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2.xml" ContentType="application/vnd.openxmlformats-officedocument.spreadsheetml.table+xml"/>
  <Override PartName="/xl/comments2.xml" ContentType="application/vnd.openxmlformats-officedocument.spreadsheetml.comments+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defaultThemeVersion="164011"/>
  <mc:AlternateContent xmlns:mc="http://schemas.openxmlformats.org/markup-compatibility/2006">
    <mc:Choice Requires="x15">
      <x15ac:absPath xmlns:x15ac="http://schemas.microsoft.com/office/spreadsheetml/2010/11/ac" url="\\hummel\DeptShare\FiscalService\Budgeting\Nety\BOND\Lelia Gonzalez\2021-22\"/>
    </mc:Choice>
  </mc:AlternateContent>
  <bookViews>
    <workbookView xWindow="0" yWindow="0" windowWidth="19200" windowHeight="9000" tabRatio="773" activeTab="4"/>
  </bookViews>
  <sheets>
    <sheet name="Measure BB_Data" sheetId="1" r:id="rId1"/>
    <sheet name="Detail_P" sheetId="62" r:id="rId2"/>
    <sheet name="Summary_P" sheetId="63" r:id="rId3"/>
    <sheet name="Measure BB_Comparison_Data" sheetId="33" r:id="rId4"/>
    <sheet name="Comparison_P" sheetId="52" r:id="rId5"/>
  </sheets>
  <definedNames>
    <definedName name="_xlnm._FilterDatabase" localSheetId="3" hidden="1">'Measure BB_Comparison_Data'!$A$1:$I$1861</definedName>
    <definedName name="_xlnm._FilterDatabase" localSheetId="0" hidden="1">'Measure BB_Data'!$A$1:$AB$2478</definedName>
    <definedName name="Combined_header">Comparison_Data[Combined
Headers]</definedName>
    <definedName name="Completed_Comparison">Comparison_Data[Completed
Amount]</definedName>
    <definedName name="Completed_MeasureBB">Measure_BB_Table[Completed
Amount ]</definedName>
    <definedName name="Completed_Summary">Summary_P!$D$4:$D$500</definedName>
    <definedName name="Completion_Summary">Summary_P!$G$4:$G$500</definedName>
    <definedName name="Slicer_Phase1">#N/A</definedName>
    <definedName name="Slicer_Project_Site">#N/A</definedName>
    <definedName name="Total_Exp._Comparison">Comparison_Data[Total Exp. &amp;
Committed]</definedName>
    <definedName name="Total_Exp._MeasureBB">Measure_BB_Table[Total Exp. &amp;
Committed]</definedName>
    <definedName name="Total_Exp._Summary">Summary_P!$F$4:$F$500</definedName>
  </definedNames>
  <calcPr calcId="162913"/>
  <pivotCaches>
    <pivotCache cacheId="64" r:id="rId6"/>
    <pivotCache cacheId="79" r:id="rId7"/>
  </pivotCaches>
  <extLst>
    <ext xmlns:x14="http://schemas.microsoft.com/office/spreadsheetml/2009/9/main" uri="{BBE1A952-AA13-448e-AADC-164F8A28A991}">
      <x14:slicerCaches>
        <x14:slicerCache r:id="rId8"/>
        <x14:slicerCache r:id="rId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025" i="33" l="1"/>
  <c r="I1025" i="33" s="1"/>
  <c r="H1025" i="33" l="1"/>
  <c r="J1025" i="33" s="1"/>
  <c r="M2481" i="1" l="1"/>
  <c r="G1861" i="33" l="1"/>
  <c r="F1861" i="33"/>
  <c r="I2507" i="1" l="1"/>
  <c r="I2543" i="1" s="1"/>
  <c r="C2523" i="1" l="1"/>
  <c r="C2520" i="1"/>
  <c r="C2540" i="1" l="1"/>
  <c r="R2481" i="1" l="1"/>
  <c r="N2481" i="1" l="1"/>
  <c r="A1858" i="33" l="1"/>
  <c r="A1857" i="33"/>
  <c r="A1856" i="33"/>
  <c r="A1855" i="33"/>
  <c r="A1854" i="33"/>
  <c r="A1853" i="33"/>
  <c r="A1852" i="33"/>
  <c r="A1851" i="33"/>
  <c r="A1850" i="33"/>
  <c r="A1849" i="33"/>
  <c r="A1848" i="33"/>
  <c r="A1847" i="33"/>
  <c r="A1846" i="33"/>
  <c r="A1845" i="33"/>
  <c r="A1844" i="33"/>
  <c r="A1843" i="33"/>
  <c r="A1842" i="33"/>
  <c r="A1841" i="33"/>
  <c r="A1840" i="33"/>
  <c r="A1839" i="33"/>
  <c r="A1838" i="33"/>
  <c r="A1837" i="33"/>
  <c r="A1836" i="33"/>
  <c r="A1835" i="33"/>
  <c r="A1834" i="33"/>
  <c r="A1833" i="33"/>
  <c r="A1832" i="33"/>
  <c r="A1831" i="33"/>
  <c r="A1830" i="33"/>
  <c r="A1829" i="33"/>
  <c r="A1828" i="33"/>
  <c r="A1827" i="33"/>
  <c r="A1826" i="33"/>
  <c r="A1825" i="33"/>
  <c r="A1824" i="33"/>
  <c r="A1823" i="33"/>
  <c r="A1822" i="33"/>
  <c r="A1821" i="33"/>
  <c r="A1820" i="33"/>
  <c r="A1819" i="33"/>
  <c r="A1818" i="33"/>
  <c r="A1817" i="33"/>
  <c r="A1816" i="33"/>
  <c r="A1815" i="33"/>
  <c r="A1814" i="33"/>
  <c r="A1813" i="33"/>
  <c r="A1812" i="33"/>
  <c r="A1811" i="33"/>
  <c r="A1810" i="33"/>
  <c r="A1809" i="33"/>
  <c r="A1808" i="33"/>
  <c r="A1807" i="33"/>
  <c r="A1806" i="33"/>
  <c r="A1805" i="33"/>
  <c r="A1804" i="33"/>
  <c r="A1803" i="33"/>
  <c r="A1802" i="33"/>
  <c r="A1801" i="33"/>
  <c r="A1800" i="33"/>
  <c r="A1799" i="33"/>
  <c r="A1798" i="33"/>
  <c r="A1797" i="33"/>
  <c r="A1796" i="33"/>
  <c r="A1795" i="33"/>
  <c r="A1794" i="33"/>
  <c r="A1793" i="33"/>
  <c r="A1792" i="33"/>
  <c r="A1791" i="33"/>
  <c r="A1790" i="33"/>
  <c r="A1789" i="33"/>
  <c r="A1788" i="33"/>
  <c r="A1787" i="33"/>
  <c r="A1786" i="33"/>
  <c r="A1785" i="33"/>
  <c r="A1784" i="33"/>
  <c r="A1783" i="33"/>
  <c r="A1782" i="33"/>
  <c r="A1781" i="33"/>
  <c r="A1780" i="33"/>
  <c r="A1779" i="33"/>
  <c r="A1778" i="33"/>
  <c r="A1777" i="33"/>
  <c r="A1776" i="33"/>
  <c r="A1775" i="33"/>
  <c r="A1774" i="33"/>
  <c r="A1773" i="33"/>
  <c r="A1772" i="33"/>
  <c r="A1771" i="33"/>
  <c r="A1770" i="33"/>
  <c r="A1769" i="33"/>
  <c r="A1768" i="33"/>
  <c r="A1767" i="33"/>
  <c r="A1766" i="33"/>
  <c r="A1765" i="33"/>
  <c r="A1764" i="33"/>
  <c r="A1763" i="33"/>
  <c r="A1762" i="33"/>
  <c r="A1761" i="33"/>
  <c r="A1760" i="33"/>
  <c r="A1759" i="33"/>
  <c r="A1758" i="33"/>
  <c r="A1757" i="33"/>
  <c r="A1756" i="33"/>
  <c r="A1755" i="33"/>
  <c r="A1754" i="33"/>
  <c r="A1753" i="33"/>
  <c r="A1752" i="33"/>
  <c r="A1751" i="33"/>
  <c r="A1750" i="33"/>
  <c r="A1749" i="33"/>
  <c r="A1748" i="33"/>
  <c r="A1747" i="33"/>
  <c r="A1746" i="33"/>
  <c r="A1745" i="33"/>
  <c r="A1744" i="33"/>
  <c r="A1743" i="33"/>
  <c r="A1742" i="33"/>
  <c r="A1741" i="33"/>
  <c r="A1740" i="33"/>
  <c r="A1739" i="33"/>
  <c r="A1738" i="33"/>
  <c r="A1737" i="33"/>
  <c r="A1736" i="33"/>
  <c r="A1735" i="33"/>
  <c r="A1734" i="33"/>
  <c r="A1733" i="33"/>
  <c r="A1732" i="33"/>
  <c r="A1731" i="33"/>
  <c r="A1730" i="33"/>
  <c r="A1729" i="33"/>
  <c r="A1728" i="33"/>
  <c r="A1727" i="33"/>
  <c r="A1726" i="33"/>
  <c r="A1725" i="33"/>
  <c r="A1724" i="33"/>
  <c r="A1723" i="33"/>
  <c r="A1722" i="33"/>
  <c r="A1721" i="33"/>
  <c r="A1720" i="33"/>
  <c r="A1719" i="33"/>
  <c r="A1718" i="33"/>
  <c r="A1717" i="33"/>
  <c r="A1716" i="33"/>
  <c r="A1715" i="33"/>
  <c r="A1714" i="33"/>
  <c r="A1713" i="33"/>
  <c r="A1712" i="33"/>
  <c r="A1711" i="33"/>
  <c r="A1710" i="33"/>
  <c r="A1709" i="33"/>
  <c r="A1708" i="33"/>
  <c r="A1707" i="33"/>
  <c r="A1706" i="33"/>
  <c r="A1705" i="33"/>
  <c r="A1704" i="33"/>
  <c r="A1703" i="33"/>
  <c r="A1702" i="33"/>
  <c r="A1701" i="33"/>
  <c r="A1700" i="33"/>
  <c r="A1699" i="33"/>
  <c r="A1698" i="33"/>
  <c r="A1697" i="33"/>
  <c r="A1696" i="33"/>
  <c r="A1695" i="33"/>
  <c r="A1694" i="33"/>
  <c r="A1693" i="33"/>
  <c r="A1692" i="33"/>
  <c r="A1691" i="33"/>
  <c r="A1690" i="33"/>
  <c r="A1689" i="33"/>
  <c r="A1688" i="33"/>
  <c r="A1687" i="33"/>
  <c r="A1686" i="33"/>
  <c r="A1685" i="33"/>
  <c r="A1684" i="33"/>
  <c r="A1683" i="33"/>
  <c r="A1682" i="33"/>
  <c r="A1681" i="33"/>
  <c r="A1680" i="33"/>
  <c r="A1679" i="33"/>
  <c r="A1678" i="33"/>
  <c r="A1677" i="33"/>
  <c r="A1676" i="33"/>
  <c r="A1675" i="33"/>
  <c r="A1674" i="33"/>
  <c r="A1673" i="33"/>
  <c r="A1672" i="33"/>
  <c r="A1671" i="33"/>
  <c r="A1670" i="33"/>
  <c r="A1669" i="33"/>
  <c r="A1668" i="33"/>
  <c r="A1667" i="33"/>
  <c r="A1666" i="33"/>
  <c r="A1665" i="33"/>
  <c r="A1664" i="33"/>
  <c r="A1663" i="33"/>
  <c r="A1662" i="33"/>
  <c r="A1661" i="33"/>
  <c r="A1660" i="33"/>
  <c r="A1659" i="33"/>
  <c r="A1658" i="33"/>
  <c r="A1657" i="33"/>
  <c r="A1656" i="33"/>
  <c r="A1655" i="33"/>
  <c r="A1654" i="33"/>
  <c r="A1653" i="33"/>
  <c r="A1652" i="33"/>
  <c r="A1651" i="33"/>
  <c r="A1650" i="33"/>
  <c r="A1649" i="33"/>
  <c r="A1648" i="33"/>
  <c r="A1647" i="33"/>
  <c r="A1646" i="33"/>
  <c r="A1645" i="33"/>
  <c r="A1644" i="33"/>
  <c r="A1643" i="33"/>
  <c r="A1642" i="33"/>
  <c r="A1641" i="33"/>
  <c r="A1640" i="33"/>
  <c r="A1639" i="33"/>
  <c r="A1638" i="33"/>
  <c r="A1637" i="33"/>
  <c r="A1636" i="33"/>
  <c r="A1635" i="33"/>
  <c r="A1634" i="33"/>
  <c r="A1633" i="33"/>
  <c r="A1632" i="33"/>
  <c r="A1631" i="33"/>
  <c r="A1630" i="33"/>
  <c r="A1629" i="33"/>
  <c r="A1628" i="33"/>
  <c r="A1627" i="33"/>
  <c r="A1626" i="33"/>
  <c r="A1625" i="33"/>
  <c r="A1624" i="33"/>
  <c r="A1623" i="33"/>
  <c r="A1622" i="33"/>
  <c r="A1621" i="33"/>
  <c r="A1620" i="33"/>
  <c r="A1619" i="33"/>
  <c r="A1618" i="33"/>
  <c r="A1617" i="33"/>
  <c r="A1616" i="33"/>
  <c r="A1615" i="33"/>
  <c r="A1614" i="33"/>
  <c r="A1613" i="33"/>
  <c r="A1612" i="33"/>
  <c r="A1611" i="33"/>
  <c r="A1610" i="33"/>
  <c r="A1609" i="33"/>
  <c r="A1608" i="33"/>
  <c r="A1607" i="33"/>
  <c r="A1606" i="33"/>
  <c r="A1605" i="33"/>
  <c r="A1604" i="33"/>
  <c r="A1603" i="33"/>
  <c r="A1602" i="33"/>
  <c r="A1601" i="33"/>
  <c r="A1600" i="33"/>
  <c r="A1599" i="33"/>
  <c r="A1598" i="33"/>
  <c r="A1597" i="33"/>
  <c r="A1596" i="33"/>
  <c r="A1595" i="33"/>
  <c r="A1594" i="33"/>
  <c r="A1593" i="33"/>
  <c r="A1592" i="33"/>
  <c r="A1591" i="33"/>
  <c r="A1590" i="33"/>
  <c r="A1589" i="33"/>
  <c r="A1588" i="33"/>
  <c r="A1587" i="33"/>
  <c r="A1586" i="33"/>
  <c r="A1585" i="33"/>
  <c r="A1584" i="33"/>
  <c r="A1583" i="33"/>
  <c r="A1582" i="33"/>
  <c r="A1581" i="33"/>
  <c r="A1580" i="33"/>
  <c r="A1579" i="33"/>
  <c r="A1578" i="33"/>
  <c r="A1577" i="33"/>
  <c r="A1576" i="33"/>
  <c r="A1575" i="33"/>
  <c r="A1574" i="33"/>
  <c r="A1573" i="33"/>
  <c r="A1572" i="33"/>
  <c r="A1571" i="33"/>
  <c r="A1570" i="33"/>
  <c r="A1569" i="33"/>
  <c r="A1568" i="33"/>
  <c r="A1567" i="33"/>
  <c r="A1566" i="33"/>
  <c r="A1565" i="33"/>
  <c r="A1564" i="33"/>
  <c r="A1563" i="33"/>
  <c r="A1562" i="33"/>
  <c r="A1561" i="33"/>
  <c r="A1560" i="33"/>
  <c r="A1559" i="33"/>
  <c r="A1558" i="33"/>
  <c r="A1557" i="33"/>
  <c r="A1556" i="33"/>
  <c r="A1555" i="33"/>
  <c r="A1554" i="33"/>
  <c r="A1553" i="33"/>
  <c r="A1552" i="33"/>
  <c r="A1551" i="33"/>
  <c r="A1550" i="33"/>
  <c r="A1549" i="33"/>
  <c r="A1548" i="33"/>
  <c r="A1547" i="33"/>
  <c r="A1546" i="33"/>
  <c r="A1545" i="33"/>
  <c r="A1544" i="33"/>
  <c r="A1543" i="33"/>
  <c r="A1542" i="33"/>
  <c r="A1541" i="33"/>
  <c r="A1540" i="33"/>
  <c r="A1539" i="33"/>
  <c r="A1538" i="33"/>
  <c r="A1537" i="33"/>
  <c r="A1536" i="33"/>
  <c r="A1535" i="33"/>
  <c r="A1534" i="33"/>
  <c r="A1533" i="33"/>
  <c r="A1532" i="33"/>
  <c r="A1531" i="33"/>
  <c r="A1530" i="33"/>
  <c r="A1529" i="33"/>
  <c r="A1528" i="33"/>
  <c r="A1527" i="33"/>
  <c r="A1526" i="33"/>
  <c r="A1525" i="33"/>
  <c r="A1524" i="33"/>
  <c r="A1523" i="33"/>
  <c r="A1522" i="33"/>
  <c r="A1521" i="33"/>
  <c r="A1520" i="33"/>
  <c r="A1519" i="33"/>
  <c r="A1518" i="33"/>
  <c r="A1517" i="33"/>
  <c r="A1516" i="33"/>
  <c r="A1515" i="33"/>
  <c r="A1514" i="33"/>
  <c r="A1513" i="33"/>
  <c r="A1512" i="33"/>
  <c r="A1511" i="33"/>
  <c r="A1510" i="33"/>
  <c r="A1509" i="33"/>
  <c r="A1508" i="33"/>
  <c r="A1507" i="33"/>
  <c r="A1506" i="33"/>
  <c r="A1505" i="33"/>
  <c r="A1504" i="33"/>
  <c r="A1503" i="33"/>
  <c r="A1502" i="33"/>
  <c r="A1501" i="33"/>
  <c r="A1500" i="33"/>
  <c r="A1499" i="33"/>
  <c r="A1498" i="33"/>
  <c r="A1497" i="33"/>
  <c r="A1496" i="33"/>
  <c r="A1495" i="33"/>
  <c r="A1494" i="33"/>
  <c r="A1493" i="33"/>
  <c r="A1492" i="33"/>
  <c r="A1491" i="33"/>
  <c r="A1490" i="33"/>
  <c r="A1489" i="33"/>
  <c r="A1488" i="33"/>
  <c r="A1487" i="33"/>
  <c r="A1486" i="33"/>
  <c r="A1485" i="33"/>
  <c r="A1484" i="33"/>
  <c r="A1483" i="33"/>
  <c r="A1482" i="33"/>
  <c r="A1481" i="33"/>
  <c r="A1480" i="33"/>
  <c r="A1479" i="33"/>
  <c r="A1478" i="33"/>
  <c r="A1477" i="33"/>
  <c r="A1476" i="33"/>
  <c r="A1475" i="33"/>
  <c r="A1474" i="33"/>
  <c r="A1473" i="33"/>
  <c r="A1472" i="33"/>
  <c r="A1471" i="33"/>
  <c r="A1470" i="33"/>
  <c r="A1469" i="33"/>
  <c r="A1468" i="33"/>
  <c r="A1467" i="33"/>
  <c r="A1466" i="33"/>
  <c r="A1465" i="33"/>
  <c r="A1464" i="33"/>
  <c r="A1463" i="33"/>
  <c r="A1462" i="33"/>
  <c r="A1461" i="33"/>
  <c r="A1460" i="33"/>
  <c r="A1459" i="33"/>
  <c r="A1458" i="33"/>
  <c r="A1457" i="33"/>
  <c r="A1456" i="33"/>
  <c r="A1455" i="33"/>
  <c r="A1454" i="33"/>
  <c r="A1453" i="33"/>
  <c r="A1452" i="33"/>
  <c r="A1451" i="33"/>
  <c r="A1450" i="33"/>
  <c r="A1449" i="33"/>
  <c r="A1448" i="33"/>
  <c r="A1447" i="33"/>
  <c r="A1446" i="33"/>
  <c r="A1445" i="33"/>
  <c r="A1444" i="33"/>
  <c r="A1443" i="33"/>
  <c r="A1442" i="33"/>
  <c r="A1441" i="33"/>
  <c r="A1440" i="33"/>
  <c r="A1439" i="33"/>
  <c r="A1438" i="33"/>
  <c r="A1437" i="33"/>
  <c r="A1436" i="33"/>
  <c r="A1435" i="33"/>
  <c r="A1434" i="33"/>
  <c r="A1433" i="33"/>
  <c r="A1432" i="33"/>
  <c r="A1431" i="33"/>
  <c r="A1430" i="33"/>
  <c r="A1429" i="33"/>
  <c r="A1428" i="33"/>
  <c r="A1427" i="33"/>
  <c r="A1426" i="33"/>
  <c r="A1425" i="33"/>
  <c r="A1424" i="33"/>
  <c r="A1423" i="33"/>
  <c r="A1422" i="33"/>
  <c r="A1421" i="33"/>
  <c r="A1420" i="33"/>
  <c r="A1419" i="33"/>
  <c r="A1418" i="33"/>
  <c r="A1417" i="33"/>
  <c r="A1416" i="33"/>
  <c r="A1415" i="33"/>
  <c r="A1414" i="33"/>
  <c r="A1413" i="33"/>
  <c r="A1412" i="33"/>
  <c r="A1411" i="33"/>
  <c r="A1410" i="33"/>
  <c r="A1409" i="33"/>
  <c r="A1408" i="33"/>
  <c r="A1407" i="33"/>
  <c r="A1406" i="33"/>
  <c r="A1405" i="33"/>
  <c r="A1404" i="33"/>
  <c r="A1403" i="33"/>
  <c r="A1402" i="33"/>
  <c r="A1401" i="33"/>
  <c r="A1400" i="33"/>
  <c r="A1399" i="33"/>
  <c r="A1398" i="33"/>
  <c r="A1397" i="33"/>
  <c r="A1396" i="33"/>
  <c r="A1395" i="33"/>
  <c r="A1394" i="33"/>
  <c r="A1393" i="33"/>
  <c r="A1392" i="33"/>
  <c r="A1391" i="33"/>
  <c r="A1390" i="33"/>
  <c r="A1389" i="33"/>
  <c r="A1388" i="33"/>
  <c r="A1387" i="33"/>
  <c r="A1386" i="33"/>
  <c r="A1385" i="33"/>
  <c r="A1384" i="33"/>
  <c r="A1383" i="33"/>
  <c r="A1382" i="33"/>
  <c r="A1381" i="33"/>
  <c r="A1380" i="33"/>
  <c r="A1379" i="33"/>
  <c r="A1378" i="33"/>
  <c r="A1377" i="33"/>
  <c r="A1376" i="33"/>
  <c r="A1375" i="33"/>
  <c r="A1374" i="33"/>
  <c r="A1373" i="33"/>
  <c r="A1372" i="33"/>
  <c r="A1371" i="33"/>
  <c r="A1370" i="33"/>
  <c r="A1369" i="33"/>
  <c r="A1368" i="33"/>
  <c r="A1367" i="33"/>
  <c r="A1366" i="33"/>
  <c r="A1365" i="33"/>
  <c r="A1364" i="33"/>
  <c r="A1363" i="33"/>
  <c r="A1362" i="33"/>
  <c r="A1361" i="33"/>
  <c r="A1360" i="33"/>
  <c r="A1359" i="33"/>
  <c r="A1358" i="33"/>
  <c r="A1357" i="33"/>
  <c r="A1356" i="33"/>
  <c r="A1355" i="33"/>
  <c r="A1354" i="33"/>
  <c r="A1353" i="33"/>
  <c r="A1352" i="33"/>
  <c r="A1351" i="33"/>
  <c r="A1350" i="33"/>
  <c r="A1349" i="33"/>
  <c r="A1348" i="33"/>
  <c r="A1347" i="33"/>
  <c r="A1346" i="33"/>
  <c r="A1345" i="33"/>
  <c r="A1344" i="33"/>
  <c r="A1343" i="33"/>
  <c r="A1342" i="33"/>
  <c r="A1341" i="33"/>
  <c r="A1340" i="33"/>
  <c r="A1339" i="33"/>
  <c r="A1338" i="33"/>
  <c r="A1337" i="33"/>
  <c r="A1336" i="33"/>
  <c r="A1335" i="33"/>
  <c r="A1334" i="33"/>
  <c r="A1333" i="33"/>
  <c r="A1332" i="33"/>
  <c r="A1331" i="33"/>
  <c r="A1330" i="33"/>
  <c r="A1329" i="33"/>
  <c r="A1328" i="33"/>
  <c r="A1327" i="33"/>
  <c r="A1326" i="33"/>
  <c r="A1325" i="33"/>
  <c r="A1324" i="33"/>
  <c r="A1323" i="33"/>
  <c r="A1322" i="33"/>
  <c r="A1321" i="33"/>
  <c r="A1320" i="33"/>
  <c r="A1319" i="33"/>
  <c r="A1318" i="33"/>
  <c r="A1317" i="33"/>
  <c r="A1316" i="33"/>
  <c r="A1315" i="33"/>
  <c r="A1314" i="33"/>
  <c r="A1313" i="33"/>
  <c r="A1312" i="33"/>
  <c r="A1311" i="33"/>
  <c r="A1310" i="33"/>
  <c r="A1309" i="33"/>
  <c r="A1308" i="33"/>
  <c r="A1307" i="33"/>
  <c r="A1306" i="33"/>
  <c r="A1305" i="33"/>
  <c r="A1304" i="33"/>
  <c r="A1303" i="33"/>
  <c r="A1302" i="33"/>
  <c r="A1301" i="33"/>
  <c r="A1300" i="33"/>
  <c r="A1299" i="33"/>
  <c r="A1298" i="33"/>
  <c r="A1297" i="33"/>
  <c r="A1296" i="33"/>
  <c r="A1295" i="33"/>
  <c r="A1294" i="33"/>
  <c r="A1293" i="33"/>
  <c r="A1292" i="33"/>
  <c r="A1291" i="33"/>
  <c r="A1290" i="33"/>
  <c r="A1289" i="33"/>
  <c r="A1288" i="33"/>
  <c r="A1287" i="33"/>
  <c r="A1286" i="33"/>
  <c r="A1285" i="33"/>
  <c r="A1284" i="33"/>
  <c r="A1283" i="33"/>
  <c r="A1282" i="33"/>
  <c r="A1281" i="33"/>
  <c r="A1280" i="33"/>
  <c r="A1279" i="33"/>
  <c r="A1278" i="33"/>
  <c r="A1277" i="33"/>
  <c r="A1276" i="33"/>
  <c r="A1275" i="33"/>
  <c r="A1274" i="33"/>
  <c r="A1273" i="33"/>
  <c r="A1272" i="33"/>
  <c r="A1271" i="33"/>
  <c r="A1270" i="33"/>
  <c r="A1269" i="33"/>
  <c r="A1268" i="33"/>
  <c r="A1267" i="33"/>
  <c r="A1266" i="33"/>
  <c r="A1265" i="33"/>
  <c r="A1264" i="33"/>
  <c r="A1263" i="33"/>
  <c r="A1262" i="33"/>
  <c r="A1261" i="33"/>
  <c r="A1260" i="33"/>
  <c r="A1259" i="33"/>
  <c r="A1258" i="33"/>
  <c r="A1257" i="33"/>
  <c r="A1256" i="33"/>
  <c r="A1255" i="33"/>
  <c r="A1254" i="33"/>
  <c r="A1253" i="33"/>
  <c r="A1252" i="33"/>
  <c r="A1251" i="33"/>
  <c r="A1250" i="33"/>
  <c r="A1249" i="33"/>
  <c r="A1248" i="33"/>
  <c r="A1247" i="33"/>
  <c r="A1246" i="33"/>
  <c r="A1245" i="33"/>
  <c r="A1244" i="33"/>
  <c r="A1243" i="33"/>
  <c r="A1242" i="33"/>
  <c r="A1241" i="33"/>
  <c r="A1240" i="33"/>
  <c r="A1239" i="33"/>
  <c r="A1238" i="33"/>
  <c r="A1237" i="33"/>
  <c r="A1236" i="33"/>
  <c r="A1235" i="33"/>
  <c r="A1234" i="33"/>
  <c r="A1233" i="33"/>
  <c r="A1232" i="33"/>
  <c r="A1231" i="33"/>
  <c r="A1230" i="33"/>
  <c r="A1229" i="33"/>
  <c r="A1228" i="33"/>
  <c r="A1227" i="33"/>
  <c r="A1226" i="33"/>
  <c r="A1225" i="33"/>
  <c r="A1224" i="33"/>
  <c r="A1223" i="33"/>
  <c r="A1222" i="33"/>
  <c r="A1221" i="33"/>
  <c r="A1220" i="33"/>
  <c r="A1219" i="33"/>
  <c r="A1218" i="33"/>
  <c r="A1217" i="33"/>
  <c r="A1216" i="33"/>
  <c r="A1215" i="33"/>
  <c r="A1214" i="33"/>
  <c r="A1213" i="33"/>
  <c r="A1212" i="33"/>
  <c r="A1211" i="33"/>
  <c r="A1210" i="33"/>
  <c r="A1209" i="33"/>
  <c r="A1208" i="33"/>
  <c r="A1207" i="33"/>
  <c r="A1206" i="33"/>
  <c r="A1205" i="33"/>
  <c r="A1204" i="33"/>
  <c r="A1203" i="33"/>
  <c r="A1202" i="33"/>
  <c r="A1201" i="33"/>
  <c r="A1200" i="33"/>
  <c r="A1199" i="33"/>
  <c r="A1198" i="33"/>
  <c r="A1197" i="33"/>
  <c r="A1196" i="33"/>
  <c r="A1195" i="33"/>
  <c r="A1194" i="33"/>
  <c r="A1193" i="33"/>
  <c r="A1192" i="33"/>
  <c r="A1191" i="33"/>
  <c r="A1190" i="33"/>
  <c r="A1189" i="33"/>
  <c r="A1188" i="33"/>
  <c r="A1187" i="33"/>
  <c r="A1186" i="33"/>
  <c r="A1185" i="33"/>
  <c r="A1184" i="33"/>
  <c r="A1183" i="33"/>
  <c r="A1182" i="33"/>
  <c r="A1181" i="33"/>
  <c r="A1180" i="33"/>
  <c r="A1179" i="33"/>
  <c r="A1178" i="33"/>
  <c r="A1177" i="33"/>
  <c r="A1176" i="33"/>
  <c r="A1175" i="33"/>
  <c r="A1174" i="33"/>
  <c r="A1173" i="33"/>
  <c r="A1172" i="33"/>
  <c r="A1171" i="33"/>
  <c r="A1170" i="33"/>
  <c r="A1169" i="33"/>
  <c r="A1168" i="33"/>
  <c r="A1167" i="33"/>
  <c r="A1166" i="33"/>
  <c r="A1165" i="33"/>
  <c r="A1164" i="33"/>
  <c r="A1163" i="33"/>
  <c r="A1162" i="33"/>
  <c r="A1161" i="33"/>
  <c r="A1160" i="33"/>
  <c r="A1159" i="33"/>
  <c r="A1158" i="33"/>
  <c r="A1157" i="33"/>
  <c r="A1156" i="33"/>
  <c r="A1155" i="33"/>
  <c r="A1154" i="33"/>
  <c r="A1153" i="33"/>
  <c r="A1152" i="33"/>
  <c r="A1151" i="33"/>
  <c r="A1150" i="33"/>
  <c r="A1149" i="33"/>
  <c r="A1148" i="33"/>
  <c r="A1147" i="33"/>
  <c r="A1146" i="33"/>
  <c r="A1145" i="33"/>
  <c r="A1144" i="33"/>
  <c r="A1143" i="33"/>
  <c r="A1142" i="33"/>
  <c r="A1141" i="33"/>
  <c r="A1140" i="33"/>
  <c r="A1139" i="33"/>
  <c r="A1138" i="33"/>
  <c r="A1137" i="33"/>
  <c r="A1136" i="33"/>
  <c r="A1135" i="33"/>
  <c r="A1134" i="33"/>
  <c r="A1133" i="33"/>
  <c r="A1132" i="33"/>
  <c r="A1131" i="33"/>
  <c r="A1130" i="33"/>
  <c r="A1129" i="33"/>
  <c r="A1128" i="33"/>
  <c r="A1127" i="33"/>
  <c r="A1126" i="33"/>
  <c r="A1125" i="33"/>
  <c r="A1124" i="33"/>
  <c r="A1123" i="33"/>
  <c r="A1122" i="33"/>
  <c r="A1121" i="33"/>
  <c r="A1120" i="33"/>
  <c r="A1119" i="33"/>
  <c r="A1118" i="33"/>
  <c r="A1117" i="33"/>
  <c r="A1116" i="33"/>
  <c r="A1115" i="33"/>
  <c r="A1114" i="33"/>
  <c r="A1113" i="33"/>
  <c r="A1112" i="33"/>
  <c r="A1111" i="33"/>
  <c r="A1110" i="33"/>
  <c r="A1109" i="33"/>
  <c r="A1108" i="33"/>
  <c r="A1107" i="33"/>
  <c r="A1106" i="33"/>
  <c r="A1105" i="33"/>
  <c r="A1104" i="33"/>
  <c r="A1103" i="33"/>
  <c r="A1102" i="33"/>
  <c r="A1101" i="33"/>
  <c r="A1100" i="33"/>
  <c r="A1099" i="33"/>
  <c r="A1098" i="33"/>
  <c r="A1097" i="33"/>
  <c r="A1096" i="33"/>
  <c r="A1095" i="33"/>
  <c r="A1094" i="33"/>
  <c r="A1093" i="33"/>
  <c r="A1092" i="33"/>
  <c r="A1091" i="33"/>
  <c r="A1090" i="33"/>
  <c r="A1089" i="33"/>
  <c r="A1088" i="33"/>
  <c r="A1087" i="33"/>
  <c r="A1086" i="33"/>
  <c r="A1085" i="33"/>
  <c r="A1084" i="33"/>
  <c r="A1083" i="33"/>
  <c r="A1082" i="33"/>
  <c r="A1081" i="33"/>
  <c r="A1080" i="33"/>
  <c r="A1079" i="33"/>
  <c r="A1078" i="33"/>
  <c r="A1077" i="33"/>
  <c r="A1076" i="33"/>
  <c r="A1075" i="33"/>
  <c r="A1074" i="33"/>
  <c r="A1073" i="33"/>
  <c r="A1072" i="33"/>
  <c r="A1071" i="33"/>
  <c r="A1070" i="33"/>
  <c r="A1069" i="33"/>
  <c r="A1068" i="33"/>
  <c r="A1067" i="33"/>
  <c r="A1066" i="33"/>
  <c r="A1065" i="33"/>
  <c r="A1064" i="33"/>
  <c r="A1063" i="33"/>
  <c r="A1062" i="33"/>
  <c r="A1061" i="33"/>
  <c r="A1060" i="33"/>
  <c r="A1059" i="33"/>
  <c r="A1058" i="33"/>
  <c r="A1057" i="33"/>
  <c r="A1056" i="33"/>
  <c r="A1055" i="33"/>
  <c r="A1054" i="33"/>
  <c r="A1053" i="33"/>
  <c r="A1052" i="33"/>
  <c r="A1051" i="33"/>
  <c r="A1050" i="33"/>
  <c r="A1049" i="33"/>
  <c r="A1048" i="33"/>
  <c r="A1047" i="33"/>
  <c r="A1046" i="33"/>
  <c r="A1045" i="33"/>
  <c r="A1044" i="33"/>
  <c r="A1043" i="33"/>
  <c r="A1042" i="33"/>
  <c r="A1041" i="33"/>
  <c r="A1040" i="33"/>
  <c r="A1039" i="33"/>
  <c r="A1038" i="33"/>
  <c r="A1037" i="33"/>
  <c r="A1036" i="33"/>
  <c r="A1035" i="33"/>
  <c r="A1034" i="33"/>
  <c r="A1033" i="33"/>
  <c r="A1032" i="33"/>
  <c r="A1031" i="33"/>
  <c r="A1030" i="33"/>
  <c r="A1029" i="33"/>
  <c r="A1028" i="33"/>
  <c r="A1027" i="33"/>
  <c r="A1026" i="33"/>
  <c r="A1024" i="33"/>
  <c r="A1023" i="33"/>
  <c r="A1022" i="33"/>
  <c r="A1021" i="33"/>
  <c r="A1020" i="33"/>
  <c r="A1019" i="33"/>
  <c r="A1018" i="33"/>
  <c r="A1017" i="33"/>
  <c r="A1016" i="33"/>
  <c r="A1015" i="33"/>
  <c r="A1014" i="33"/>
  <c r="A1013" i="33"/>
  <c r="A1012" i="33"/>
  <c r="A1011" i="33"/>
  <c r="A1010" i="33"/>
  <c r="A1009" i="33"/>
  <c r="A1008" i="33"/>
  <c r="A1007" i="33"/>
  <c r="A1006" i="33"/>
  <c r="A1005" i="33"/>
  <c r="A1004" i="33"/>
  <c r="A1003" i="33"/>
  <c r="A1002" i="33"/>
  <c r="A1001" i="33"/>
  <c r="A1000" i="33"/>
  <c r="A999" i="33"/>
  <c r="A998" i="33"/>
  <c r="A997" i="33"/>
  <c r="A996" i="33"/>
  <c r="A995" i="33"/>
  <c r="A994" i="33"/>
  <c r="A993" i="33"/>
  <c r="A992" i="33"/>
  <c r="A991" i="33"/>
  <c r="A990" i="33"/>
  <c r="A989" i="33"/>
  <c r="A988" i="33"/>
  <c r="A987" i="33"/>
  <c r="A986" i="33"/>
  <c r="A985" i="33"/>
  <c r="A984" i="33"/>
  <c r="A983" i="33"/>
  <c r="A982" i="33"/>
  <c r="A981" i="33"/>
  <c r="A980" i="33"/>
  <c r="A979" i="33"/>
  <c r="A978" i="33"/>
  <c r="A977" i="33"/>
  <c r="A976" i="33"/>
  <c r="A975" i="33"/>
  <c r="A974" i="33"/>
  <c r="A973" i="33"/>
  <c r="A972" i="33"/>
  <c r="A971" i="33"/>
  <c r="A970" i="33"/>
  <c r="A969" i="33"/>
  <c r="A968" i="33"/>
  <c r="A967" i="33"/>
  <c r="A966" i="33"/>
  <c r="A965" i="33"/>
  <c r="A964" i="33"/>
  <c r="A963" i="33"/>
  <c r="A962" i="33"/>
  <c r="A961" i="33"/>
  <c r="A960" i="33"/>
  <c r="A959" i="33"/>
  <c r="A958" i="33"/>
  <c r="A957" i="33"/>
  <c r="A956" i="33"/>
  <c r="A955" i="33"/>
  <c r="A954" i="33"/>
  <c r="A953" i="33"/>
  <c r="A952" i="33"/>
  <c r="A951" i="33"/>
  <c r="A950" i="33"/>
  <c r="A949" i="33"/>
  <c r="A948" i="33"/>
  <c r="A947" i="33"/>
  <c r="A946" i="33"/>
  <c r="A945" i="33"/>
  <c r="A944" i="33"/>
  <c r="A943" i="33"/>
  <c r="A942" i="33"/>
  <c r="A941" i="33"/>
  <c r="A940" i="33"/>
  <c r="A939" i="33"/>
  <c r="A938" i="33"/>
  <c r="A937" i="33"/>
  <c r="A936" i="33"/>
  <c r="A935" i="33"/>
  <c r="A934" i="33"/>
  <c r="A933" i="33"/>
  <c r="A932" i="33"/>
  <c r="A931" i="33"/>
  <c r="A930" i="33"/>
  <c r="A929" i="33"/>
  <c r="A928" i="33"/>
  <c r="A927" i="33"/>
  <c r="A926" i="33"/>
  <c r="A925" i="33"/>
  <c r="A924" i="33"/>
  <c r="A923" i="33"/>
  <c r="A922" i="33"/>
  <c r="A921" i="33"/>
  <c r="A920" i="33"/>
  <c r="A919" i="33"/>
  <c r="A918" i="33"/>
  <c r="A917" i="33"/>
  <c r="A916" i="33"/>
  <c r="A915" i="33"/>
  <c r="A914" i="33"/>
  <c r="A913" i="33"/>
  <c r="A912" i="33"/>
  <c r="A911" i="33"/>
  <c r="A910" i="33"/>
  <c r="A909" i="33"/>
  <c r="A908" i="33"/>
  <c r="A907" i="33"/>
  <c r="A906" i="33"/>
  <c r="A905" i="33"/>
  <c r="A904" i="33"/>
  <c r="A903" i="33"/>
  <c r="A902" i="33"/>
  <c r="A901" i="33"/>
  <c r="A900" i="33"/>
  <c r="A899" i="33"/>
  <c r="A898" i="33"/>
  <c r="A897" i="33"/>
  <c r="A896" i="33"/>
  <c r="A895" i="33"/>
  <c r="A894" i="33"/>
  <c r="A893" i="33"/>
  <c r="A892" i="33"/>
  <c r="A891" i="33"/>
  <c r="A890" i="33"/>
  <c r="A889" i="33"/>
  <c r="A888" i="33"/>
  <c r="A887" i="33"/>
  <c r="A886" i="33"/>
  <c r="A885" i="33"/>
  <c r="A884" i="33"/>
  <c r="A883" i="33"/>
  <c r="A882" i="33"/>
  <c r="A881" i="33"/>
  <c r="A880" i="33"/>
  <c r="A879" i="33"/>
  <c r="A878" i="33"/>
  <c r="A877" i="33"/>
  <c r="A876" i="33"/>
  <c r="A875" i="33"/>
  <c r="A874" i="33"/>
  <c r="A873" i="33"/>
  <c r="A872" i="33"/>
  <c r="A871" i="33"/>
  <c r="A870" i="33"/>
  <c r="A869" i="33"/>
  <c r="A868" i="33"/>
  <c r="A867" i="33"/>
  <c r="A866" i="33"/>
  <c r="A865" i="33"/>
  <c r="A864" i="33"/>
  <c r="A863" i="33"/>
  <c r="A862" i="33"/>
  <c r="A861" i="33"/>
  <c r="A860" i="33"/>
  <c r="A859" i="33"/>
  <c r="A858" i="33"/>
  <c r="A857" i="33"/>
  <c r="A856" i="33"/>
  <c r="A855" i="33"/>
  <c r="A854" i="33"/>
  <c r="A853" i="33"/>
  <c r="A852" i="33"/>
  <c r="A851" i="33"/>
  <c r="A850" i="33"/>
  <c r="A849" i="33"/>
  <c r="A848" i="33"/>
  <c r="A847" i="33"/>
  <c r="A846" i="33"/>
  <c r="A845" i="33"/>
  <c r="A844" i="33"/>
  <c r="A843" i="33"/>
  <c r="A842" i="33"/>
  <c r="A841" i="33"/>
  <c r="A840" i="33"/>
  <c r="A839" i="33"/>
  <c r="A838" i="33"/>
  <c r="A837" i="33"/>
  <c r="A836" i="33"/>
  <c r="A835" i="33"/>
  <c r="A834" i="33"/>
  <c r="A833" i="33"/>
  <c r="A832" i="33"/>
  <c r="A831" i="33"/>
  <c r="A830" i="33"/>
  <c r="A829" i="33"/>
  <c r="A828" i="33"/>
  <c r="A827" i="33"/>
  <c r="A826" i="33"/>
  <c r="A825" i="33"/>
  <c r="A824" i="33"/>
  <c r="A823" i="33"/>
  <c r="A822" i="33"/>
  <c r="A821" i="33"/>
  <c r="A820" i="33"/>
  <c r="A819" i="33"/>
  <c r="A818" i="33"/>
  <c r="A817" i="33"/>
  <c r="A816" i="33"/>
  <c r="A815" i="33"/>
  <c r="A814" i="33"/>
  <c r="A813" i="33"/>
  <c r="A812" i="33"/>
  <c r="A811" i="33"/>
  <c r="A810" i="33"/>
  <c r="A809" i="33"/>
  <c r="A808" i="33"/>
  <c r="A807" i="33"/>
  <c r="A806" i="33"/>
  <c r="A805" i="33"/>
  <c r="A804" i="33"/>
  <c r="A803" i="33"/>
  <c r="A802" i="33"/>
  <c r="A801" i="33"/>
  <c r="A800" i="33"/>
  <c r="A799" i="33"/>
  <c r="A798" i="33"/>
  <c r="A797" i="33"/>
  <c r="A796" i="33"/>
  <c r="A795" i="33"/>
  <c r="A794" i="33"/>
  <c r="A793" i="33"/>
  <c r="A792" i="33"/>
  <c r="A791" i="33"/>
  <c r="A790" i="33"/>
  <c r="A789" i="33"/>
  <c r="A788" i="33"/>
  <c r="A787" i="33"/>
  <c r="A786" i="33"/>
  <c r="A785" i="33"/>
  <c r="A784" i="33"/>
  <c r="A783" i="33"/>
  <c r="A782" i="33"/>
  <c r="A781" i="33"/>
  <c r="A780" i="33"/>
  <c r="A779" i="33"/>
  <c r="A778" i="33"/>
  <c r="A777" i="33"/>
  <c r="A776" i="33"/>
  <c r="A775" i="33"/>
  <c r="A774" i="33"/>
  <c r="A773" i="33"/>
  <c r="A772" i="33"/>
  <c r="A771" i="33"/>
  <c r="A770" i="33"/>
  <c r="A769" i="33"/>
  <c r="A768" i="33"/>
  <c r="A767" i="33"/>
  <c r="A766" i="33"/>
  <c r="A765" i="33"/>
  <c r="A764" i="33"/>
  <c r="A763" i="33"/>
  <c r="A762" i="33"/>
  <c r="A761" i="33"/>
  <c r="A760" i="33"/>
  <c r="A759" i="33"/>
  <c r="A758" i="33"/>
  <c r="A757" i="33"/>
  <c r="A756" i="33"/>
  <c r="A755" i="33"/>
  <c r="A754" i="33"/>
  <c r="A753" i="33"/>
  <c r="A752" i="33"/>
  <c r="A751" i="33"/>
  <c r="A750" i="33"/>
  <c r="A749" i="33"/>
  <c r="A748" i="33"/>
  <c r="A747" i="33"/>
  <c r="A746" i="33"/>
  <c r="A745" i="33"/>
  <c r="A744" i="33"/>
  <c r="A743" i="33"/>
  <c r="A742" i="33"/>
  <c r="A741" i="33"/>
  <c r="A740" i="33"/>
  <c r="A739" i="33"/>
  <c r="A738" i="33"/>
  <c r="A737" i="33"/>
  <c r="A736" i="33"/>
  <c r="A735" i="33"/>
  <c r="A734" i="33"/>
  <c r="A733" i="33"/>
  <c r="A732" i="33"/>
  <c r="A731" i="33"/>
  <c r="A730" i="33"/>
  <c r="A729" i="33"/>
  <c r="A728" i="33"/>
  <c r="A727" i="33"/>
  <c r="A726" i="33"/>
  <c r="A725" i="33"/>
  <c r="A724" i="33"/>
  <c r="A723" i="33"/>
  <c r="A722" i="33"/>
  <c r="A721" i="33"/>
  <c r="A720" i="33"/>
  <c r="A719" i="33"/>
  <c r="A718" i="33"/>
  <c r="A717" i="33"/>
  <c r="A716" i="33"/>
  <c r="A715" i="33"/>
  <c r="A714" i="33"/>
  <c r="A713" i="33"/>
  <c r="A712" i="33"/>
  <c r="A711" i="33"/>
  <c r="A710" i="33"/>
  <c r="A709" i="33"/>
  <c r="A708" i="33"/>
  <c r="A707" i="33"/>
  <c r="A706" i="33"/>
  <c r="A705" i="33"/>
  <c r="A704" i="33"/>
  <c r="A703" i="33"/>
  <c r="A702" i="33"/>
  <c r="A701" i="33"/>
  <c r="A700" i="33"/>
  <c r="A699" i="33"/>
  <c r="A698" i="33"/>
  <c r="A697" i="33"/>
  <c r="A696" i="33"/>
  <c r="A695" i="33"/>
  <c r="A694" i="33"/>
  <c r="A693" i="33"/>
  <c r="A692" i="33"/>
  <c r="A691" i="33"/>
  <c r="A690" i="33"/>
  <c r="A689" i="33"/>
  <c r="A688" i="33"/>
  <c r="A687" i="33"/>
  <c r="A686" i="33"/>
  <c r="A685" i="33"/>
  <c r="A684" i="33"/>
  <c r="A683" i="33"/>
  <c r="A682" i="33"/>
  <c r="A681" i="33"/>
  <c r="A680" i="33"/>
  <c r="A679" i="33"/>
  <c r="A678" i="33"/>
  <c r="A677" i="33"/>
  <c r="A676" i="33"/>
  <c r="A675" i="33"/>
  <c r="A674" i="33"/>
  <c r="A673" i="33"/>
  <c r="A672" i="33"/>
  <c r="A671" i="33"/>
  <c r="A670" i="33"/>
  <c r="A669" i="33"/>
  <c r="A668" i="33"/>
  <c r="A667" i="33"/>
  <c r="A666" i="33"/>
  <c r="A665" i="33"/>
  <c r="A664" i="33"/>
  <c r="A663" i="33"/>
  <c r="A662" i="33"/>
  <c r="A661" i="33"/>
  <c r="A660" i="33"/>
  <c r="A659" i="33"/>
  <c r="A658" i="33"/>
  <c r="A657" i="33"/>
  <c r="A656" i="33"/>
  <c r="A655" i="33"/>
  <c r="A654" i="33"/>
  <c r="A653" i="33"/>
  <c r="A652" i="33"/>
  <c r="A651" i="33"/>
  <c r="A650" i="33"/>
  <c r="A649" i="33"/>
  <c r="A648" i="33"/>
  <c r="A647" i="33"/>
  <c r="A646" i="33"/>
  <c r="A645" i="33"/>
  <c r="A644" i="33"/>
  <c r="A643" i="33"/>
  <c r="A642" i="33"/>
  <c r="A641" i="33"/>
  <c r="A640" i="33"/>
  <c r="A639" i="33"/>
  <c r="A638" i="33"/>
  <c r="A637" i="33"/>
  <c r="A636" i="33"/>
  <c r="A635" i="33"/>
  <c r="A634" i="33"/>
  <c r="A633" i="33"/>
  <c r="A632" i="33"/>
  <c r="A631" i="33"/>
  <c r="A630" i="33"/>
  <c r="A629" i="33"/>
  <c r="A628" i="33"/>
  <c r="A627" i="33"/>
  <c r="A626" i="33"/>
  <c r="A625" i="33"/>
  <c r="A624" i="33"/>
  <c r="A623" i="33"/>
  <c r="A622" i="33"/>
  <c r="A621" i="33"/>
  <c r="A620" i="33"/>
  <c r="A619" i="33"/>
  <c r="A618" i="33"/>
  <c r="A617" i="33"/>
  <c r="A616" i="33"/>
  <c r="A615" i="33"/>
  <c r="A614" i="33"/>
  <c r="A613" i="33"/>
  <c r="A612" i="33"/>
  <c r="A611" i="33"/>
  <c r="A610" i="33"/>
  <c r="A609" i="33"/>
  <c r="A608" i="33"/>
  <c r="A607" i="33"/>
  <c r="A606" i="33"/>
  <c r="A605" i="33"/>
  <c r="A604" i="33"/>
  <c r="A603" i="33"/>
  <c r="A602" i="33"/>
  <c r="A601" i="33"/>
  <c r="A600" i="33"/>
  <c r="A599" i="33"/>
  <c r="A598" i="33"/>
  <c r="A597" i="33"/>
  <c r="A596" i="33"/>
  <c r="A595" i="33"/>
  <c r="A594" i="33"/>
  <c r="A593" i="33"/>
  <c r="A592" i="33"/>
  <c r="A591" i="33"/>
  <c r="A590" i="33"/>
  <c r="A589" i="33"/>
  <c r="A588" i="33"/>
  <c r="A587" i="33"/>
  <c r="A586" i="33"/>
  <c r="A585" i="33"/>
  <c r="A584" i="33"/>
  <c r="A583" i="33"/>
  <c r="A582" i="33"/>
  <c r="A581" i="33"/>
  <c r="A580" i="33"/>
  <c r="A579" i="33"/>
  <c r="A578" i="33"/>
  <c r="A577" i="33"/>
  <c r="A576" i="33"/>
  <c r="A575" i="33"/>
  <c r="A574" i="33"/>
  <c r="A573" i="33"/>
  <c r="A572" i="33"/>
  <c r="A571" i="33"/>
  <c r="A570" i="33"/>
  <c r="A569" i="33"/>
  <c r="A568" i="33"/>
  <c r="A567" i="33"/>
  <c r="A566" i="33"/>
  <c r="A565" i="33"/>
  <c r="A564" i="33"/>
  <c r="A563" i="33"/>
  <c r="A562" i="33"/>
  <c r="A561" i="33"/>
  <c r="A560" i="33"/>
  <c r="A559" i="33"/>
  <c r="A558" i="33"/>
  <c r="A557" i="33"/>
  <c r="A556" i="33"/>
  <c r="A555" i="33"/>
  <c r="A554" i="33"/>
  <c r="A553" i="33"/>
  <c r="A552" i="33"/>
  <c r="A551" i="33"/>
  <c r="A550" i="33"/>
  <c r="A549" i="33"/>
  <c r="A548" i="33"/>
  <c r="A547" i="33"/>
  <c r="A546" i="33"/>
  <c r="A545" i="33"/>
  <c r="A544" i="33"/>
  <c r="A543" i="33"/>
  <c r="A542" i="33"/>
  <c r="A541" i="33"/>
  <c r="A540" i="33"/>
  <c r="A539" i="33"/>
  <c r="A538" i="33"/>
  <c r="A537" i="33"/>
  <c r="A536" i="33"/>
  <c r="A535" i="33"/>
  <c r="A534" i="33"/>
  <c r="A533" i="33"/>
  <c r="A532" i="33"/>
  <c r="A531" i="33"/>
  <c r="A530" i="33"/>
  <c r="A529" i="33"/>
  <c r="A528" i="33"/>
  <c r="A527" i="33"/>
  <c r="A526" i="33"/>
  <c r="A525" i="33"/>
  <c r="A524" i="33"/>
  <c r="A523" i="33"/>
  <c r="A522" i="33"/>
  <c r="A521" i="33"/>
  <c r="A520" i="33"/>
  <c r="A519" i="33"/>
  <c r="A518" i="33"/>
  <c r="A517" i="33"/>
  <c r="A516" i="33"/>
  <c r="A515" i="33"/>
  <c r="A514" i="33"/>
  <c r="A513" i="33"/>
  <c r="A512" i="33"/>
  <c r="A511" i="33"/>
  <c r="A510" i="33"/>
  <c r="A509" i="33"/>
  <c r="A508" i="33"/>
  <c r="A507" i="33"/>
  <c r="A506" i="33"/>
  <c r="A505" i="33"/>
  <c r="A504" i="33"/>
  <c r="A503" i="33"/>
  <c r="A502" i="33"/>
  <c r="A501" i="33"/>
  <c r="A500" i="33"/>
  <c r="A499" i="33"/>
  <c r="A498" i="33"/>
  <c r="A497" i="33"/>
  <c r="A496" i="33"/>
  <c r="A495" i="33"/>
  <c r="A494" i="33"/>
  <c r="A493" i="33"/>
  <c r="A492" i="33"/>
  <c r="A491" i="33"/>
  <c r="A490" i="33"/>
  <c r="A489" i="33"/>
  <c r="A488" i="33"/>
  <c r="A487" i="33"/>
  <c r="A486" i="33"/>
  <c r="A485" i="33"/>
  <c r="A484" i="33"/>
  <c r="A483" i="33"/>
  <c r="A482" i="33"/>
  <c r="A481" i="33"/>
  <c r="A480" i="33"/>
  <c r="A479" i="33"/>
  <c r="A478" i="33"/>
  <c r="A477" i="33"/>
  <c r="A476" i="33"/>
  <c r="A475" i="33"/>
  <c r="A474" i="33"/>
  <c r="A473" i="33"/>
  <c r="A472" i="33"/>
  <c r="A471" i="33"/>
  <c r="A470" i="33"/>
  <c r="A469" i="33"/>
  <c r="A468" i="33"/>
  <c r="A467" i="33"/>
  <c r="A466" i="33"/>
  <c r="A465" i="33"/>
  <c r="A464" i="33"/>
  <c r="A463" i="33"/>
  <c r="A462" i="33"/>
  <c r="A461" i="33"/>
  <c r="A460" i="33"/>
  <c r="A459" i="33"/>
  <c r="A458" i="33"/>
  <c r="A457" i="33"/>
  <c r="A456" i="33"/>
  <c r="A455" i="33"/>
  <c r="A454" i="33"/>
  <c r="A453" i="33"/>
  <c r="A452" i="33"/>
  <c r="A451" i="33"/>
  <c r="A450" i="33"/>
  <c r="A449" i="33"/>
  <c r="A448" i="33"/>
  <c r="A447" i="33"/>
  <c r="A446" i="33"/>
  <c r="A445" i="33"/>
  <c r="A444" i="33"/>
  <c r="A443" i="33"/>
  <c r="A442" i="33"/>
  <c r="A441" i="33"/>
  <c r="A440" i="33"/>
  <c r="A439" i="33"/>
  <c r="A438" i="33"/>
  <c r="A437" i="33"/>
  <c r="A436" i="33"/>
  <c r="A435" i="33"/>
  <c r="A434" i="33"/>
  <c r="A433" i="33"/>
  <c r="A432" i="33"/>
  <c r="A431" i="33"/>
  <c r="A430" i="33"/>
  <c r="A429" i="33"/>
  <c r="A428" i="33"/>
  <c r="A427" i="33"/>
  <c r="A426" i="33"/>
  <c r="A425" i="33"/>
  <c r="A424" i="33"/>
  <c r="A423" i="33"/>
  <c r="A422" i="33"/>
  <c r="A421" i="33"/>
  <c r="A420" i="33"/>
  <c r="A419" i="33"/>
  <c r="A418" i="33"/>
  <c r="A417" i="33"/>
  <c r="A416" i="33"/>
  <c r="A415" i="33"/>
  <c r="A414" i="33"/>
  <c r="A413" i="33"/>
  <c r="A412" i="33"/>
  <c r="A411" i="33"/>
  <c r="A410" i="33"/>
  <c r="A409" i="33"/>
  <c r="A408" i="33"/>
  <c r="A407" i="33"/>
  <c r="A406" i="33"/>
  <c r="A405" i="33"/>
  <c r="A404" i="33"/>
  <c r="A403" i="33"/>
  <c r="A402" i="33"/>
  <c r="A401" i="33"/>
  <c r="A400" i="33"/>
  <c r="A399" i="33"/>
  <c r="A398" i="33"/>
  <c r="A397" i="33"/>
  <c r="A396" i="33"/>
  <c r="A395" i="33"/>
  <c r="A394" i="33"/>
  <c r="A393" i="33"/>
  <c r="A392" i="33"/>
  <c r="A391" i="33"/>
  <c r="A390" i="33"/>
  <c r="A389" i="33"/>
  <c r="A388" i="33"/>
  <c r="A387" i="33"/>
  <c r="A386" i="33"/>
  <c r="A385" i="33"/>
  <c r="A384" i="33"/>
  <c r="A383" i="33"/>
  <c r="A382" i="33"/>
  <c r="A381" i="33"/>
  <c r="A380" i="33"/>
  <c r="A379" i="33"/>
  <c r="A378" i="33"/>
  <c r="A377" i="33"/>
  <c r="A376" i="33"/>
  <c r="A375" i="33"/>
  <c r="A374" i="33"/>
  <c r="A373" i="33"/>
  <c r="A372" i="33"/>
  <c r="A371" i="33"/>
  <c r="A370" i="33"/>
  <c r="A369" i="33"/>
  <c r="A368" i="33"/>
  <c r="A367" i="33"/>
  <c r="A366" i="33"/>
  <c r="A365" i="33"/>
  <c r="A364" i="33"/>
  <c r="A363" i="33"/>
  <c r="A362" i="33"/>
  <c r="A361" i="33"/>
  <c r="A360" i="33"/>
  <c r="A359" i="33"/>
  <c r="A358" i="33"/>
  <c r="A357" i="33"/>
  <c r="A356" i="33"/>
  <c r="A355" i="33"/>
  <c r="A354" i="33"/>
  <c r="A353" i="33"/>
  <c r="A352" i="33"/>
  <c r="A351" i="33"/>
  <c r="A350" i="33"/>
  <c r="A349" i="33"/>
  <c r="A348" i="33"/>
  <c r="A347" i="33"/>
  <c r="A346" i="33"/>
  <c r="A345" i="33"/>
  <c r="A344" i="33"/>
  <c r="A343" i="33"/>
  <c r="A342" i="33"/>
  <c r="A341" i="33"/>
  <c r="A340" i="33"/>
  <c r="A339" i="33"/>
  <c r="A338" i="33"/>
  <c r="A337" i="33"/>
  <c r="A336" i="33"/>
  <c r="A335" i="33"/>
  <c r="A334" i="33"/>
  <c r="A333" i="33"/>
  <c r="A332" i="33"/>
  <c r="A331" i="33"/>
  <c r="A330" i="33"/>
  <c r="A329" i="33"/>
  <c r="A328" i="33"/>
  <c r="A327" i="33"/>
  <c r="A326" i="33"/>
  <c r="A325" i="33"/>
  <c r="A324" i="33"/>
  <c r="A323" i="33"/>
  <c r="A322" i="33"/>
  <c r="A321" i="33"/>
  <c r="A320" i="33"/>
  <c r="A319" i="33"/>
  <c r="A318" i="33"/>
  <c r="A317" i="33"/>
  <c r="A316" i="33"/>
  <c r="A315" i="33"/>
  <c r="A314" i="33"/>
  <c r="A313" i="33"/>
  <c r="A312" i="33"/>
  <c r="A311" i="33"/>
  <c r="A310" i="33"/>
  <c r="A309" i="33"/>
  <c r="A308" i="33"/>
  <c r="A307" i="33"/>
  <c r="A306" i="33"/>
  <c r="A305" i="33"/>
  <c r="A304" i="33"/>
  <c r="A303" i="33"/>
  <c r="A302" i="33"/>
  <c r="A301" i="33"/>
  <c r="A300" i="33"/>
  <c r="A299" i="33"/>
  <c r="A298" i="33"/>
  <c r="A297" i="33"/>
  <c r="A296" i="33"/>
  <c r="A295" i="33"/>
  <c r="A294" i="33"/>
  <c r="A293" i="33"/>
  <c r="A292" i="33"/>
  <c r="A291" i="33"/>
  <c r="A290" i="33"/>
  <c r="A289" i="33"/>
  <c r="A288" i="33"/>
  <c r="A287" i="33"/>
  <c r="A286" i="33"/>
  <c r="A285" i="33"/>
  <c r="A284" i="33"/>
  <c r="A283" i="33"/>
  <c r="A282" i="33"/>
  <c r="A281" i="33"/>
  <c r="A280" i="33"/>
  <c r="A279" i="33"/>
  <c r="A278" i="33"/>
  <c r="A277" i="33"/>
  <c r="A276" i="33"/>
  <c r="A275" i="33"/>
  <c r="A274" i="33"/>
  <c r="A273" i="33"/>
  <c r="A272" i="33"/>
  <c r="A271" i="33"/>
  <c r="A270" i="33"/>
  <c r="A269" i="33"/>
  <c r="A268" i="33"/>
  <c r="A267" i="33"/>
  <c r="A266" i="33"/>
  <c r="A265" i="33"/>
  <c r="A264" i="33"/>
  <c r="A263" i="33"/>
  <c r="A262" i="33"/>
  <c r="A261" i="33"/>
  <c r="A260" i="33"/>
  <c r="A259" i="33"/>
  <c r="A258" i="33"/>
  <c r="A257" i="33"/>
  <c r="A256" i="33"/>
  <c r="A255" i="33"/>
  <c r="A254" i="33"/>
  <c r="A253" i="33"/>
  <c r="A252" i="33"/>
  <c r="A251" i="33"/>
  <c r="A250" i="33"/>
  <c r="A249" i="33"/>
  <c r="A248" i="33"/>
  <c r="A247" i="33"/>
  <c r="A246" i="33"/>
  <c r="A245" i="33"/>
  <c r="A244" i="33"/>
  <c r="A243" i="33"/>
  <c r="A242" i="33"/>
  <c r="A241" i="33"/>
  <c r="A240" i="33"/>
  <c r="A239" i="33"/>
  <c r="A238" i="33"/>
  <c r="A237" i="33"/>
  <c r="A236" i="33"/>
  <c r="A235" i="33"/>
  <c r="A234" i="33"/>
  <c r="A233" i="33"/>
  <c r="A232" i="33"/>
  <c r="A231" i="33"/>
  <c r="A230" i="33"/>
  <c r="A229" i="33"/>
  <c r="A228" i="33"/>
  <c r="A227" i="33"/>
  <c r="A226" i="33"/>
  <c r="A225" i="33"/>
  <c r="A224" i="33"/>
  <c r="A223" i="33"/>
  <c r="A222" i="33"/>
  <c r="A221" i="33"/>
  <c r="A220" i="33"/>
  <c r="A219" i="33"/>
  <c r="A218" i="33"/>
  <c r="A217" i="33"/>
  <c r="A216" i="33"/>
  <c r="A215" i="33"/>
  <c r="A214" i="33"/>
  <c r="A213" i="33"/>
  <c r="A212" i="33"/>
  <c r="A211" i="33"/>
  <c r="A210" i="33"/>
  <c r="A209" i="33"/>
  <c r="A208" i="33"/>
  <c r="A207" i="33"/>
  <c r="A206" i="33"/>
  <c r="A205" i="33"/>
  <c r="A204" i="33"/>
  <c r="A203" i="33"/>
  <c r="A202" i="33"/>
  <c r="A201" i="33"/>
  <c r="A200" i="33"/>
  <c r="A199" i="33"/>
  <c r="A198" i="33"/>
  <c r="A197" i="33"/>
  <c r="A196" i="33"/>
  <c r="A195" i="33"/>
  <c r="A194" i="33"/>
  <c r="A193" i="33"/>
  <c r="A192" i="33"/>
  <c r="A191" i="33"/>
  <c r="A190" i="33"/>
  <c r="A189" i="33"/>
  <c r="A188" i="33"/>
  <c r="A187" i="33"/>
  <c r="A186" i="33"/>
  <c r="A185" i="33"/>
  <c r="A184" i="33"/>
  <c r="A183" i="33"/>
  <c r="A182" i="33"/>
  <c r="A181" i="33"/>
  <c r="A180" i="33"/>
  <c r="A179" i="33"/>
  <c r="A178" i="33"/>
  <c r="A177" i="33"/>
  <c r="A176" i="33"/>
  <c r="A175" i="33"/>
  <c r="A174" i="33"/>
  <c r="A173" i="33"/>
  <c r="A172" i="33"/>
  <c r="A171" i="33"/>
  <c r="A170" i="33"/>
  <c r="A169" i="33"/>
  <c r="A168" i="33"/>
  <c r="A167" i="33"/>
  <c r="A166" i="33"/>
  <c r="A165" i="33"/>
  <c r="A164" i="33"/>
  <c r="A163" i="33"/>
  <c r="A162" i="33"/>
  <c r="A161" i="33"/>
  <c r="A160" i="33"/>
  <c r="A159" i="33"/>
  <c r="A158" i="33"/>
  <c r="A157" i="33"/>
  <c r="A156" i="33"/>
  <c r="A155" i="33"/>
  <c r="A154" i="33"/>
  <c r="A153" i="33"/>
  <c r="A152" i="33"/>
  <c r="A151" i="33"/>
  <c r="A150" i="33"/>
  <c r="A149" i="33"/>
  <c r="A148" i="33"/>
  <c r="A147" i="33"/>
  <c r="A146" i="33"/>
  <c r="A145" i="33"/>
  <c r="A144" i="33"/>
  <c r="A143" i="33"/>
  <c r="A142" i="33"/>
  <c r="A141" i="33"/>
  <c r="A140" i="33"/>
  <c r="A139" i="33"/>
  <c r="A138" i="33"/>
  <c r="A137" i="33"/>
  <c r="A136" i="33"/>
  <c r="A135" i="33"/>
  <c r="A134" i="33"/>
  <c r="A133" i="33"/>
  <c r="A132" i="33"/>
  <c r="A131" i="33"/>
  <c r="A130" i="33"/>
  <c r="A129" i="33"/>
  <c r="A128" i="33"/>
  <c r="A127" i="33"/>
  <c r="A126" i="33"/>
  <c r="A125" i="33"/>
  <c r="A124" i="33"/>
  <c r="A123" i="33"/>
  <c r="A122" i="33"/>
  <c r="A121" i="33"/>
  <c r="A120" i="33"/>
  <c r="A119" i="33"/>
  <c r="A118" i="33"/>
  <c r="A117" i="33"/>
  <c r="A116" i="33"/>
  <c r="A115" i="33"/>
  <c r="A114" i="33"/>
  <c r="A113" i="33"/>
  <c r="A112" i="33"/>
  <c r="A111" i="33"/>
  <c r="A110" i="33"/>
  <c r="A109" i="33"/>
  <c r="A108" i="33"/>
  <c r="A107" i="33"/>
  <c r="A106" i="33"/>
  <c r="A105" i="33"/>
  <c r="A104" i="33"/>
  <c r="A103" i="33"/>
  <c r="A102" i="33"/>
  <c r="A101" i="33"/>
  <c r="A100" i="33"/>
  <c r="A99" i="33"/>
  <c r="A98" i="33"/>
  <c r="A97" i="33"/>
  <c r="A96" i="33"/>
  <c r="A95" i="33"/>
  <c r="A94" i="33"/>
  <c r="A93" i="33"/>
  <c r="A92" i="33"/>
  <c r="A91" i="33"/>
  <c r="A90" i="33"/>
  <c r="A89" i="33"/>
  <c r="A88" i="33"/>
  <c r="A87" i="33"/>
  <c r="A86" i="33"/>
  <c r="A85" i="33"/>
  <c r="A84" i="33"/>
  <c r="A83" i="33"/>
  <c r="A82" i="33"/>
  <c r="A81" i="33"/>
  <c r="A80" i="33"/>
  <c r="A79" i="33"/>
  <c r="A78" i="33"/>
  <c r="A77" i="33"/>
  <c r="A76" i="33"/>
  <c r="A75" i="33"/>
  <c r="A74" i="33"/>
  <c r="A73" i="33"/>
  <c r="A72" i="33"/>
  <c r="A71" i="33"/>
  <c r="A70" i="33"/>
  <c r="A69" i="33"/>
  <c r="A68" i="33"/>
  <c r="A67" i="33"/>
  <c r="A66" i="33"/>
  <c r="A65" i="33"/>
  <c r="A64" i="33"/>
  <c r="A63" i="33"/>
  <c r="A62" i="33"/>
  <c r="A61" i="33"/>
  <c r="A60" i="33"/>
  <c r="A59" i="33"/>
  <c r="A58" i="33"/>
  <c r="A57" i="33"/>
  <c r="A56" i="33"/>
  <c r="A55" i="33"/>
  <c r="A54" i="33"/>
  <c r="A53" i="33"/>
  <c r="A52" i="33"/>
  <c r="A51" i="33"/>
  <c r="A50" i="33"/>
  <c r="A49" i="33"/>
  <c r="A48" i="33"/>
  <c r="A47" i="33"/>
  <c r="A46" i="33"/>
  <c r="A45" i="33"/>
  <c r="A44" i="33"/>
  <c r="A43" i="33"/>
  <c r="A42" i="33"/>
  <c r="A41" i="33"/>
  <c r="A40" i="33"/>
  <c r="A39" i="33"/>
  <c r="A38" i="33"/>
  <c r="A37" i="33"/>
  <c r="A36" i="33"/>
  <c r="A35" i="33"/>
  <c r="A34" i="33"/>
  <c r="A33" i="33"/>
  <c r="A32" i="33"/>
  <c r="A31" i="33"/>
  <c r="A30" i="33"/>
  <c r="A29" i="33"/>
  <c r="A28" i="33"/>
  <c r="A27" i="33"/>
  <c r="A26" i="33"/>
  <c r="A25" i="33"/>
  <c r="A24" i="33"/>
  <c r="A23" i="33"/>
  <c r="A22" i="33"/>
  <c r="A21" i="33"/>
  <c r="A20" i="33"/>
  <c r="A19" i="33"/>
  <c r="A18" i="33"/>
  <c r="A17" i="33"/>
  <c r="A16" i="33"/>
  <c r="A15" i="33"/>
  <c r="A14" i="33"/>
  <c r="A13" i="33"/>
  <c r="A12" i="33"/>
  <c r="A11" i="33"/>
  <c r="A10" i="33"/>
  <c r="A9" i="33"/>
  <c r="A8" i="33"/>
  <c r="A7" i="33"/>
  <c r="A6" i="33"/>
  <c r="A5" i="33"/>
  <c r="A4" i="33"/>
  <c r="A3" i="33"/>
  <c r="A2" i="33"/>
  <c r="H838" i="33" l="1"/>
  <c r="I838" i="33"/>
  <c r="I10" i="33"/>
  <c r="H10" i="33"/>
  <c r="I22" i="33"/>
  <c r="H22" i="33"/>
  <c r="I34" i="33"/>
  <c r="H34" i="33"/>
  <c r="I46" i="33"/>
  <c r="H46" i="33"/>
  <c r="I62" i="33"/>
  <c r="H62" i="33"/>
  <c r="I74" i="33"/>
  <c r="H74" i="33"/>
  <c r="I86" i="33"/>
  <c r="H86" i="33"/>
  <c r="I98" i="33"/>
  <c r="H98" i="33"/>
  <c r="I114" i="33"/>
  <c r="H114" i="33"/>
  <c r="I130" i="33"/>
  <c r="H130" i="33"/>
  <c r="I142" i="33"/>
  <c r="H142" i="33"/>
  <c r="I154" i="33"/>
  <c r="H154" i="33"/>
  <c r="I162" i="33"/>
  <c r="H162" i="33"/>
  <c r="H174" i="33"/>
  <c r="I174" i="33"/>
  <c r="H186" i="33"/>
  <c r="I186" i="33"/>
  <c r="I198" i="33"/>
  <c r="H198" i="33"/>
  <c r="I218" i="33"/>
  <c r="H218" i="33"/>
  <c r="I230" i="33"/>
  <c r="H230" i="33"/>
  <c r="I246" i="33"/>
  <c r="H246" i="33"/>
  <c r="H266" i="33"/>
  <c r="I266" i="33"/>
  <c r="H330" i="33"/>
  <c r="I330" i="33"/>
  <c r="H670" i="33"/>
  <c r="I670" i="33"/>
  <c r="H674" i="33"/>
  <c r="I674" i="33"/>
  <c r="H678" i="33"/>
  <c r="I678" i="33"/>
  <c r="H682" i="33"/>
  <c r="I682" i="33"/>
  <c r="H686" i="33"/>
  <c r="I686" i="33"/>
  <c r="H690" i="33"/>
  <c r="I690" i="33"/>
  <c r="H694" i="33"/>
  <c r="I694" i="33"/>
  <c r="H698" i="33"/>
  <c r="I698" i="33"/>
  <c r="H702" i="33"/>
  <c r="I702" i="33"/>
  <c r="H706" i="33"/>
  <c r="I706" i="33"/>
  <c r="H710" i="33"/>
  <c r="I710" i="33"/>
  <c r="H714" i="33"/>
  <c r="I714" i="33"/>
  <c r="H718" i="33"/>
  <c r="I718" i="33"/>
  <c r="H722" i="33"/>
  <c r="I722" i="33"/>
  <c r="H726" i="33"/>
  <c r="I726" i="33"/>
  <c r="H730" i="33"/>
  <c r="I730" i="33"/>
  <c r="H734" i="33"/>
  <c r="I734" i="33"/>
  <c r="H738" i="33"/>
  <c r="I738" i="33"/>
  <c r="H742" i="33"/>
  <c r="I742" i="33"/>
  <c r="H746" i="33"/>
  <c r="I746" i="33"/>
  <c r="H750" i="33"/>
  <c r="I750" i="33"/>
  <c r="H754" i="33"/>
  <c r="I754" i="33"/>
  <c r="H758" i="33"/>
  <c r="I758" i="33"/>
  <c r="H762" i="33"/>
  <c r="I762" i="33"/>
  <c r="H766" i="33"/>
  <c r="I766" i="33"/>
  <c r="H770" i="33"/>
  <c r="I770" i="33"/>
  <c r="H774" i="33"/>
  <c r="I774" i="33"/>
  <c r="H778" i="33"/>
  <c r="I778" i="33"/>
  <c r="H782" i="33"/>
  <c r="I782" i="33"/>
  <c r="H786" i="33"/>
  <c r="I786" i="33"/>
  <c r="H790" i="33"/>
  <c r="I790" i="33"/>
  <c r="H794" i="33"/>
  <c r="I794" i="33"/>
  <c r="H798" i="33"/>
  <c r="I798" i="33"/>
  <c r="H802" i="33"/>
  <c r="I802" i="33"/>
  <c r="H806" i="33"/>
  <c r="I806" i="33"/>
  <c r="H810" i="33"/>
  <c r="I810" i="33"/>
  <c r="H814" i="33"/>
  <c r="I814" i="33"/>
  <c r="H818" i="33"/>
  <c r="I818" i="33"/>
  <c r="H822" i="33"/>
  <c r="I822" i="33"/>
  <c r="H826" i="33"/>
  <c r="I826" i="33"/>
  <c r="H830" i="33"/>
  <c r="I830" i="33"/>
  <c r="H834" i="33"/>
  <c r="I834" i="33"/>
  <c r="H3" i="33"/>
  <c r="I3" i="33"/>
  <c r="H7" i="33"/>
  <c r="I7" i="33"/>
  <c r="H11" i="33"/>
  <c r="I11" i="33"/>
  <c r="H15" i="33"/>
  <c r="I15" i="33"/>
  <c r="H19" i="33"/>
  <c r="I19" i="33"/>
  <c r="H23" i="33"/>
  <c r="I23" i="33"/>
  <c r="H27" i="33"/>
  <c r="I27" i="33"/>
  <c r="H31" i="33"/>
  <c r="I31" i="33"/>
  <c r="H35" i="33"/>
  <c r="I35" i="33"/>
  <c r="H39" i="33"/>
  <c r="I39" i="33"/>
  <c r="H43" i="33"/>
  <c r="I43" i="33"/>
  <c r="H47" i="33"/>
  <c r="I47" i="33"/>
  <c r="H51" i="33"/>
  <c r="I51" i="33"/>
  <c r="H55" i="33"/>
  <c r="I55" i="33"/>
  <c r="H59" i="33"/>
  <c r="I59" i="33"/>
  <c r="H63" i="33"/>
  <c r="I63" i="33"/>
  <c r="H67" i="33"/>
  <c r="I67" i="33"/>
  <c r="H71" i="33"/>
  <c r="I71" i="33"/>
  <c r="H75" i="33"/>
  <c r="I75" i="33"/>
  <c r="H79" i="33"/>
  <c r="I79" i="33"/>
  <c r="H83" i="33"/>
  <c r="I83" i="33"/>
  <c r="H87" i="33"/>
  <c r="I87" i="33"/>
  <c r="H91" i="33"/>
  <c r="I91" i="33"/>
  <c r="H95" i="33"/>
  <c r="I95" i="33"/>
  <c r="H99" i="33"/>
  <c r="I99" i="33"/>
  <c r="H103" i="33"/>
  <c r="I103" i="33"/>
  <c r="H107" i="33"/>
  <c r="I107" i="33"/>
  <c r="H111" i="33"/>
  <c r="I111" i="33"/>
  <c r="H115" i="33"/>
  <c r="I115" i="33"/>
  <c r="H119" i="33"/>
  <c r="I119" i="33"/>
  <c r="H123" i="33"/>
  <c r="I123" i="33"/>
  <c r="H127" i="33"/>
  <c r="I127" i="33"/>
  <c r="H131" i="33"/>
  <c r="I131" i="33"/>
  <c r="H135" i="33"/>
  <c r="I135" i="33"/>
  <c r="H139" i="33"/>
  <c r="I139" i="33"/>
  <c r="H143" i="33"/>
  <c r="I143" i="33"/>
  <c r="H147" i="33"/>
  <c r="I147" i="33"/>
  <c r="H151" i="33"/>
  <c r="I151" i="33"/>
  <c r="H155" i="33"/>
  <c r="I155" i="33"/>
  <c r="H159" i="33"/>
  <c r="I159" i="33"/>
  <c r="I163" i="33"/>
  <c r="H163" i="33"/>
  <c r="H167" i="33"/>
  <c r="I167" i="33"/>
  <c r="H171" i="33"/>
  <c r="I171" i="33"/>
  <c r="H175" i="33"/>
  <c r="I175" i="33"/>
  <c r="H179" i="33"/>
  <c r="I179" i="33"/>
  <c r="H183" i="33"/>
  <c r="I183" i="33"/>
  <c r="H187" i="33"/>
  <c r="I187" i="33"/>
  <c r="H191" i="33"/>
  <c r="I191" i="33"/>
  <c r="H195" i="33"/>
  <c r="I195" i="33"/>
  <c r="I199" i="33"/>
  <c r="H199" i="33"/>
  <c r="H203" i="33"/>
  <c r="I203" i="33"/>
  <c r="H207" i="33"/>
  <c r="I207" i="33"/>
  <c r="H211" i="33"/>
  <c r="I211" i="33"/>
  <c r="I215" i="33"/>
  <c r="H215" i="33"/>
  <c r="H219" i="33"/>
  <c r="I219" i="33"/>
  <c r="H223" i="33"/>
  <c r="I223" i="33"/>
  <c r="H227" i="33"/>
  <c r="I227" i="33"/>
  <c r="I231" i="33"/>
  <c r="H231" i="33"/>
  <c r="H235" i="33"/>
  <c r="I235" i="33"/>
  <c r="H239" i="33"/>
  <c r="I239" i="33"/>
  <c r="H243" i="33"/>
  <c r="I243" i="33"/>
  <c r="I247" i="33"/>
  <c r="H247" i="33"/>
  <c r="H251" i="33"/>
  <c r="I251" i="33"/>
  <c r="I255" i="33"/>
  <c r="H255" i="33"/>
  <c r="I259" i="33"/>
  <c r="H259" i="33"/>
  <c r="I263" i="33"/>
  <c r="H263" i="33"/>
  <c r="I267" i="33"/>
  <c r="H267" i="33"/>
  <c r="I271" i="33"/>
  <c r="H271" i="33"/>
  <c r="I275" i="33"/>
  <c r="H275" i="33"/>
  <c r="I279" i="33"/>
  <c r="H279" i="33"/>
  <c r="I283" i="33"/>
  <c r="H283" i="33"/>
  <c r="I287" i="33"/>
  <c r="H287" i="33"/>
  <c r="H291" i="33"/>
  <c r="I291" i="33"/>
  <c r="H295" i="33"/>
  <c r="I295" i="33"/>
  <c r="H299" i="33"/>
  <c r="I299" i="33"/>
  <c r="H303" i="33"/>
  <c r="I303" i="33"/>
  <c r="H307" i="33"/>
  <c r="I307" i="33"/>
  <c r="H311" i="33"/>
  <c r="I311" i="33"/>
  <c r="H315" i="33"/>
  <c r="I315" i="33"/>
  <c r="H319" i="33"/>
  <c r="I319" i="33"/>
  <c r="H323" i="33"/>
  <c r="I323" i="33"/>
  <c r="H327" i="33"/>
  <c r="I327" i="33"/>
  <c r="H331" i="33"/>
  <c r="I331" i="33"/>
  <c r="H335" i="33"/>
  <c r="I335" i="33"/>
  <c r="I339" i="33"/>
  <c r="H339" i="33"/>
  <c r="I343" i="33"/>
  <c r="H343" i="33"/>
  <c r="I347" i="33"/>
  <c r="H347" i="33"/>
  <c r="I351" i="33"/>
  <c r="H351" i="33"/>
  <c r="I355" i="33"/>
  <c r="H355" i="33"/>
  <c r="I359" i="33"/>
  <c r="H359" i="33"/>
  <c r="I363" i="33"/>
  <c r="H363" i="33"/>
  <c r="I367" i="33"/>
  <c r="H367" i="33"/>
  <c r="I371" i="33"/>
  <c r="H371" i="33"/>
  <c r="I375" i="33"/>
  <c r="H375" i="33"/>
  <c r="I379" i="33"/>
  <c r="H379" i="33"/>
  <c r="I383" i="33"/>
  <c r="H383" i="33"/>
  <c r="I387" i="33"/>
  <c r="H387" i="33"/>
  <c r="I391" i="33"/>
  <c r="H391" i="33"/>
  <c r="I395" i="33"/>
  <c r="H395" i="33"/>
  <c r="I399" i="33"/>
  <c r="H399" i="33"/>
  <c r="I403" i="33"/>
  <c r="H403" i="33"/>
  <c r="I407" i="33"/>
  <c r="H407" i="33"/>
  <c r="I411" i="33"/>
  <c r="H411" i="33"/>
  <c r="I415" i="33"/>
  <c r="H415" i="33"/>
  <c r="I419" i="33"/>
  <c r="H419" i="33"/>
  <c r="I423" i="33"/>
  <c r="H423" i="33"/>
  <c r="I427" i="33"/>
  <c r="H427" i="33"/>
  <c r="I431" i="33"/>
  <c r="H431" i="33"/>
  <c r="I435" i="33"/>
  <c r="H435" i="33"/>
  <c r="I439" i="33"/>
  <c r="H439" i="33"/>
  <c r="I443" i="33"/>
  <c r="H443" i="33"/>
  <c r="I447" i="33"/>
  <c r="H447" i="33"/>
  <c r="I451" i="33"/>
  <c r="H451" i="33"/>
  <c r="I455" i="33"/>
  <c r="H455" i="33"/>
  <c r="I459" i="33"/>
  <c r="H459" i="33"/>
  <c r="I463" i="33"/>
  <c r="H463" i="33"/>
  <c r="I467" i="33"/>
  <c r="H467" i="33"/>
  <c r="I471" i="33"/>
  <c r="H471" i="33"/>
  <c r="I475" i="33"/>
  <c r="H475" i="33"/>
  <c r="I479" i="33"/>
  <c r="H479" i="33"/>
  <c r="I483" i="33"/>
  <c r="H483" i="33"/>
  <c r="I487" i="33"/>
  <c r="H487" i="33"/>
  <c r="I491" i="33"/>
  <c r="H491" i="33"/>
  <c r="I495" i="33"/>
  <c r="H495" i="33"/>
  <c r="I499" i="33"/>
  <c r="H499" i="33"/>
  <c r="I503" i="33"/>
  <c r="H503" i="33"/>
  <c r="I507" i="33"/>
  <c r="H507" i="33"/>
  <c r="I511" i="33"/>
  <c r="H511" i="33"/>
  <c r="I515" i="33"/>
  <c r="H515" i="33"/>
  <c r="I519" i="33"/>
  <c r="H519" i="33"/>
  <c r="I523" i="33"/>
  <c r="H523" i="33"/>
  <c r="I527" i="33"/>
  <c r="H527" i="33"/>
  <c r="I531" i="33"/>
  <c r="H531" i="33"/>
  <c r="I535" i="33"/>
  <c r="H535" i="33"/>
  <c r="I539" i="33"/>
  <c r="H539" i="33"/>
  <c r="I543" i="33"/>
  <c r="H543" i="33"/>
  <c r="I547" i="33"/>
  <c r="H547" i="33"/>
  <c r="I551" i="33"/>
  <c r="H551" i="33"/>
  <c r="I555" i="33"/>
  <c r="H555" i="33"/>
  <c r="I559" i="33"/>
  <c r="H559" i="33"/>
  <c r="I563" i="33"/>
  <c r="H563" i="33"/>
  <c r="I567" i="33"/>
  <c r="H567" i="33"/>
  <c r="I571" i="33"/>
  <c r="H571" i="33"/>
  <c r="I575" i="33"/>
  <c r="H575" i="33"/>
  <c r="I579" i="33"/>
  <c r="H579" i="33"/>
  <c r="I583" i="33"/>
  <c r="H583" i="33"/>
  <c r="I587" i="33"/>
  <c r="H587" i="33"/>
  <c r="I591" i="33"/>
  <c r="H591" i="33"/>
  <c r="I595" i="33"/>
  <c r="H595" i="33"/>
  <c r="I599" i="33"/>
  <c r="H599" i="33"/>
  <c r="I603" i="33"/>
  <c r="H603" i="33"/>
  <c r="I607" i="33"/>
  <c r="H607" i="33"/>
  <c r="I611" i="33"/>
  <c r="H611" i="33"/>
  <c r="I615" i="33"/>
  <c r="H615" i="33"/>
  <c r="I619" i="33"/>
  <c r="H619" i="33"/>
  <c r="I623" i="33"/>
  <c r="H623" i="33"/>
  <c r="I627" i="33"/>
  <c r="H627" i="33"/>
  <c r="I631" i="33"/>
  <c r="H631" i="33"/>
  <c r="I635" i="33"/>
  <c r="H635" i="33"/>
  <c r="I639" i="33"/>
  <c r="H639" i="33"/>
  <c r="I643" i="33"/>
  <c r="H643" i="33"/>
  <c r="I647" i="33"/>
  <c r="H647" i="33"/>
  <c r="I651" i="33"/>
  <c r="H651" i="33"/>
  <c r="I655" i="33"/>
  <c r="H655" i="33"/>
  <c r="I659" i="33"/>
  <c r="H659" i="33"/>
  <c r="I663" i="33"/>
  <c r="H663" i="33"/>
  <c r="I667" i="33"/>
  <c r="H667" i="33"/>
  <c r="I671" i="33"/>
  <c r="H671" i="33"/>
  <c r="I675" i="33"/>
  <c r="H675" i="33"/>
  <c r="I679" i="33"/>
  <c r="H679" i="33"/>
  <c r="I683" i="33"/>
  <c r="H683" i="33"/>
  <c r="I687" i="33"/>
  <c r="H687" i="33"/>
  <c r="I691" i="33"/>
  <c r="H691" i="33"/>
  <c r="I695" i="33"/>
  <c r="H695" i="33"/>
  <c r="I699" i="33"/>
  <c r="H699" i="33"/>
  <c r="I703" i="33"/>
  <c r="H703" i="33"/>
  <c r="I707" i="33"/>
  <c r="H707" i="33"/>
  <c r="I711" i="33"/>
  <c r="H711" i="33"/>
  <c r="I715" i="33"/>
  <c r="H715" i="33"/>
  <c r="I719" i="33"/>
  <c r="H719" i="33"/>
  <c r="I723" i="33"/>
  <c r="H723" i="33"/>
  <c r="I727" i="33"/>
  <c r="H727" i="33"/>
  <c r="I731" i="33"/>
  <c r="H731" i="33"/>
  <c r="I735" i="33"/>
  <c r="H735" i="33"/>
  <c r="I739" i="33"/>
  <c r="H739" i="33"/>
  <c r="I743" i="33"/>
  <c r="H743" i="33"/>
  <c r="I747" i="33"/>
  <c r="H747" i="33"/>
  <c r="I751" i="33"/>
  <c r="H751" i="33"/>
  <c r="I755" i="33"/>
  <c r="H755" i="33"/>
  <c r="I759" i="33"/>
  <c r="H759" i="33"/>
  <c r="I763" i="33"/>
  <c r="H763" i="33"/>
  <c r="I767" i="33"/>
  <c r="H767" i="33"/>
  <c r="I771" i="33"/>
  <c r="H771" i="33"/>
  <c r="I775" i="33"/>
  <c r="H775" i="33"/>
  <c r="I779" i="33"/>
  <c r="H779" i="33"/>
  <c r="I783" i="33"/>
  <c r="H783" i="33"/>
  <c r="I787" i="33"/>
  <c r="H787" i="33"/>
  <c r="I791" i="33"/>
  <c r="H791" i="33"/>
  <c r="I795" i="33"/>
  <c r="H795" i="33"/>
  <c r="I799" i="33"/>
  <c r="H799" i="33"/>
  <c r="I803" i="33"/>
  <c r="H803" i="33"/>
  <c r="I807" i="33"/>
  <c r="H807" i="33"/>
  <c r="I811" i="33"/>
  <c r="H811" i="33"/>
  <c r="I815" i="33"/>
  <c r="H815" i="33"/>
  <c r="I819" i="33"/>
  <c r="H819" i="33"/>
  <c r="I823" i="33"/>
  <c r="H823" i="33"/>
  <c r="I827" i="33"/>
  <c r="H827" i="33"/>
  <c r="I831" i="33"/>
  <c r="H831" i="33"/>
  <c r="I835" i="33"/>
  <c r="H835" i="33"/>
  <c r="I6" i="33"/>
  <c r="H6" i="33"/>
  <c r="I18" i="33"/>
  <c r="H18" i="33"/>
  <c r="I30" i="33"/>
  <c r="H30" i="33"/>
  <c r="I42" i="33"/>
  <c r="H42" i="33"/>
  <c r="I54" i="33"/>
  <c r="H54" i="33"/>
  <c r="I66" i="33"/>
  <c r="H66" i="33"/>
  <c r="I78" i="33"/>
  <c r="H78" i="33"/>
  <c r="I90" i="33"/>
  <c r="H90" i="33"/>
  <c r="I102" i="33"/>
  <c r="H102" i="33"/>
  <c r="I110" i="33"/>
  <c r="H110" i="33"/>
  <c r="I122" i="33"/>
  <c r="H122" i="33"/>
  <c r="I138" i="33"/>
  <c r="H138" i="33"/>
  <c r="I150" i="33"/>
  <c r="H150" i="33"/>
  <c r="I166" i="33"/>
  <c r="H166" i="33"/>
  <c r="H178" i="33"/>
  <c r="I178" i="33"/>
  <c r="I190" i="33"/>
  <c r="H190" i="33"/>
  <c r="I206" i="33"/>
  <c r="H206" i="33"/>
  <c r="I214" i="33"/>
  <c r="H214" i="33"/>
  <c r="I226" i="33"/>
  <c r="H226" i="33"/>
  <c r="I238" i="33"/>
  <c r="H238" i="33"/>
  <c r="I250" i="33"/>
  <c r="H250" i="33"/>
  <c r="H258" i="33"/>
  <c r="I258" i="33"/>
  <c r="H270" i="33"/>
  <c r="I270" i="33"/>
  <c r="H278" i="33"/>
  <c r="I278" i="33"/>
  <c r="H282" i="33"/>
  <c r="I282" i="33"/>
  <c r="H290" i="33"/>
  <c r="I290" i="33"/>
  <c r="H298" i="33"/>
  <c r="I298" i="33"/>
  <c r="H306" i="33"/>
  <c r="I306" i="33"/>
  <c r="H318" i="33"/>
  <c r="I318" i="33"/>
  <c r="H326" i="33"/>
  <c r="I326" i="33"/>
  <c r="H338" i="33"/>
  <c r="I338" i="33"/>
  <c r="H346" i="33"/>
  <c r="I346" i="33"/>
  <c r="H354" i="33"/>
  <c r="I354" i="33"/>
  <c r="H362" i="33"/>
  <c r="I362" i="33"/>
  <c r="H370" i="33"/>
  <c r="I370" i="33"/>
  <c r="H378" i="33"/>
  <c r="I378" i="33"/>
  <c r="H386" i="33"/>
  <c r="I386" i="33"/>
  <c r="H394" i="33"/>
  <c r="I394" i="33"/>
  <c r="H398" i="33"/>
  <c r="I398" i="33"/>
  <c r="H406" i="33"/>
  <c r="I406" i="33"/>
  <c r="H414" i="33"/>
  <c r="I414" i="33"/>
  <c r="H422" i="33"/>
  <c r="I422" i="33"/>
  <c r="H430" i="33"/>
  <c r="I430" i="33"/>
  <c r="H434" i="33"/>
  <c r="I434" i="33"/>
  <c r="H442" i="33"/>
  <c r="I442" i="33"/>
  <c r="H446" i="33"/>
  <c r="I446" i="33"/>
  <c r="H450" i="33"/>
  <c r="I450" i="33"/>
  <c r="H454" i="33"/>
  <c r="I454" i="33"/>
  <c r="H462" i="33"/>
  <c r="I462" i="33"/>
  <c r="H470" i="33"/>
  <c r="I470" i="33"/>
  <c r="H478" i="33"/>
  <c r="I478" i="33"/>
  <c r="H486" i="33"/>
  <c r="I486" i="33"/>
  <c r="H494" i="33"/>
  <c r="I494" i="33"/>
  <c r="H502" i="33"/>
  <c r="I502" i="33"/>
  <c r="H510" i="33"/>
  <c r="I510" i="33"/>
  <c r="H518" i="33"/>
  <c r="I518" i="33"/>
  <c r="H526" i="33"/>
  <c r="I526" i="33"/>
  <c r="H534" i="33"/>
  <c r="I534" i="33"/>
  <c r="H542" i="33"/>
  <c r="I542" i="33"/>
  <c r="H550" i="33"/>
  <c r="I550" i="33"/>
  <c r="H558" i="33"/>
  <c r="I558" i="33"/>
  <c r="H566" i="33"/>
  <c r="I566" i="33"/>
  <c r="H574" i="33"/>
  <c r="I574" i="33"/>
  <c r="H586" i="33"/>
  <c r="I586" i="33"/>
  <c r="H594" i="33"/>
  <c r="I594" i="33"/>
  <c r="H598" i="33"/>
  <c r="I598" i="33"/>
  <c r="H606" i="33"/>
  <c r="I606" i="33"/>
  <c r="H614" i="33"/>
  <c r="I614" i="33"/>
  <c r="H622" i="33"/>
  <c r="I622" i="33"/>
  <c r="H634" i="33"/>
  <c r="I634" i="33"/>
  <c r="H642" i="33"/>
  <c r="I642" i="33"/>
  <c r="H646" i="33"/>
  <c r="I646" i="33"/>
  <c r="H654" i="33"/>
  <c r="I654" i="33"/>
  <c r="H662" i="33"/>
  <c r="I662" i="33"/>
  <c r="I8" i="33"/>
  <c r="H8" i="33"/>
  <c r="I16" i="33"/>
  <c r="H16" i="33"/>
  <c r="I24" i="33"/>
  <c r="H24" i="33"/>
  <c r="I36" i="33"/>
  <c r="H36" i="33"/>
  <c r="I44" i="33"/>
  <c r="H44" i="33"/>
  <c r="I52" i="33"/>
  <c r="H52" i="33"/>
  <c r="I60" i="33"/>
  <c r="H60" i="33"/>
  <c r="I68" i="33"/>
  <c r="H68" i="33"/>
  <c r="I76" i="33"/>
  <c r="H76" i="33"/>
  <c r="I84" i="33"/>
  <c r="H84" i="33"/>
  <c r="I92" i="33"/>
  <c r="H92" i="33"/>
  <c r="I100" i="33"/>
  <c r="H100" i="33"/>
  <c r="I108" i="33"/>
  <c r="H108" i="33"/>
  <c r="I116" i="33"/>
  <c r="H116" i="33"/>
  <c r="I124" i="33"/>
  <c r="H124" i="33"/>
  <c r="I132" i="33"/>
  <c r="H132" i="33"/>
  <c r="I140" i="33"/>
  <c r="H140" i="33"/>
  <c r="I152" i="33"/>
  <c r="H152" i="33"/>
  <c r="I168" i="33"/>
  <c r="H168" i="33"/>
  <c r="H180" i="33"/>
  <c r="I180" i="33"/>
  <c r="H188" i="33"/>
  <c r="I188" i="33"/>
  <c r="I196" i="33"/>
  <c r="H196" i="33"/>
  <c r="I204" i="33"/>
  <c r="H204" i="33"/>
  <c r="I212" i="33"/>
  <c r="H212" i="33"/>
  <c r="I220" i="33"/>
  <c r="H220" i="33"/>
  <c r="I228" i="33"/>
  <c r="H228" i="33"/>
  <c r="I236" i="33"/>
  <c r="H236" i="33"/>
  <c r="I244" i="33"/>
  <c r="H244" i="33"/>
  <c r="H256" i="33"/>
  <c r="I256" i="33"/>
  <c r="H264" i="33"/>
  <c r="I264" i="33"/>
  <c r="H272" i="33"/>
  <c r="I272" i="33"/>
  <c r="H280" i="33"/>
  <c r="I280" i="33"/>
  <c r="H292" i="33"/>
  <c r="I292" i="33"/>
  <c r="H304" i="33"/>
  <c r="I304" i="33"/>
  <c r="H312" i="33"/>
  <c r="I312" i="33"/>
  <c r="H320" i="33"/>
  <c r="I320" i="33"/>
  <c r="H328" i="33"/>
  <c r="I328" i="33"/>
  <c r="H336" i="33"/>
  <c r="I336" i="33"/>
  <c r="H344" i="33"/>
  <c r="I344" i="33"/>
  <c r="H352" i="33"/>
  <c r="I352" i="33"/>
  <c r="H360" i="33"/>
  <c r="I360" i="33"/>
  <c r="H368" i="33"/>
  <c r="I368" i="33"/>
  <c r="H376" i="33"/>
  <c r="I376" i="33"/>
  <c r="H384" i="33"/>
  <c r="I384" i="33"/>
  <c r="H392" i="33"/>
  <c r="I392" i="33"/>
  <c r="H400" i="33"/>
  <c r="I400" i="33"/>
  <c r="H412" i="33"/>
  <c r="I412" i="33"/>
  <c r="H420" i="33"/>
  <c r="I420" i="33"/>
  <c r="H428" i="33"/>
  <c r="I428" i="33"/>
  <c r="H436" i="33"/>
  <c r="I436" i="33"/>
  <c r="H444" i="33"/>
  <c r="I444" i="33"/>
  <c r="H452" i="33"/>
  <c r="I452" i="33"/>
  <c r="H464" i="33"/>
  <c r="I464" i="33"/>
  <c r="H472" i="33"/>
  <c r="I472" i="33"/>
  <c r="H480" i="33"/>
  <c r="I480" i="33"/>
  <c r="H488" i="33"/>
  <c r="I488" i="33"/>
  <c r="H496" i="33"/>
  <c r="I496" i="33"/>
  <c r="H504" i="33"/>
  <c r="I504" i="33"/>
  <c r="H512" i="33"/>
  <c r="I512" i="33"/>
  <c r="H520" i="33"/>
  <c r="I520" i="33"/>
  <c r="H528" i="33"/>
  <c r="I528" i="33"/>
  <c r="H540" i="33"/>
  <c r="I540" i="33"/>
  <c r="H548" i="33"/>
  <c r="I548" i="33"/>
  <c r="H556" i="33"/>
  <c r="I556" i="33"/>
  <c r="H564" i="33"/>
  <c r="I564" i="33"/>
  <c r="H576" i="33"/>
  <c r="I576" i="33"/>
  <c r="H584" i="33"/>
  <c r="I584" i="33"/>
  <c r="H592" i="33"/>
  <c r="I592" i="33"/>
  <c r="H600" i="33"/>
  <c r="I600" i="33"/>
  <c r="H608" i="33"/>
  <c r="I608" i="33"/>
  <c r="H616" i="33"/>
  <c r="I616" i="33"/>
  <c r="H624" i="33"/>
  <c r="I624" i="33"/>
  <c r="H632" i="33"/>
  <c r="I632" i="33"/>
  <c r="H640" i="33"/>
  <c r="I640" i="33"/>
  <c r="H652" i="33"/>
  <c r="I652" i="33"/>
  <c r="H660" i="33"/>
  <c r="I660" i="33"/>
  <c r="H664" i="33"/>
  <c r="I664" i="33"/>
  <c r="H672" i="33"/>
  <c r="I672" i="33"/>
  <c r="H680" i="33"/>
  <c r="I680" i="33"/>
  <c r="H688" i="33"/>
  <c r="I688" i="33"/>
  <c r="H700" i="33"/>
  <c r="I700" i="33"/>
  <c r="H708" i="33"/>
  <c r="I708" i="33"/>
  <c r="H716" i="33"/>
  <c r="I716" i="33"/>
  <c r="H724" i="33"/>
  <c r="I724" i="33"/>
  <c r="H732" i="33"/>
  <c r="I732" i="33"/>
  <c r="H740" i="33"/>
  <c r="I740" i="33"/>
  <c r="H744" i="33"/>
  <c r="I744" i="33"/>
  <c r="H748" i="33"/>
  <c r="I748" i="33"/>
  <c r="H752" i="33"/>
  <c r="I752" i="33"/>
  <c r="H756" i="33"/>
  <c r="I756" i="33"/>
  <c r="H760" i="33"/>
  <c r="I760" i="33"/>
  <c r="H764" i="33"/>
  <c r="I764" i="33"/>
  <c r="H768" i="33"/>
  <c r="I768" i="33"/>
  <c r="H772" i="33"/>
  <c r="I772" i="33"/>
  <c r="H776" i="33"/>
  <c r="I776" i="33"/>
  <c r="H780" i="33"/>
  <c r="I780" i="33"/>
  <c r="H788" i="33"/>
  <c r="I788" i="33"/>
  <c r="H792" i="33"/>
  <c r="I792" i="33"/>
  <c r="H796" i="33"/>
  <c r="I796" i="33"/>
  <c r="H800" i="33"/>
  <c r="I800" i="33"/>
  <c r="H804" i="33"/>
  <c r="I804" i="33"/>
  <c r="H808" i="33"/>
  <c r="I808" i="33"/>
  <c r="H812" i="33"/>
  <c r="I812" i="33"/>
  <c r="H816" i="33"/>
  <c r="I816" i="33"/>
  <c r="H820" i="33"/>
  <c r="I820" i="33"/>
  <c r="H824" i="33"/>
  <c r="I824" i="33"/>
  <c r="H828" i="33"/>
  <c r="I828" i="33"/>
  <c r="H832" i="33"/>
  <c r="I832" i="33"/>
  <c r="H836" i="33"/>
  <c r="I836" i="33"/>
  <c r="H840" i="33"/>
  <c r="I840" i="33"/>
  <c r="H844" i="33"/>
  <c r="I844" i="33"/>
  <c r="H848" i="33"/>
  <c r="I848" i="33"/>
  <c r="H852" i="33"/>
  <c r="I852" i="33"/>
  <c r="H856" i="33"/>
  <c r="I856" i="33"/>
  <c r="H860" i="33"/>
  <c r="I860" i="33"/>
  <c r="H864" i="33"/>
  <c r="I864" i="33"/>
  <c r="H868" i="33"/>
  <c r="I868" i="33"/>
  <c r="H872" i="33"/>
  <c r="I872" i="33"/>
  <c r="H876" i="33"/>
  <c r="I876" i="33"/>
  <c r="H880" i="33"/>
  <c r="I880" i="33"/>
  <c r="H884" i="33"/>
  <c r="I884" i="33"/>
  <c r="H888" i="33"/>
  <c r="I888" i="33"/>
  <c r="H892" i="33"/>
  <c r="I892" i="33"/>
  <c r="H896" i="33"/>
  <c r="I896" i="33"/>
  <c r="H900" i="33"/>
  <c r="I900" i="33"/>
  <c r="H904" i="33"/>
  <c r="I904" i="33"/>
  <c r="H908" i="33"/>
  <c r="I908" i="33"/>
  <c r="H912" i="33"/>
  <c r="I912" i="33"/>
  <c r="H916" i="33"/>
  <c r="I916" i="33"/>
  <c r="H920" i="33"/>
  <c r="I920" i="33"/>
  <c r="H924" i="33"/>
  <c r="I924" i="33"/>
  <c r="H928" i="33"/>
  <c r="I928" i="33"/>
  <c r="H932" i="33"/>
  <c r="I932" i="33"/>
  <c r="H936" i="33"/>
  <c r="I936" i="33"/>
  <c r="H940" i="33"/>
  <c r="I940" i="33"/>
  <c r="H944" i="33"/>
  <c r="I944" i="33"/>
  <c r="H948" i="33"/>
  <c r="I948" i="33"/>
  <c r="H952" i="33"/>
  <c r="I952" i="33"/>
  <c r="H956" i="33"/>
  <c r="I956" i="33"/>
  <c r="H960" i="33"/>
  <c r="I960" i="33"/>
  <c r="H964" i="33"/>
  <c r="I964" i="33"/>
  <c r="H968" i="33"/>
  <c r="I968" i="33"/>
  <c r="H972" i="33"/>
  <c r="I972" i="33"/>
  <c r="H976" i="33"/>
  <c r="I976" i="33"/>
  <c r="H980" i="33"/>
  <c r="I980" i="33"/>
  <c r="H984" i="33"/>
  <c r="I984" i="33"/>
  <c r="H988" i="33"/>
  <c r="I988" i="33"/>
  <c r="H992" i="33"/>
  <c r="I992" i="33"/>
  <c r="H996" i="33"/>
  <c r="I996" i="33"/>
  <c r="H1000" i="33"/>
  <c r="I1000" i="33"/>
  <c r="H1004" i="33"/>
  <c r="I1004" i="33"/>
  <c r="H1008" i="33"/>
  <c r="I1008" i="33"/>
  <c r="H1012" i="33"/>
  <c r="I1012" i="33"/>
  <c r="H1016" i="33"/>
  <c r="I1016" i="33"/>
  <c r="H1020" i="33"/>
  <c r="I1020" i="33"/>
  <c r="H1024" i="33"/>
  <c r="I1024" i="33"/>
  <c r="H1029" i="33"/>
  <c r="I1029" i="33"/>
  <c r="H1033" i="33"/>
  <c r="I1033" i="33"/>
  <c r="H1037" i="33"/>
  <c r="I1037" i="33"/>
  <c r="H1041" i="33"/>
  <c r="I1041" i="33"/>
  <c r="H1045" i="33"/>
  <c r="I1045" i="33"/>
  <c r="H1049" i="33"/>
  <c r="I1049" i="33"/>
  <c r="H1053" i="33"/>
  <c r="I1053" i="33"/>
  <c r="H1057" i="33"/>
  <c r="I1057" i="33"/>
  <c r="H1061" i="33"/>
  <c r="I1061" i="33"/>
  <c r="H1065" i="33"/>
  <c r="I1065" i="33"/>
  <c r="I1069" i="33"/>
  <c r="H1069" i="33"/>
  <c r="H1073" i="33"/>
  <c r="I1073" i="33"/>
  <c r="I1077" i="33"/>
  <c r="H1077" i="33"/>
  <c r="H1081" i="33"/>
  <c r="I1081" i="33"/>
  <c r="I1085" i="33"/>
  <c r="H1085" i="33"/>
  <c r="H1089" i="33"/>
  <c r="I1089" i="33"/>
  <c r="I1093" i="33"/>
  <c r="H1093" i="33"/>
  <c r="H1097" i="33"/>
  <c r="I1097" i="33"/>
  <c r="I1101" i="33"/>
  <c r="H1101" i="33"/>
  <c r="H1105" i="33"/>
  <c r="I1105" i="33"/>
  <c r="I1109" i="33"/>
  <c r="H1109" i="33"/>
  <c r="H1113" i="33"/>
  <c r="I1113" i="33"/>
  <c r="H1117" i="33"/>
  <c r="I1117" i="33"/>
  <c r="H1121" i="33"/>
  <c r="I1121" i="33"/>
  <c r="H1125" i="33"/>
  <c r="I1125" i="33"/>
  <c r="H1129" i="33"/>
  <c r="I1129" i="33"/>
  <c r="H1133" i="33"/>
  <c r="I1133" i="33"/>
  <c r="H1137" i="33"/>
  <c r="I1137" i="33"/>
  <c r="H1141" i="33"/>
  <c r="I1141" i="33"/>
  <c r="H1145" i="33"/>
  <c r="I1145" i="33"/>
  <c r="H1149" i="33"/>
  <c r="I1149" i="33"/>
  <c r="H1153" i="33"/>
  <c r="I1153" i="33"/>
  <c r="H1157" i="33"/>
  <c r="I1157" i="33"/>
  <c r="H1161" i="33"/>
  <c r="I1161" i="33"/>
  <c r="H1165" i="33"/>
  <c r="I1165" i="33"/>
  <c r="H1169" i="33"/>
  <c r="I1169" i="33"/>
  <c r="H1173" i="33"/>
  <c r="I1173" i="33"/>
  <c r="H1177" i="33"/>
  <c r="I1177" i="33"/>
  <c r="H1181" i="33"/>
  <c r="I1181" i="33"/>
  <c r="H1185" i="33"/>
  <c r="I1185" i="33"/>
  <c r="H1189" i="33"/>
  <c r="I1189" i="33"/>
  <c r="H1193" i="33"/>
  <c r="I1193" i="33"/>
  <c r="H1197" i="33"/>
  <c r="I1197" i="33"/>
  <c r="H1201" i="33"/>
  <c r="I1201" i="33"/>
  <c r="H1205" i="33"/>
  <c r="I1205" i="33"/>
  <c r="H1209" i="33"/>
  <c r="I1209" i="33"/>
  <c r="H1213" i="33"/>
  <c r="I1213" i="33"/>
  <c r="H1217" i="33"/>
  <c r="I1217" i="33"/>
  <c r="H1221" i="33"/>
  <c r="I1221" i="33"/>
  <c r="H1225" i="33"/>
  <c r="I1225" i="33"/>
  <c r="H1229" i="33"/>
  <c r="I1229" i="33"/>
  <c r="H1233" i="33"/>
  <c r="I1233" i="33"/>
  <c r="H1237" i="33"/>
  <c r="I1237" i="33"/>
  <c r="H1241" i="33"/>
  <c r="I1241" i="33"/>
  <c r="H1245" i="33"/>
  <c r="I1245" i="33"/>
  <c r="H1249" i="33"/>
  <c r="I1249" i="33"/>
  <c r="H1253" i="33"/>
  <c r="I1253" i="33"/>
  <c r="H1257" i="33"/>
  <c r="I1257" i="33"/>
  <c r="H1261" i="33"/>
  <c r="I1261" i="33"/>
  <c r="H1265" i="33"/>
  <c r="I1265" i="33"/>
  <c r="H1269" i="33"/>
  <c r="I1269" i="33"/>
  <c r="H1273" i="33"/>
  <c r="I1273" i="33"/>
  <c r="H1277" i="33"/>
  <c r="I1277" i="33"/>
  <c r="H1281" i="33"/>
  <c r="I1281" i="33"/>
  <c r="H1285" i="33"/>
  <c r="I1285" i="33"/>
  <c r="H1289" i="33"/>
  <c r="I1289" i="33"/>
  <c r="H1293" i="33"/>
  <c r="I1293" i="33"/>
  <c r="H1297" i="33"/>
  <c r="I1297" i="33"/>
  <c r="H1301" i="33"/>
  <c r="I1301" i="33"/>
  <c r="H1305" i="33"/>
  <c r="I1305" i="33"/>
  <c r="H1309" i="33"/>
  <c r="I1309" i="33"/>
  <c r="H1313" i="33"/>
  <c r="I1313" i="33"/>
  <c r="H1317" i="33"/>
  <c r="I1317" i="33"/>
  <c r="H1321" i="33"/>
  <c r="I1321" i="33"/>
  <c r="H1325" i="33"/>
  <c r="I1325" i="33"/>
  <c r="H1329" i="33"/>
  <c r="I1329" i="33"/>
  <c r="H1333" i="33"/>
  <c r="I1333" i="33"/>
  <c r="H1337" i="33"/>
  <c r="I1337" i="33"/>
  <c r="H1341" i="33"/>
  <c r="I1341" i="33"/>
  <c r="H1345" i="33"/>
  <c r="I1345" i="33"/>
  <c r="H1349" i="33"/>
  <c r="I1349" i="33"/>
  <c r="H1353" i="33"/>
  <c r="I1353" i="33"/>
  <c r="H1357" i="33"/>
  <c r="I1357" i="33"/>
  <c r="H1361" i="33"/>
  <c r="I1361" i="33"/>
  <c r="H1365" i="33"/>
  <c r="I1365" i="33"/>
  <c r="H1369" i="33"/>
  <c r="I1369" i="33"/>
  <c r="H1373" i="33"/>
  <c r="I1373" i="33"/>
  <c r="H1377" i="33"/>
  <c r="I1377" i="33"/>
  <c r="H1381" i="33"/>
  <c r="I1381" i="33"/>
  <c r="H1385" i="33"/>
  <c r="I1385" i="33"/>
  <c r="H1389" i="33"/>
  <c r="I1389" i="33"/>
  <c r="H1393" i="33"/>
  <c r="I1393" i="33"/>
  <c r="H1397" i="33"/>
  <c r="I1397" i="33"/>
  <c r="H1401" i="33"/>
  <c r="I1401" i="33"/>
  <c r="H1405" i="33"/>
  <c r="I1405" i="33"/>
  <c r="H1409" i="33"/>
  <c r="I1409" i="33"/>
  <c r="H1413" i="33"/>
  <c r="I1413" i="33"/>
  <c r="H1417" i="33"/>
  <c r="I1417" i="33"/>
  <c r="H1421" i="33"/>
  <c r="I1421" i="33"/>
  <c r="H1425" i="33"/>
  <c r="I1425" i="33"/>
  <c r="H1429" i="33"/>
  <c r="I1429" i="33"/>
  <c r="H1433" i="33"/>
  <c r="I1433" i="33"/>
  <c r="H1437" i="33"/>
  <c r="I1437" i="33"/>
  <c r="H1441" i="33"/>
  <c r="I1441" i="33"/>
  <c r="H1445" i="33"/>
  <c r="I1445" i="33"/>
  <c r="H1449" i="33"/>
  <c r="I1449" i="33"/>
  <c r="H1453" i="33"/>
  <c r="I1453" i="33"/>
  <c r="H1457" i="33"/>
  <c r="I1457" i="33"/>
  <c r="H1461" i="33"/>
  <c r="I1461" i="33"/>
  <c r="H1465" i="33"/>
  <c r="I1465" i="33"/>
  <c r="H1469" i="33"/>
  <c r="I1469" i="33"/>
  <c r="H1473" i="33"/>
  <c r="I1473" i="33"/>
  <c r="H1477" i="33"/>
  <c r="I1477" i="33"/>
  <c r="H1481" i="33"/>
  <c r="I1481" i="33"/>
  <c r="H1485" i="33"/>
  <c r="I1485" i="33"/>
  <c r="H1489" i="33"/>
  <c r="I1489" i="33"/>
  <c r="H1493" i="33"/>
  <c r="I1493" i="33"/>
  <c r="H1497" i="33"/>
  <c r="I1497" i="33"/>
  <c r="H1501" i="33"/>
  <c r="I1501" i="33"/>
  <c r="H1505" i="33"/>
  <c r="I1505" i="33"/>
  <c r="H1509" i="33"/>
  <c r="I1509" i="33"/>
  <c r="H1513" i="33"/>
  <c r="I1513" i="33"/>
  <c r="H1517" i="33"/>
  <c r="I1517" i="33"/>
  <c r="H1521" i="33"/>
  <c r="I1521" i="33"/>
  <c r="H1525" i="33"/>
  <c r="I1525" i="33"/>
  <c r="H1529" i="33"/>
  <c r="I1529" i="33"/>
  <c r="H1533" i="33"/>
  <c r="I1533" i="33"/>
  <c r="H1537" i="33"/>
  <c r="I1537" i="33"/>
  <c r="H1541" i="33"/>
  <c r="I1541" i="33"/>
  <c r="H1545" i="33"/>
  <c r="I1545" i="33"/>
  <c r="H1549" i="33"/>
  <c r="I1549" i="33"/>
  <c r="H1553" i="33"/>
  <c r="I1553" i="33"/>
  <c r="H1557" i="33"/>
  <c r="I1557" i="33"/>
  <c r="H1561" i="33"/>
  <c r="I1561" i="33"/>
  <c r="H1565" i="33"/>
  <c r="I1565" i="33"/>
  <c r="H1569" i="33"/>
  <c r="I1569" i="33"/>
  <c r="H1573" i="33"/>
  <c r="I1573" i="33"/>
  <c r="H1577" i="33"/>
  <c r="I1577" i="33"/>
  <c r="H1581" i="33"/>
  <c r="I1581" i="33"/>
  <c r="H1585" i="33"/>
  <c r="I1585" i="33"/>
  <c r="H1589" i="33"/>
  <c r="I1589" i="33"/>
  <c r="H1593" i="33"/>
  <c r="I1593" i="33"/>
  <c r="H1597" i="33"/>
  <c r="I1597" i="33"/>
  <c r="H1601" i="33"/>
  <c r="I1601" i="33"/>
  <c r="H1605" i="33"/>
  <c r="I1605" i="33"/>
  <c r="H1609" i="33"/>
  <c r="I1609" i="33"/>
  <c r="H1613" i="33"/>
  <c r="I1613" i="33"/>
  <c r="H1617" i="33"/>
  <c r="I1617" i="33"/>
  <c r="H1621" i="33"/>
  <c r="I1621" i="33"/>
  <c r="H1625" i="33"/>
  <c r="I1625" i="33"/>
  <c r="H1629" i="33"/>
  <c r="I1629" i="33"/>
  <c r="H1633" i="33"/>
  <c r="I1633" i="33"/>
  <c r="H1637" i="33"/>
  <c r="I1637" i="33"/>
  <c r="H1641" i="33"/>
  <c r="I1641" i="33"/>
  <c r="H1645" i="33"/>
  <c r="I1645" i="33"/>
  <c r="H1649" i="33"/>
  <c r="I1649" i="33"/>
  <c r="H1653" i="33"/>
  <c r="I1653" i="33"/>
  <c r="H1657" i="33"/>
  <c r="I1657" i="33"/>
  <c r="H1661" i="33"/>
  <c r="I1661" i="33"/>
  <c r="H1665" i="33"/>
  <c r="I1665" i="33"/>
  <c r="H1669" i="33"/>
  <c r="I1669" i="33"/>
  <c r="H1673" i="33"/>
  <c r="I1673" i="33"/>
  <c r="H1677" i="33"/>
  <c r="I1677" i="33"/>
  <c r="H1681" i="33"/>
  <c r="I1681" i="33"/>
  <c r="H1685" i="33"/>
  <c r="I1685" i="33"/>
  <c r="H1689" i="33"/>
  <c r="I1689" i="33"/>
  <c r="H1693" i="33"/>
  <c r="I1693" i="33"/>
  <c r="H1697" i="33"/>
  <c r="I1697" i="33"/>
  <c r="H1701" i="33"/>
  <c r="I1701" i="33"/>
  <c r="H1705" i="33"/>
  <c r="I1705" i="33"/>
  <c r="H1709" i="33"/>
  <c r="I1709" i="33"/>
  <c r="H1713" i="33"/>
  <c r="I1713" i="33"/>
  <c r="H1717" i="33"/>
  <c r="I1717" i="33"/>
  <c r="H1721" i="33"/>
  <c r="I1721" i="33"/>
  <c r="H1725" i="33"/>
  <c r="I1725" i="33"/>
  <c r="H1729" i="33"/>
  <c r="I1729" i="33"/>
  <c r="H1733" i="33"/>
  <c r="I1733" i="33"/>
  <c r="H1737" i="33"/>
  <c r="I1737" i="33"/>
  <c r="H1741" i="33"/>
  <c r="I1741" i="33"/>
  <c r="H1745" i="33"/>
  <c r="I1745" i="33"/>
  <c r="H1749" i="33"/>
  <c r="I1749" i="33"/>
  <c r="H1753" i="33"/>
  <c r="I1753" i="33"/>
  <c r="H1757" i="33"/>
  <c r="I1757" i="33"/>
  <c r="H1761" i="33"/>
  <c r="I1761" i="33"/>
  <c r="H1765" i="33"/>
  <c r="I1765" i="33"/>
  <c r="H1769" i="33"/>
  <c r="I1769" i="33"/>
  <c r="H1773" i="33"/>
  <c r="I1773" i="33"/>
  <c r="H1777" i="33"/>
  <c r="I1777" i="33"/>
  <c r="H1781" i="33"/>
  <c r="I1781" i="33"/>
  <c r="H1785" i="33"/>
  <c r="I1785" i="33"/>
  <c r="H1789" i="33"/>
  <c r="I1789" i="33"/>
  <c r="H1793" i="33"/>
  <c r="I1793" i="33"/>
  <c r="H1797" i="33"/>
  <c r="I1797" i="33"/>
  <c r="H1801" i="33"/>
  <c r="I1801" i="33"/>
  <c r="H1805" i="33"/>
  <c r="I1805" i="33"/>
  <c r="H1809" i="33"/>
  <c r="I1809" i="33"/>
  <c r="H1813" i="33"/>
  <c r="I1813" i="33"/>
  <c r="H1817" i="33"/>
  <c r="I1817" i="33"/>
  <c r="H1821" i="33"/>
  <c r="I1821" i="33"/>
  <c r="H1825" i="33"/>
  <c r="I1825" i="33"/>
  <c r="H1829" i="33"/>
  <c r="I1829" i="33"/>
  <c r="H1833" i="33"/>
  <c r="I1833" i="33"/>
  <c r="H1837" i="33"/>
  <c r="I1837" i="33"/>
  <c r="H1841" i="33"/>
  <c r="I1841" i="33"/>
  <c r="H1845" i="33"/>
  <c r="I1845" i="33"/>
  <c r="H1849" i="33"/>
  <c r="I1849" i="33"/>
  <c r="H1853" i="33"/>
  <c r="I1853" i="33"/>
  <c r="H2" i="33"/>
  <c r="I2" i="33"/>
  <c r="I14" i="33"/>
  <c r="H14" i="33"/>
  <c r="I26" i="33"/>
  <c r="H26" i="33"/>
  <c r="I38" i="33"/>
  <c r="H38" i="33"/>
  <c r="I50" i="33"/>
  <c r="H50" i="33"/>
  <c r="I58" i="33"/>
  <c r="H58" i="33"/>
  <c r="I70" i="33"/>
  <c r="H70" i="33"/>
  <c r="I82" i="33"/>
  <c r="H82" i="33"/>
  <c r="I94" i="33"/>
  <c r="H94" i="33"/>
  <c r="I106" i="33"/>
  <c r="H106" i="33"/>
  <c r="I118" i="33"/>
  <c r="H118" i="33"/>
  <c r="I126" i="33"/>
  <c r="H126" i="33"/>
  <c r="I134" i="33"/>
  <c r="H134" i="33"/>
  <c r="I146" i="33"/>
  <c r="H146" i="33"/>
  <c r="I158" i="33"/>
  <c r="H158" i="33"/>
  <c r="I170" i="33"/>
  <c r="H170" i="33"/>
  <c r="H182" i="33"/>
  <c r="I182" i="33"/>
  <c r="I194" i="33"/>
  <c r="H194" i="33"/>
  <c r="I202" i="33"/>
  <c r="H202" i="33"/>
  <c r="I210" i="33"/>
  <c r="H210" i="33"/>
  <c r="I222" i="33"/>
  <c r="H222" i="33"/>
  <c r="I234" i="33"/>
  <c r="H234" i="33"/>
  <c r="I242" i="33"/>
  <c r="H242" i="33"/>
  <c r="H254" i="33"/>
  <c r="I254" i="33"/>
  <c r="H262" i="33"/>
  <c r="I262" i="33"/>
  <c r="H274" i="33"/>
  <c r="I274" i="33"/>
  <c r="H286" i="33"/>
  <c r="I286" i="33"/>
  <c r="H294" i="33"/>
  <c r="I294" i="33"/>
  <c r="H302" i="33"/>
  <c r="I302" i="33"/>
  <c r="H310" i="33"/>
  <c r="I310" i="33"/>
  <c r="H314" i="33"/>
  <c r="I314" i="33"/>
  <c r="H322" i="33"/>
  <c r="I322" i="33"/>
  <c r="H334" i="33"/>
  <c r="I334" i="33"/>
  <c r="H342" i="33"/>
  <c r="I342" i="33"/>
  <c r="H350" i="33"/>
  <c r="I350" i="33"/>
  <c r="H358" i="33"/>
  <c r="I358" i="33"/>
  <c r="H366" i="33"/>
  <c r="I366" i="33"/>
  <c r="H374" i="33"/>
  <c r="I374" i="33"/>
  <c r="H382" i="33"/>
  <c r="I382" i="33"/>
  <c r="H390" i="33"/>
  <c r="I390" i="33"/>
  <c r="H402" i="33"/>
  <c r="I402" i="33"/>
  <c r="H410" i="33"/>
  <c r="I410" i="33"/>
  <c r="H418" i="33"/>
  <c r="I418" i="33"/>
  <c r="H426" i="33"/>
  <c r="I426" i="33"/>
  <c r="H438" i="33"/>
  <c r="I438" i="33"/>
  <c r="H458" i="33"/>
  <c r="I458" i="33"/>
  <c r="H466" i="33"/>
  <c r="I466" i="33"/>
  <c r="H474" i="33"/>
  <c r="I474" i="33"/>
  <c r="H482" i="33"/>
  <c r="I482" i="33"/>
  <c r="H490" i="33"/>
  <c r="I490" i="33"/>
  <c r="H498" i="33"/>
  <c r="I498" i="33"/>
  <c r="H506" i="33"/>
  <c r="I506" i="33"/>
  <c r="H514" i="33"/>
  <c r="I514" i="33"/>
  <c r="H522" i="33"/>
  <c r="I522" i="33"/>
  <c r="H530" i="33"/>
  <c r="I530" i="33"/>
  <c r="H538" i="33"/>
  <c r="I538" i="33"/>
  <c r="H546" i="33"/>
  <c r="I546" i="33"/>
  <c r="H554" i="33"/>
  <c r="I554" i="33"/>
  <c r="H562" i="33"/>
  <c r="I562" i="33"/>
  <c r="H570" i="33"/>
  <c r="I570" i="33"/>
  <c r="H578" i="33"/>
  <c r="I578" i="33"/>
  <c r="H582" i="33"/>
  <c r="I582" i="33"/>
  <c r="H590" i="33"/>
  <c r="I590" i="33"/>
  <c r="H602" i="33"/>
  <c r="I602" i="33"/>
  <c r="H610" i="33"/>
  <c r="I610" i="33"/>
  <c r="H618" i="33"/>
  <c r="I618" i="33"/>
  <c r="H626" i="33"/>
  <c r="I626" i="33"/>
  <c r="H630" i="33"/>
  <c r="I630" i="33"/>
  <c r="H638" i="33"/>
  <c r="I638" i="33"/>
  <c r="H650" i="33"/>
  <c r="I650" i="33"/>
  <c r="H658" i="33"/>
  <c r="I658" i="33"/>
  <c r="H666" i="33"/>
  <c r="I666" i="33"/>
  <c r="I4" i="33"/>
  <c r="H4" i="33"/>
  <c r="I12" i="33"/>
  <c r="H12" i="33"/>
  <c r="I20" i="33"/>
  <c r="H20" i="33"/>
  <c r="I28" i="33"/>
  <c r="H28" i="33"/>
  <c r="I32" i="33"/>
  <c r="H32" i="33"/>
  <c r="I40" i="33"/>
  <c r="H40" i="33"/>
  <c r="I48" i="33"/>
  <c r="H48" i="33"/>
  <c r="I56" i="33"/>
  <c r="H56" i="33"/>
  <c r="I64" i="33"/>
  <c r="H64" i="33"/>
  <c r="I72" i="33"/>
  <c r="H72" i="33"/>
  <c r="I80" i="33"/>
  <c r="H80" i="33"/>
  <c r="I88" i="33"/>
  <c r="H88" i="33"/>
  <c r="I96" i="33"/>
  <c r="H96" i="33"/>
  <c r="I104" i="33"/>
  <c r="H104" i="33"/>
  <c r="I112" i="33"/>
  <c r="H112" i="33"/>
  <c r="I120" i="33"/>
  <c r="H120" i="33"/>
  <c r="I128" i="33"/>
  <c r="H128" i="33"/>
  <c r="I136" i="33"/>
  <c r="H136" i="33"/>
  <c r="I144" i="33"/>
  <c r="H144" i="33"/>
  <c r="I148" i="33"/>
  <c r="H148" i="33"/>
  <c r="I156" i="33"/>
  <c r="H156" i="33"/>
  <c r="I160" i="33"/>
  <c r="H160" i="33"/>
  <c r="I164" i="33"/>
  <c r="H164" i="33"/>
  <c r="H172" i="33"/>
  <c r="I172" i="33"/>
  <c r="H176" i="33"/>
  <c r="I176" i="33"/>
  <c r="H184" i="33"/>
  <c r="I184" i="33"/>
  <c r="I192" i="33"/>
  <c r="H192" i="33"/>
  <c r="I200" i="33"/>
  <c r="H200" i="33"/>
  <c r="I208" i="33"/>
  <c r="H208" i="33"/>
  <c r="I216" i="33"/>
  <c r="H216" i="33"/>
  <c r="I224" i="33"/>
  <c r="H224" i="33"/>
  <c r="I232" i="33"/>
  <c r="H232" i="33"/>
  <c r="I240" i="33"/>
  <c r="H240" i="33"/>
  <c r="I248" i="33"/>
  <c r="H248" i="33"/>
  <c r="I252" i="33"/>
  <c r="H252" i="33"/>
  <c r="H260" i="33"/>
  <c r="I260" i="33"/>
  <c r="H268" i="33"/>
  <c r="I268" i="33"/>
  <c r="H276" i="33"/>
  <c r="I276" i="33"/>
  <c r="H284" i="33"/>
  <c r="I284" i="33"/>
  <c r="H288" i="33"/>
  <c r="I288" i="33"/>
  <c r="H296" i="33"/>
  <c r="I296" i="33"/>
  <c r="H300" i="33"/>
  <c r="I300" i="33"/>
  <c r="H308" i="33"/>
  <c r="I308" i="33"/>
  <c r="H316" i="33"/>
  <c r="I316" i="33"/>
  <c r="H324" i="33"/>
  <c r="I324" i="33"/>
  <c r="H332" i="33"/>
  <c r="I332" i="33"/>
  <c r="H340" i="33"/>
  <c r="I340" i="33"/>
  <c r="H348" i="33"/>
  <c r="I348" i="33"/>
  <c r="H356" i="33"/>
  <c r="I356" i="33"/>
  <c r="H364" i="33"/>
  <c r="I364" i="33"/>
  <c r="H372" i="33"/>
  <c r="I372" i="33"/>
  <c r="H380" i="33"/>
  <c r="I380" i="33"/>
  <c r="H388" i="33"/>
  <c r="I388" i="33"/>
  <c r="H396" i="33"/>
  <c r="I396" i="33"/>
  <c r="H404" i="33"/>
  <c r="I404" i="33"/>
  <c r="H408" i="33"/>
  <c r="I408" i="33"/>
  <c r="H416" i="33"/>
  <c r="I416" i="33"/>
  <c r="H424" i="33"/>
  <c r="I424" i="33"/>
  <c r="H432" i="33"/>
  <c r="I432" i="33"/>
  <c r="H440" i="33"/>
  <c r="I440" i="33"/>
  <c r="H448" i="33"/>
  <c r="I448" i="33"/>
  <c r="H456" i="33"/>
  <c r="I456" i="33"/>
  <c r="H460" i="33"/>
  <c r="I460" i="33"/>
  <c r="H468" i="33"/>
  <c r="I468" i="33"/>
  <c r="H476" i="33"/>
  <c r="I476" i="33"/>
  <c r="H484" i="33"/>
  <c r="I484" i="33"/>
  <c r="H492" i="33"/>
  <c r="I492" i="33"/>
  <c r="H500" i="33"/>
  <c r="I500" i="33"/>
  <c r="H508" i="33"/>
  <c r="I508" i="33"/>
  <c r="H516" i="33"/>
  <c r="I516" i="33"/>
  <c r="H524" i="33"/>
  <c r="I524" i="33"/>
  <c r="H532" i="33"/>
  <c r="I532" i="33"/>
  <c r="H536" i="33"/>
  <c r="I536" i="33"/>
  <c r="H544" i="33"/>
  <c r="I544" i="33"/>
  <c r="H552" i="33"/>
  <c r="I552" i="33"/>
  <c r="H560" i="33"/>
  <c r="I560" i="33"/>
  <c r="H568" i="33"/>
  <c r="I568" i="33"/>
  <c r="H572" i="33"/>
  <c r="I572" i="33"/>
  <c r="H580" i="33"/>
  <c r="I580" i="33"/>
  <c r="H588" i="33"/>
  <c r="I588" i="33"/>
  <c r="H596" i="33"/>
  <c r="I596" i="33"/>
  <c r="H604" i="33"/>
  <c r="I604" i="33"/>
  <c r="H612" i="33"/>
  <c r="I612" i="33"/>
  <c r="H620" i="33"/>
  <c r="I620" i="33"/>
  <c r="H628" i="33"/>
  <c r="I628" i="33"/>
  <c r="H636" i="33"/>
  <c r="I636" i="33"/>
  <c r="H644" i="33"/>
  <c r="I644" i="33"/>
  <c r="H648" i="33"/>
  <c r="I648" i="33"/>
  <c r="H656" i="33"/>
  <c r="I656" i="33"/>
  <c r="H668" i="33"/>
  <c r="I668" i="33"/>
  <c r="H676" i="33"/>
  <c r="I676" i="33"/>
  <c r="H684" i="33"/>
  <c r="I684" i="33"/>
  <c r="H692" i="33"/>
  <c r="I692" i="33"/>
  <c r="H696" i="33"/>
  <c r="I696" i="33"/>
  <c r="H704" i="33"/>
  <c r="I704" i="33"/>
  <c r="H712" i="33"/>
  <c r="I712" i="33"/>
  <c r="H720" i="33"/>
  <c r="I720" i="33"/>
  <c r="H728" i="33"/>
  <c r="I728" i="33"/>
  <c r="H736" i="33"/>
  <c r="I736" i="33"/>
  <c r="H784" i="33"/>
  <c r="I784" i="33"/>
  <c r="H5" i="33"/>
  <c r="I5" i="33"/>
  <c r="H9" i="33"/>
  <c r="I9" i="33"/>
  <c r="H13" i="33"/>
  <c r="I13" i="33"/>
  <c r="H17" i="33"/>
  <c r="I17" i="33"/>
  <c r="H21" i="33"/>
  <c r="I21" i="33"/>
  <c r="H25" i="33"/>
  <c r="I25" i="33"/>
  <c r="H29" i="33"/>
  <c r="I29" i="33"/>
  <c r="H33" i="33"/>
  <c r="I33" i="33"/>
  <c r="H37" i="33"/>
  <c r="I37" i="33"/>
  <c r="H41" i="33"/>
  <c r="I41" i="33"/>
  <c r="H45" i="33"/>
  <c r="I45" i="33"/>
  <c r="H49" i="33"/>
  <c r="I49" i="33"/>
  <c r="H53" i="33"/>
  <c r="I53" i="33"/>
  <c r="H57" i="33"/>
  <c r="I57" i="33"/>
  <c r="H61" i="33"/>
  <c r="I61" i="33"/>
  <c r="H65" i="33"/>
  <c r="I65" i="33"/>
  <c r="H69" i="33"/>
  <c r="I69" i="33"/>
  <c r="H73" i="33"/>
  <c r="I73" i="33"/>
  <c r="H77" i="33"/>
  <c r="I77" i="33"/>
  <c r="H81" i="33"/>
  <c r="I81" i="33"/>
  <c r="H85" i="33"/>
  <c r="I85" i="33"/>
  <c r="H89" i="33"/>
  <c r="I89" i="33"/>
  <c r="H93" i="33"/>
  <c r="I93" i="33"/>
  <c r="H97" i="33"/>
  <c r="I97" i="33"/>
  <c r="H101" i="33"/>
  <c r="I101" i="33"/>
  <c r="H105" i="33"/>
  <c r="I105" i="33"/>
  <c r="H109" i="33"/>
  <c r="I109" i="33"/>
  <c r="H113" i="33"/>
  <c r="I113" i="33"/>
  <c r="H117" i="33"/>
  <c r="I117" i="33"/>
  <c r="H121" i="33"/>
  <c r="I121" i="33"/>
  <c r="H125" i="33"/>
  <c r="I125" i="33"/>
  <c r="H129" i="33"/>
  <c r="I129" i="33"/>
  <c r="H133" i="33"/>
  <c r="I133" i="33"/>
  <c r="H137" i="33"/>
  <c r="I137" i="33"/>
  <c r="H141" i="33"/>
  <c r="I141" i="33"/>
  <c r="H145" i="33"/>
  <c r="I145" i="33"/>
  <c r="H149" i="33"/>
  <c r="I149" i="33"/>
  <c r="H153" i="33"/>
  <c r="I153" i="33"/>
  <c r="H157" i="33"/>
  <c r="I157" i="33"/>
  <c r="I161" i="33"/>
  <c r="H161" i="33"/>
  <c r="H165" i="33"/>
  <c r="I165" i="33"/>
  <c r="I169" i="33"/>
  <c r="H169" i="33"/>
  <c r="I173" i="33"/>
  <c r="H173" i="33"/>
  <c r="I177" i="33"/>
  <c r="H177" i="33"/>
  <c r="I181" i="33"/>
  <c r="H181" i="33"/>
  <c r="I185" i="33"/>
  <c r="H185" i="33"/>
  <c r="I189" i="33"/>
  <c r="H189" i="33"/>
  <c r="H193" i="33"/>
  <c r="I193" i="33"/>
  <c r="I197" i="33"/>
  <c r="H197" i="33"/>
  <c r="H201" i="33"/>
  <c r="I201" i="33"/>
  <c r="I205" i="33"/>
  <c r="H205" i="33"/>
  <c r="H209" i="33"/>
  <c r="I209" i="33"/>
  <c r="I213" i="33"/>
  <c r="H213" i="33"/>
  <c r="H217" i="33"/>
  <c r="I217" i="33"/>
  <c r="I221" i="33"/>
  <c r="H221" i="33"/>
  <c r="H225" i="33"/>
  <c r="I225" i="33"/>
  <c r="I229" i="33"/>
  <c r="H229" i="33"/>
  <c r="H233" i="33"/>
  <c r="I233" i="33"/>
  <c r="I237" i="33"/>
  <c r="H237" i="33"/>
  <c r="H241" i="33"/>
  <c r="I241" i="33"/>
  <c r="I245" i="33"/>
  <c r="H245" i="33"/>
  <c r="H249" i="33"/>
  <c r="I249" i="33"/>
  <c r="I253" i="33"/>
  <c r="H253" i="33"/>
  <c r="I257" i="33"/>
  <c r="H257" i="33"/>
  <c r="I261" i="33"/>
  <c r="H261" i="33"/>
  <c r="I265" i="33"/>
  <c r="H265" i="33"/>
  <c r="I269" i="33"/>
  <c r="H269" i="33"/>
  <c r="I273" i="33"/>
  <c r="H273" i="33"/>
  <c r="I277" i="33"/>
  <c r="H277" i="33"/>
  <c r="I281" i="33"/>
  <c r="H281" i="33"/>
  <c r="I285" i="33"/>
  <c r="H285" i="33"/>
  <c r="I289" i="33"/>
  <c r="H289" i="33"/>
  <c r="H293" i="33"/>
  <c r="I293" i="33"/>
  <c r="I297" i="33"/>
  <c r="H297" i="33"/>
  <c r="H301" i="33"/>
  <c r="I301" i="33"/>
  <c r="I305" i="33"/>
  <c r="H305" i="33"/>
  <c r="H309" i="33"/>
  <c r="I309" i="33"/>
  <c r="I313" i="33"/>
  <c r="H313" i="33"/>
  <c r="H317" i="33"/>
  <c r="I317" i="33"/>
  <c r="I321" i="33"/>
  <c r="H321" i="33"/>
  <c r="H325" i="33"/>
  <c r="I325" i="33"/>
  <c r="I329" i="33"/>
  <c r="H329" i="33"/>
  <c r="H333" i="33"/>
  <c r="I333" i="33"/>
  <c r="I337" i="33"/>
  <c r="H337" i="33"/>
  <c r="I341" i="33"/>
  <c r="H341" i="33"/>
  <c r="I345" i="33"/>
  <c r="H345" i="33"/>
  <c r="I349" i="33"/>
  <c r="H349" i="33"/>
  <c r="I353" i="33"/>
  <c r="H353" i="33"/>
  <c r="I357" i="33"/>
  <c r="H357" i="33"/>
  <c r="I361" i="33"/>
  <c r="H361" i="33"/>
  <c r="I365" i="33"/>
  <c r="H365" i="33"/>
  <c r="I369" i="33"/>
  <c r="H369" i="33"/>
  <c r="I373" i="33"/>
  <c r="H373" i="33"/>
  <c r="I377" i="33"/>
  <c r="H377" i="33"/>
  <c r="I381" i="33"/>
  <c r="H381" i="33"/>
  <c r="I385" i="33"/>
  <c r="H385" i="33"/>
  <c r="I389" i="33"/>
  <c r="H389" i="33"/>
  <c r="I393" i="33"/>
  <c r="H393" i="33"/>
  <c r="I397" i="33"/>
  <c r="H397" i="33"/>
  <c r="I401" i="33"/>
  <c r="H401" i="33"/>
  <c r="I405" i="33"/>
  <c r="H405" i="33"/>
  <c r="I409" i="33"/>
  <c r="H409" i="33"/>
  <c r="I413" i="33"/>
  <c r="H413" i="33"/>
  <c r="I417" i="33"/>
  <c r="H417" i="33"/>
  <c r="I421" i="33"/>
  <c r="H421" i="33"/>
  <c r="I425" i="33"/>
  <c r="H425" i="33"/>
  <c r="I429" i="33"/>
  <c r="H429" i="33"/>
  <c r="I433" i="33"/>
  <c r="H433" i="33"/>
  <c r="I437" i="33"/>
  <c r="H437" i="33"/>
  <c r="I441" i="33"/>
  <c r="H441" i="33"/>
  <c r="I445" i="33"/>
  <c r="H445" i="33"/>
  <c r="I449" i="33"/>
  <c r="H449" i="33"/>
  <c r="I453" i="33"/>
  <c r="H453" i="33"/>
  <c r="I457" i="33"/>
  <c r="H457" i="33"/>
  <c r="I461" i="33"/>
  <c r="H461" i="33"/>
  <c r="I465" i="33"/>
  <c r="H465" i="33"/>
  <c r="I469" i="33"/>
  <c r="H469" i="33"/>
  <c r="I473" i="33"/>
  <c r="H473" i="33"/>
  <c r="I477" i="33"/>
  <c r="H477" i="33"/>
  <c r="I481" i="33"/>
  <c r="H481" i="33"/>
  <c r="I485" i="33"/>
  <c r="H485" i="33"/>
  <c r="I489" i="33"/>
  <c r="H489" i="33"/>
  <c r="I493" i="33"/>
  <c r="H493" i="33"/>
  <c r="I497" i="33"/>
  <c r="H497" i="33"/>
  <c r="I501" i="33"/>
  <c r="H501" i="33"/>
  <c r="I505" i="33"/>
  <c r="H505" i="33"/>
  <c r="I509" i="33"/>
  <c r="H509" i="33"/>
  <c r="I513" i="33"/>
  <c r="H513" i="33"/>
  <c r="I517" i="33"/>
  <c r="H517" i="33"/>
  <c r="I521" i="33"/>
  <c r="H521" i="33"/>
  <c r="I525" i="33"/>
  <c r="H525" i="33"/>
  <c r="I529" i="33"/>
  <c r="H529" i="33"/>
  <c r="I533" i="33"/>
  <c r="H533" i="33"/>
  <c r="I537" i="33"/>
  <c r="H537" i="33"/>
  <c r="I541" i="33"/>
  <c r="H541" i="33"/>
  <c r="I545" i="33"/>
  <c r="H545" i="33"/>
  <c r="I549" i="33"/>
  <c r="H549" i="33"/>
  <c r="I553" i="33"/>
  <c r="H553" i="33"/>
  <c r="I557" i="33"/>
  <c r="H557" i="33"/>
  <c r="I561" i="33"/>
  <c r="H561" i="33"/>
  <c r="H565" i="33"/>
  <c r="I565" i="33"/>
  <c r="H569" i="33"/>
  <c r="I569" i="33"/>
  <c r="H573" i="33"/>
  <c r="I573" i="33"/>
  <c r="H577" i="33"/>
  <c r="I577" i="33"/>
  <c r="H581" i="33"/>
  <c r="I581" i="33"/>
  <c r="H585" i="33"/>
  <c r="I585" i="33"/>
  <c r="H589" i="33"/>
  <c r="I589" i="33"/>
  <c r="I593" i="33"/>
  <c r="H593" i="33"/>
  <c r="I597" i="33"/>
  <c r="H597" i="33"/>
  <c r="I601" i="33"/>
  <c r="H601" i="33"/>
  <c r="I605" i="33"/>
  <c r="H605" i="33"/>
  <c r="I609" i="33"/>
  <c r="H609" i="33"/>
  <c r="I613" i="33"/>
  <c r="H613" i="33"/>
  <c r="I617" i="33"/>
  <c r="H617" i="33"/>
  <c r="I621" i="33"/>
  <c r="H621" i="33"/>
  <c r="I625" i="33"/>
  <c r="H625" i="33"/>
  <c r="I629" i="33"/>
  <c r="H629" i="33"/>
  <c r="I633" i="33"/>
  <c r="H633" i="33"/>
  <c r="I637" i="33"/>
  <c r="H637" i="33"/>
  <c r="I641" i="33"/>
  <c r="H641" i="33"/>
  <c r="I645" i="33"/>
  <c r="H645" i="33"/>
  <c r="I649" i="33"/>
  <c r="H649" i="33"/>
  <c r="I653" i="33"/>
  <c r="H653" i="33"/>
  <c r="I657" i="33"/>
  <c r="H657" i="33"/>
  <c r="I661" i="33"/>
  <c r="H661" i="33"/>
  <c r="I665" i="33"/>
  <c r="H665" i="33"/>
  <c r="I669" i="33"/>
  <c r="H669" i="33"/>
  <c r="I673" i="33"/>
  <c r="H673" i="33"/>
  <c r="I677" i="33"/>
  <c r="H677" i="33"/>
  <c r="I681" i="33"/>
  <c r="H681" i="33"/>
  <c r="I685" i="33"/>
  <c r="H685" i="33"/>
  <c r="I689" i="33"/>
  <c r="H689" i="33"/>
  <c r="I693" i="33"/>
  <c r="H693" i="33"/>
  <c r="I697" i="33"/>
  <c r="H697" i="33"/>
  <c r="I701" i="33"/>
  <c r="H701" i="33"/>
  <c r="I705" i="33"/>
  <c r="H705" i="33"/>
  <c r="I709" i="33"/>
  <c r="H709" i="33"/>
  <c r="I713" i="33"/>
  <c r="H713" i="33"/>
  <c r="I717" i="33"/>
  <c r="H717" i="33"/>
  <c r="I721" i="33"/>
  <c r="H721" i="33"/>
  <c r="I725" i="33"/>
  <c r="H725" i="33"/>
  <c r="I729" i="33"/>
  <c r="H729" i="33"/>
  <c r="I733" i="33"/>
  <c r="H733" i="33"/>
  <c r="I737" i="33"/>
  <c r="H737" i="33"/>
  <c r="I741" i="33"/>
  <c r="H741" i="33"/>
  <c r="I745" i="33"/>
  <c r="H745" i="33"/>
  <c r="I749" i="33"/>
  <c r="H749" i="33"/>
  <c r="I753" i="33"/>
  <c r="H753" i="33"/>
  <c r="I757" i="33"/>
  <c r="H757" i="33"/>
  <c r="I761" i="33"/>
  <c r="H761" i="33"/>
  <c r="I765" i="33"/>
  <c r="H765" i="33"/>
  <c r="I769" i="33"/>
  <c r="H769" i="33"/>
  <c r="I773" i="33"/>
  <c r="H773" i="33"/>
  <c r="I777" i="33"/>
  <c r="H777" i="33"/>
  <c r="I781" i="33"/>
  <c r="H781" i="33"/>
  <c r="I785" i="33"/>
  <c r="H785" i="33"/>
  <c r="I789" i="33"/>
  <c r="H789" i="33"/>
  <c r="I793" i="33"/>
  <c r="H793" i="33"/>
  <c r="I797" i="33"/>
  <c r="H797" i="33"/>
  <c r="I801" i="33"/>
  <c r="H801" i="33"/>
  <c r="I805" i="33"/>
  <c r="H805" i="33"/>
  <c r="I809" i="33"/>
  <c r="H809" i="33"/>
  <c r="I813" i="33"/>
  <c r="H813" i="33"/>
  <c r="I817" i="33"/>
  <c r="H817" i="33"/>
  <c r="I821" i="33"/>
  <c r="H821" i="33"/>
  <c r="I825" i="33"/>
  <c r="H825" i="33"/>
  <c r="I829" i="33"/>
  <c r="H829" i="33"/>
  <c r="I833" i="33"/>
  <c r="H833" i="33"/>
  <c r="I837" i="33"/>
  <c r="H837" i="33"/>
  <c r="H842" i="33"/>
  <c r="I842" i="33"/>
  <c r="H846" i="33"/>
  <c r="I846" i="33"/>
  <c r="H850" i="33"/>
  <c r="I850" i="33"/>
  <c r="H854" i="33"/>
  <c r="I854" i="33"/>
  <c r="H858" i="33"/>
  <c r="I858" i="33"/>
  <c r="H862" i="33"/>
  <c r="I862" i="33"/>
  <c r="H866" i="33"/>
  <c r="I866" i="33"/>
  <c r="H870" i="33"/>
  <c r="I870" i="33"/>
  <c r="H874" i="33"/>
  <c r="I874" i="33"/>
  <c r="H878" i="33"/>
  <c r="I878" i="33"/>
  <c r="H882" i="33"/>
  <c r="I882" i="33"/>
  <c r="H886" i="33"/>
  <c r="I886" i="33"/>
  <c r="H890" i="33"/>
  <c r="I890" i="33"/>
  <c r="H894" i="33"/>
  <c r="I894" i="33"/>
  <c r="H898" i="33"/>
  <c r="I898" i="33"/>
  <c r="H902" i="33"/>
  <c r="I902" i="33"/>
  <c r="H906" i="33"/>
  <c r="I906" i="33"/>
  <c r="H910" i="33"/>
  <c r="I910" i="33"/>
  <c r="H914" i="33"/>
  <c r="I914" i="33"/>
  <c r="H918" i="33"/>
  <c r="I918" i="33"/>
  <c r="H922" i="33"/>
  <c r="I922" i="33"/>
  <c r="H926" i="33"/>
  <c r="I926" i="33"/>
  <c r="H930" i="33"/>
  <c r="I930" i="33"/>
  <c r="H934" i="33"/>
  <c r="I934" i="33"/>
  <c r="H938" i="33"/>
  <c r="I938" i="33"/>
  <c r="H942" i="33"/>
  <c r="I942" i="33"/>
  <c r="H946" i="33"/>
  <c r="I946" i="33"/>
  <c r="H950" i="33"/>
  <c r="I950" i="33"/>
  <c r="H954" i="33"/>
  <c r="I954" i="33"/>
  <c r="H958" i="33"/>
  <c r="I958" i="33"/>
  <c r="H962" i="33"/>
  <c r="I962" i="33"/>
  <c r="H966" i="33"/>
  <c r="I966" i="33"/>
  <c r="H970" i="33"/>
  <c r="I970" i="33"/>
  <c r="H974" i="33"/>
  <c r="I974" i="33"/>
  <c r="H978" i="33"/>
  <c r="I978" i="33"/>
  <c r="H982" i="33"/>
  <c r="I982" i="33"/>
  <c r="H986" i="33"/>
  <c r="I986" i="33"/>
  <c r="H990" i="33"/>
  <c r="I990" i="33"/>
  <c r="H994" i="33"/>
  <c r="I994" i="33"/>
  <c r="H998" i="33"/>
  <c r="I998" i="33"/>
  <c r="H1002" i="33"/>
  <c r="I1002" i="33"/>
  <c r="H1006" i="33"/>
  <c r="I1006" i="33"/>
  <c r="H1010" i="33"/>
  <c r="I1010" i="33"/>
  <c r="H1014" i="33"/>
  <c r="I1014" i="33"/>
  <c r="H1018" i="33"/>
  <c r="I1018" i="33"/>
  <c r="H1022" i="33"/>
  <c r="I1022" i="33"/>
  <c r="H1027" i="33"/>
  <c r="I1027" i="33"/>
  <c r="H1031" i="33"/>
  <c r="I1031" i="33"/>
  <c r="H1035" i="33"/>
  <c r="I1035" i="33"/>
  <c r="H1039" i="33"/>
  <c r="I1039" i="33"/>
  <c r="H1043" i="33"/>
  <c r="I1043" i="33"/>
  <c r="H1047" i="33"/>
  <c r="I1047" i="33"/>
  <c r="H1051" i="33"/>
  <c r="I1051" i="33"/>
  <c r="H1055" i="33"/>
  <c r="I1055" i="33"/>
  <c r="H1059" i="33"/>
  <c r="I1059" i="33"/>
  <c r="H1063" i="33"/>
  <c r="I1063" i="33"/>
  <c r="H1067" i="33"/>
  <c r="I1067" i="33"/>
  <c r="H1071" i="33"/>
  <c r="I1071" i="33"/>
  <c r="H1075" i="33"/>
  <c r="I1075" i="33"/>
  <c r="H1079" i="33"/>
  <c r="I1079" i="33"/>
  <c r="H1083" i="33"/>
  <c r="I1083" i="33"/>
  <c r="H1087" i="33"/>
  <c r="I1087" i="33"/>
  <c r="H1091" i="33"/>
  <c r="I1091" i="33"/>
  <c r="H1095" i="33"/>
  <c r="I1095" i="33"/>
  <c r="H1099" i="33"/>
  <c r="I1099" i="33"/>
  <c r="H1103" i="33"/>
  <c r="I1103" i="33"/>
  <c r="H1107" i="33"/>
  <c r="I1107" i="33"/>
  <c r="H1111" i="33"/>
  <c r="I1111" i="33"/>
  <c r="H1115" i="33"/>
  <c r="I1115" i="33"/>
  <c r="H1119" i="33"/>
  <c r="I1119" i="33"/>
  <c r="H1123" i="33"/>
  <c r="I1123" i="33"/>
  <c r="H1127" i="33"/>
  <c r="I1127" i="33"/>
  <c r="H1131" i="33"/>
  <c r="I1131" i="33"/>
  <c r="H1135" i="33"/>
  <c r="I1135" i="33"/>
  <c r="H1139" i="33"/>
  <c r="I1139" i="33"/>
  <c r="H1143" i="33"/>
  <c r="I1143" i="33"/>
  <c r="H1147" i="33"/>
  <c r="I1147" i="33"/>
  <c r="H1151" i="33"/>
  <c r="I1151" i="33"/>
  <c r="H1155" i="33"/>
  <c r="I1155" i="33"/>
  <c r="H1159" i="33"/>
  <c r="I1159" i="33"/>
  <c r="H1163" i="33"/>
  <c r="I1163" i="33"/>
  <c r="H1167" i="33"/>
  <c r="I1167" i="33"/>
  <c r="H1171" i="33"/>
  <c r="I1171" i="33"/>
  <c r="H1175" i="33"/>
  <c r="I1175" i="33"/>
  <c r="H1179" i="33"/>
  <c r="I1179" i="33"/>
  <c r="H1183" i="33"/>
  <c r="I1183" i="33"/>
  <c r="H1187" i="33"/>
  <c r="I1187" i="33"/>
  <c r="H1191" i="33"/>
  <c r="I1191" i="33"/>
  <c r="H1195" i="33"/>
  <c r="I1195" i="33"/>
  <c r="H1199" i="33"/>
  <c r="I1199" i="33"/>
  <c r="H1203" i="33"/>
  <c r="I1203" i="33"/>
  <c r="H1207" i="33"/>
  <c r="I1207" i="33"/>
  <c r="H1211" i="33"/>
  <c r="I1211" i="33"/>
  <c r="H1215" i="33"/>
  <c r="I1215" i="33"/>
  <c r="H1219" i="33"/>
  <c r="I1219" i="33"/>
  <c r="H1223" i="33"/>
  <c r="I1223" i="33"/>
  <c r="H1227" i="33"/>
  <c r="I1227" i="33"/>
  <c r="H1231" i="33"/>
  <c r="I1231" i="33"/>
  <c r="H1235" i="33"/>
  <c r="I1235" i="33"/>
  <c r="H1239" i="33"/>
  <c r="I1239" i="33"/>
  <c r="H1243" i="33"/>
  <c r="I1243" i="33"/>
  <c r="H1247" i="33"/>
  <c r="I1247" i="33"/>
  <c r="H1251" i="33"/>
  <c r="I1251" i="33"/>
  <c r="H1255" i="33"/>
  <c r="I1255" i="33"/>
  <c r="H1259" i="33"/>
  <c r="I1259" i="33"/>
  <c r="H1263" i="33"/>
  <c r="I1263" i="33"/>
  <c r="H1267" i="33"/>
  <c r="I1267" i="33"/>
  <c r="H1271" i="33"/>
  <c r="I1271" i="33"/>
  <c r="H1275" i="33"/>
  <c r="I1275" i="33"/>
  <c r="H1279" i="33"/>
  <c r="I1279" i="33"/>
  <c r="H1283" i="33"/>
  <c r="I1283" i="33"/>
  <c r="H1287" i="33"/>
  <c r="I1287" i="33"/>
  <c r="H1291" i="33"/>
  <c r="I1291" i="33"/>
  <c r="H1295" i="33"/>
  <c r="I1295" i="33"/>
  <c r="H1299" i="33"/>
  <c r="I1299" i="33"/>
  <c r="H1303" i="33"/>
  <c r="I1303" i="33"/>
  <c r="H1307" i="33"/>
  <c r="I1307" i="33"/>
  <c r="H1311" i="33"/>
  <c r="I1311" i="33"/>
  <c r="H1315" i="33"/>
  <c r="I1315" i="33"/>
  <c r="H1319" i="33"/>
  <c r="I1319" i="33"/>
  <c r="H1323" i="33"/>
  <c r="I1323" i="33"/>
  <c r="H1327" i="33"/>
  <c r="I1327" i="33"/>
  <c r="H1331" i="33"/>
  <c r="I1331" i="33"/>
  <c r="H1335" i="33"/>
  <c r="I1335" i="33"/>
  <c r="H1339" i="33"/>
  <c r="I1339" i="33"/>
  <c r="H1343" i="33"/>
  <c r="I1343" i="33"/>
  <c r="H1347" i="33"/>
  <c r="I1347" i="33"/>
  <c r="H1351" i="33"/>
  <c r="I1351" i="33"/>
  <c r="H1355" i="33"/>
  <c r="I1355" i="33"/>
  <c r="H1359" i="33"/>
  <c r="I1359" i="33"/>
  <c r="H1363" i="33"/>
  <c r="I1363" i="33"/>
  <c r="H1367" i="33"/>
  <c r="I1367" i="33"/>
  <c r="H1371" i="33"/>
  <c r="I1371" i="33"/>
  <c r="H1375" i="33"/>
  <c r="I1375" i="33"/>
  <c r="H1379" i="33"/>
  <c r="I1379" i="33"/>
  <c r="H1383" i="33"/>
  <c r="I1383" i="33"/>
  <c r="H1387" i="33"/>
  <c r="I1387" i="33"/>
  <c r="H1391" i="33"/>
  <c r="I1391" i="33"/>
  <c r="H1395" i="33"/>
  <c r="I1395" i="33"/>
  <c r="H1399" i="33"/>
  <c r="I1399" i="33"/>
  <c r="H1403" i="33"/>
  <c r="I1403" i="33"/>
  <c r="H1407" i="33"/>
  <c r="I1407" i="33"/>
  <c r="H1411" i="33"/>
  <c r="I1411" i="33"/>
  <c r="H1415" i="33"/>
  <c r="I1415" i="33"/>
  <c r="H1419" i="33"/>
  <c r="I1419" i="33"/>
  <c r="H1423" i="33"/>
  <c r="I1423" i="33"/>
  <c r="H1427" i="33"/>
  <c r="I1427" i="33"/>
  <c r="H1431" i="33"/>
  <c r="I1431" i="33"/>
  <c r="H1435" i="33"/>
  <c r="I1435" i="33"/>
  <c r="H1439" i="33"/>
  <c r="I1439" i="33"/>
  <c r="H1443" i="33"/>
  <c r="I1443" i="33"/>
  <c r="H1447" i="33"/>
  <c r="I1447" i="33"/>
  <c r="H1451" i="33"/>
  <c r="I1451" i="33"/>
  <c r="H1455" i="33"/>
  <c r="I1455" i="33"/>
  <c r="H1459" i="33"/>
  <c r="I1459" i="33"/>
  <c r="H1463" i="33"/>
  <c r="I1463" i="33"/>
  <c r="H1467" i="33"/>
  <c r="I1467" i="33"/>
  <c r="H1471" i="33"/>
  <c r="I1471" i="33"/>
  <c r="H1475" i="33"/>
  <c r="I1475" i="33"/>
  <c r="H1479" i="33"/>
  <c r="I1479" i="33"/>
  <c r="H1483" i="33"/>
  <c r="I1483" i="33"/>
  <c r="H1487" i="33"/>
  <c r="I1487" i="33"/>
  <c r="H1491" i="33"/>
  <c r="I1491" i="33"/>
  <c r="H1495" i="33"/>
  <c r="I1495" i="33"/>
  <c r="H1499" i="33"/>
  <c r="I1499" i="33"/>
  <c r="H1503" i="33"/>
  <c r="I1503" i="33"/>
  <c r="H1507" i="33"/>
  <c r="I1507" i="33"/>
  <c r="H1511" i="33"/>
  <c r="I1511" i="33"/>
  <c r="H1515" i="33"/>
  <c r="I1515" i="33"/>
  <c r="H1519" i="33"/>
  <c r="I1519" i="33"/>
  <c r="H1523" i="33"/>
  <c r="I1523" i="33"/>
  <c r="H1527" i="33"/>
  <c r="I1527" i="33"/>
  <c r="H1531" i="33"/>
  <c r="I1531" i="33"/>
  <c r="H1535" i="33"/>
  <c r="I1535" i="33"/>
  <c r="H1539" i="33"/>
  <c r="I1539" i="33"/>
  <c r="H1543" i="33"/>
  <c r="I1543" i="33"/>
  <c r="H1547" i="33"/>
  <c r="I1547" i="33"/>
  <c r="H1551" i="33"/>
  <c r="I1551" i="33"/>
  <c r="H1555" i="33"/>
  <c r="I1555" i="33"/>
  <c r="H1559" i="33"/>
  <c r="I1559" i="33"/>
  <c r="H1563" i="33"/>
  <c r="I1563" i="33"/>
  <c r="H1567" i="33"/>
  <c r="I1567" i="33"/>
  <c r="H1571" i="33"/>
  <c r="I1571" i="33"/>
  <c r="H1575" i="33"/>
  <c r="I1575" i="33"/>
  <c r="H1579" i="33"/>
  <c r="I1579" i="33"/>
  <c r="H1583" i="33"/>
  <c r="I1583" i="33"/>
  <c r="H1587" i="33"/>
  <c r="I1587" i="33"/>
  <c r="H1591" i="33"/>
  <c r="I1591" i="33"/>
  <c r="H1595" i="33"/>
  <c r="I1595" i="33"/>
  <c r="H1599" i="33"/>
  <c r="I1599" i="33"/>
  <c r="H1603" i="33"/>
  <c r="I1603" i="33"/>
  <c r="H1607" i="33"/>
  <c r="I1607" i="33"/>
  <c r="H1611" i="33"/>
  <c r="I1611" i="33"/>
  <c r="H1615" i="33"/>
  <c r="I1615" i="33"/>
  <c r="H1619" i="33"/>
  <c r="I1619" i="33"/>
  <c r="H1623" i="33"/>
  <c r="I1623" i="33"/>
  <c r="H1627" i="33"/>
  <c r="I1627" i="33"/>
  <c r="H1631" i="33"/>
  <c r="I1631" i="33"/>
  <c r="H1635" i="33"/>
  <c r="I1635" i="33"/>
  <c r="H1639" i="33"/>
  <c r="I1639" i="33"/>
  <c r="H1643" i="33"/>
  <c r="I1643" i="33"/>
  <c r="H1647" i="33"/>
  <c r="I1647" i="33"/>
  <c r="H1651" i="33"/>
  <c r="I1651" i="33"/>
  <c r="H1655" i="33"/>
  <c r="I1655" i="33"/>
  <c r="H1659" i="33"/>
  <c r="I1659" i="33"/>
  <c r="H1663" i="33"/>
  <c r="I1663" i="33"/>
  <c r="H1667" i="33"/>
  <c r="I1667" i="33"/>
  <c r="H1671" i="33"/>
  <c r="I1671" i="33"/>
  <c r="H1675" i="33"/>
  <c r="I1675" i="33"/>
  <c r="H1679" i="33"/>
  <c r="I1679" i="33"/>
  <c r="H1683" i="33"/>
  <c r="I1683" i="33"/>
  <c r="H1687" i="33"/>
  <c r="I1687" i="33"/>
  <c r="H1691" i="33"/>
  <c r="I1691" i="33"/>
  <c r="H1695" i="33"/>
  <c r="I1695" i="33"/>
  <c r="H1699" i="33"/>
  <c r="I1699" i="33"/>
  <c r="H1703" i="33"/>
  <c r="I1703" i="33"/>
  <c r="H1707" i="33"/>
  <c r="I1707" i="33"/>
  <c r="H1711" i="33"/>
  <c r="I1711" i="33"/>
  <c r="H1715" i="33"/>
  <c r="I1715" i="33"/>
  <c r="H1719" i="33"/>
  <c r="I1719" i="33"/>
  <c r="H1723" i="33"/>
  <c r="I1723" i="33"/>
  <c r="H1727" i="33"/>
  <c r="I1727" i="33"/>
  <c r="H1731" i="33"/>
  <c r="I1731" i="33"/>
  <c r="H1735" i="33"/>
  <c r="I1735" i="33"/>
  <c r="H1739" i="33"/>
  <c r="I1739" i="33"/>
  <c r="H1743" i="33"/>
  <c r="I1743" i="33"/>
  <c r="H1747" i="33"/>
  <c r="I1747" i="33"/>
  <c r="H1751" i="33"/>
  <c r="I1751" i="33"/>
  <c r="H1755" i="33"/>
  <c r="I1755" i="33"/>
  <c r="H1759" i="33"/>
  <c r="I1759" i="33"/>
  <c r="H1763" i="33"/>
  <c r="I1763" i="33"/>
  <c r="H1767" i="33"/>
  <c r="I1767" i="33"/>
  <c r="H1771" i="33"/>
  <c r="I1771" i="33"/>
  <c r="H1775" i="33"/>
  <c r="I1775" i="33"/>
  <c r="H1779" i="33"/>
  <c r="I1779" i="33"/>
  <c r="H1783" i="33"/>
  <c r="I1783" i="33"/>
  <c r="H1787" i="33"/>
  <c r="I1787" i="33"/>
  <c r="H1791" i="33"/>
  <c r="I1791" i="33"/>
  <c r="H1795" i="33"/>
  <c r="I1795" i="33"/>
  <c r="H1799" i="33"/>
  <c r="I1799" i="33"/>
  <c r="H1803" i="33"/>
  <c r="I1803" i="33"/>
  <c r="H1807" i="33"/>
  <c r="I1807" i="33"/>
  <c r="H1811" i="33"/>
  <c r="I1811" i="33"/>
  <c r="H1815" i="33"/>
  <c r="I1815" i="33"/>
  <c r="H1819" i="33"/>
  <c r="I1819" i="33"/>
  <c r="H1823" i="33"/>
  <c r="I1823" i="33"/>
  <c r="H1827" i="33"/>
  <c r="I1827" i="33"/>
  <c r="H1831" i="33"/>
  <c r="I1831" i="33"/>
  <c r="H1835" i="33"/>
  <c r="I1835" i="33"/>
  <c r="H1839" i="33"/>
  <c r="I1839" i="33"/>
  <c r="H1843" i="33"/>
  <c r="I1843" i="33"/>
  <c r="H1847" i="33"/>
  <c r="I1847" i="33"/>
  <c r="H1851" i="33"/>
  <c r="I1851" i="33"/>
  <c r="H1855" i="33"/>
  <c r="I1855" i="33"/>
  <c r="I839" i="33"/>
  <c r="H839" i="33"/>
  <c r="I843" i="33"/>
  <c r="H843" i="33"/>
  <c r="I847" i="33"/>
  <c r="H847" i="33"/>
  <c r="I851" i="33"/>
  <c r="H851" i="33"/>
  <c r="I855" i="33"/>
  <c r="H855" i="33"/>
  <c r="I859" i="33"/>
  <c r="H859" i="33"/>
  <c r="I863" i="33"/>
  <c r="H863" i="33"/>
  <c r="I867" i="33"/>
  <c r="H867" i="33"/>
  <c r="I871" i="33"/>
  <c r="H871" i="33"/>
  <c r="I875" i="33"/>
  <c r="H875" i="33"/>
  <c r="I879" i="33"/>
  <c r="H879" i="33"/>
  <c r="I883" i="33"/>
  <c r="H883" i="33"/>
  <c r="I887" i="33"/>
  <c r="H887" i="33"/>
  <c r="I891" i="33"/>
  <c r="H891" i="33"/>
  <c r="I895" i="33"/>
  <c r="H895" i="33"/>
  <c r="I899" i="33"/>
  <c r="H899" i="33"/>
  <c r="I903" i="33"/>
  <c r="H903" i="33"/>
  <c r="I907" i="33"/>
  <c r="H907" i="33"/>
  <c r="I911" i="33"/>
  <c r="H911" i="33"/>
  <c r="I915" i="33"/>
  <c r="H915" i="33"/>
  <c r="I919" i="33"/>
  <c r="H919" i="33"/>
  <c r="I923" i="33"/>
  <c r="H923" i="33"/>
  <c r="I927" i="33"/>
  <c r="H927" i="33"/>
  <c r="I931" i="33"/>
  <c r="H931" i="33"/>
  <c r="I935" i="33"/>
  <c r="H935" i="33"/>
  <c r="I939" i="33"/>
  <c r="H939" i="33"/>
  <c r="I943" i="33"/>
  <c r="H943" i="33"/>
  <c r="I947" i="33"/>
  <c r="H947" i="33"/>
  <c r="I951" i="33"/>
  <c r="H951" i="33"/>
  <c r="I955" i="33"/>
  <c r="H955" i="33"/>
  <c r="I959" i="33"/>
  <c r="H959" i="33"/>
  <c r="I963" i="33"/>
  <c r="H963" i="33"/>
  <c r="I967" i="33"/>
  <c r="H967" i="33"/>
  <c r="I971" i="33"/>
  <c r="H971" i="33"/>
  <c r="I975" i="33"/>
  <c r="H975" i="33"/>
  <c r="I979" i="33"/>
  <c r="H979" i="33"/>
  <c r="I983" i="33"/>
  <c r="H983" i="33"/>
  <c r="I987" i="33"/>
  <c r="H987" i="33"/>
  <c r="I991" i="33"/>
  <c r="H991" i="33"/>
  <c r="I995" i="33"/>
  <c r="H995" i="33"/>
  <c r="I999" i="33"/>
  <c r="H999" i="33"/>
  <c r="I1003" i="33"/>
  <c r="H1003" i="33"/>
  <c r="I1007" i="33"/>
  <c r="H1007" i="33"/>
  <c r="I1011" i="33"/>
  <c r="H1011" i="33"/>
  <c r="I1015" i="33"/>
  <c r="H1015" i="33"/>
  <c r="I1019" i="33"/>
  <c r="H1019" i="33"/>
  <c r="I1023" i="33"/>
  <c r="H1023" i="33"/>
  <c r="I1028" i="33"/>
  <c r="H1028" i="33"/>
  <c r="I1032" i="33"/>
  <c r="H1032" i="33"/>
  <c r="I1036" i="33"/>
  <c r="H1036" i="33"/>
  <c r="I1040" i="33"/>
  <c r="H1040" i="33"/>
  <c r="I1044" i="33"/>
  <c r="H1044" i="33"/>
  <c r="I1048" i="33"/>
  <c r="H1048" i="33"/>
  <c r="I1052" i="33"/>
  <c r="H1052" i="33"/>
  <c r="I1056" i="33"/>
  <c r="H1056" i="33"/>
  <c r="I1060" i="33"/>
  <c r="H1060" i="33"/>
  <c r="I1064" i="33"/>
  <c r="H1064" i="33"/>
  <c r="I1068" i="33"/>
  <c r="H1068" i="33"/>
  <c r="I1072" i="33"/>
  <c r="H1072" i="33"/>
  <c r="I1076" i="33"/>
  <c r="H1076" i="33"/>
  <c r="I1080" i="33"/>
  <c r="H1080" i="33"/>
  <c r="I1084" i="33"/>
  <c r="H1084" i="33"/>
  <c r="I1088" i="33"/>
  <c r="H1088" i="33"/>
  <c r="I1092" i="33"/>
  <c r="H1092" i="33"/>
  <c r="I1096" i="33"/>
  <c r="H1096" i="33"/>
  <c r="I1100" i="33"/>
  <c r="H1100" i="33"/>
  <c r="I1104" i="33"/>
  <c r="H1104" i="33"/>
  <c r="I1108" i="33"/>
  <c r="H1108" i="33"/>
  <c r="I1112" i="33"/>
  <c r="H1112" i="33"/>
  <c r="I1116" i="33"/>
  <c r="H1116" i="33"/>
  <c r="I1120" i="33"/>
  <c r="H1120" i="33"/>
  <c r="I1124" i="33"/>
  <c r="H1124" i="33"/>
  <c r="I1128" i="33"/>
  <c r="H1128" i="33"/>
  <c r="I1132" i="33"/>
  <c r="H1132" i="33"/>
  <c r="I1136" i="33"/>
  <c r="H1136" i="33"/>
  <c r="I1140" i="33"/>
  <c r="H1140" i="33"/>
  <c r="I1144" i="33"/>
  <c r="H1144" i="33"/>
  <c r="I1148" i="33"/>
  <c r="H1148" i="33"/>
  <c r="I1152" i="33"/>
  <c r="H1152" i="33"/>
  <c r="I1156" i="33"/>
  <c r="H1156" i="33"/>
  <c r="I1160" i="33"/>
  <c r="H1160" i="33"/>
  <c r="I1164" i="33"/>
  <c r="H1164" i="33"/>
  <c r="I1168" i="33"/>
  <c r="H1168" i="33"/>
  <c r="I1172" i="33"/>
  <c r="H1172" i="33"/>
  <c r="I1176" i="33"/>
  <c r="H1176" i="33"/>
  <c r="I1180" i="33"/>
  <c r="H1180" i="33"/>
  <c r="I1184" i="33"/>
  <c r="H1184" i="33"/>
  <c r="I1188" i="33"/>
  <c r="H1188" i="33"/>
  <c r="I1192" i="33"/>
  <c r="H1192" i="33"/>
  <c r="I1196" i="33"/>
  <c r="H1196" i="33"/>
  <c r="I1200" i="33"/>
  <c r="H1200" i="33"/>
  <c r="I1204" i="33"/>
  <c r="H1204" i="33"/>
  <c r="I1208" i="33"/>
  <c r="H1208" i="33"/>
  <c r="I1212" i="33"/>
  <c r="H1212" i="33"/>
  <c r="I1216" i="33"/>
  <c r="H1216" i="33"/>
  <c r="I1220" i="33"/>
  <c r="H1220" i="33"/>
  <c r="I1224" i="33"/>
  <c r="H1224" i="33"/>
  <c r="I1228" i="33"/>
  <c r="H1228" i="33"/>
  <c r="I1232" i="33"/>
  <c r="H1232" i="33"/>
  <c r="I1236" i="33"/>
  <c r="H1236" i="33"/>
  <c r="I1240" i="33"/>
  <c r="H1240" i="33"/>
  <c r="I1244" i="33"/>
  <c r="H1244" i="33"/>
  <c r="I1248" i="33"/>
  <c r="H1248" i="33"/>
  <c r="I1252" i="33"/>
  <c r="H1252" i="33"/>
  <c r="I1256" i="33"/>
  <c r="H1256" i="33"/>
  <c r="I1260" i="33"/>
  <c r="H1260" i="33"/>
  <c r="I1264" i="33"/>
  <c r="H1264" i="33"/>
  <c r="I1268" i="33"/>
  <c r="H1268" i="33"/>
  <c r="I1272" i="33"/>
  <c r="H1272" i="33"/>
  <c r="I1276" i="33"/>
  <c r="H1276" i="33"/>
  <c r="I1280" i="33"/>
  <c r="H1280" i="33"/>
  <c r="I1284" i="33"/>
  <c r="H1284" i="33"/>
  <c r="I1288" i="33"/>
  <c r="H1288" i="33"/>
  <c r="I1292" i="33"/>
  <c r="H1292" i="33"/>
  <c r="I1296" i="33"/>
  <c r="H1296" i="33"/>
  <c r="I1300" i="33"/>
  <c r="H1300" i="33"/>
  <c r="I1304" i="33"/>
  <c r="H1304" i="33"/>
  <c r="I1308" i="33"/>
  <c r="H1308" i="33"/>
  <c r="I1312" i="33"/>
  <c r="H1312" i="33"/>
  <c r="I1316" i="33"/>
  <c r="H1316" i="33"/>
  <c r="I1320" i="33"/>
  <c r="H1320" i="33"/>
  <c r="I1324" i="33"/>
  <c r="H1324" i="33"/>
  <c r="I1328" i="33"/>
  <c r="H1328" i="33"/>
  <c r="I1332" i="33"/>
  <c r="H1332" i="33"/>
  <c r="I1336" i="33"/>
  <c r="H1336" i="33"/>
  <c r="I1340" i="33"/>
  <c r="H1340" i="33"/>
  <c r="H1344" i="33"/>
  <c r="I1344" i="33"/>
  <c r="I1348" i="33"/>
  <c r="H1348" i="33"/>
  <c r="H1352" i="33"/>
  <c r="I1352" i="33"/>
  <c r="I1356" i="33"/>
  <c r="H1356" i="33"/>
  <c r="H1360" i="33"/>
  <c r="I1360" i="33"/>
  <c r="I1364" i="33"/>
  <c r="H1364" i="33"/>
  <c r="H1368" i="33"/>
  <c r="I1368" i="33"/>
  <c r="H1372" i="33"/>
  <c r="I1372" i="33"/>
  <c r="I1376" i="33"/>
  <c r="H1376" i="33"/>
  <c r="H1380" i="33"/>
  <c r="I1380" i="33"/>
  <c r="I1384" i="33"/>
  <c r="H1384" i="33"/>
  <c r="H1388" i="33"/>
  <c r="I1388" i="33"/>
  <c r="I1392" i="33"/>
  <c r="H1392" i="33"/>
  <c r="H1396" i="33"/>
  <c r="I1396" i="33"/>
  <c r="I1400" i="33"/>
  <c r="H1400" i="33"/>
  <c r="H1404" i="33"/>
  <c r="I1404" i="33"/>
  <c r="I1408" i="33"/>
  <c r="H1408" i="33"/>
  <c r="H1412" i="33"/>
  <c r="I1412" i="33"/>
  <c r="I1416" i="33"/>
  <c r="H1416" i="33"/>
  <c r="H1420" i="33"/>
  <c r="I1420" i="33"/>
  <c r="I1424" i="33"/>
  <c r="H1424" i="33"/>
  <c r="H1428" i="33"/>
  <c r="I1428" i="33"/>
  <c r="I1432" i="33"/>
  <c r="H1432" i="33"/>
  <c r="H1436" i="33"/>
  <c r="I1436" i="33"/>
  <c r="I1440" i="33"/>
  <c r="H1440" i="33"/>
  <c r="H1444" i="33"/>
  <c r="I1444" i="33"/>
  <c r="I1448" i="33"/>
  <c r="H1448" i="33"/>
  <c r="H1452" i="33"/>
  <c r="I1452" i="33"/>
  <c r="I1456" i="33"/>
  <c r="H1456" i="33"/>
  <c r="H1460" i="33"/>
  <c r="I1460" i="33"/>
  <c r="I1464" i="33"/>
  <c r="H1464" i="33"/>
  <c r="H1468" i="33"/>
  <c r="I1468" i="33"/>
  <c r="I1472" i="33"/>
  <c r="H1472" i="33"/>
  <c r="H1476" i="33"/>
  <c r="I1476" i="33"/>
  <c r="I1480" i="33"/>
  <c r="H1480" i="33"/>
  <c r="H1484" i="33"/>
  <c r="I1484" i="33"/>
  <c r="I1488" i="33"/>
  <c r="H1488" i="33"/>
  <c r="H1492" i="33"/>
  <c r="I1492" i="33"/>
  <c r="I1496" i="33"/>
  <c r="H1496" i="33"/>
  <c r="H1500" i="33"/>
  <c r="I1500" i="33"/>
  <c r="I1504" i="33"/>
  <c r="H1504" i="33"/>
  <c r="H1508" i="33"/>
  <c r="I1508" i="33"/>
  <c r="I1512" i="33"/>
  <c r="H1512" i="33"/>
  <c r="H1516" i="33"/>
  <c r="I1516" i="33"/>
  <c r="I1520" i="33"/>
  <c r="H1520" i="33"/>
  <c r="H1524" i="33"/>
  <c r="I1524" i="33"/>
  <c r="I1528" i="33"/>
  <c r="H1528" i="33"/>
  <c r="H1532" i="33"/>
  <c r="I1532" i="33"/>
  <c r="I1536" i="33"/>
  <c r="H1536" i="33"/>
  <c r="H1540" i="33"/>
  <c r="I1540" i="33"/>
  <c r="H1544" i="33"/>
  <c r="I1544" i="33"/>
  <c r="I1548" i="33"/>
  <c r="H1548" i="33"/>
  <c r="H1552" i="33"/>
  <c r="I1552" i="33"/>
  <c r="I1556" i="33"/>
  <c r="H1556" i="33"/>
  <c r="H1560" i="33"/>
  <c r="I1560" i="33"/>
  <c r="I1564" i="33"/>
  <c r="H1564" i="33"/>
  <c r="H1568" i="33"/>
  <c r="I1568" i="33"/>
  <c r="I1572" i="33"/>
  <c r="H1572" i="33"/>
  <c r="H1576" i="33"/>
  <c r="I1576" i="33"/>
  <c r="I1580" i="33"/>
  <c r="H1580" i="33"/>
  <c r="H1584" i="33"/>
  <c r="I1584" i="33"/>
  <c r="I1588" i="33"/>
  <c r="H1588" i="33"/>
  <c r="H1592" i="33"/>
  <c r="I1592" i="33"/>
  <c r="I1596" i="33"/>
  <c r="H1596" i="33"/>
  <c r="H1600" i="33"/>
  <c r="I1600" i="33"/>
  <c r="I1604" i="33"/>
  <c r="H1604" i="33"/>
  <c r="H1608" i="33"/>
  <c r="I1608" i="33"/>
  <c r="I1612" i="33"/>
  <c r="H1612" i="33"/>
  <c r="H1616" i="33"/>
  <c r="I1616" i="33"/>
  <c r="I1620" i="33"/>
  <c r="H1620" i="33"/>
  <c r="H1624" i="33"/>
  <c r="I1624" i="33"/>
  <c r="I1628" i="33"/>
  <c r="H1628" i="33"/>
  <c r="I1632" i="33"/>
  <c r="H1632" i="33"/>
  <c r="I1636" i="33"/>
  <c r="H1636" i="33"/>
  <c r="I1640" i="33"/>
  <c r="H1640" i="33"/>
  <c r="I1644" i="33"/>
  <c r="H1644" i="33"/>
  <c r="H1648" i="33"/>
  <c r="I1648" i="33"/>
  <c r="H1652" i="33"/>
  <c r="I1652" i="33"/>
  <c r="H1656" i="33"/>
  <c r="I1656" i="33"/>
  <c r="H1660" i="33"/>
  <c r="I1660" i="33"/>
  <c r="I1664" i="33"/>
  <c r="H1664" i="33"/>
  <c r="I1668" i="33"/>
  <c r="H1668" i="33"/>
  <c r="I1672" i="33"/>
  <c r="H1672" i="33"/>
  <c r="I1676" i="33"/>
  <c r="H1676" i="33"/>
  <c r="I1680" i="33"/>
  <c r="H1680" i="33"/>
  <c r="I1684" i="33"/>
  <c r="H1684" i="33"/>
  <c r="I1688" i="33"/>
  <c r="H1688" i="33"/>
  <c r="I1692" i="33"/>
  <c r="H1692" i="33"/>
  <c r="I1696" i="33"/>
  <c r="H1696" i="33"/>
  <c r="I1700" i="33"/>
  <c r="H1700" i="33"/>
  <c r="I1704" i="33"/>
  <c r="H1704" i="33"/>
  <c r="H1708" i="33"/>
  <c r="I1708" i="33"/>
  <c r="H1712" i="33"/>
  <c r="I1712" i="33"/>
  <c r="H1716" i="33"/>
  <c r="I1716" i="33"/>
  <c r="H1720" i="33"/>
  <c r="I1720" i="33"/>
  <c r="H1724" i="33"/>
  <c r="I1724" i="33"/>
  <c r="H1728" i="33"/>
  <c r="I1728" i="33"/>
  <c r="H1732" i="33"/>
  <c r="I1732" i="33"/>
  <c r="H1736" i="33"/>
  <c r="I1736" i="33"/>
  <c r="H1740" i="33"/>
  <c r="I1740" i="33"/>
  <c r="H1744" i="33"/>
  <c r="I1744" i="33"/>
  <c r="H1748" i="33"/>
  <c r="I1748" i="33"/>
  <c r="H1752" i="33"/>
  <c r="I1752" i="33"/>
  <c r="H1756" i="33"/>
  <c r="I1756" i="33"/>
  <c r="H1760" i="33"/>
  <c r="I1760" i="33"/>
  <c r="H1764" i="33"/>
  <c r="I1764" i="33"/>
  <c r="H1768" i="33"/>
  <c r="I1768" i="33"/>
  <c r="H1772" i="33"/>
  <c r="I1772" i="33"/>
  <c r="H1776" i="33"/>
  <c r="I1776" i="33"/>
  <c r="H1780" i="33"/>
  <c r="I1780" i="33"/>
  <c r="H1784" i="33"/>
  <c r="I1784" i="33"/>
  <c r="H1788" i="33"/>
  <c r="I1788" i="33"/>
  <c r="H1792" i="33"/>
  <c r="I1792" i="33"/>
  <c r="H1796" i="33"/>
  <c r="I1796" i="33"/>
  <c r="H1800" i="33"/>
  <c r="I1800" i="33"/>
  <c r="H1804" i="33"/>
  <c r="I1804" i="33"/>
  <c r="H1808" i="33"/>
  <c r="I1808" i="33"/>
  <c r="H1812" i="33"/>
  <c r="I1812" i="33"/>
  <c r="H1816" i="33"/>
  <c r="I1816" i="33"/>
  <c r="H1820" i="33"/>
  <c r="I1820" i="33"/>
  <c r="H1824" i="33"/>
  <c r="I1824" i="33"/>
  <c r="H1828" i="33"/>
  <c r="I1828" i="33"/>
  <c r="H1832" i="33"/>
  <c r="I1832" i="33"/>
  <c r="H1836" i="33"/>
  <c r="I1836" i="33"/>
  <c r="H1840" i="33"/>
  <c r="I1840" i="33"/>
  <c r="H1844" i="33"/>
  <c r="I1844" i="33"/>
  <c r="H1848" i="33"/>
  <c r="I1848" i="33"/>
  <c r="H1852" i="33"/>
  <c r="I1852" i="33"/>
  <c r="H1856" i="33"/>
  <c r="I1856" i="33"/>
  <c r="H1857" i="33"/>
  <c r="I1857" i="33"/>
  <c r="I841" i="33"/>
  <c r="H841" i="33"/>
  <c r="I845" i="33"/>
  <c r="H845" i="33"/>
  <c r="I849" i="33"/>
  <c r="H849" i="33"/>
  <c r="I853" i="33"/>
  <c r="H853" i="33"/>
  <c r="I857" i="33"/>
  <c r="H857" i="33"/>
  <c r="I861" i="33"/>
  <c r="H861" i="33"/>
  <c r="I865" i="33"/>
  <c r="H865" i="33"/>
  <c r="I869" i="33"/>
  <c r="H869" i="33"/>
  <c r="I873" i="33"/>
  <c r="H873" i="33"/>
  <c r="I877" i="33"/>
  <c r="H877" i="33"/>
  <c r="I881" i="33"/>
  <c r="H881" i="33"/>
  <c r="I885" i="33"/>
  <c r="H885" i="33"/>
  <c r="I889" i="33"/>
  <c r="H889" i="33"/>
  <c r="I893" i="33"/>
  <c r="H893" i="33"/>
  <c r="I897" i="33"/>
  <c r="H897" i="33"/>
  <c r="I901" i="33"/>
  <c r="H901" i="33"/>
  <c r="I905" i="33"/>
  <c r="H905" i="33"/>
  <c r="I909" i="33"/>
  <c r="H909" i="33"/>
  <c r="I913" i="33"/>
  <c r="H913" i="33"/>
  <c r="I917" i="33"/>
  <c r="H917" i="33"/>
  <c r="I921" i="33"/>
  <c r="H921" i="33"/>
  <c r="I925" i="33"/>
  <c r="H925" i="33"/>
  <c r="I929" i="33"/>
  <c r="H929" i="33"/>
  <c r="I933" i="33"/>
  <c r="H933" i="33"/>
  <c r="I937" i="33"/>
  <c r="H937" i="33"/>
  <c r="I941" i="33"/>
  <c r="H941" i="33"/>
  <c r="I945" i="33"/>
  <c r="H945" i="33"/>
  <c r="I949" i="33"/>
  <c r="H949" i="33"/>
  <c r="I953" i="33"/>
  <c r="H953" i="33"/>
  <c r="I957" i="33"/>
  <c r="H957" i="33"/>
  <c r="I961" i="33"/>
  <c r="H961" i="33"/>
  <c r="I965" i="33"/>
  <c r="H965" i="33"/>
  <c r="I969" i="33"/>
  <c r="H969" i="33"/>
  <c r="I973" i="33"/>
  <c r="H973" i="33"/>
  <c r="I977" i="33"/>
  <c r="H977" i="33"/>
  <c r="I981" i="33"/>
  <c r="H981" i="33"/>
  <c r="I985" i="33"/>
  <c r="H985" i="33"/>
  <c r="I989" i="33"/>
  <c r="H989" i="33"/>
  <c r="I993" i="33"/>
  <c r="H993" i="33"/>
  <c r="I997" i="33"/>
  <c r="H997" i="33"/>
  <c r="I1001" i="33"/>
  <c r="H1001" i="33"/>
  <c r="I1005" i="33"/>
  <c r="H1005" i="33"/>
  <c r="I1009" i="33"/>
  <c r="H1009" i="33"/>
  <c r="I1013" i="33"/>
  <c r="H1013" i="33"/>
  <c r="I1017" i="33"/>
  <c r="H1017" i="33"/>
  <c r="I1021" i="33"/>
  <c r="H1021" i="33"/>
  <c r="I1026" i="33"/>
  <c r="H1026" i="33"/>
  <c r="I1030" i="33"/>
  <c r="H1030" i="33"/>
  <c r="I1034" i="33"/>
  <c r="H1034" i="33"/>
  <c r="I1038" i="33"/>
  <c r="H1038" i="33"/>
  <c r="I1042" i="33"/>
  <c r="H1042" i="33"/>
  <c r="I1046" i="33"/>
  <c r="H1046" i="33"/>
  <c r="I1050" i="33"/>
  <c r="H1050" i="33"/>
  <c r="I1054" i="33"/>
  <c r="H1054" i="33"/>
  <c r="I1058" i="33"/>
  <c r="H1058" i="33"/>
  <c r="I1062" i="33"/>
  <c r="H1062" i="33"/>
  <c r="I1066" i="33"/>
  <c r="H1066" i="33"/>
  <c r="I1070" i="33"/>
  <c r="H1070" i="33"/>
  <c r="I1074" i="33"/>
  <c r="H1074" i="33"/>
  <c r="I1078" i="33"/>
  <c r="H1078" i="33"/>
  <c r="I1082" i="33"/>
  <c r="H1082" i="33"/>
  <c r="I1086" i="33"/>
  <c r="H1086" i="33"/>
  <c r="I1090" i="33"/>
  <c r="H1090" i="33"/>
  <c r="I1094" i="33"/>
  <c r="H1094" i="33"/>
  <c r="I1098" i="33"/>
  <c r="H1098" i="33"/>
  <c r="I1102" i="33"/>
  <c r="H1102" i="33"/>
  <c r="I1106" i="33"/>
  <c r="H1106" i="33"/>
  <c r="I1110" i="33"/>
  <c r="H1110" i="33"/>
  <c r="I1114" i="33"/>
  <c r="H1114" i="33"/>
  <c r="I1118" i="33"/>
  <c r="H1118" i="33"/>
  <c r="I1122" i="33"/>
  <c r="H1122" i="33"/>
  <c r="I1126" i="33"/>
  <c r="H1126" i="33"/>
  <c r="I1130" i="33"/>
  <c r="H1130" i="33"/>
  <c r="I1134" i="33"/>
  <c r="H1134" i="33"/>
  <c r="I1138" i="33"/>
  <c r="H1138" i="33"/>
  <c r="I1142" i="33"/>
  <c r="H1142" i="33"/>
  <c r="I1146" i="33"/>
  <c r="H1146" i="33"/>
  <c r="I1150" i="33"/>
  <c r="H1150" i="33"/>
  <c r="I1154" i="33"/>
  <c r="H1154" i="33"/>
  <c r="I1158" i="33"/>
  <c r="H1158" i="33"/>
  <c r="I1162" i="33"/>
  <c r="H1162" i="33"/>
  <c r="I1166" i="33"/>
  <c r="H1166" i="33"/>
  <c r="I1170" i="33"/>
  <c r="H1170" i="33"/>
  <c r="I1174" i="33"/>
  <c r="H1174" i="33"/>
  <c r="I1178" i="33"/>
  <c r="H1178" i="33"/>
  <c r="I1182" i="33"/>
  <c r="H1182" i="33"/>
  <c r="I1186" i="33"/>
  <c r="H1186" i="33"/>
  <c r="I1190" i="33"/>
  <c r="H1190" i="33"/>
  <c r="I1194" i="33"/>
  <c r="H1194" i="33"/>
  <c r="I1198" i="33"/>
  <c r="H1198" i="33"/>
  <c r="I1202" i="33"/>
  <c r="H1202" i="33"/>
  <c r="I1206" i="33"/>
  <c r="H1206" i="33"/>
  <c r="I1210" i="33"/>
  <c r="H1210" i="33"/>
  <c r="I1214" i="33"/>
  <c r="H1214" i="33"/>
  <c r="I1218" i="33"/>
  <c r="H1218" i="33"/>
  <c r="I1222" i="33"/>
  <c r="H1222" i="33"/>
  <c r="I1226" i="33"/>
  <c r="H1226" i="33"/>
  <c r="I1230" i="33"/>
  <c r="H1230" i="33"/>
  <c r="I1234" i="33"/>
  <c r="H1234" i="33"/>
  <c r="I1238" i="33"/>
  <c r="H1238" i="33"/>
  <c r="I1242" i="33"/>
  <c r="H1242" i="33"/>
  <c r="I1246" i="33"/>
  <c r="H1246" i="33"/>
  <c r="I1250" i="33"/>
  <c r="H1250" i="33"/>
  <c r="I1254" i="33"/>
  <c r="H1254" i="33"/>
  <c r="I1258" i="33"/>
  <c r="H1258" i="33"/>
  <c r="I1262" i="33"/>
  <c r="H1262" i="33"/>
  <c r="I1266" i="33"/>
  <c r="H1266" i="33"/>
  <c r="I1270" i="33"/>
  <c r="H1270" i="33"/>
  <c r="I1274" i="33"/>
  <c r="H1274" i="33"/>
  <c r="I1278" i="33"/>
  <c r="H1278" i="33"/>
  <c r="I1282" i="33"/>
  <c r="H1282" i="33"/>
  <c r="I1286" i="33"/>
  <c r="H1286" i="33"/>
  <c r="I1290" i="33"/>
  <c r="H1290" i="33"/>
  <c r="I1294" i="33"/>
  <c r="H1294" i="33"/>
  <c r="I1298" i="33"/>
  <c r="H1298" i="33"/>
  <c r="I1302" i="33"/>
  <c r="H1302" i="33"/>
  <c r="I1306" i="33"/>
  <c r="H1306" i="33"/>
  <c r="I1310" i="33"/>
  <c r="H1310" i="33"/>
  <c r="I1314" i="33"/>
  <c r="H1314" i="33"/>
  <c r="I1318" i="33"/>
  <c r="H1318" i="33"/>
  <c r="I1322" i="33"/>
  <c r="H1322" i="33"/>
  <c r="I1326" i="33"/>
  <c r="H1326" i="33"/>
  <c r="I1330" i="33"/>
  <c r="H1330" i="33"/>
  <c r="I1334" i="33"/>
  <c r="H1334" i="33"/>
  <c r="I1338" i="33"/>
  <c r="H1338" i="33"/>
  <c r="I1342" i="33"/>
  <c r="H1342" i="33"/>
  <c r="H1346" i="33"/>
  <c r="I1346" i="33"/>
  <c r="H1350" i="33"/>
  <c r="I1350" i="33"/>
  <c r="H1354" i="33"/>
  <c r="I1354" i="33"/>
  <c r="H1358" i="33"/>
  <c r="I1358" i="33"/>
  <c r="H1362" i="33"/>
  <c r="I1362" i="33"/>
  <c r="H1366" i="33"/>
  <c r="I1366" i="33"/>
  <c r="H1370" i="33"/>
  <c r="I1370" i="33"/>
  <c r="H1374" i="33"/>
  <c r="I1374" i="33"/>
  <c r="H1378" i="33"/>
  <c r="I1378" i="33"/>
  <c r="H1382" i="33"/>
  <c r="I1382" i="33"/>
  <c r="H1386" i="33"/>
  <c r="I1386" i="33"/>
  <c r="H1390" i="33"/>
  <c r="I1390" i="33"/>
  <c r="H1394" i="33"/>
  <c r="I1394" i="33"/>
  <c r="H1398" i="33"/>
  <c r="I1398" i="33"/>
  <c r="H1402" i="33"/>
  <c r="I1402" i="33"/>
  <c r="H1406" i="33"/>
  <c r="I1406" i="33"/>
  <c r="H1410" i="33"/>
  <c r="I1410" i="33"/>
  <c r="H1414" i="33"/>
  <c r="I1414" i="33"/>
  <c r="H1418" i="33"/>
  <c r="I1418" i="33"/>
  <c r="H1422" i="33"/>
  <c r="I1422" i="33"/>
  <c r="H1426" i="33"/>
  <c r="I1426" i="33"/>
  <c r="H1430" i="33"/>
  <c r="I1430" i="33"/>
  <c r="H1434" i="33"/>
  <c r="I1434" i="33"/>
  <c r="H1438" i="33"/>
  <c r="I1438" i="33"/>
  <c r="H1442" i="33"/>
  <c r="I1442" i="33"/>
  <c r="H1446" i="33"/>
  <c r="I1446" i="33"/>
  <c r="H1450" i="33"/>
  <c r="I1450" i="33"/>
  <c r="H1454" i="33"/>
  <c r="I1454" i="33"/>
  <c r="H1458" i="33"/>
  <c r="I1458" i="33"/>
  <c r="H1462" i="33"/>
  <c r="I1462" i="33"/>
  <c r="H1466" i="33"/>
  <c r="I1466" i="33"/>
  <c r="H1470" i="33"/>
  <c r="I1470" i="33"/>
  <c r="H1474" i="33"/>
  <c r="I1474" i="33"/>
  <c r="H1478" i="33"/>
  <c r="I1478" i="33"/>
  <c r="H1482" i="33"/>
  <c r="I1482" i="33"/>
  <c r="H1486" i="33"/>
  <c r="I1486" i="33"/>
  <c r="H1490" i="33"/>
  <c r="I1490" i="33"/>
  <c r="H1494" i="33"/>
  <c r="I1494" i="33"/>
  <c r="H1498" i="33"/>
  <c r="I1498" i="33"/>
  <c r="H1502" i="33"/>
  <c r="I1502" i="33"/>
  <c r="H1506" i="33"/>
  <c r="I1506" i="33"/>
  <c r="H1510" i="33"/>
  <c r="I1510" i="33"/>
  <c r="H1514" i="33"/>
  <c r="I1514" i="33"/>
  <c r="H1518" i="33"/>
  <c r="I1518" i="33"/>
  <c r="H1522" i="33"/>
  <c r="I1522" i="33"/>
  <c r="H1526" i="33"/>
  <c r="I1526" i="33"/>
  <c r="H1530" i="33"/>
  <c r="I1530" i="33"/>
  <c r="H1534" i="33"/>
  <c r="I1534" i="33"/>
  <c r="H1538" i="33"/>
  <c r="I1538" i="33"/>
  <c r="H1542" i="33"/>
  <c r="I1542" i="33"/>
  <c r="H1546" i="33"/>
  <c r="I1546" i="33"/>
  <c r="H1550" i="33"/>
  <c r="I1550" i="33"/>
  <c r="H1554" i="33"/>
  <c r="I1554" i="33"/>
  <c r="H1558" i="33"/>
  <c r="I1558" i="33"/>
  <c r="H1562" i="33"/>
  <c r="I1562" i="33"/>
  <c r="H1566" i="33"/>
  <c r="I1566" i="33"/>
  <c r="H1570" i="33"/>
  <c r="I1570" i="33"/>
  <c r="H1574" i="33"/>
  <c r="I1574" i="33"/>
  <c r="H1578" i="33"/>
  <c r="I1578" i="33"/>
  <c r="H1582" i="33"/>
  <c r="I1582" i="33"/>
  <c r="H1586" i="33"/>
  <c r="I1586" i="33"/>
  <c r="H1590" i="33"/>
  <c r="I1590" i="33"/>
  <c r="H1594" i="33"/>
  <c r="I1594" i="33"/>
  <c r="H1598" i="33"/>
  <c r="I1598" i="33"/>
  <c r="H1602" i="33"/>
  <c r="I1602" i="33"/>
  <c r="H1606" i="33"/>
  <c r="I1606" i="33"/>
  <c r="H1610" i="33"/>
  <c r="I1610" i="33"/>
  <c r="H1614" i="33"/>
  <c r="I1614" i="33"/>
  <c r="H1618" i="33"/>
  <c r="I1618" i="33"/>
  <c r="H1622" i="33"/>
  <c r="I1622" i="33"/>
  <c r="H1626" i="33"/>
  <c r="I1626" i="33"/>
  <c r="H1630" i="33"/>
  <c r="I1630" i="33"/>
  <c r="H1634" i="33"/>
  <c r="I1634" i="33"/>
  <c r="H1638" i="33"/>
  <c r="I1638" i="33"/>
  <c r="H1642" i="33"/>
  <c r="I1642" i="33"/>
  <c r="H1646" i="33"/>
  <c r="I1646" i="33"/>
  <c r="I1650" i="33"/>
  <c r="H1650" i="33"/>
  <c r="I1654" i="33"/>
  <c r="H1654" i="33"/>
  <c r="I1658" i="33"/>
  <c r="H1658" i="33"/>
  <c r="I1662" i="33"/>
  <c r="H1662" i="33"/>
  <c r="I1666" i="33"/>
  <c r="H1666" i="33"/>
  <c r="I1670" i="33"/>
  <c r="H1670" i="33"/>
  <c r="I1674" i="33"/>
  <c r="H1674" i="33"/>
  <c r="I1678" i="33"/>
  <c r="H1678" i="33"/>
  <c r="I1682" i="33"/>
  <c r="H1682" i="33"/>
  <c r="I1686" i="33"/>
  <c r="H1686" i="33"/>
  <c r="H1690" i="33"/>
  <c r="I1690" i="33"/>
  <c r="I1694" i="33"/>
  <c r="H1694" i="33"/>
  <c r="H1698" i="33"/>
  <c r="I1698" i="33"/>
  <c r="H1702" i="33"/>
  <c r="I1702" i="33"/>
  <c r="H1706" i="33"/>
  <c r="I1706" i="33"/>
  <c r="H1710" i="33"/>
  <c r="I1710" i="33"/>
  <c r="H1714" i="33"/>
  <c r="I1714" i="33"/>
  <c r="H1718" i="33"/>
  <c r="I1718" i="33"/>
  <c r="H1722" i="33"/>
  <c r="I1722" i="33"/>
  <c r="H1726" i="33"/>
  <c r="I1726" i="33"/>
  <c r="H1730" i="33"/>
  <c r="I1730" i="33"/>
  <c r="H1734" i="33"/>
  <c r="I1734" i="33"/>
  <c r="H1738" i="33"/>
  <c r="I1738" i="33"/>
  <c r="H1742" i="33"/>
  <c r="I1742" i="33"/>
  <c r="H1746" i="33"/>
  <c r="I1746" i="33"/>
  <c r="H1750" i="33"/>
  <c r="I1750" i="33"/>
  <c r="H1754" i="33"/>
  <c r="I1754" i="33"/>
  <c r="H1758" i="33"/>
  <c r="I1758" i="33"/>
  <c r="H1762" i="33"/>
  <c r="I1762" i="33"/>
  <c r="H1766" i="33"/>
  <c r="I1766" i="33"/>
  <c r="H1770" i="33"/>
  <c r="I1770" i="33"/>
  <c r="H1774" i="33"/>
  <c r="I1774" i="33"/>
  <c r="H1778" i="33"/>
  <c r="I1778" i="33"/>
  <c r="H1782" i="33"/>
  <c r="I1782" i="33"/>
  <c r="H1786" i="33"/>
  <c r="I1786" i="33"/>
  <c r="H1790" i="33"/>
  <c r="I1790" i="33"/>
  <c r="H1794" i="33"/>
  <c r="I1794" i="33"/>
  <c r="H1798" i="33"/>
  <c r="I1798" i="33"/>
  <c r="H1802" i="33"/>
  <c r="I1802" i="33"/>
  <c r="H1806" i="33"/>
  <c r="I1806" i="33"/>
  <c r="H1810" i="33"/>
  <c r="I1810" i="33"/>
  <c r="H1814" i="33"/>
  <c r="I1814" i="33"/>
  <c r="H1818" i="33"/>
  <c r="I1818" i="33"/>
  <c r="H1822" i="33"/>
  <c r="I1822" i="33"/>
  <c r="H1826" i="33"/>
  <c r="I1826" i="33"/>
  <c r="H1830" i="33"/>
  <c r="I1830" i="33"/>
  <c r="H1834" i="33"/>
  <c r="I1834" i="33"/>
  <c r="H1838" i="33"/>
  <c r="I1838" i="33"/>
  <c r="H1842" i="33"/>
  <c r="I1842" i="33"/>
  <c r="H1846" i="33"/>
  <c r="I1846" i="33"/>
  <c r="H1850" i="33"/>
  <c r="I1850" i="33"/>
  <c r="H1854" i="33"/>
  <c r="I1854" i="33"/>
  <c r="H1858" i="33"/>
  <c r="I1858" i="33"/>
  <c r="J1694" i="33" l="1"/>
  <c r="J1678" i="33"/>
  <c r="J1670" i="33"/>
  <c r="J1234" i="33"/>
  <c r="J1226" i="33"/>
  <c r="J1218" i="33"/>
  <c r="J1210" i="33"/>
  <c r="J1202" i="33"/>
  <c r="J1194" i="33"/>
  <c r="J1186" i="33"/>
  <c r="J1178" i="33"/>
  <c r="J1170" i="33"/>
  <c r="J1162" i="33"/>
  <c r="J1154" i="33"/>
  <c r="J1146" i="33"/>
  <c r="J1138" i="33"/>
  <c r="J1130" i="33"/>
  <c r="J1122" i="33"/>
  <c r="J1114" i="33"/>
  <c r="J1106" i="33"/>
  <c r="J1098" i="33"/>
  <c r="J1090" i="33"/>
  <c r="J1082" i="33"/>
  <c r="J1074" i="33"/>
  <c r="J1066" i="33"/>
  <c r="J1058" i="33"/>
  <c r="J1050" i="33"/>
  <c r="J1042" i="33"/>
  <c r="J1034" i="33"/>
  <c r="J1026" i="33"/>
  <c r="J1017" i="33"/>
  <c r="J1009" i="33"/>
  <c r="J1001" i="33"/>
  <c r="J993" i="33"/>
  <c r="J985" i="33"/>
  <c r="J977" i="33"/>
  <c r="J969" i="33"/>
  <c r="J961" i="33"/>
  <c r="J953" i="33"/>
  <c r="J945" i="33"/>
  <c r="J937" i="33"/>
  <c r="J929" i="33"/>
  <c r="J921" i="33"/>
  <c r="J913" i="33"/>
  <c r="J905" i="33"/>
  <c r="J897" i="33"/>
  <c r="J889" i="33"/>
  <c r="J881" i="33"/>
  <c r="J873" i="33"/>
  <c r="J865" i="33"/>
  <c r="J857" i="33"/>
  <c r="J849" i="33"/>
  <c r="J841" i="33"/>
  <c r="J1704" i="33"/>
  <c r="J1696" i="33"/>
  <c r="J1688" i="33"/>
  <c r="J1680" i="33"/>
  <c r="J1672" i="33"/>
  <c r="J1664" i="33"/>
  <c r="J1640" i="33"/>
  <c r="J1632" i="33"/>
  <c r="J1536" i="33"/>
  <c r="J1528" i="33"/>
  <c r="J1520" i="33"/>
  <c r="J1512" i="33"/>
  <c r="J1504" i="33"/>
  <c r="J1496" i="33"/>
  <c r="J1488" i="33"/>
  <c r="J1480" i="33"/>
  <c r="J1472" i="33"/>
  <c r="J1464" i="33"/>
  <c r="J1456" i="33"/>
  <c r="J1448" i="33"/>
  <c r="J1440" i="33"/>
  <c r="J1432" i="33"/>
  <c r="J1424" i="33"/>
  <c r="J1416" i="33"/>
  <c r="J1408" i="33"/>
  <c r="J1400" i="33"/>
  <c r="J1392" i="33"/>
  <c r="J1384" i="33"/>
  <c r="J1376" i="33"/>
  <c r="J1336" i="33"/>
  <c r="J1328" i="33"/>
  <c r="J1320" i="33"/>
  <c r="J1312" i="33"/>
  <c r="J1304" i="33"/>
  <c r="J1296" i="33"/>
  <c r="J1288" i="33"/>
  <c r="J1280" i="33"/>
  <c r="J1272" i="33"/>
  <c r="J1264" i="33"/>
  <c r="J1256" i="33"/>
  <c r="J1248" i="33"/>
  <c r="J1240" i="33"/>
  <c r="J1232" i="33"/>
  <c r="J1224" i="33"/>
  <c r="J1216" i="33"/>
  <c r="J1208" i="33"/>
  <c r="J1200" i="33"/>
  <c r="J1192" i="33"/>
  <c r="J1184" i="33"/>
  <c r="J1176" i="33"/>
  <c r="J1168" i="33"/>
  <c r="J1160" i="33"/>
  <c r="J1152" i="33"/>
  <c r="J1144" i="33"/>
  <c r="J1136" i="33"/>
  <c r="J1128" i="33"/>
  <c r="J1120" i="33"/>
  <c r="J1112" i="33"/>
  <c r="J1104" i="33"/>
  <c r="J1096" i="33"/>
  <c r="J1088" i="33"/>
  <c r="J1080" i="33"/>
  <c r="J1072" i="33"/>
  <c r="J1064" i="33"/>
  <c r="J1056" i="33"/>
  <c r="J1048" i="33"/>
  <c r="J1040" i="33"/>
  <c r="J1032" i="33"/>
  <c r="J1023" i="33"/>
  <c r="J1015" i="33"/>
  <c r="J1007" i="33"/>
  <c r="J999" i="33"/>
  <c r="J991" i="33"/>
  <c r="J983" i="33"/>
  <c r="J975" i="33"/>
  <c r="J967" i="33"/>
  <c r="J959" i="33"/>
  <c r="J951" i="33"/>
  <c r="J943" i="33"/>
  <c r="J935" i="33"/>
  <c r="J927" i="33"/>
  <c r="J919" i="33"/>
  <c r="J911" i="33"/>
  <c r="J903" i="33"/>
  <c r="J895" i="33"/>
  <c r="J887" i="33"/>
  <c r="J879" i="33"/>
  <c r="J871" i="33"/>
  <c r="J863" i="33"/>
  <c r="J855" i="33"/>
  <c r="J847" i="33"/>
  <c r="J839" i="33"/>
  <c r="J833" i="33"/>
  <c r="J825" i="33"/>
  <c r="J817" i="33"/>
  <c r="J809" i="33"/>
  <c r="J801" i="33"/>
  <c r="J793" i="33"/>
  <c r="J785" i="33"/>
  <c r="J777" i="33"/>
  <c r="J769" i="33"/>
  <c r="J761" i="33"/>
  <c r="J753" i="33"/>
  <c r="J745" i="33"/>
  <c r="J737" i="33"/>
  <c r="J729" i="33"/>
  <c r="J721" i="33"/>
  <c r="J713" i="33"/>
  <c r="J705" i="33"/>
  <c r="J697" i="33"/>
  <c r="J689" i="33"/>
  <c r="J681" i="33"/>
  <c r="J673" i="33"/>
  <c r="J665" i="33"/>
  <c r="J657" i="33"/>
  <c r="J649" i="33"/>
  <c r="J641" i="33"/>
  <c r="J633" i="33"/>
  <c r="J625" i="33"/>
  <c r="J617" i="33"/>
  <c r="J609" i="33"/>
  <c r="J601" i="33"/>
  <c r="J593" i="33"/>
  <c r="J561" i="33"/>
  <c r="J553" i="33"/>
  <c r="J545" i="33"/>
  <c r="J537" i="33"/>
  <c r="J529" i="33"/>
  <c r="J521" i="33"/>
  <c r="J513" i="33"/>
  <c r="J505" i="33"/>
  <c r="J497" i="33"/>
  <c r="J489" i="33"/>
  <c r="J481" i="33"/>
  <c r="J473" i="33"/>
  <c r="J465" i="33"/>
  <c r="J457" i="33"/>
  <c r="J449" i="33"/>
  <c r="J441" i="33"/>
  <c r="J433" i="33"/>
  <c r="J425" i="33"/>
  <c r="J417" i="33"/>
  <c r="J409" i="33"/>
  <c r="J401" i="33"/>
  <c r="J393" i="33"/>
  <c r="J385" i="33"/>
  <c r="J377" i="33"/>
  <c r="J369" i="33"/>
  <c r="J361" i="33"/>
  <c r="J353" i="33"/>
  <c r="J345" i="33"/>
  <c r="J337" i="33"/>
  <c r="J329" i="33"/>
  <c r="J321" i="33"/>
  <c r="J313" i="33"/>
  <c r="J305" i="33"/>
  <c r="J297" i="33"/>
  <c r="J289" i="33"/>
  <c r="J281" i="33"/>
  <c r="J273" i="33"/>
  <c r="J265" i="33"/>
  <c r="J257" i="33"/>
  <c r="J185" i="33"/>
  <c r="J177" i="33"/>
  <c r="J169" i="33"/>
  <c r="J161" i="33"/>
  <c r="J1686" i="33"/>
  <c r="J1662" i="33"/>
  <c r="J1654" i="33"/>
  <c r="J1342" i="33"/>
  <c r="J1334" i="33"/>
  <c r="J1326" i="33"/>
  <c r="J1318" i="33"/>
  <c r="J1310" i="33"/>
  <c r="J1302" i="33"/>
  <c r="J1294" i="33"/>
  <c r="J1286" i="33"/>
  <c r="J1278" i="33"/>
  <c r="J1270" i="33"/>
  <c r="J1262" i="33"/>
  <c r="J1254" i="33"/>
  <c r="J1246" i="33"/>
  <c r="J1238" i="33"/>
  <c r="J1230" i="33"/>
  <c r="J1222" i="33"/>
  <c r="J1214" i="33"/>
  <c r="J1206" i="33"/>
  <c r="J1198" i="33"/>
  <c r="J1190" i="33"/>
  <c r="J1182" i="33"/>
  <c r="J1174" i="33"/>
  <c r="J1166" i="33"/>
  <c r="J1158" i="33"/>
  <c r="J1150" i="33"/>
  <c r="J1142" i="33"/>
  <c r="J1134" i="33"/>
  <c r="J1126" i="33"/>
  <c r="J1118" i="33"/>
  <c r="J1110" i="33"/>
  <c r="J1102" i="33"/>
  <c r="J1094" i="33"/>
  <c r="J1086" i="33"/>
  <c r="J1078" i="33"/>
  <c r="J1070" i="33"/>
  <c r="J1062" i="33"/>
  <c r="J1054" i="33"/>
  <c r="J1046" i="33"/>
  <c r="J1038" i="33"/>
  <c r="J1030" i="33"/>
  <c r="J1021" i="33"/>
  <c r="J1013" i="33"/>
  <c r="J1005" i="33"/>
  <c r="J997" i="33"/>
  <c r="J989" i="33"/>
  <c r="J981" i="33"/>
  <c r="J973" i="33"/>
  <c r="J965" i="33"/>
  <c r="J957" i="33"/>
  <c r="J949" i="33"/>
  <c r="J941" i="33"/>
  <c r="J933" i="33"/>
  <c r="J925" i="33"/>
  <c r="J917" i="33"/>
  <c r="J909" i="33"/>
  <c r="J901" i="33"/>
  <c r="J893" i="33"/>
  <c r="J885" i="33"/>
  <c r="J877" i="33"/>
  <c r="J869" i="33"/>
  <c r="J861" i="33"/>
  <c r="J853" i="33"/>
  <c r="J845" i="33"/>
  <c r="J1700" i="33"/>
  <c r="J1692" i="33"/>
  <c r="J1684" i="33"/>
  <c r="J1676" i="33"/>
  <c r="J1668" i="33"/>
  <c r="J1644" i="33"/>
  <c r="J1636" i="33"/>
  <c r="J1628" i="33"/>
  <c r="J1620" i="33"/>
  <c r="J1612" i="33"/>
  <c r="J1604" i="33"/>
  <c r="J1596" i="33"/>
  <c r="J1588" i="33"/>
  <c r="J1580" i="33"/>
  <c r="J1572" i="33"/>
  <c r="J1564" i="33"/>
  <c r="J1556" i="33"/>
  <c r="J1548" i="33"/>
  <c r="J1364" i="33"/>
  <c r="J1356" i="33"/>
  <c r="J1348" i="33"/>
  <c r="J1340" i="33"/>
  <c r="J1332" i="33"/>
  <c r="J1324" i="33"/>
  <c r="J1316" i="33"/>
  <c r="J1308" i="33"/>
  <c r="J1300" i="33"/>
  <c r="J1292" i="33"/>
  <c r="J1284" i="33"/>
  <c r="J1276" i="33"/>
  <c r="J1268" i="33"/>
  <c r="J1260" i="33"/>
  <c r="J1252" i="33"/>
  <c r="J1244" i="33"/>
  <c r="J1236" i="33"/>
  <c r="J1228" i="33"/>
  <c r="J1220" i="33"/>
  <c r="J1212" i="33"/>
  <c r="J1204" i="33"/>
  <c r="J1196" i="33"/>
  <c r="J1188" i="33"/>
  <c r="J1180" i="33"/>
  <c r="J1172" i="33"/>
  <c r="J1164" i="33"/>
  <c r="J1156" i="33"/>
  <c r="J1148" i="33"/>
  <c r="J1140" i="33"/>
  <c r="J1132" i="33"/>
  <c r="J1124" i="33"/>
  <c r="J1116" i="33"/>
  <c r="J1108" i="33"/>
  <c r="J1100" i="33"/>
  <c r="J1092" i="33"/>
  <c r="J1084" i="33"/>
  <c r="J1076" i="33"/>
  <c r="J1068" i="33"/>
  <c r="J1060" i="33"/>
  <c r="J1052" i="33"/>
  <c r="J1044" i="33"/>
  <c r="J1036" i="33"/>
  <c r="J1028" i="33"/>
  <c r="J1019" i="33"/>
  <c r="J1011" i="33"/>
  <c r="J1003" i="33"/>
  <c r="J995" i="33"/>
  <c r="J987" i="33"/>
  <c r="J979" i="33"/>
  <c r="J971" i="33"/>
  <c r="J963" i="33"/>
  <c r="J955" i="33"/>
  <c r="J947" i="33"/>
  <c r="J939" i="33"/>
  <c r="J931" i="33"/>
  <c r="J923" i="33"/>
  <c r="J915" i="33"/>
  <c r="J907" i="33"/>
  <c r="J899" i="33"/>
  <c r="J891" i="33"/>
  <c r="J883" i="33"/>
  <c r="J875" i="33"/>
  <c r="J867" i="33"/>
  <c r="J859" i="33"/>
  <c r="J851" i="33"/>
  <c r="J843" i="33"/>
  <c r="J837" i="33"/>
  <c r="J829" i="33"/>
  <c r="J821" i="33"/>
  <c r="J813" i="33"/>
  <c r="J805" i="33"/>
  <c r="J797" i="33"/>
  <c r="J789" i="33"/>
  <c r="J781" i="33"/>
  <c r="J773" i="33"/>
  <c r="J765" i="33"/>
  <c r="J757" i="33"/>
  <c r="J749" i="33"/>
  <c r="J741" i="33"/>
  <c r="J733" i="33"/>
  <c r="J725" i="33"/>
  <c r="J717" i="33"/>
  <c r="J709" i="33"/>
  <c r="J701" i="33"/>
  <c r="J693" i="33"/>
  <c r="J685" i="33"/>
  <c r="J677" i="33"/>
  <c r="J669" i="33"/>
  <c r="J661" i="33"/>
  <c r="J653" i="33"/>
  <c r="J645" i="33"/>
  <c r="J637" i="33"/>
  <c r="J629" i="33"/>
  <c r="J621" i="33"/>
  <c r="J613" i="33"/>
  <c r="J605" i="33"/>
  <c r="J597" i="33"/>
  <c r="J557" i="33"/>
  <c r="J549" i="33"/>
  <c r="J541" i="33"/>
  <c r="J533" i="33"/>
  <c r="J525" i="33"/>
  <c r="J517" i="33"/>
  <c r="J509" i="33"/>
  <c r="J501" i="33"/>
  <c r="J493" i="33"/>
  <c r="J485" i="33"/>
  <c r="J477" i="33"/>
  <c r="J469" i="33"/>
  <c r="J461" i="33"/>
  <c r="J453" i="33"/>
  <c r="J445" i="33"/>
  <c r="J437" i="33"/>
  <c r="J429" i="33"/>
  <c r="J421" i="33"/>
  <c r="J413" i="33"/>
  <c r="J405" i="33"/>
  <c r="J397" i="33"/>
  <c r="J389" i="33"/>
  <c r="J381" i="33"/>
  <c r="J373" i="33"/>
  <c r="J365" i="33"/>
  <c r="J357" i="33"/>
  <c r="J349" i="33"/>
  <c r="J341" i="33"/>
  <c r="J285" i="33"/>
  <c r="J277" i="33"/>
  <c r="J269" i="33"/>
  <c r="J261" i="33"/>
  <c r="J253" i="33"/>
  <c r="J245" i="33"/>
  <c r="J237" i="33"/>
  <c r="J229" i="33"/>
  <c r="J221" i="33"/>
  <c r="J213" i="33"/>
  <c r="J205" i="33"/>
  <c r="J197" i="33"/>
  <c r="J189" i="33"/>
  <c r="J181" i="33"/>
  <c r="J173" i="33"/>
  <c r="J248" i="33"/>
  <c r="J232" i="33"/>
  <c r="J216" i="33"/>
  <c r="J200" i="33"/>
  <c r="J160" i="33"/>
  <c r="J148" i="33"/>
  <c r="J136" i="33"/>
  <c r="J120" i="33"/>
  <c r="J104" i="33"/>
  <c r="J88" i="33"/>
  <c r="J72" i="33"/>
  <c r="J56" i="33"/>
  <c r="J40" i="33"/>
  <c r="J28" i="33"/>
  <c r="J12" i="33"/>
  <c r="J234" i="33"/>
  <c r="J210" i="33"/>
  <c r="J194" i="33"/>
  <c r="J170" i="33"/>
  <c r="J146" i="33"/>
  <c r="J126" i="33"/>
  <c r="J106" i="33"/>
  <c r="J82" i="33"/>
  <c r="J58" i="33"/>
  <c r="J38" i="33"/>
  <c r="J14" i="33"/>
  <c r="J252" i="33"/>
  <c r="J240" i="33"/>
  <c r="J224" i="33"/>
  <c r="J208" i="33"/>
  <c r="J192" i="33"/>
  <c r="J164" i="33"/>
  <c r="J156" i="33"/>
  <c r="J144" i="33"/>
  <c r="J128" i="33"/>
  <c r="J112" i="33"/>
  <c r="J96" i="33"/>
  <c r="J80" i="33"/>
  <c r="J64" i="33"/>
  <c r="J48" i="33"/>
  <c r="J32" i="33"/>
  <c r="J20" i="33"/>
  <c r="J4" i="33"/>
  <c r="J242" i="33"/>
  <c r="J222" i="33"/>
  <c r="J202" i="33"/>
  <c r="J158" i="33"/>
  <c r="J134" i="33"/>
  <c r="J118" i="33"/>
  <c r="J94" i="33"/>
  <c r="J70" i="33"/>
  <c r="J50" i="33"/>
  <c r="J26" i="33"/>
  <c r="J375" i="33"/>
  <c r="J367" i="33"/>
  <c r="J359" i="33"/>
  <c r="J351" i="33"/>
  <c r="J343" i="33"/>
  <c r="J287" i="33"/>
  <c r="J279" i="33"/>
  <c r="J271" i="33"/>
  <c r="J263" i="33"/>
  <c r="J255" i="33"/>
  <c r="J247" i="33"/>
  <c r="J231" i="33"/>
  <c r="J215" i="33"/>
  <c r="J199" i="33"/>
  <c r="J383" i="33"/>
  <c r="J283" i="33"/>
  <c r="J275" i="33"/>
  <c r="J267" i="33"/>
  <c r="J259" i="33"/>
  <c r="J1274" i="33"/>
  <c r="J1266" i="33"/>
  <c r="J1258" i="33"/>
  <c r="J1250" i="33"/>
  <c r="J1242" i="33"/>
  <c r="J1338" i="33"/>
  <c r="J1330" i="33"/>
  <c r="J1322" i="33"/>
  <c r="J1314" i="33"/>
  <c r="J1306" i="33"/>
  <c r="J1298" i="33"/>
  <c r="J1290" i="33"/>
  <c r="J1282" i="33"/>
  <c r="J459" i="33"/>
  <c r="J451" i="33"/>
  <c r="J443" i="33"/>
  <c r="J435" i="33"/>
  <c r="J427" i="33"/>
  <c r="J419" i="33"/>
  <c r="J411" i="33"/>
  <c r="J403" i="33"/>
  <c r="J395" i="33"/>
  <c r="J387" i="33"/>
  <c r="J379" i="33"/>
  <c r="J371" i="33"/>
  <c r="J363" i="33"/>
  <c r="J355" i="33"/>
  <c r="J347" i="33"/>
  <c r="J339" i="33"/>
  <c r="J163" i="33"/>
  <c r="J318" i="33"/>
  <c r="J298" i="33"/>
  <c r="J282" i="33"/>
  <c r="J270" i="33"/>
  <c r="J178" i="33"/>
  <c r="J399" i="33"/>
  <c r="J391" i="33"/>
  <c r="J407" i="33"/>
  <c r="J442" i="33"/>
  <c r="J430" i="33"/>
  <c r="J414" i="33"/>
  <c r="J398" i="33"/>
  <c r="J386" i="33"/>
  <c r="J370" i="33"/>
  <c r="J354" i="33"/>
  <c r="J338" i="33"/>
  <c r="J499" i="33"/>
  <c r="J491" i="33"/>
  <c r="J483" i="33"/>
  <c r="J475" i="33"/>
  <c r="J467" i="33"/>
  <c r="J1682" i="33"/>
  <c r="J1666" i="33"/>
  <c r="J1650" i="33"/>
  <c r="J479" i="33"/>
  <c r="J471" i="33"/>
  <c r="J463" i="33"/>
  <c r="J455" i="33"/>
  <c r="J447" i="33"/>
  <c r="J439" i="33"/>
  <c r="J431" i="33"/>
  <c r="J423" i="33"/>
  <c r="J415" i="33"/>
  <c r="J1674" i="33"/>
  <c r="J1658" i="33"/>
  <c r="J1109" i="33"/>
  <c r="J1101" i="33"/>
  <c r="J1093" i="33"/>
  <c r="J1085" i="33"/>
  <c r="J1077" i="33"/>
  <c r="J1069" i="33"/>
  <c r="J555" i="33"/>
  <c r="J547" i="33"/>
  <c r="J539" i="33"/>
  <c r="J531" i="33"/>
  <c r="J523" i="33"/>
  <c r="J571" i="33"/>
  <c r="J563" i="33"/>
  <c r="J292" i="33"/>
  <c r="J272" i="33"/>
  <c r="J256" i="33"/>
  <c r="J188" i="33"/>
  <c r="J526" i="33"/>
  <c r="J510" i="33"/>
  <c r="J494" i="33"/>
  <c r="J478" i="33"/>
  <c r="J462" i="33"/>
  <c r="J450" i="33"/>
  <c r="J579" i="33"/>
  <c r="J266" i="33"/>
  <c r="J174" i="33"/>
  <c r="J627" i="33"/>
  <c r="J619" i="33"/>
  <c r="J611" i="33"/>
  <c r="J603" i="33"/>
  <c r="J595" i="33"/>
  <c r="J587" i="33"/>
  <c r="J642" i="33"/>
  <c r="J622" i="33"/>
  <c r="J606" i="33"/>
  <c r="J594" i="33"/>
  <c r="J574" i="33"/>
  <c r="J558" i="33"/>
  <c r="J542" i="33"/>
  <c r="J654" i="33"/>
  <c r="J551" i="33"/>
  <c r="J543" i="33"/>
  <c r="J535" i="33"/>
  <c r="J527" i="33"/>
  <c r="J519" i="33"/>
  <c r="J511" i="33"/>
  <c r="J503" i="33"/>
  <c r="J495" i="33"/>
  <c r="J487" i="33"/>
  <c r="J496" i="33"/>
  <c r="J480" i="33"/>
  <c r="J464" i="33"/>
  <c r="J444" i="33"/>
  <c r="J428" i="33"/>
  <c r="J412" i="33"/>
  <c r="J392" i="33"/>
  <c r="J376" i="33"/>
  <c r="J360" i="33"/>
  <c r="J344" i="33"/>
  <c r="J328" i="33"/>
  <c r="J312" i="33"/>
  <c r="J670" i="33"/>
  <c r="J515" i="33"/>
  <c r="J507" i="33"/>
  <c r="J583" i="33"/>
  <c r="J575" i="33"/>
  <c r="J567" i="33"/>
  <c r="J559" i="33"/>
  <c r="J651" i="33"/>
  <c r="J643" i="33"/>
  <c r="J635" i="33"/>
  <c r="J591" i="33"/>
  <c r="J667" i="33"/>
  <c r="J659" i="33"/>
  <c r="J378" i="33"/>
  <c r="J362" i="33"/>
  <c r="J346" i="33"/>
  <c r="J326" i="33"/>
  <c r="J306" i="33"/>
  <c r="J290" i="33"/>
  <c r="J278" i="33"/>
  <c r="J258" i="33"/>
  <c r="J434" i="33"/>
  <c r="J422" i="33"/>
  <c r="J406" i="33"/>
  <c r="J394" i="33"/>
  <c r="J304" i="33"/>
  <c r="J280" i="33"/>
  <c r="J264" i="33"/>
  <c r="J180" i="33"/>
  <c r="J534" i="33"/>
  <c r="J518" i="33"/>
  <c r="J502" i="33"/>
  <c r="J486" i="33"/>
  <c r="J470" i="33"/>
  <c r="J454" i="33"/>
  <c r="J446" i="33"/>
  <c r="J607" i="33"/>
  <c r="J599" i="33"/>
  <c r="J336" i="33"/>
  <c r="J320" i="33"/>
  <c r="J550" i="33"/>
  <c r="J623" i="33"/>
  <c r="J615" i="33"/>
  <c r="J528" i="33"/>
  <c r="J512" i="33"/>
  <c r="J722" i="33"/>
  <c r="J714" i="33"/>
  <c r="J706" i="33"/>
  <c r="J698" i="33"/>
  <c r="J690" i="33"/>
  <c r="J682" i="33"/>
  <c r="J674" i="33"/>
  <c r="J330" i="33"/>
  <c r="J186" i="33"/>
  <c r="J730" i="33"/>
  <c r="J671" i="33"/>
  <c r="J663" i="33"/>
  <c r="J655" i="33"/>
  <c r="J647" i="33"/>
  <c r="J639" i="33"/>
  <c r="J631" i="33"/>
  <c r="J504" i="33"/>
  <c r="J488" i="33"/>
  <c r="J472" i="33"/>
  <c r="J452" i="33"/>
  <c r="J436" i="33"/>
  <c r="J420" i="33"/>
  <c r="J400" i="33"/>
  <c r="J384" i="33"/>
  <c r="J368" i="33"/>
  <c r="J352" i="33"/>
  <c r="J662" i="33"/>
  <c r="J646" i="33"/>
  <c r="J634" i="33"/>
  <c r="J614" i="33"/>
  <c r="J598" i="33"/>
  <c r="J586" i="33"/>
  <c r="J566" i="33"/>
  <c r="J726" i="33"/>
  <c r="J718" i="33"/>
  <c r="J710" i="33"/>
  <c r="J702" i="33"/>
  <c r="J694" i="33"/>
  <c r="J686" i="33"/>
  <c r="J678" i="33"/>
  <c r="J838" i="33"/>
  <c r="J1858" i="33"/>
  <c r="J1850" i="33"/>
  <c r="J1842" i="33"/>
  <c r="J1834" i="33"/>
  <c r="J1826" i="33"/>
  <c r="J1818" i="33"/>
  <c r="J1810" i="33"/>
  <c r="J1802" i="33"/>
  <c r="J1794" i="33"/>
  <c r="J1786" i="33"/>
  <c r="J1778" i="33"/>
  <c r="J1770" i="33"/>
  <c r="J1762" i="33"/>
  <c r="J1754" i="33"/>
  <c r="J1746" i="33"/>
  <c r="J1738" i="33"/>
  <c r="J1730" i="33"/>
  <c r="J1722" i="33"/>
  <c r="J1714" i="33"/>
  <c r="J1706" i="33"/>
  <c r="J1698" i="33"/>
  <c r="J1690" i="33"/>
  <c r="J1642" i="33"/>
  <c r="J1634" i="33"/>
  <c r="J1626" i="33"/>
  <c r="J1618" i="33"/>
  <c r="J1610" i="33"/>
  <c r="J1602" i="33"/>
  <c r="J1594" i="33"/>
  <c r="J1586" i="33"/>
  <c r="J1578" i="33"/>
  <c r="J1570" i="33"/>
  <c r="J1562" i="33"/>
  <c r="J1554" i="33"/>
  <c r="J1546" i="33"/>
  <c r="J1538" i="33"/>
  <c r="J1530" i="33"/>
  <c r="J1522" i="33"/>
  <c r="J1514" i="33"/>
  <c r="J1506" i="33"/>
  <c r="J1498" i="33"/>
  <c r="J1490" i="33"/>
  <c r="J1482" i="33"/>
  <c r="J1474" i="33"/>
  <c r="J1466" i="33"/>
  <c r="J1458" i="33"/>
  <c r="J1450" i="33"/>
  <c r="J1442" i="33"/>
  <c r="J1434" i="33"/>
  <c r="J1426" i="33"/>
  <c r="J1418" i="33"/>
  <c r="J1410" i="33"/>
  <c r="J1402" i="33"/>
  <c r="J1394" i="33"/>
  <c r="J1386" i="33"/>
  <c r="J1378" i="33"/>
  <c r="J1370" i="33"/>
  <c r="J1362" i="33"/>
  <c r="J1354" i="33"/>
  <c r="J1346" i="33"/>
  <c r="J1856" i="33"/>
  <c r="J1848" i="33"/>
  <c r="J1840" i="33"/>
  <c r="J1832" i="33"/>
  <c r="J1824" i="33"/>
  <c r="J1816" i="33"/>
  <c r="J1808" i="33"/>
  <c r="J1800" i="33"/>
  <c r="J1792" i="33"/>
  <c r="J1784" i="33"/>
  <c r="J1776" i="33"/>
  <c r="J1768" i="33"/>
  <c r="J1760" i="33"/>
  <c r="J1752" i="33"/>
  <c r="J1744" i="33"/>
  <c r="J1736" i="33"/>
  <c r="J1728" i="33"/>
  <c r="J1720" i="33"/>
  <c r="J1712" i="33"/>
  <c r="J1656" i="33"/>
  <c r="J1648" i="33"/>
  <c r="J1624" i="33"/>
  <c r="J1616" i="33"/>
  <c r="J1608" i="33"/>
  <c r="J1600" i="33"/>
  <c r="J1592" i="33"/>
  <c r="J1584" i="33"/>
  <c r="J1576" i="33"/>
  <c r="J1568" i="33"/>
  <c r="J1560" i="33"/>
  <c r="J1552" i="33"/>
  <c r="J1544" i="33"/>
  <c r="J1368" i="33"/>
  <c r="J1360" i="33"/>
  <c r="J1352" i="33"/>
  <c r="J1344" i="33"/>
  <c r="J1851" i="33"/>
  <c r="J1843" i="33"/>
  <c r="J1835" i="33"/>
  <c r="J1827" i="33"/>
  <c r="J1819" i="33"/>
  <c r="J1811" i="33"/>
  <c r="J1803" i="33"/>
  <c r="J1795" i="33"/>
  <c r="J1787" i="33"/>
  <c r="J1779" i="33"/>
  <c r="J1771" i="33"/>
  <c r="J1763" i="33"/>
  <c r="J1755" i="33"/>
  <c r="J1747" i="33"/>
  <c r="J1739" i="33"/>
  <c r="J1731" i="33"/>
  <c r="J1723" i="33"/>
  <c r="J1715" i="33"/>
  <c r="J1707" i="33"/>
  <c r="J1699" i="33"/>
  <c r="J1691" i="33"/>
  <c r="J1683" i="33"/>
  <c r="J1675" i="33"/>
  <c r="J1667" i="33"/>
  <c r="J1659" i="33"/>
  <c r="J1651" i="33"/>
  <c r="J1643" i="33"/>
  <c r="J1635" i="33"/>
  <c r="J1627" i="33"/>
  <c r="J1619" i="33"/>
  <c r="J1611" i="33"/>
  <c r="J1603" i="33"/>
  <c r="J1595" i="33"/>
  <c r="J1587" i="33"/>
  <c r="J1579" i="33"/>
  <c r="J1571" i="33"/>
  <c r="J1563" i="33"/>
  <c r="J1555" i="33"/>
  <c r="J1547" i="33"/>
  <c r="J1539" i="33"/>
  <c r="J1531" i="33"/>
  <c r="J1523" i="33"/>
  <c r="J1515" i="33"/>
  <c r="J1507" i="33"/>
  <c r="J1499" i="33"/>
  <c r="J1491" i="33"/>
  <c r="J1483" i="33"/>
  <c r="J1475" i="33"/>
  <c r="J1467" i="33"/>
  <c r="J1459" i="33"/>
  <c r="J1451" i="33"/>
  <c r="J1443" i="33"/>
  <c r="J1435" i="33"/>
  <c r="J1427" i="33"/>
  <c r="J1419" i="33"/>
  <c r="J1411" i="33"/>
  <c r="J1403" i="33"/>
  <c r="J1395" i="33"/>
  <c r="J1387" i="33"/>
  <c r="J1379" i="33"/>
  <c r="J1371" i="33"/>
  <c r="J1363" i="33"/>
  <c r="J1355" i="33"/>
  <c r="J1347" i="33"/>
  <c r="J1339" i="33"/>
  <c r="J1331" i="33"/>
  <c r="J1323" i="33"/>
  <c r="J1315" i="33"/>
  <c r="J1307" i="33"/>
  <c r="J1299" i="33"/>
  <c r="J1291" i="33"/>
  <c r="J1283" i="33"/>
  <c r="J1275" i="33"/>
  <c r="J1267" i="33"/>
  <c r="J1259" i="33"/>
  <c r="J1251" i="33"/>
  <c r="J1243" i="33"/>
  <c r="J1235" i="33"/>
  <c r="J1227" i="33"/>
  <c r="J1219" i="33"/>
  <c r="J1211" i="33"/>
  <c r="J1203" i="33"/>
  <c r="J1195" i="33"/>
  <c r="J1187" i="33"/>
  <c r="J1179" i="33"/>
  <c r="J1171" i="33"/>
  <c r="J1163" i="33"/>
  <c r="J1155" i="33"/>
  <c r="J1147" i="33"/>
  <c r="J1139" i="33"/>
  <c r="J1131" i="33"/>
  <c r="J1123" i="33"/>
  <c r="J1115" i="33"/>
  <c r="J1107" i="33"/>
  <c r="J1099" i="33"/>
  <c r="J1091" i="33"/>
  <c r="J1083" i="33"/>
  <c r="J1075" i="33"/>
  <c r="J1067" i="33"/>
  <c r="J1059" i="33"/>
  <c r="J1051" i="33"/>
  <c r="J1043" i="33"/>
  <c r="J1035" i="33"/>
  <c r="J1027" i="33"/>
  <c r="J1018" i="33"/>
  <c r="J1010" i="33"/>
  <c r="J1002" i="33"/>
  <c r="J994" i="33"/>
  <c r="J986" i="33"/>
  <c r="J978" i="33"/>
  <c r="J970" i="33"/>
  <c r="J962" i="33"/>
  <c r="J954" i="33"/>
  <c r="J946" i="33"/>
  <c r="J938" i="33"/>
  <c r="J930" i="33"/>
  <c r="J922" i="33"/>
  <c r="J914" i="33"/>
  <c r="J906" i="33"/>
  <c r="J898" i="33"/>
  <c r="J890" i="33"/>
  <c r="J882" i="33"/>
  <c r="J874" i="33"/>
  <c r="J866" i="33"/>
  <c r="J858" i="33"/>
  <c r="J850" i="33"/>
  <c r="J842" i="33"/>
  <c r="J585" i="33"/>
  <c r="J577" i="33"/>
  <c r="J569" i="33"/>
  <c r="J249" i="33"/>
  <c r="J241" i="33"/>
  <c r="J233" i="33"/>
  <c r="J225" i="33"/>
  <c r="J217" i="33"/>
  <c r="J209" i="33"/>
  <c r="J201" i="33"/>
  <c r="J193" i="33"/>
  <c r="J153" i="33"/>
  <c r="J145" i="33"/>
  <c r="J137" i="33"/>
  <c r="J129" i="33"/>
  <c r="J121" i="33"/>
  <c r="J113" i="33"/>
  <c r="J105" i="33"/>
  <c r="J97" i="33"/>
  <c r="J89" i="33"/>
  <c r="J81" i="33"/>
  <c r="J73" i="33"/>
  <c r="J65" i="33"/>
  <c r="J57" i="33"/>
  <c r="J49" i="33"/>
  <c r="J41" i="33"/>
  <c r="J33" i="33"/>
  <c r="J25" i="33"/>
  <c r="J17" i="33"/>
  <c r="J9" i="33"/>
  <c r="J784" i="33"/>
  <c r="J728" i="33"/>
  <c r="J712" i="33"/>
  <c r="J696" i="33"/>
  <c r="J684" i="33"/>
  <c r="J668" i="33"/>
  <c r="J648" i="33"/>
  <c r="J636" i="33"/>
  <c r="J620" i="33"/>
  <c r="J604" i="33"/>
  <c r="J588" i="33"/>
  <c r="J572" i="33"/>
  <c r="J560" i="33"/>
  <c r="J544" i="33"/>
  <c r="J532" i="33"/>
  <c r="J516" i="33"/>
  <c r="J500" i="33"/>
  <c r="J484" i="33"/>
  <c r="J468" i="33"/>
  <c r="J456" i="33"/>
  <c r="J440" i="33"/>
  <c r="J424" i="33"/>
  <c r="J408" i="33"/>
  <c r="J396" i="33"/>
  <c r="J380" i="33"/>
  <c r="J364" i="33"/>
  <c r="J348" i="33"/>
  <c r="J332" i="33"/>
  <c r="J316" i="33"/>
  <c r="J300" i="33"/>
  <c r="J288" i="33"/>
  <c r="J276" i="33"/>
  <c r="J260" i="33"/>
  <c r="J184" i="33"/>
  <c r="J172" i="33"/>
  <c r="J666" i="33"/>
  <c r="J650" i="33"/>
  <c r="J630" i="33"/>
  <c r="J618" i="33"/>
  <c r="J602" i="33"/>
  <c r="J582" i="33"/>
  <c r="J570" i="33"/>
  <c r="J554" i="33"/>
  <c r="J538" i="33"/>
  <c r="J522" i="33"/>
  <c r="J506" i="33"/>
  <c r="J490" i="33"/>
  <c r="J474" i="33"/>
  <c r="J458" i="33"/>
  <c r="J426" i="33"/>
  <c r="J410" i="33"/>
  <c r="J390" i="33"/>
  <c r="J374" i="33"/>
  <c r="J358" i="33"/>
  <c r="J342" i="33"/>
  <c r="J322" i="33"/>
  <c r="J310" i="33"/>
  <c r="J294" i="33"/>
  <c r="J274" i="33"/>
  <c r="J254" i="33"/>
  <c r="J1853" i="33"/>
  <c r="J1845" i="33"/>
  <c r="J1837" i="33"/>
  <c r="J1829" i="33"/>
  <c r="J1821" i="33"/>
  <c r="J1813" i="33"/>
  <c r="J1805" i="33"/>
  <c r="J1797" i="33"/>
  <c r="J1789" i="33"/>
  <c r="J1781" i="33"/>
  <c r="J1773" i="33"/>
  <c r="J1765" i="33"/>
  <c r="J1757" i="33"/>
  <c r="J1749" i="33"/>
  <c r="J1741" i="33"/>
  <c r="J1733" i="33"/>
  <c r="J1725" i="33"/>
  <c r="J1717" i="33"/>
  <c r="J1709" i="33"/>
  <c r="J1701" i="33"/>
  <c r="J1693" i="33"/>
  <c r="J1854" i="33"/>
  <c r="J1846" i="33"/>
  <c r="J1838" i="33"/>
  <c r="J1830" i="33"/>
  <c r="J1822" i="33"/>
  <c r="J1814" i="33"/>
  <c r="J1806" i="33"/>
  <c r="J1798" i="33"/>
  <c r="J1790" i="33"/>
  <c r="J1782" i="33"/>
  <c r="J1774" i="33"/>
  <c r="J1766" i="33"/>
  <c r="J1758" i="33"/>
  <c r="J1750" i="33"/>
  <c r="J1742" i="33"/>
  <c r="J1734" i="33"/>
  <c r="J1726" i="33"/>
  <c r="J1718" i="33"/>
  <c r="J1710" i="33"/>
  <c r="J1702" i="33"/>
  <c r="J1646" i="33"/>
  <c r="J1638" i="33"/>
  <c r="J1630" i="33"/>
  <c r="J1622" i="33"/>
  <c r="J1614" i="33"/>
  <c r="J1606" i="33"/>
  <c r="J1598" i="33"/>
  <c r="J1590" i="33"/>
  <c r="J1582" i="33"/>
  <c r="J1574" i="33"/>
  <c r="J1566" i="33"/>
  <c r="J1558" i="33"/>
  <c r="J1550" i="33"/>
  <c r="J1542" i="33"/>
  <c r="J1534" i="33"/>
  <c r="J1526" i="33"/>
  <c r="J1518" i="33"/>
  <c r="J1510" i="33"/>
  <c r="J1502" i="33"/>
  <c r="J1494" i="33"/>
  <c r="J1486" i="33"/>
  <c r="J1478" i="33"/>
  <c r="J1470" i="33"/>
  <c r="J1462" i="33"/>
  <c r="J1454" i="33"/>
  <c r="J1446" i="33"/>
  <c r="J1438" i="33"/>
  <c r="J1430" i="33"/>
  <c r="J1422" i="33"/>
  <c r="J1414" i="33"/>
  <c r="J1406" i="33"/>
  <c r="J1398" i="33"/>
  <c r="J1390" i="33"/>
  <c r="J1382" i="33"/>
  <c r="J1374" i="33"/>
  <c r="J1366" i="33"/>
  <c r="J1358" i="33"/>
  <c r="J1350" i="33"/>
  <c r="J1857" i="33"/>
  <c r="J1852" i="33"/>
  <c r="J1844" i="33"/>
  <c r="J1836" i="33"/>
  <c r="J1828" i="33"/>
  <c r="J1820" i="33"/>
  <c r="J1812" i="33"/>
  <c r="J1804" i="33"/>
  <c r="J1796" i="33"/>
  <c r="J1788" i="33"/>
  <c r="J1780" i="33"/>
  <c r="J1772" i="33"/>
  <c r="J1764" i="33"/>
  <c r="J1756" i="33"/>
  <c r="J1748" i="33"/>
  <c r="J1740" i="33"/>
  <c r="J1732" i="33"/>
  <c r="J1724" i="33"/>
  <c r="J1716" i="33"/>
  <c r="J1708" i="33"/>
  <c r="J1660" i="33"/>
  <c r="J1652" i="33"/>
  <c r="J1540" i="33"/>
  <c r="J1532" i="33"/>
  <c r="J1524" i="33"/>
  <c r="J1516" i="33"/>
  <c r="J1508" i="33"/>
  <c r="J1500" i="33"/>
  <c r="J1492" i="33"/>
  <c r="J1484" i="33"/>
  <c r="J1476" i="33"/>
  <c r="J1468" i="33"/>
  <c r="J1460" i="33"/>
  <c r="J1452" i="33"/>
  <c r="J1444" i="33"/>
  <c r="J1436" i="33"/>
  <c r="J1428" i="33"/>
  <c r="J1420" i="33"/>
  <c r="J1412" i="33"/>
  <c r="J1404" i="33"/>
  <c r="J1396" i="33"/>
  <c r="J1388" i="33"/>
  <c r="J1380" i="33"/>
  <c r="J1372" i="33"/>
  <c r="J1855" i="33"/>
  <c r="J1847" i="33"/>
  <c r="J1839" i="33"/>
  <c r="J1831" i="33"/>
  <c r="J1823" i="33"/>
  <c r="J1815" i="33"/>
  <c r="J1807" i="33"/>
  <c r="J1799" i="33"/>
  <c r="J1791" i="33"/>
  <c r="J1783" i="33"/>
  <c r="J1775" i="33"/>
  <c r="J1767" i="33"/>
  <c r="J1759" i="33"/>
  <c r="J1751" i="33"/>
  <c r="J1743" i="33"/>
  <c r="J1735" i="33"/>
  <c r="J1727" i="33"/>
  <c r="J1719" i="33"/>
  <c r="J1711" i="33"/>
  <c r="J1703" i="33"/>
  <c r="J1695" i="33"/>
  <c r="J1687" i="33"/>
  <c r="J1679" i="33"/>
  <c r="J1671" i="33"/>
  <c r="J1663" i="33"/>
  <c r="J1655" i="33"/>
  <c r="J1647" i="33"/>
  <c r="J1639" i="33"/>
  <c r="J1631" i="33"/>
  <c r="J1623" i="33"/>
  <c r="J1615" i="33"/>
  <c r="J1607" i="33"/>
  <c r="J1599" i="33"/>
  <c r="J1591" i="33"/>
  <c r="J1583" i="33"/>
  <c r="J1575" i="33"/>
  <c r="J1567" i="33"/>
  <c r="J1559" i="33"/>
  <c r="J1551" i="33"/>
  <c r="J1543" i="33"/>
  <c r="J1535" i="33"/>
  <c r="J1527" i="33"/>
  <c r="J1519" i="33"/>
  <c r="J1511" i="33"/>
  <c r="J1503" i="33"/>
  <c r="J1495" i="33"/>
  <c r="J1487" i="33"/>
  <c r="J1479" i="33"/>
  <c r="J1471" i="33"/>
  <c r="J1463" i="33"/>
  <c r="J1455" i="33"/>
  <c r="J1447" i="33"/>
  <c r="J1439" i="33"/>
  <c r="J1431" i="33"/>
  <c r="J1423" i="33"/>
  <c r="J1415" i="33"/>
  <c r="J1407" i="33"/>
  <c r="J1399" i="33"/>
  <c r="J1391" i="33"/>
  <c r="J1383" i="33"/>
  <c r="J1375" i="33"/>
  <c r="J1367" i="33"/>
  <c r="J1359" i="33"/>
  <c r="J1351" i="33"/>
  <c r="J1343" i="33"/>
  <c r="J1335" i="33"/>
  <c r="J1327" i="33"/>
  <c r="J1319" i="33"/>
  <c r="J1311" i="33"/>
  <c r="J1303" i="33"/>
  <c r="J1295" i="33"/>
  <c r="J1287" i="33"/>
  <c r="J1279" i="33"/>
  <c r="J1271" i="33"/>
  <c r="J1263" i="33"/>
  <c r="J1255" i="33"/>
  <c r="J1247" i="33"/>
  <c r="J1239" i="33"/>
  <c r="J1231" i="33"/>
  <c r="J1223" i="33"/>
  <c r="J1215" i="33"/>
  <c r="J1207" i="33"/>
  <c r="J1199" i="33"/>
  <c r="J1191" i="33"/>
  <c r="J1183" i="33"/>
  <c r="J1175" i="33"/>
  <c r="J1167" i="33"/>
  <c r="J1159" i="33"/>
  <c r="J1151" i="33"/>
  <c r="J1143" i="33"/>
  <c r="J1135" i="33"/>
  <c r="J1127" i="33"/>
  <c r="J1119" i="33"/>
  <c r="J1111" i="33"/>
  <c r="J1103" i="33"/>
  <c r="J1095" i="33"/>
  <c r="J1087" i="33"/>
  <c r="J1079" i="33"/>
  <c r="J1071" i="33"/>
  <c r="J1063" i="33"/>
  <c r="J1055" i="33"/>
  <c r="J1047" i="33"/>
  <c r="J1039" i="33"/>
  <c r="J1031" i="33"/>
  <c r="J1022" i="33"/>
  <c r="J1014" i="33"/>
  <c r="J1006" i="33"/>
  <c r="J998" i="33"/>
  <c r="J990" i="33"/>
  <c r="J982" i="33"/>
  <c r="J974" i="33"/>
  <c r="J966" i="33"/>
  <c r="J958" i="33"/>
  <c r="J950" i="33"/>
  <c r="J942" i="33"/>
  <c r="J934" i="33"/>
  <c r="J926" i="33"/>
  <c r="J918" i="33"/>
  <c r="J910" i="33"/>
  <c r="J902" i="33"/>
  <c r="J894" i="33"/>
  <c r="J886" i="33"/>
  <c r="J878" i="33"/>
  <c r="J870" i="33"/>
  <c r="J862" i="33"/>
  <c r="J854" i="33"/>
  <c r="J846" i="33"/>
  <c r="J589" i="33"/>
  <c r="J581" i="33"/>
  <c r="J573" i="33"/>
  <c r="J565" i="33"/>
  <c r="J333" i="33"/>
  <c r="J325" i="33"/>
  <c r="J317" i="33"/>
  <c r="J309" i="33"/>
  <c r="J301" i="33"/>
  <c r="J293" i="33"/>
  <c r="J165" i="33"/>
  <c r="J157" i="33"/>
  <c r="J149" i="33"/>
  <c r="J141" i="33"/>
  <c r="J133" i="33"/>
  <c r="J125" i="33"/>
  <c r="J117" i="33"/>
  <c r="J109" i="33"/>
  <c r="J101" i="33"/>
  <c r="J93" i="33"/>
  <c r="J85" i="33"/>
  <c r="J77" i="33"/>
  <c r="J69" i="33"/>
  <c r="J61" i="33"/>
  <c r="J53" i="33"/>
  <c r="J45" i="33"/>
  <c r="J37" i="33"/>
  <c r="J29" i="33"/>
  <c r="J21" i="33"/>
  <c r="J13" i="33"/>
  <c r="J5" i="33"/>
  <c r="J736" i="33"/>
  <c r="J720" i="33"/>
  <c r="J704" i="33"/>
  <c r="J692" i="33"/>
  <c r="J676" i="33"/>
  <c r="J656" i="33"/>
  <c r="J644" i="33"/>
  <c r="J628" i="33"/>
  <c r="J612" i="33"/>
  <c r="J596" i="33"/>
  <c r="J580" i="33"/>
  <c r="J568" i="33"/>
  <c r="J552" i="33"/>
  <c r="J536" i="33"/>
  <c r="J524" i="33"/>
  <c r="J508" i="33"/>
  <c r="J492" i="33"/>
  <c r="J476" i="33"/>
  <c r="J460" i="33"/>
  <c r="J448" i="33"/>
  <c r="J432" i="33"/>
  <c r="J416" i="33"/>
  <c r="J404" i="33"/>
  <c r="J388" i="33"/>
  <c r="J372" i="33"/>
  <c r="J356" i="33"/>
  <c r="J340" i="33"/>
  <c r="J324" i="33"/>
  <c r="J308" i="33"/>
  <c r="J296" i="33"/>
  <c r="J284" i="33"/>
  <c r="J268" i="33"/>
  <c r="J176" i="33"/>
  <c r="J658" i="33"/>
  <c r="J638" i="33"/>
  <c r="J626" i="33"/>
  <c r="J610" i="33"/>
  <c r="J590" i="33"/>
  <c r="J578" i="33"/>
  <c r="J562" i="33"/>
  <c r="J546" i="33"/>
  <c r="J530" i="33"/>
  <c r="J514" i="33"/>
  <c r="J498" i="33"/>
  <c r="J482" i="33"/>
  <c r="J466" i="33"/>
  <c r="J438" i="33"/>
  <c r="J418" i="33"/>
  <c r="J402" i="33"/>
  <c r="J382" i="33"/>
  <c r="J366" i="33"/>
  <c r="J350" i="33"/>
  <c r="J334" i="33"/>
  <c r="J314" i="33"/>
  <c r="J302" i="33"/>
  <c r="J286" i="33"/>
  <c r="J262" i="33"/>
  <c r="J182" i="33"/>
  <c r="J2" i="33"/>
  <c r="J1849" i="33"/>
  <c r="J1841" i="33"/>
  <c r="J1833" i="33"/>
  <c r="J1825" i="33"/>
  <c r="J1817" i="33"/>
  <c r="J1809" i="33"/>
  <c r="J1801" i="33"/>
  <c r="J1793" i="33"/>
  <c r="J1785" i="33"/>
  <c r="J1777" i="33"/>
  <c r="J1769" i="33"/>
  <c r="J1761" i="33"/>
  <c r="J1753" i="33"/>
  <c r="J1745" i="33"/>
  <c r="J1737" i="33"/>
  <c r="J1729" i="33"/>
  <c r="J1721" i="33"/>
  <c r="J1713" i="33"/>
  <c r="J1685" i="33"/>
  <c r="J1677" i="33"/>
  <c r="J1669" i="33"/>
  <c r="J1661" i="33"/>
  <c r="J1653" i="33"/>
  <c r="J1645" i="33"/>
  <c r="J1637" i="33"/>
  <c r="J1629" i="33"/>
  <c r="J1621" i="33"/>
  <c r="J1613" i="33"/>
  <c r="J1605" i="33"/>
  <c r="J1597" i="33"/>
  <c r="J1589" i="33"/>
  <c r="J1581" i="33"/>
  <c r="J1573" i="33"/>
  <c r="J1565" i="33"/>
  <c r="J1557" i="33"/>
  <c r="J1549" i="33"/>
  <c r="J1541" i="33"/>
  <c r="J1533" i="33"/>
  <c r="J1525" i="33"/>
  <c r="J1517" i="33"/>
  <c r="J1509" i="33"/>
  <c r="J1501" i="33"/>
  <c r="J1493" i="33"/>
  <c r="J1485" i="33"/>
  <c r="J1477" i="33"/>
  <c r="J1469" i="33"/>
  <c r="J1461" i="33"/>
  <c r="J1453" i="33"/>
  <c r="J1445" i="33"/>
  <c r="J1437" i="33"/>
  <c r="J1429" i="33"/>
  <c r="J1421" i="33"/>
  <c r="J1413" i="33"/>
  <c r="J1405" i="33"/>
  <c r="J1397" i="33"/>
  <c r="J1389" i="33"/>
  <c r="J1381" i="33"/>
  <c r="J1373" i="33"/>
  <c r="J1365" i="33"/>
  <c r="J1357" i="33"/>
  <c r="J1349" i="33"/>
  <c r="J1341" i="33"/>
  <c r="J1333" i="33"/>
  <c r="J1325" i="33"/>
  <c r="J1317" i="33"/>
  <c r="J1309" i="33"/>
  <c r="J1301" i="33"/>
  <c r="J1293" i="33"/>
  <c r="J1285" i="33"/>
  <c r="J1277" i="33"/>
  <c r="J1269" i="33"/>
  <c r="J1261" i="33"/>
  <c r="J1253" i="33"/>
  <c r="J1245" i="33"/>
  <c r="J1237" i="33"/>
  <c r="J1229" i="33"/>
  <c r="J1221" i="33"/>
  <c r="J1213" i="33"/>
  <c r="J1205" i="33"/>
  <c r="J1197" i="33"/>
  <c r="J1189" i="33"/>
  <c r="J1181" i="33"/>
  <c r="J1173" i="33"/>
  <c r="J1165" i="33"/>
  <c r="J1157" i="33"/>
  <c r="J1149" i="33"/>
  <c r="J1141" i="33"/>
  <c r="J1133" i="33"/>
  <c r="J1125" i="33"/>
  <c r="J1117" i="33"/>
  <c r="J1061" i="33"/>
  <c r="J1053" i="33"/>
  <c r="J1045" i="33"/>
  <c r="J1037" i="33"/>
  <c r="J1029" i="33"/>
  <c r="J1020" i="33"/>
  <c r="J1012" i="33"/>
  <c r="J1004" i="33"/>
  <c r="J996" i="33"/>
  <c r="J988" i="33"/>
  <c r="J980" i="33"/>
  <c r="J972" i="33"/>
  <c r="J964" i="33"/>
  <c r="J956" i="33"/>
  <c r="J948" i="33"/>
  <c r="J940" i="33"/>
  <c r="J932" i="33"/>
  <c r="J924" i="33"/>
  <c r="J916" i="33"/>
  <c r="J908" i="33"/>
  <c r="J900" i="33"/>
  <c r="J892" i="33"/>
  <c r="J884" i="33"/>
  <c r="J876" i="33"/>
  <c r="J868" i="33"/>
  <c r="J860" i="33"/>
  <c r="J852" i="33"/>
  <c r="J844" i="33"/>
  <c r="J836" i="33"/>
  <c r="J828" i="33"/>
  <c r="J820" i="33"/>
  <c r="J812" i="33"/>
  <c r="J804" i="33"/>
  <c r="J796" i="33"/>
  <c r="J788" i="33"/>
  <c r="J776" i="33"/>
  <c r="J768" i="33"/>
  <c r="J760" i="33"/>
  <c r="J752" i="33"/>
  <c r="J744" i="33"/>
  <c r="J732" i="33"/>
  <c r="J716" i="33"/>
  <c r="J700" i="33"/>
  <c r="J680" i="33"/>
  <c r="J664" i="33"/>
  <c r="J652" i="33"/>
  <c r="J632" i="33"/>
  <c r="J616" i="33"/>
  <c r="J600" i="33"/>
  <c r="J584" i="33"/>
  <c r="J564" i="33"/>
  <c r="J548" i="33"/>
  <c r="J335" i="33"/>
  <c r="J327" i="33"/>
  <c r="J319" i="33"/>
  <c r="J311" i="33"/>
  <c r="J303" i="33"/>
  <c r="J295" i="33"/>
  <c r="J239" i="33"/>
  <c r="J223" i="33"/>
  <c r="J207" i="33"/>
  <c r="J191" i="33"/>
  <c r="J183" i="33"/>
  <c r="J175" i="33"/>
  <c r="J167" i="33"/>
  <c r="J159" i="33"/>
  <c r="J151" i="33"/>
  <c r="J143" i="33"/>
  <c r="J135" i="33"/>
  <c r="J127" i="33"/>
  <c r="J119" i="33"/>
  <c r="J111" i="33"/>
  <c r="J103" i="33"/>
  <c r="J95" i="33"/>
  <c r="J87" i="33"/>
  <c r="J79" i="33"/>
  <c r="J71" i="33"/>
  <c r="J63" i="33"/>
  <c r="J55" i="33"/>
  <c r="J47" i="33"/>
  <c r="J39" i="33"/>
  <c r="J31" i="33"/>
  <c r="J23" i="33"/>
  <c r="J15" i="33"/>
  <c r="J7" i="33"/>
  <c r="J834" i="33"/>
  <c r="J826" i="33"/>
  <c r="J818" i="33"/>
  <c r="J810" i="33"/>
  <c r="J802" i="33"/>
  <c r="J794" i="33"/>
  <c r="J786" i="33"/>
  <c r="J778" i="33"/>
  <c r="J770" i="33"/>
  <c r="J762" i="33"/>
  <c r="J754" i="33"/>
  <c r="J746" i="33"/>
  <c r="J738" i="33"/>
  <c r="J236" i="33"/>
  <c r="J220" i="33"/>
  <c r="J204" i="33"/>
  <c r="J168" i="33"/>
  <c r="J140" i="33"/>
  <c r="J124" i="33"/>
  <c r="J108" i="33"/>
  <c r="J92" i="33"/>
  <c r="J76" i="33"/>
  <c r="J60" i="33"/>
  <c r="J44" i="33"/>
  <c r="J24" i="33"/>
  <c r="J8" i="33"/>
  <c r="J250" i="33"/>
  <c r="J226" i="33"/>
  <c r="J206" i="33"/>
  <c r="J150" i="33"/>
  <c r="J122" i="33"/>
  <c r="J102" i="33"/>
  <c r="J78" i="33"/>
  <c r="J54" i="33"/>
  <c r="J30" i="33"/>
  <c r="J6" i="33"/>
  <c r="J831" i="33"/>
  <c r="J823" i="33"/>
  <c r="J815" i="33"/>
  <c r="J807" i="33"/>
  <c r="J799" i="33"/>
  <c r="J791" i="33"/>
  <c r="J783" i="33"/>
  <c r="J775" i="33"/>
  <c r="J767" i="33"/>
  <c r="J759" i="33"/>
  <c r="J751" i="33"/>
  <c r="J743" i="33"/>
  <c r="J735" i="33"/>
  <c r="J727" i="33"/>
  <c r="J719" i="33"/>
  <c r="J711" i="33"/>
  <c r="J703" i="33"/>
  <c r="J695" i="33"/>
  <c r="J687" i="33"/>
  <c r="J679" i="33"/>
  <c r="J246" i="33"/>
  <c r="J218" i="33"/>
  <c r="J162" i="33"/>
  <c r="J142" i="33"/>
  <c r="J114" i="33"/>
  <c r="J86" i="33"/>
  <c r="J62" i="33"/>
  <c r="J34" i="33"/>
  <c r="J10" i="33"/>
  <c r="J1705" i="33"/>
  <c r="J1697" i="33"/>
  <c r="J1689" i="33"/>
  <c r="J1681" i="33"/>
  <c r="J1673" i="33"/>
  <c r="J1665" i="33"/>
  <c r="J1657" i="33"/>
  <c r="J1649" i="33"/>
  <c r="J1641" i="33"/>
  <c r="J1633" i="33"/>
  <c r="J1625" i="33"/>
  <c r="J1617" i="33"/>
  <c r="J1609" i="33"/>
  <c r="J1601" i="33"/>
  <c r="J1593" i="33"/>
  <c r="J1585" i="33"/>
  <c r="J1577" i="33"/>
  <c r="J1569" i="33"/>
  <c r="J1561" i="33"/>
  <c r="J1553" i="33"/>
  <c r="J1545" i="33"/>
  <c r="J1537" i="33"/>
  <c r="J1529" i="33"/>
  <c r="J1521" i="33"/>
  <c r="J1513" i="33"/>
  <c r="J1505" i="33"/>
  <c r="J1497" i="33"/>
  <c r="J1489" i="33"/>
  <c r="J1481" i="33"/>
  <c r="J1473" i="33"/>
  <c r="J1465" i="33"/>
  <c r="J1457" i="33"/>
  <c r="J1449" i="33"/>
  <c r="J1441" i="33"/>
  <c r="J1433" i="33"/>
  <c r="J1425" i="33"/>
  <c r="J1417" i="33"/>
  <c r="J1409" i="33"/>
  <c r="J1401" i="33"/>
  <c r="J1393" i="33"/>
  <c r="J1385" i="33"/>
  <c r="J1377" i="33"/>
  <c r="J1369" i="33"/>
  <c r="J1361" i="33"/>
  <c r="J1353" i="33"/>
  <c r="J1345" i="33"/>
  <c r="J1337" i="33"/>
  <c r="J1329" i="33"/>
  <c r="J1321" i="33"/>
  <c r="J1313" i="33"/>
  <c r="J1305" i="33"/>
  <c r="J1297" i="33"/>
  <c r="J1289" i="33"/>
  <c r="J1281" i="33"/>
  <c r="J1273" i="33"/>
  <c r="J1265" i="33"/>
  <c r="J1257" i="33"/>
  <c r="J1249" i="33"/>
  <c r="J1241" i="33"/>
  <c r="J1233" i="33"/>
  <c r="J1225" i="33"/>
  <c r="J1217" i="33"/>
  <c r="J1209" i="33"/>
  <c r="J1201" i="33"/>
  <c r="J1193" i="33"/>
  <c r="J1185" i="33"/>
  <c r="J1177" i="33"/>
  <c r="J1169" i="33"/>
  <c r="J1161" i="33"/>
  <c r="J1153" i="33"/>
  <c r="J1145" i="33"/>
  <c r="J1137" i="33"/>
  <c r="J1129" i="33"/>
  <c r="J1121" i="33"/>
  <c r="J1113" i="33"/>
  <c r="J1105" i="33"/>
  <c r="J1097" i="33"/>
  <c r="J1089" i="33"/>
  <c r="J1081" i="33"/>
  <c r="J1073" i="33"/>
  <c r="J1065" i="33"/>
  <c r="J1057" i="33"/>
  <c r="J1049" i="33"/>
  <c r="J1041" i="33"/>
  <c r="J1033" i="33"/>
  <c r="J1024" i="33"/>
  <c r="J1016" i="33"/>
  <c r="J1008" i="33"/>
  <c r="J1000" i="33"/>
  <c r="J992" i="33"/>
  <c r="J984" i="33"/>
  <c r="J976" i="33"/>
  <c r="J968" i="33"/>
  <c r="J960" i="33"/>
  <c r="J952" i="33"/>
  <c r="J944" i="33"/>
  <c r="J936" i="33"/>
  <c r="J928" i="33"/>
  <c r="J920" i="33"/>
  <c r="J912" i="33"/>
  <c r="J904" i="33"/>
  <c r="J896" i="33"/>
  <c r="J888" i="33"/>
  <c r="J880" i="33"/>
  <c r="J872" i="33"/>
  <c r="J864" i="33"/>
  <c r="J856" i="33"/>
  <c r="J848" i="33"/>
  <c r="J840" i="33"/>
  <c r="J832" i="33"/>
  <c r="J824" i="33"/>
  <c r="J816" i="33"/>
  <c r="J808" i="33"/>
  <c r="J800" i="33"/>
  <c r="J792" i="33"/>
  <c r="J780" i="33"/>
  <c r="J772" i="33"/>
  <c r="J764" i="33"/>
  <c r="J756" i="33"/>
  <c r="J748" i="33"/>
  <c r="J740" i="33"/>
  <c r="J724" i="33"/>
  <c r="J708" i="33"/>
  <c r="J688" i="33"/>
  <c r="J672" i="33"/>
  <c r="J660" i="33"/>
  <c r="J640" i="33"/>
  <c r="J624" i="33"/>
  <c r="J608" i="33"/>
  <c r="J592" i="33"/>
  <c r="J576" i="33"/>
  <c r="J556" i="33"/>
  <c r="J540" i="33"/>
  <c r="J520" i="33"/>
  <c r="J331" i="33"/>
  <c r="J323" i="33"/>
  <c r="J315" i="33"/>
  <c r="J307" i="33"/>
  <c r="J299" i="33"/>
  <c r="J291" i="33"/>
  <c r="J251" i="33"/>
  <c r="J243" i="33"/>
  <c r="J235" i="33"/>
  <c r="J227" i="33"/>
  <c r="J219" i="33"/>
  <c r="J211" i="33"/>
  <c r="J203" i="33"/>
  <c r="J195" i="33"/>
  <c r="J187" i="33"/>
  <c r="J179" i="33"/>
  <c r="J171" i="33"/>
  <c r="J155" i="33"/>
  <c r="J147" i="33"/>
  <c r="J139" i="33"/>
  <c r="J131" i="33"/>
  <c r="J123" i="33"/>
  <c r="J115" i="33"/>
  <c r="J107" i="33"/>
  <c r="J99" i="33"/>
  <c r="J91" i="33"/>
  <c r="J83" i="33"/>
  <c r="J75" i="33"/>
  <c r="J67" i="33"/>
  <c r="J59" i="33"/>
  <c r="J51" i="33"/>
  <c r="J43" i="33"/>
  <c r="J35" i="33"/>
  <c r="J27" i="33"/>
  <c r="J19" i="33"/>
  <c r="J11" i="33"/>
  <c r="J3" i="33"/>
  <c r="J830" i="33"/>
  <c r="J822" i="33"/>
  <c r="J814" i="33"/>
  <c r="J806" i="33"/>
  <c r="J798" i="33"/>
  <c r="J790" i="33"/>
  <c r="J782" i="33"/>
  <c r="J774" i="33"/>
  <c r="J766" i="33"/>
  <c r="J758" i="33"/>
  <c r="J750" i="33"/>
  <c r="J742" i="33"/>
  <c r="J734" i="33"/>
  <c r="J244" i="33"/>
  <c r="J228" i="33"/>
  <c r="J212" i="33"/>
  <c r="J196" i="33"/>
  <c r="J152" i="33"/>
  <c r="J132" i="33"/>
  <c r="J116" i="33"/>
  <c r="J100" i="33"/>
  <c r="J84" i="33"/>
  <c r="J68" i="33"/>
  <c r="J52" i="33"/>
  <c r="J36" i="33"/>
  <c r="J16" i="33"/>
  <c r="J238" i="33"/>
  <c r="J214" i="33"/>
  <c r="J190" i="33"/>
  <c r="J166" i="33"/>
  <c r="J138" i="33"/>
  <c r="J110" i="33"/>
  <c r="J90" i="33"/>
  <c r="J66" i="33"/>
  <c r="J42" i="33"/>
  <c r="J18" i="33"/>
  <c r="J835" i="33"/>
  <c r="J827" i="33"/>
  <c r="J819" i="33"/>
  <c r="J811" i="33"/>
  <c r="J803" i="33"/>
  <c r="J795" i="33"/>
  <c r="J787" i="33"/>
  <c r="J779" i="33"/>
  <c r="J771" i="33"/>
  <c r="J763" i="33"/>
  <c r="J755" i="33"/>
  <c r="J747" i="33"/>
  <c r="J739" i="33"/>
  <c r="J731" i="33"/>
  <c r="J723" i="33"/>
  <c r="J715" i="33"/>
  <c r="J707" i="33"/>
  <c r="J699" i="33"/>
  <c r="J691" i="33"/>
  <c r="J683" i="33"/>
  <c r="J675" i="33"/>
  <c r="J230" i="33"/>
  <c r="J198" i="33"/>
  <c r="J154" i="33"/>
  <c r="J130" i="33"/>
  <c r="J98" i="33"/>
  <c r="J74" i="33"/>
  <c r="J46" i="33"/>
  <c r="J22" i="33"/>
  <c r="I1861" i="33"/>
  <c r="H1861" i="33"/>
</calcChain>
</file>

<file path=xl/comments1.xml><?xml version="1.0" encoding="utf-8"?>
<comments xmlns="http://schemas.openxmlformats.org/spreadsheetml/2006/main">
  <authors>
    <author>Nety Con</author>
  </authors>
  <commentList>
    <comment ref="C1" authorId="0" shapeId="0">
      <text>
        <r>
          <rPr>
            <b/>
            <sz val="9"/>
            <color indexed="81"/>
            <rFont val="Tahoma"/>
            <family val="2"/>
          </rPr>
          <t>Per Dan Franco @Cumming</t>
        </r>
      </text>
    </comment>
    <comment ref="I2507" authorId="0" shapeId="0">
      <text>
        <r>
          <rPr>
            <b/>
            <sz val="9"/>
            <color indexed="81"/>
            <rFont val="Tahoma"/>
            <family val="2"/>
          </rPr>
          <t>Nety Con:</t>
        </r>
        <r>
          <rPr>
            <sz val="9"/>
            <color indexed="81"/>
            <rFont val="Tahoma"/>
            <family val="2"/>
          </rPr>
          <t xml:space="preserve">
Fund 12 paid for 371 units @ Amar (PO2W-2*689)  
Amount paid: $167,909.78
Ok, per Annie Bui</t>
        </r>
      </text>
    </comment>
  </commentList>
</comments>
</file>

<file path=xl/comments2.xml><?xml version="1.0" encoding="utf-8"?>
<comments xmlns="http://schemas.openxmlformats.org/spreadsheetml/2006/main">
  <authors>
    <author>Nety Con</author>
  </authors>
  <commentList>
    <comment ref="E1" authorId="0" shapeId="0">
      <text>
        <r>
          <rPr>
            <b/>
            <sz val="9"/>
            <color indexed="81"/>
            <rFont val="Tahoma"/>
            <family val="2"/>
          </rPr>
          <t>Per Dan Franco @Cumming</t>
        </r>
        <r>
          <rPr>
            <sz val="9"/>
            <color indexed="81"/>
            <rFont val="Tahoma"/>
            <family val="2"/>
          </rPr>
          <t xml:space="preserve">
</t>
        </r>
      </text>
    </comment>
    <comment ref="F1" authorId="0" shapeId="0">
      <text>
        <r>
          <rPr>
            <b/>
            <sz val="9"/>
            <color indexed="81"/>
            <rFont val="Tahoma"/>
            <family val="2"/>
          </rPr>
          <t xml:space="preserve">Data from Dan Franco &amp; Jessica Morley @Cumming
updated as of 10/08/21
</t>
        </r>
      </text>
    </comment>
    <comment ref="G1" authorId="0" shapeId="0">
      <text>
        <r>
          <rPr>
            <b/>
            <sz val="9"/>
            <color indexed="81"/>
            <rFont val="Tahoma"/>
            <family val="2"/>
          </rPr>
          <t xml:space="preserve">Data from Dan Franco &amp; Jessica Morley @Cumming
updated as of 10/08/21
</t>
        </r>
      </text>
    </comment>
  </commentList>
</comments>
</file>

<file path=xl/sharedStrings.xml><?xml version="1.0" encoding="utf-8"?>
<sst xmlns="http://schemas.openxmlformats.org/spreadsheetml/2006/main" count="47477" uniqueCount="3283">
  <si>
    <t>PO Number</t>
  </si>
  <si>
    <t>Fund</t>
  </si>
  <si>
    <t>Goal</t>
  </si>
  <si>
    <t>District Office</t>
  </si>
  <si>
    <t>21st Century</t>
  </si>
  <si>
    <t>Arey Jones Educational Solutions</t>
  </si>
  <si>
    <t>2019/20</t>
  </si>
  <si>
    <t>2-512</t>
  </si>
  <si>
    <t>PO2W-200000000689, 19-109955</t>
  </si>
  <si>
    <t>0173466-IN</t>
  </si>
  <si>
    <t>000000020023867</t>
  </si>
  <si>
    <t>21.0</t>
  </si>
  <si>
    <t>00036.0</t>
  </si>
  <si>
    <t>91001</t>
  </si>
  <si>
    <t>85000</t>
  </si>
  <si>
    <t>0173635-IN</t>
  </si>
  <si>
    <t>0173640-IN</t>
  </si>
  <si>
    <t>0173641-IN</t>
  </si>
  <si>
    <t>0173642-IN</t>
  </si>
  <si>
    <t>0173675-IN</t>
  </si>
  <si>
    <t>0173676-IN</t>
  </si>
  <si>
    <t>0173757-IN</t>
  </si>
  <si>
    <t>0173772-IN</t>
  </si>
  <si>
    <t>0175537-IN</t>
  </si>
  <si>
    <t>0173366-IN</t>
  </si>
  <si>
    <t>000000020025135</t>
  </si>
  <si>
    <t>0173367-IN</t>
  </si>
  <si>
    <t>0173444-IN</t>
  </si>
  <si>
    <t>0173445-IN</t>
  </si>
  <si>
    <t>0173446-IN</t>
  </si>
  <si>
    <t>0173447-IN</t>
  </si>
  <si>
    <t>0173448-IN</t>
  </si>
  <si>
    <t>0173449-IN</t>
  </si>
  <si>
    <t>0173465-IN</t>
  </si>
  <si>
    <t>0173555-IN</t>
  </si>
  <si>
    <t>0173628-IN</t>
  </si>
  <si>
    <t>0173629-IN</t>
  </si>
  <si>
    <t>0173630-IN</t>
  </si>
  <si>
    <t>0173631-IN</t>
  </si>
  <si>
    <t>0173633-IN</t>
  </si>
  <si>
    <t>0173634-IN</t>
  </si>
  <si>
    <t>0173639-IN</t>
  </si>
  <si>
    <t>0173644-IN</t>
  </si>
  <si>
    <t>0173645-IN</t>
  </si>
  <si>
    <t>0173646-IN</t>
  </si>
  <si>
    <t>0173660-IN</t>
  </si>
  <si>
    <t>0173677-IN</t>
  </si>
  <si>
    <t>0173684-IN</t>
  </si>
  <si>
    <t>0173685-IN</t>
  </si>
  <si>
    <t>0173686-IN</t>
  </si>
  <si>
    <t>0173687-IN</t>
  </si>
  <si>
    <t>0173701-IN</t>
  </si>
  <si>
    <t>0173712-IN</t>
  </si>
  <si>
    <t>0173713-IN</t>
  </si>
  <si>
    <t>0173714-IN</t>
  </si>
  <si>
    <t>0173715-IN</t>
  </si>
  <si>
    <t>0173716-IN</t>
  </si>
  <si>
    <t>0173717-IN</t>
  </si>
  <si>
    <t>0173756-IN</t>
  </si>
  <si>
    <t>0173774-IN</t>
  </si>
  <si>
    <t>0173799-IN</t>
  </si>
  <si>
    <t>0173801-IN</t>
  </si>
  <si>
    <t>0173802-IN</t>
  </si>
  <si>
    <t>0173803-IN</t>
  </si>
  <si>
    <t>0173880-IN</t>
  </si>
  <si>
    <t>0173881-IN</t>
  </si>
  <si>
    <t>0173882-IN</t>
  </si>
  <si>
    <t>0173889-IN</t>
  </si>
  <si>
    <t>0173950-IN</t>
  </si>
  <si>
    <t>0173980-IN</t>
  </si>
  <si>
    <t>0174011-IN</t>
  </si>
  <si>
    <t>0174014-IN</t>
  </si>
  <si>
    <t>0174031-IN</t>
  </si>
  <si>
    <t>0174050-IN</t>
  </si>
  <si>
    <t>0174219-IN</t>
  </si>
  <si>
    <t>0174233-IN</t>
  </si>
  <si>
    <t>0174537-IN</t>
  </si>
  <si>
    <t>0174691-IN</t>
  </si>
  <si>
    <t>0174861-IN</t>
  </si>
  <si>
    <t>0174877-IN</t>
  </si>
  <si>
    <t>0175538-IN</t>
  </si>
  <si>
    <t>0175539-IN</t>
  </si>
  <si>
    <t>0175540-IN</t>
  </si>
  <si>
    <t>0174379-IN</t>
  </si>
  <si>
    <t>000000020025136</t>
  </si>
  <si>
    <t>0174900-IN</t>
  </si>
  <si>
    <t>0174906-IN</t>
  </si>
  <si>
    <t>0173759-IN</t>
  </si>
  <si>
    <t>000000020028933</t>
  </si>
  <si>
    <t>0173760-IN</t>
  </si>
  <si>
    <t>0173770-IN</t>
  </si>
  <si>
    <t>0173776-IN</t>
  </si>
  <si>
    <t>0173777-IN</t>
  </si>
  <si>
    <t>0173778-IN</t>
  </si>
  <si>
    <t>0173800-IN</t>
  </si>
  <si>
    <t>0173804-IN</t>
  </si>
  <si>
    <t>0173890-IN</t>
  </si>
  <si>
    <t>0175624-IN</t>
  </si>
  <si>
    <t>2-1409</t>
  </si>
  <si>
    <t>0175097-IN</t>
  </si>
  <si>
    <t>000000020025132</t>
  </si>
  <si>
    <t>0175131-IN</t>
  </si>
  <si>
    <t>0175132-IN</t>
  </si>
  <si>
    <t>0175159-IN</t>
  </si>
  <si>
    <t>000000020029495</t>
  </si>
  <si>
    <t>0175193-IN</t>
  </si>
  <si>
    <t>0175196-IN</t>
  </si>
  <si>
    <t>0175197-IN</t>
  </si>
  <si>
    <t>0175292-IN</t>
  </si>
  <si>
    <t>0175374-IN</t>
  </si>
  <si>
    <t>0175393-IN</t>
  </si>
  <si>
    <t>0175413-IN</t>
  </si>
  <si>
    <t>0175429-IN</t>
  </si>
  <si>
    <t>0175468-IN</t>
  </si>
  <si>
    <t>0175473-IN</t>
  </si>
  <si>
    <t>0175497-IN</t>
  </si>
  <si>
    <t>0175570-IN</t>
  </si>
  <si>
    <t>0175575-IN</t>
  </si>
  <si>
    <t>0175594-IN</t>
  </si>
  <si>
    <t>0175595-IN</t>
  </si>
  <si>
    <t>0175621-IN</t>
  </si>
  <si>
    <t>0175627-IN</t>
  </si>
  <si>
    <t>2-1437</t>
  </si>
  <si>
    <t>PO2W-200000000348</t>
  </si>
  <si>
    <t>TGH9705</t>
  </si>
  <si>
    <t>000000020022968</t>
  </si>
  <si>
    <t>TPH9179</t>
  </si>
  <si>
    <t>TGG6297</t>
  </si>
  <si>
    <t>000000020023870</t>
  </si>
  <si>
    <t>TLW3515</t>
  </si>
  <si>
    <t>TMH3476</t>
  </si>
  <si>
    <t>Grandview</t>
  </si>
  <si>
    <t>Uline</t>
  </si>
  <si>
    <t>2-1363</t>
  </si>
  <si>
    <t>PO3W-200000000288</t>
  </si>
  <si>
    <t>000000020001919</t>
  </si>
  <si>
    <t>Los Molinos</t>
  </si>
  <si>
    <t>Culver Newlin</t>
  </si>
  <si>
    <t>2-4685</t>
  </si>
  <si>
    <t>Amar</t>
  </si>
  <si>
    <t>Furniture</t>
  </si>
  <si>
    <t>2-5002</t>
  </si>
  <si>
    <t>PO3W-200000001592</t>
  </si>
  <si>
    <t>2-5017</t>
  </si>
  <si>
    <t>PO3W-200000001593</t>
  </si>
  <si>
    <t>2-5018</t>
  </si>
  <si>
    <t>PO3W-200000001595</t>
  </si>
  <si>
    <t>2-5019</t>
  </si>
  <si>
    <t>PO3W-200000001596</t>
  </si>
  <si>
    <t>2-5020</t>
  </si>
  <si>
    <t>PO3W-200000001597</t>
  </si>
  <si>
    <t>TGJ0727</t>
  </si>
  <si>
    <t>TGQ7072</t>
  </si>
  <si>
    <t>2-1980</t>
  </si>
  <si>
    <t>PO3W-200000000448</t>
  </si>
  <si>
    <t>0173470-IN</t>
  </si>
  <si>
    <t>000000020017958</t>
  </si>
  <si>
    <t>0173471-IN</t>
  </si>
  <si>
    <t>0173472-IN</t>
  </si>
  <si>
    <t>0173473-IN</t>
  </si>
  <si>
    <t>0173474-IN</t>
  </si>
  <si>
    <t>0173475-IN</t>
  </si>
  <si>
    <t>0173476-IN</t>
  </si>
  <si>
    <t>0173477-IN</t>
  </si>
  <si>
    <t>0173478-IN</t>
  </si>
  <si>
    <t>0173479-IN</t>
  </si>
  <si>
    <t>0173900-IN</t>
  </si>
  <si>
    <t>0173901-IN</t>
  </si>
  <si>
    <t>0173905-IN</t>
  </si>
  <si>
    <t>0173952-IN</t>
  </si>
  <si>
    <t>0174051-IN</t>
  </si>
  <si>
    <t>0174062-IN</t>
  </si>
  <si>
    <t>0174081-IN</t>
  </si>
  <si>
    <t>0174085-IN</t>
  </si>
  <si>
    <t>0174091-IN</t>
  </si>
  <si>
    <t>0174092-IN</t>
  </si>
  <si>
    <t>0174093-IN</t>
  </si>
  <si>
    <t>0174099-IN</t>
  </si>
  <si>
    <t>0175549-IN</t>
  </si>
  <si>
    <t>2-2605</t>
  </si>
  <si>
    <t>PO3W-200000000730</t>
  </si>
  <si>
    <t>0174405-IN</t>
  </si>
  <si>
    <t>0174342-IN</t>
  </si>
  <si>
    <t>0174403-IN</t>
  </si>
  <si>
    <t>0174574-IN</t>
  </si>
  <si>
    <t>0174911-IN</t>
  </si>
  <si>
    <t>000000020022961</t>
  </si>
  <si>
    <t>0175122-IN</t>
  </si>
  <si>
    <t>0175143-IN</t>
  </si>
  <si>
    <t>0174704-IN</t>
  </si>
  <si>
    <t>0174830-IN</t>
  </si>
  <si>
    <t>0174873-IN</t>
  </si>
  <si>
    <t>0175002-IN</t>
  </si>
  <si>
    <t>0175048-IN</t>
  </si>
  <si>
    <t>0175076-IN</t>
  </si>
  <si>
    <t>0175099-IN</t>
  </si>
  <si>
    <t>0175105-IN</t>
  </si>
  <si>
    <t>0175117-IN</t>
  </si>
  <si>
    <t>0175123-IN</t>
  </si>
  <si>
    <t>0175133-IN</t>
  </si>
  <si>
    <t>0175150-IN</t>
  </si>
  <si>
    <t>0175152-IN</t>
  </si>
  <si>
    <t>0175126-IN</t>
  </si>
  <si>
    <t>000000020025716</t>
  </si>
  <si>
    <t>0175203-IN</t>
  </si>
  <si>
    <t>0175271-IN</t>
  </si>
  <si>
    <t>0175272-IN</t>
  </si>
  <si>
    <t>0175274-IN</t>
  </si>
  <si>
    <t>0175278-IN</t>
  </si>
  <si>
    <t>0175372-IN</t>
  </si>
  <si>
    <t>000000020026572</t>
  </si>
  <si>
    <t>0175124-IN</t>
  </si>
  <si>
    <t>0175313-IN</t>
  </si>
  <si>
    <t>0175340-IN</t>
  </si>
  <si>
    <t>0175378-IN</t>
  </si>
  <si>
    <t>0175400-IN</t>
  </si>
  <si>
    <t>0175554-IN</t>
  </si>
  <si>
    <t>0175607-IN</t>
  </si>
  <si>
    <t>0175608-IN</t>
  </si>
  <si>
    <t>0175663-IN</t>
  </si>
  <si>
    <t>0175125-IN</t>
  </si>
  <si>
    <t>0175412-IN</t>
  </si>
  <si>
    <t>0175485-IN</t>
  </si>
  <si>
    <t>0175493-IN</t>
  </si>
  <si>
    <t>0175494-IN</t>
  </si>
  <si>
    <t>0175546-IN</t>
  </si>
  <si>
    <t>0175609-IN</t>
  </si>
  <si>
    <t>0175658-IN</t>
  </si>
  <si>
    <t>Education Products &amp; Services</t>
  </si>
  <si>
    <t>2-923</t>
  </si>
  <si>
    <t>PO2W-200000000102</t>
  </si>
  <si>
    <t>EPS6083-2019</t>
  </si>
  <si>
    <t>000000020019023</t>
  </si>
  <si>
    <t>2-3418</t>
  </si>
  <si>
    <t>PO3W-200000000563</t>
  </si>
  <si>
    <t>EPS6062-2019</t>
  </si>
  <si>
    <t>000000020021433</t>
  </si>
  <si>
    <t>Newton</t>
  </si>
  <si>
    <t>Interim Housing</t>
  </si>
  <si>
    <t>Temp Power Sytems</t>
  </si>
  <si>
    <t xml:space="preserve">Rental of power pole </t>
  </si>
  <si>
    <t>2-1102</t>
  </si>
  <si>
    <t>PO2W-200000000234</t>
  </si>
  <si>
    <t>Cost of Issuance</t>
  </si>
  <si>
    <t>Avia Communications, Inc.</t>
  </si>
  <si>
    <t>Printing &amp; posting of POS/Os</t>
  </si>
  <si>
    <t>2017/18</t>
  </si>
  <si>
    <t>N/A</t>
  </si>
  <si>
    <t>California Municipal Statistics, Inc.</t>
  </si>
  <si>
    <t>Demographic data</t>
  </si>
  <si>
    <t>Fitch Ratings, Inc.</t>
  </si>
  <si>
    <t>Rating Agency Fee</t>
  </si>
  <si>
    <t>Hawkins Delafield &amp; Wood LLP</t>
  </si>
  <si>
    <t>Bond Counsel and Disclosure Counsel Fees</t>
  </si>
  <si>
    <t>LACOE</t>
  </si>
  <si>
    <t>Remaining funds-dep. into District's debt service fund &amp; close acct.</t>
  </si>
  <si>
    <t>Montague DeRose and Associates, LLC</t>
  </si>
  <si>
    <t>Municipal Advisory services</t>
  </si>
  <si>
    <t>Moody's Investors Service, Inc.</t>
  </si>
  <si>
    <t>Rbc Capital Markets, LLC</t>
  </si>
  <si>
    <t>Hotel reimb. during rating agency presentations in San Francisco</t>
  </si>
  <si>
    <t>Reimb. Continuing Disclosure Report (DAC)</t>
  </si>
  <si>
    <t>S&amp;P Global Ratings</t>
  </si>
  <si>
    <t>U.S. Bank National Association</t>
  </si>
  <si>
    <t>Trust fees</t>
  </si>
  <si>
    <t>Underwriter's fees</t>
  </si>
  <si>
    <t>Cedarlane</t>
  </si>
  <si>
    <t>Suburban Water Systems</t>
  </si>
  <si>
    <t>Fire flow testing</t>
  </si>
  <si>
    <t>2018/19</t>
  </si>
  <si>
    <t>19-108466</t>
  </si>
  <si>
    <t>Per email</t>
  </si>
  <si>
    <t>Mesa Robles</t>
  </si>
  <si>
    <t>19-105188</t>
  </si>
  <si>
    <t>19-106996</t>
  </si>
  <si>
    <t>ARC Document Solutions</t>
  </si>
  <si>
    <t>Scanning/printing</t>
  </si>
  <si>
    <t>19-109342</t>
  </si>
  <si>
    <t>2-3971</t>
  </si>
  <si>
    <t>Los Altos ES</t>
  </si>
  <si>
    <t>Mijac Alarm</t>
  </si>
  <si>
    <t>2-4011</t>
  </si>
  <si>
    <t>2-4518</t>
  </si>
  <si>
    <t>PO2W-200000002196</t>
  </si>
  <si>
    <t>Cumming Construction Management, Inc</t>
  </si>
  <si>
    <t>Construction mgmt services</t>
  </si>
  <si>
    <t>2-4696</t>
  </si>
  <si>
    <t>2-4694</t>
  </si>
  <si>
    <t>Nelson</t>
  </si>
  <si>
    <t>Sparks MS</t>
  </si>
  <si>
    <t>Workman ES</t>
  </si>
  <si>
    <t>Fagen Friedman &amp; Fulfrost LLP</t>
  </si>
  <si>
    <t>18-104648</t>
  </si>
  <si>
    <t>54830-3</t>
  </si>
  <si>
    <t>19-100300</t>
  </si>
  <si>
    <t>62570-4</t>
  </si>
  <si>
    <t>2-99</t>
  </si>
  <si>
    <t>PO2W-200000000134</t>
  </si>
  <si>
    <t>64515-4</t>
  </si>
  <si>
    <t>000000020006819</t>
  </si>
  <si>
    <t>64302-2</t>
  </si>
  <si>
    <t>000000020008961</t>
  </si>
  <si>
    <t>176791-5</t>
  </si>
  <si>
    <t>000000020016440</t>
  </si>
  <si>
    <t>GDL Best Contractors, Inc</t>
  </si>
  <si>
    <t>2-724</t>
  </si>
  <si>
    <t>PO2W-200000000121</t>
  </si>
  <si>
    <t>Valinda</t>
  </si>
  <si>
    <t>Universal Asphalt</t>
  </si>
  <si>
    <t>2 -1131</t>
  </si>
  <si>
    <t>PO2W-200000000237</t>
  </si>
  <si>
    <t>000000020010771</t>
  </si>
  <si>
    <t>2-2002</t>
  </si>
  <si>
    <t>PO2W-200000000632</t>
  </si>
  <si>
    <t>2-3684</t>
  </si>
  <si>
    <t>PO2W-200000001460</t>
  </si>
  <si>
    <t>Fire Alarm</t>
  </si>
  <si>
    <t>Telenet VoIP, Inc</t>
  </si>
  <si>
    <t>Contractor</t>
  </si>
  <si>
    <t>2-4499</t>
  </si>
  <si>
    <t>La Puente HS</t>
  </si>
  <si>
    <t>Telenet VOIP, Inc</t>
  </si>
  <si>
    <t>2-4501</t>
  </si>
  <si>
    <t>2-4502</t>
  </si>
  <si>
    <t>Workman HS</t>
  </si>
  <si>
    <t>The Nazerian Group</t>
  </si>
  <si>
    <t>Wilson HS</t>
  </si>
  <si>
    <t>2-4505</t>
  </si>
  <si>
    <t>2-4506</t>
  </si>
  <si>
    <t>2-4508</t>
  </si>
  <si>
    <t>2-4509</t>
  </si>
  <si>
    <t>2-4510</t>
  </si>
  <si>
    <t>2-4511</t>
  </si>
  <si>
    <t>2-4512</t>
  </si>
  <si>
    <t>Optima</t>
  </si>
  <si>
    <t>2-4812</t>
  </si>
  <si>
    <t>PO2W-200000002201</t>
  </si>
  <si>
    <t>Wing Lane</t>
  </si>
  <si>
    <t>2-4814</t>
  </si>
  <si>
    <t>PO2W-200000002202</t>
  </si>
  <si>
    <t>2-4816</t>
  </si>
  <si>
    <t>PO2W-200000002203</t>
  </si>
  <si>
    <t>Los Altos HS</t>
  </si>
  <si>
    <t>2-4817</t>
  </si>
  <si>
    <t>PO2W-200000002204</t>
  </si>
  <si>
    <t>Mobile Modular Management Corp</t>
  </si>
  <si>
    <t>2-2078</t>
  </si>
  <si>
    <t>2-2084</t>
  </si>
  <si>
    <t>2-2086</t>
  </si>
  <si>
    <t>2-2085</t>
  </si>
  <si>
    <t>Design guidelines</t>
  </si>
  <si>
    <t>Architect</t>
  </si>
  <si>
    <t>PO2W-200000001205, 19-100491, 18-109571</t>
  </si>
  <si>
    <t>2-514</t>
  </si>
  <si>
    <t>Harley Ellis Devereaux (HED)</t>
  </si>
  <si>
    <t>2-516</t>
  </si>
  <si>
    <t>PO2W-200000001207, 19-100507, 18-109551</t>
  </si>
  <si>
    <t>967398R</t>
  </si>
  <si>
    <t>968553R</t>
  </si>
  <si>
    <t>2-517</t>
  </si>
  <si>
    <t>PO2W-200000001208, 19-101983</t>
  </si>
  <si>
    <t>968554R</t>
  </si>
  <si>
    <t>2-518</t>
  </si>
  <si>
    <t>PO2W-200000001210, 19-101980</t>
  </si>
  <si>
    <t>968552R</t>
  </si>
  <si>
    <t>2-521</t>
  </si>
  <si>
    <t>PO2W-200000001211, 19-101981</t>
  </si>
  <si>
    <t>2-522</t>
  </si>
  <si>
    <t>Office p.S. Architecture + Urbanism + Design</t>
  </si>
  <si>
    <t>19-100493, 18-109556</t>
  </si>
  <si>
    <t>001</t>
  </si>
  <si>
    <t>002</t>
  </si>
  <si>
    <t>19-100488</t>
  </si>
  <si>
    <t>19-100492, 18-109572</t>
  </si>
  <si>
    <t>2-4236</t>
  </si>
  <si>
    <t>PO2W-200000001909</t>
  </si>
  <si>
    <t>2-4246</t>
  </si>
  <si>
    <t>PO2W-200000001924</t>
  </si>
  <si>
    <t>003</t>
  </si>
  <si>
    <t>email</t>
  </si>
  <si>
    <t>PBK Architects</t>
  </si>
  <si>
    <t>PO2W-200000001212, 19-100509, 18-109906</t>
  </si>
  <si>
    <t>000000020021440</t>
  </si>
  <si>
    <t>2-524</t>
  </si>
  <si>
    <t>PO2W-200000000856, 19-100508, 18-109907</t>
  </si>
  <si>
    <t>2-525</t>
  </si>
  <si>
    <t>000000020025176</t>
  </si>
  <si>
    <t>2-887</t>
  </si>
  <si>
    <t>PO2W-200000000098</t>
  </si>
  <si>
    <t>SVA Architects, Inc</t>
  </si>
  <si>
    <t>PO2W-200000001213, 19-100506, 18-109555</t>
  </si>
  <si>
    <t>55730 Revised</t>
  </si>
  <si>
    <t>2-526</t>
  </si>
  <si>
    <t>PO2W-200000001214, 19-101982</t>
  </si>
  <si>
    <t>2-527</t>
  </si>
  <si>
    <t>tBP Architecture</t>
  </si>
  <si>
    <t>PO2W-200000000855, 19-109962</t>
  </si>
  <si>
    <t>000000020018005</t>
  </si>
  <si>
    <t>2-523</t>
  </si>
  <si>
    <t>TDM Architects, Inc</t>
  </si>
  <si>
    <t>PO2W-200000000857, 19-100486</t>
  </si>
  <si>
    <t>T8221</t>
  </si>
  <si>
    <t>T8241</t>
  </si>
  <si>
    <t>T8272</t>
  </si>
  <si>
    <t>T8310</t>
  </si>
  <si>
    <t>2-529</t>
  </si>
  <si>
    <t>PO2W-200000000858, 19-100485</t>
  </si>
  <si>
    <t>T8158R</t>
  </si>
  <si>
    <t>03-119947</t>
  </si>
  <si>
    <t>R8227</t>
  </si>
  <si>
    <t>T8309</t>
  </si>
  <si>
    <t>T8352</t>
  </si>
  <si>
    <t>PO2W-200000000859, 19-100470</t>
  </si>
  <si>
    <t>T8157R</t>
  </si>
  <si>
    <t>03-119946</t>
  </si>
  <si>
    <t>R8235</t>
  </si>
  <si>
    <t>T8308</t>
  </si>
  <si>
    <t>T8351</t>
  </si>
  <si>
    <t>Division of the State Architect (DSA)</t>
  </si>
  <si>
    <t>19-107318</t>
  </si>
  <si>
    <t>19-108465</t>
  </si>
  <si>
    <t>19-109963</t>
  </si>
  <si>
    <t>19-109964</t>
  </si>
  <si>
    <t>2-3167</t>
  </si>
  <si>
    <t>PO2W-200000001053</t>
  </si>
  <si>
    <t>California</t>
  </si>
  <si>
    <t>2-3172</t>
  </si>
  <si>
    <t>PO2W-200000001054</t>
  </si>
  <si>
    <t>Valley</t>
  </si>
  <si>
    <t>2-3173</t>
  </si>
  <si>
    <t>PO2W-200000001055</t>
  </si>
  <si>
    <t>Fairgrove</t>
  </si>
  <si>
    <t>2-3174</t>
  </si>
  <si>
    <t>PO2W-200000001056</t>
  </si>
  <si>
    <t>Baldwin</t>
  </si>
  <si>
    <t>2-3175</t>
  </si>
  <si>
    <t>PO2W-200000001057</t>
  </si>
  <si>
    <t>2-3176</t>
  </si>
  <si>
    <t>PO2W-200000001058</t>
  </si>
  <si>
    <t>2-4764</t>
  </si>
  <si>
    <t>PO2W-200000001911</t>
  </si>
  <si>
    <t>Ceiling replacement</t>
  </si>
  <si>
    <t>Schneider Electric Buildings Americas, Inc</t>
  </si>
  <si>
    <t>2-4981</t>
  </si>
  <si>
    <t>2-5057</t>
  </si>
  <si>
    <t>Bixby</t>
  </si>
  <si>
    <t>2-5058</t>
  </si>
  <si>
    <t>2-5059</t>
  </si>
  <si>
    <t>Del Valle</t>
  </si>
  <si>
    <t>2-5060</t>
  </si>
  <si>
    <t>Grazide</t>
  </si>
  <si>
    <t>2-5061</t>
  </si>
  <si>
    <t>Kwis</t>
  </si>
  <si>
    <t>2-5062</t>
  </si>
  <si>
    <t>2-5063</t>
  </si>
  <si>
    <t>2-5064</t>
  </si>
  <si>
    <t>Los Robles</t>
  </si>
  <si>
    <t>2-5065</t>
  </si>
  <si>
    <t>2-5066</t>
  </si>
  <si>
    <t>2-5067</t>
  </si>
  <si>
    <t>Sparks ES</t>
  </si>
  <si>
    <t>2-5068</t>
  </si>
  <si>
    <t>Sunset</t>
  </si>
  <si>
    <t>2-5069</t>
  </si>
  <si>
    <t>Temple</t>
  </si>
  <si>
    <t>2-5070</t>
  </si>
  <si>
    <t>2-5071</t>
  </si>
  <si>
    <t>2-5072</t>
  </si>
  <si>
    <t>Team Inspections</t>
  </si>
  <si>
    <t>General inspection</t>
  </si>
  <si>
    <t>2-737</t>
  </si>
  <si>
    <t>PO2W-200000000103</t>
  </si>
  <si>
    <t>Converse Consultants</t>
  </si>
  <si>
    <t>Geotechnical</t>
  </si>
  <si>
    <t>2-739</t>
  </si>
  <si>
    <t>PO2W-200000000203</t>
  </si>
  <si>
    <t>TOTAL:</t>
  </si>
  <si>
    <t>Project Site</t>
  </si>
  <si>
    <t>Project Description</t>
  </si>
  <si>
    <t>0173780-IN</t>
  </si>
  <si>
    <t>000000020036764</t>
  </si>
  <si>
    <t>0175604-IN</t>
  </si>
  <si>
    <t>000000020037339</t>
  </si>
  <si>
    <t>Pay app #1</t>
  </si>
  <si>
    <t>000000020035575</t>
  </si>
  <si>
    <t>T8391</t>
  </si>
  <si>
    <t>PO2W-200000001206, 19-103806</t>
  </si>
  <si>
    <t>PO1-200000000662</t>
  </si>
  <si>
    <t>PO1-200000000640</t>
  </si>
  <si>
    <t>0176668-IN</t>
  </si>
  <si>
    <t>000000020040910</t>
  </si>
  <si>
    <t>2-5824</t>
  </si>
  <si>
    <t>Lakeshore Learning Materials</t>
  </si>
  <si>
    <t>CDW-G Government Inc.</t>
  </si>
  <si>
    <t>2-5090</t>
  </si>
  <si>
    <t>2-5882</t>
  </si>
  <si>
    <t>2-5883</t>
  </si>
  <si>
    <t>2-5884</t>
  </si>
  <si>
    <t>PO2W-200000002766</t>
  </si>
  <si>
    <t>0175960-IN</t>
  </si>
  <si>
    <t>000000020045865</t>
  </si>
  <si>
    <t>PO3W-200000001600</t>
  </si>
  <si>
    <t>PO2W-200000002737</t>
  </si>
  <si>
    <t>PO2W-200000002809</t>
  </si>
  <si>
    <t>PO2W-200000002811</t>
  </si>
  <si>
    <t>PO2W-200000002812</t>
  </si>
  <si>
    <t>000000020047106</t>
  </si>
  <si>
    <t>19-31241-30-0000001</t>
  </si>
  <si>
    <t>000000020047618</t>
  </si>
  <si>
    <t>T8429</t>
  </si>
  <si>
    <t>000000020047665</t>
  </si>
  <si>
    <t>201911-01:LAR</t>
  </si>
  <si>
    <t>000000020047668</t>
  </si>
  <si>
    <t>PO1-200000000729</t>
  </si>
  <si>
    <t>PO1-200000000761</t>
  </si>
  <si>
    <t>Palm</t>
  </si>
  <si>
    <t>Lassalette</t>
  </si>
  <si>
    <t>2-6493</t>
  </si>
  <si>
    <t>Wedgeworth</t>
  </si>
  <si>
    <t>2-6495</t>
  </si>
  <si>
    <t>000000020049998</t>
  </si>
  <si>
    <t>Orange Grove</t>
  </si>
  <si>
    <t>Sierra Vista</t>
  </si>
  <si>
    <t>000000020051312</t>
  </si>
  <si>
    <t>2-6599</t>
  </si>
  <si>
    <t>2-6600</t>
  </si>
  <si>
    <t>2-6601</t>
  </si>
  <si>
    <t>2-6602</t>
  </si>
  <si>
    <t>2-6603</t>
  </si>
  <si>
    <t>2-6604</t>
  </si>
  <si>
    <t>2-6605</t>
  </si>
  <si>
    <t>2-6607</t>
  </si>
  <si>
    <t>2-6608</t>
  </si>
  <si>
    <t>2-6609</t>
  </si>
  <si>
    <t>2-6047</t>
  </si>
  <si>
    <t>179385-5</t>
  </si>
  <si>
    <t>000000020053868</t>
  </si>
  <si>
    <t>Palm Canyon</t>
  </si>
  <si>
    <t>Stimson</t>
  </si>
  <si>
    <t>2-6708</t>
  </si>
  <si>
    <t>Remaining balance to construct (1) 6" public fire hydrant</t>
  </si>
  <si>
    <t>Deposit for engineering costs to construct (1) 6" public fire hydrant</t>
  </si>
  <si>
    <t>000000020055612</t>
  </si>
  <si>
    <t>178377-4</t>
  </si>
  <si>
    <t>000000020055186</t>
  </si>
  <si>
    <t>179785-4</t>
  </si>
  <si>
    <t>000000020056662</t>
  </si>
  <si>
    <t>000000020015013</t>
  </si>
  <si>
    <t>000000020015009</t>
  </si>
  <si>
    <t>000000020015010</t>
  </si>
  <si>
    <t>000000020015011</t>
  </si>
  <si>
    <t>000000020015014</t>
  </si>
  <si>
    <t>000000020031416</t>
  </si>
  <si>
    <t>000000020035020</t>
  </si>
  <si>
    <t>000000020034486</t>
  </si>
  <si>
    <t>000000020031418</t>
  </si>
  <si>
    <t>000000020031054</t>
  </si>
  <si>
    <t>2-6872</t>
  </si>
  <si>
    <t>2-6863</t>
  </si>
  <si>
    <t>2-6865</t>
  </si>
  <si>
    <t>2-6866</t>
  </si>
  <si>
    <t>2-6867</t>
  </si>
  <si>
    <t>2-6868</t>
  </si>
  <si>
    <t>2-6869</t>
  </si>
  <si>
    <t>Wolverine Fence</t>
  </si>
  <si>
    <t>2-6912</t>
  </si>
  <si>
    <t>2-6913</t>
  </si>
  <si>
    <t>2-6914</t>
  </si>
  <si>
    <t>2-6932</t>
  </si>
  <si>
    <t>2-6933</t>
  </si>
  <si>
    <t>2-6935</t>
  </si>
  <si>
    <t>2-6937</t>
  </si>
  <si>
    <t>2-6938</t>
  </si>
  <si>
    <t>2-6939</t>
  </si>
  <si>
    <t>03-120447</t>
  </si>
  <si>
    <t>000000020057268</t>
  </si>
  <si>
    <t>000000020057282</t>
  </si>
  <si>
    <t>000000020057976</t>
  </si>
  <si>
    <t>201912-05:LAR</t>
  </si>
  <si>
    <t>000000020057959</t>
  </si>
  <si>
    <t>PO2W-200000003306</t>
  </si>
  <si>
    <t>000000020058736</t>
  </si>
  <si>
    <t>R20521588-1KR</t>
  </si>
  <si>
    <t>000000020058725</t>
  </si>
  <si>
    <t>000000020015027</t>
  </si>
  <si>
    <t>000000020015012</t>
  </si>
  <si>
    <t>000000020061285</t>
  </si>
  <si>
    <t>2-7309</t>
  </si>
  <si>
    <t>2-7493</t>
  </si>
  <si>
    <t>2-7494</t>
  </si>
  <si>
    <t>2-7521</t>
  </si>
  <si>
    <t>Masek Consulting</t>
  </si>
  <si>
    <t>2-7522</t>
  </si>
  <si>
    <t>PO2W-200000003740</t>
  </si>
  <si>
    <t>PO2W-200000003738</t>
  </si>
  <si>
    <t>PO2W-200000003739</t>
  </si>
  <si>
    <t>PO2W-200000003741</t>
  </si>
  <si>
    <t>2-7580</t>
  </si>
  <si>
    <t>2-7592</t>
  </si>
  <si>
    <t>000000020062969</t>
  </si>
  <si>
    <t>PO2W-200000003716</t>
  </si>
  <si>
    <t>000000020064667</t>
  </si>
  <si>
    <t>000000020065149</t>
  </si>
  <si>
    <t>000000020065148</t>
  </si>
  <si>
    <t>000000020065147</t>
  </si>
  <si>
    <t>000000020064674</t>
  </si>
  <si>
    <t>2-7620</t>
  </si>
  <si>
    <t>2-7621</t>
  </si>
  <si>
    <t>2-7622</t>
  </si>
  <si>
    <t>2-7623</t>
  </si>
  <si>
    <t>2-7624</t>
  </si>
  <si>
    <t>2-7625</t>
  </si>
  <si>
    <t>2-7677</t>
  </si>
  <si>
    <t>2-7716</t>
  </si>
  <si>
    <t>2-7749</t>
  </si>
  <si>
    <t>000000020068412</t>
  </si>
  <si>
    <t>EPS6097-2019</t>
  </si>
  <si>
    <t>000000020069435</t>
  </si>
  <si>
    <t>PO2W-200000004016</t>
  </si>
  <si>
    <t>PO2W-200000004017</t>
  </si>
  <si>
    <t>000000020070033</t>
  </si>
  <si>
    <t>000000020070034</t>
  </si>
  <si>
    <t>000000020070035</t>
  </si>
  <si>
    <t>000000020070044</t>
  </si>
  <si>
    <t>000000020070036</t>
  </si>
  <si>
    <t>000000020070038</t>
  </si>
  <si>
    <t>000000020070039</t>
  </si>
  <si>
    <t>000000020070040</t>
  </si>
  <si>
    <t>000000020070041</t>
  </si>
  <si>
    <t>000000020070042</t>
  </si>
  <si>
    <t>000000020070043</t>
  </si>
  <si>
    <t>000000020070049</t>
  </si>
  <si>
    <t>2-7889</t>
  </si>
  <si>
    <t>2-7893</t>
  </si>
  <si>
    <t>2-7894</t>
  </si>
  <si>
    <t>PO1-200000000846</t>
  </si>
  <si>
    <t>PO2W-200000004053</t>
  </si>
  <si>
    <t>School
Year</t>
  </si>
  <si>
    <t>BEST
Req.</t>
  </si>
  <si>
    <t>Invoice
Number</t>
  </si>
  <si>
    <t>Project
Description</t>
  </si>
  <si>
    <t>Committed
Amount</t>
  </si>
  <si>
    <t>Warrant
Number</t>
  </si>
  <si>
    <t>DSA
Number</t>
  </si>
  <si>
    <t>Est.
start
date</t>
  </si>
  <si>
    <t>Est.
end
date</t>
  </si>
  <si>
    <t>R20530140</t>
  </si>
  <si>
    <t>000000020070593</t>
  </si>
  <si>
    <t>R20530141</t>
  </si>
  <si>
    <t>R20530142</t>
  </si>
  <si>
    <t>03-119881</t>
  </si>
  <si>
    <t>03-120587</t>
  </si>
  <si>
    <t>PO2W-200000004113</t>
  </si>
  <si>
    <t>PO2W-200000004115</t>
  </si>
  <si>
    <t>03-119857</t>
  </si>
  <si>
    <t>000000020071939</t>
  </si>
  <si>
    <t>202002-02:SFA</t>
  </si>
  <si>
    <t>000000020071954</t>
  </si>
  <si>
    <t>Integrated Demolition &amp; Remediation, Inc. (IDR)</t>
  </si>
  <si>
    <t>03-120417</t>
  </si>
  <si>
    <t>03-120157</t>
  </si>
  <si>
    <t>03-120156</t>
  </si>
  <si>
    <t>03-120180</t>
  </si>
  <si>
    <t>03-120181</t>
  </si>
  <si>
    <t>03-120155</t>
  </si>
  <si>
    <t>03-120183</t>
  </si>
  <si>
    <t>03-120620</t>
  </si>
  <si>
    <t>03-120624</t>
  </si>
  <si>
    <t>03-120621</t>
  </si>
  <si>
    <t>03-120623</t>
  </si>
  <si>
    <t>03-120622</t>
  </si>
  <si>
    <t>Floor Tech America (FTA)</t>
  </si>
  <si>
    <t>2-8416</t>
  </si>
  <si>
    <t>2-8457</t>
  </si>
  <si>
    <t>PO2W-200000004356</t>
  </si>
  <si>
    <t>Orbach Huff Suarez + Henderson, LLP</t>
  </si>
  <si>
    <t>2-7525</t>
  </si>
  <si>
    <t>PO2W-200000004282</t>
  </si>
  <si>
    <t>000000020074745</t>
  </si>
  <si>
    <t>PO2W-200000004424</t>
  </si>
  <si>
    <t>181255-3</t>
  </si>
  <si>
    <t>2-8608</t>
  </si>
  <si>
    <t>2-8610</t>
  </si>
  <si>
    <t>2-8611</t>
  </si>
  <si>
    <t>000000020076553</t>
  </si>
  <si>
    <t>PO2W-200000004391</t>
  </si>
  <si>
    <t>PO1-200000001027</t>
  </si>
  <si>
    <t>000000020077144</t>
  </si>
  <si>
    <t>2-8365</t>
  </si>
  <si>
    <t>PO2W-200000004388</t>
  </si>
  <si>
    <t>0178870-IN</t>
  </si>
  <si>
    <t>000000020078467</t>
  </si>
  <si>
    <t>2-8781</t>
  </si>
  <si>
    <t>000000020079637</t>
  </si>
  <si>
    <t>PO2W-200000004548</t>
  </si>
  <si>
    <t>000000020080278</t>
  </si>
  <si>
    <t>2-9304</t>
  </si>
  <si>
    <t>2-9319</t>
  </si>
  <si>
    <t>2-9327</t>
  </si>
  <si>
    <t>2-9328</t>
  </si>
  <si>
    <t>PO2W-200000004671</t>
  </si>
  <si>
    <t>PO2W-200000004670</t>
  </si>
  <si>
    <t>000000020082827</t>
  </si>
  <si>
    <t>PO2W-200000004768</t>
  </si>
  <si>
    <t>PO2W-200000004769</t>
  </si>
  <si>
    <t>PO2W-200000004771</t>
  </si>
  <si>
    <t>PO2W-200000004776</t>
  </si>
  <si>
    <t>PO2W-200000004114</t>
  </si>
  <si>
    <t>000000020085958</t>
  </si>
  <si>
    <t>000000020085960</t>
  </si>
  <si>
    <t>2019-032A</t>
  </si>
  <si>
    <t>000000020086380</t>
  </si>
  <si>
    <t>000000020086381</t>
  </si>
  <si>
    <t>000000020086382</t>
  </si>
  <si>
    <t>PO2W-200000003505</t>
  </si>
  <si>
    <t>000000020086388</t>
  </si>
  <si>
    <t>000000020087144</t>
  </si>
  <si>
    <t>000000020087145</t>
  </si>
  <si>
    <t>Pay app #2</t>
  </si>
  <si>
    <t>000000020087746</t>
  </si>
  <si>
    <t>2-9608</t>
  </si>
  <si>
    <t>2-9609</t>
  </si>
  <si>
    <t>2-9610</t>
  </si>
  <si>
    <t>2-9611</t>
  </si>
  <si>
    <t>2-9606</t>
  </si>
  <si>
    <t>2-9607</t>
  </si>
  <si>
    <t>2-9624</t>
  </si>
  <si>
    <t>2-9625</t>
  </si>
  <si>
    <t>2-9626</t>
  </si>
  <si>
    <t>000000020089465</t>
  </si>
  <si>
    <t>000000020089466</t>
  </si>
  <si>
    <t>PO2W-200000004872</t>
  </si>
  <si>
    <t>PO2W-200000004873</t>
  </si>
  <si>
    <t>PO2W-200000004874</t>
  </si>
  <si>
    <t>PO2W-200000004875</t>
  </si>
  <si>
    <t>PO2W-200000004876</t>
  </si>
  <si>
    <t>PO2W-200000004878</t>
  </si>
  <si>
    <t>000000020090429</t>
  </si>
  <si>
    <t>202003-02:SFA</t>
  </si>
  <si>
    <t>000000020090431</t>
  </si>
  <si>
    <t>2-9602</t>
  </si>
  <si>
    <t>2-9603</t>
  </si>
  <si>
    <t>000000020091358</t>
  </si>
  <si>
    <t>EPS6017-2020</t>
  </si>
  <si>
    <t>000000020091373</t>
  </si>
  <si>
    <t>000000020091403</t>
  </si>
  <si>
    <t>0181588-IN</t>
  </si>
  <si>
    <t>000000020091968</t>
  </si>
  <si>
    <t>EPS6021-2020</t>
  </si>
  <si>
    <t>000000020091979</t>
  </si>
  <si>
    <t>EPS6022-2020</t>
  </si>
  <si>
    <t>PO2W-200000003506</t>
  </si>
  <si>
    <t>EPS6013-2020</t>
  </si>
  <si>
    <t>PO2W-200000003507</t>
  </si>
  <si>
    <t>000000020091981</t>
  </si>
  <si>
    <t>000000020091991</t>
  </si>
  <si>
    <t>PO1-200000001113</t>
  </si>
  <si>
    <t>000000020092203</t>
  </si>
  <si>
    <t>PO2W-200000004897</t>
  </si>
  <si>
    <t>000000020092204</t>
  </si>
  <si>
    <t>Pay app #3</t>
  </si>
  <si>
    <t>000000020092209</t>
  </si>
  <si>
    <t>PO2W-200000004928</t>
  </si>
  <si>
    <t>PO2W-200000004930</t>
  </si>
  <si>
    <t>PO2W-200000004929</t>
  </si>
  <si>
    <t>PO2W-200000004931</t>
  </si>
  <si>
    <t>2-9811</t>
  </si>
  <si>
    <t>2-9867</t>
  </si>
  <si>
    <t>2-9868</t>
  </si>
  <si>
    <t>2-9869</t>
  </si>
  <si>
    <t>2-9052</t>
  </si>
  <si>
    <t>PO1-200000001126</t>
  </si>
  <si>
    <t>PO2W-200000004960</t>
  </si>
  <si>
    <t>PO2W-200000004961</t>
  </si>
  <si>
    <t>PO2W-200000004962</t>
  </si>
  <si>
    <t>PO1-200000001133</t>
  </si>
  <si>
    <t>PO1-200000000625</t>
  </si>
  <si>
    <t>PO1-200000000617</t>
  </si>
  <si>
    <t>PO1-200000000812</t>
  </si>
  <si>
    <t>180616-2</t>
  </si>
  <si>
    <t>000000020093273</t>
  </si>
  <si>
    <t>MCSI-4872</t>
  </si>
  <si>
    <t>000000020093275</t>
  </si>
  <si>
    <t>MCSI-4508</t>
  </si>
  <si>
    <t>000000020093653</t>
  </si>
  <si>
    <t>Martin Container</t>
  </si>
  <si>
    <t>2-10090</t>
  </si>
  <si>
    <t>2-10091</t>
  </si>
  <si>
    <t>2-10092</t>
  </si>
  <si>
    <t>2-10093</t>
  </si>
  <si>
    <t>PO2W-200000005018</t>
  </si>
  <si>
    <t>PO2W-200000005019</t>
  </si>
  <si>
    <t>PO2W-200000005020</t>
  </si>
  <si>
    <t>PO2W-200000005021</t>
  </si>
  <si>
    <t>PO1-200000000954</t>
  </si>
  <si>
    <t>PO1-200000000849</t>
  </si>
  <si>
    <t>PO1-200000000953</t>
  </si>
  <si>
    <t>PO1-200000000850</t>
  </si>
  <si>
    <t>PO2W-200000003188, PO2W-200000001048, 19-107585</t>
  </si>
  <si>
    <t>000000020095031</t>
  </si>
  <si>
    <t>000000020095892</t>
  </si>
  <si>
    <t>2-10121</t>
  </si>
  <si>
    <t>2-10122</t>
  </si>
  <si>
    <t>2-10147</t>
  </si>
  <si>
    <t>2-10148</t>
  </si>
  <si>
    <t>PO2W-200000005057</t>
  </si>
  <si>
    <t>PO2W-200000005058</t>
  </si>
  <si>
    <t>PO2W-200000003303</t>
  </si>
  <si>
    <t>000000020086379</t>
  </si>
  <si>
    <t>000000020007292</t>
  </si>
  <si>
    <t>000000020011699</t>
  </si>
  <si>
    <t>000000020011695</t>
  </si>
  <si>
    <t>000000020013866</t>
  </si>
  <si>
    <t>000000020015463</t>
  </si>
  <si>
    <t>000000020017558</t>
  </si>
  <si>
    <t>000000020031048</t>
  </si>
  <si>
    <t>000000020031417</t>
  </si>
  <si>
    <t>000000020038501</t>
  </si>
  <si>
    <t>Home Depot</t>
  </si>
  <si>
    <t>2-10194</t>
  </si>
  <si>
    <t>PO2W-200000005063</t>
  </si>
  <si>
    <t>PO2W-200000005064</t>
  </si>
  <si>
    <t>PO1-200000001148</t>
  </si>
  <si>
    <t>2-10236</t>
  </si>
  <si>
    <t>2-10237</t>
  </si>
  <si>
    <t>2-10238</t>
  </si>
  <si>
    <t>2-10239</t>
  </si>
  <si>
    <t>2-10240</t>
  </si>
  <si>
    <t>2-10241</t>
  </si>
  <si>
    <t>2-10242</t>
  </si>
  <si>
    <t>2-10243</t>
  </si>
  <si>
    <t>2-10244</t>
  </si>
  <si>
    <t>2-10245</t>
  </si>
  <si>
    <t>2-10246</t>
  </si>
  <si>
    <t>2-10247</t>
  </si>
  <si>
    <t>2-10248</t>
  </si>
  <si>
    <t>2-10249</t>
  </si>
  <si>
    <t>56735R</t>
  </si>
  <si>
    <t>000000020099838</t>
  </si>
  <si>
    <t>202005-01:CFA</t>
  </si>
  <si>
    <t>000000020099846</t>
  </si>
  <si>
    <t>202005-03:GFA</t>
  </si>
  <si>
    <t>202005-05:NFA</t>
  </si>
  <si>
    <t>000000020099863</t>
  </si>
  <si>
    <t>000000020099864</t>
  </si>
  <si>
    <t xml:space="preserve">Completed
Amount </t>
  </si>
  <si>
    <t>2-10376</t>
  </si>
  <si>
    <t>PO2W-200000005314</t>
  </si>
  <si>
    <t>PO2W-200000005315</t>
  </si>
  <si>
    <t>PO2W-200000005316</t>
  </si>
  <si>
    <t>PO2W-200000005317</t>
  </si>
  <si>
    <t>PO2W-200000005318</t>
  </si>
  <si>
    <t>PO2W-200000005319</t>
  </si>
  <si>
    <t>PO2W-200000005320</t>
  </si>
  <si>
    <t>PO2W-200000005321</t>
  </si>
  <si>
    <t>PO2W-200000005322</t>
  </si>
  <si>
    <t>PO2W-200000005323</t>
  </si>
  <si>
    <t>PO2W-200000005324</t>
  </si>
  <si>
    <t>PO2W-200000005325</t>
  </si>
  <si>
    <t>PO2W-200000005326</t>
  </si>
  <si>
    <t>PO2W-200000005327</t>
  </si>
  <si>
    <t>2-10466</t>
  </si>
  <si>
    <t>2-10467</t>
  </si>
  <si>
    <t>2-10468</t>
  </si>
  <si>
    <t>2-10469</t>
  </si>
  <si>
    <t>2-10470</t>
  </si>
  <si>
    <t>000000020100719</t>
  </si>
  <si>
    <t>Pay app #4</t>
  </si>
  <si>
    <t>000000020101116</t>
  </si>
  <si>
    <t>PO2W-200000005377</t>
  </si>
  <si>
    <t>PO2W-200000005389</t>
  </si>
  <si>
    <t>PO2W-200000005390</t>
  </si>
  <si>
    <t>PO2W-200000005391</t>
  </si>
  <si>
    <t>PO2W-200000005392</t>
  </si>
  <si>
    <t>PO2W-200000005393</t>
  </si>
  <si>
    <t>PO1-200000000833</t>
  </si>
  <si>
    <t>2-10620</t>
  </si>
  <si>
    <t>2-10621</t>
  </si>
  <si>
    <t>2-10622</t>
  </si>
  <si>
    <t>MCSI-4490</t>
  </si>
  <si>
    <t>000000020102133</t>
  </si>
  <si>
    <t>MCSI-4517</t>
  </si>
  <si>
    <t>MCSI-4513</t>
  </si>
  <si>
    <t>MCSI-4512</t>
  </si>
  <si>
    <t>56736R</t>
  </si>
  <si>
    <t>000000020102139</t>
  </si>
  <si>
    <t>2-10645</t>
  </si>
  <si>
    <t>000000020102538</t>
  </si>
  <si>
    <t>000000020102555</t>
  </si>
  <si>
    <t>T8518</t>
  </si>
  <si>
    <t>T8517</t>
  </si>
  <si>
    <t>T8519</t>
  </si>
  <si>
    <t>Masters Contracting Corp</t>
  </si>
  <si>
    <t>2-10671</t>
  </si>
  <si>
    <t>2-10679</t>
  </si>
  <si>
    <t>2-10690</t>
  </si>
  <si>
    <t>2-10672</t>
  </si>
  <si>
    <t>2-10673</t>
  </si>
  <si>
    <t>2-10674</t>
  </si>
  <si>
    <t>2-10688</t>
  </si>
  <si>
    <t>PO2W-200000005483</t>
  </si>
  <si>
    <t>PO2W-200000005484</t>
  </si>
  <si>
    <t>PO2W-200000005485</t>
  </si>
  <si>
    <t>PO1-200000000834</t>
  </si>
  <si>
    <t>PO2W-200000005542</t>
  </si>
  <si>
    <t>PO2W-200000005543</t>
  </si>
  <si>
    <t>PO2W-200000005544</t>
  </si>
  <si>
    <t>000000020106116</t>
  </si>
  <si>
    <t>000000020106127</t>
  </si>
  <si>
    <t>000000020106104</t>
  </si>
  <si>
    <t>000000020106117</t>
  </si>
  <si>
    <t>000000020105600</t>
  </si>
  <si>
    <t>000000020106497</t>
  </si>
  <si>
    <t>000000020106504</t>
  </si>
  <si>
    <t>000000020106518</t>
  </si>
  <si>
    <t>MCSI-4521</t>
  </si>
  <si>
    <t>000000020106917</t>
  </si>
  <si>
    <t>MCSI-4530</t>
  </si>
  <si>
    <t>MCSI-4546</t>
  </si>
  <si>
    <t>000000020106941</t>
  </si>
  <si>
    <t>202006-05:WHSFA</t>
  </si>
  <si>
    <t>000000020106934</t>
  </si>
  <si>
    <t>202006-02:GFA</t>
  </si>
  <si>
    <t>202006-04:NFA</t>
  </si>
  <si>
    <t>202006-03:SFA</t>
  </si>
  <si>
    <t>202006-06:MRR</t>
  </si>
  <si>
    <t>20200630-07:NEM</t>
  </si>
  <si>
    <t>20200630-06:NEM</t>
  </si>
  <si>
    <t>20200630-05:WEM</t>
  </si>
  <si>
    <t>000000020107236</t>
  </si>
  <si>
    <t>20-31125-30-01</t>
  </si>
  <si>
    <t>000000020107232</t>
  </si>
  <si>
    <t>20-31125-30-02</t>
  </si>
  <si>
    <t>000000020107623</t>
  </si>
  <si>
    <t>Construction management services for the District's bond projects as needed</t>
  </si>
  <si>
    <t>Legal services</t>
  </si>
  <si>
    <t>Architect - Allowances to be used for civil engineering and related services in 21st Century classroom projects at Workman ES.</t>
  </si>
  <si>
    <t>Deposit to construct (1) 6" public fire hydrant</t>
  </si>
  <si>
    <t>Furniture for 36 classrooms - large seats, filing cabinets with locks, stools, mobile desks, student desks, book boxes for above desks, locking casters, mobile teacher desks, and cascade mini-case with shelves</t>
  </si>
  <si>
    <t>General inspection for the project as defined in Title 24.  Modernization of Los Altos ES.</t>
  </si>
  <si>
    <t xml:space="preserve">General inspection for the project as defined in Title 24.  Modernization of Nelson ES. </t>
  </si>
  <si>
    <t xml:space="preserve">General inspection for the project as defined in Title 24.  Modernization of Workman ES. </t>
  </si>
  <si>
    <t>Geotechnical observation and materials testing services.  Perform soils testing, special inspection and material testing services.  The project consists of design and construction of interim housing and portable replacements at Mesa Robles.</t>
  </si>
  <si>
    <t>000000020108003</t>
  </si>
  <si>
    <t>PO2W-200000005820</t>
  </si>
  <si>
    <t>PO3W-200000003014</t>
  </si>
  <si>
    <t>Rental of power pole - Provide temporary power to portable classrooms and include 6 month of rents at Newton. After 6 months, rental is $150.00/month</t>
  </si>
  <si>
    <t>Fire monitoring for 4 portables at Los Altos ES.  From Oct 1, 2019 at $26.50/month</t>
  </si>
  <si>
    <t>Construction management services for the District's bond projects as needed.</t>
  </si>
  <si>
    <t>Provide &amp; install dual wall mount drinking fountain (hi &amp; lo) at Wedgeworth.</t>
  </si>
  <si>
    <t>Furniture - Tables, casters, and shop stools for Grandview's room #61</t>
  </si>
  <si>
    <t>Da-Lite IDEA Panoramic white board 16 x 10 format with panoramic screen surface for Grandview's room #61.</t>
  </si>
  <si>
    <t>Furnish &amp; install 42' LF of 8' FT high chain link fencing and 1 each 4' FT swing gate -sample for Nelson room #C1.</t>
  </si>
  <si>
    <t>Move 2 of District's existing containers from one location to another location in the campus at Mesa Robles.</t>
  </si>
  <si>
    <t>Installation of 7 new horizontal 1" blinds in 4 portable classrooms at Los Altos ES.</t>
  </si>
  <si>
    <t>Deposit - Preliminary estimate to construct (1) 6" public fire hydrant at Cedarlane.</t>
  </si>
  <si>
    <t>Remaining balance required to construct (1) 6" public fire hydrant for Mesa Robles.  The winning bid amount has been adjusted to include estimates for engineering inspection, general administration, contingency, and tax gross-up costs.</t>
  </si>
  <si>
    <t>Fee for fire flow testing performed or witnessed using Utility personnel at Newton.  This fees applies to tests performed on distrubution systems in the entire territory served by the Utility.</t>
  </si>
  <si>
    <t>Furnish &amp; install asphalatic concrete over 4,800 SF @ $2.87/SF at Los Altos ES.</t>
  </si>
  <si>
    <t xml:space="preserve">Additional work to furnish &amp; install asphalatic concrete over 1,700 SF @ $2.87/SF at Los Altos ES.  </t>
  </si>
  <si>
    <t>Grind &amp; remove existing AC as needed for paving, haul off debris, &amp; furnish &amp; install 3" AC cover over 4" base 2,100 SF at $6.62/SF - ramp to portables at Los Altos ES.</t>
  </si>
  <si>
    <t>Provide &amp; install 1 new drinking fountain at Amar.</t>
  </si>
  <si>
    <t>Provide &amp; install 1 new drinking fountain at Wing Lane.</t>
  </si>
  <si>
    <t>Provide &amp; install 1 new drinking fountain at Mesa Robles.</t>
  </si>
  <si>
    <t>Provide &amp; install 1 new drinking fountain at Los Altos HS.</t>
  </si>
  <si>
    <t>4 portable units at Los Altos ES - demolition,remove and dump grass, relocate existing irrigation, install base, asphalt, electrical service, fire alarm, condensation drains, drywell, metal guards at each HVAC, signage.</t>
  </si>
  <si>
    <t>Prep existing doors &amp; install new door hardware, provide &amp; install tack board sheets, provide &amp; install sink, faucet, &amp; bubbler and plumbing, prime &amp; paint existing window frames &amp; door, provide &amp; install TV bracket for Nelson room #C1.</t>
  </si>
  <si>
    <t>PO2W-200000005541</t>
  </si>
  <si>
    <t>MCSI-4519</t>
  </si>
  <si>
    <t>000000020108764</t>
  </si>
  <si>
    <t>Architect - Additional services to create design guidelines to serve as a set of guiding principles for District's 21st Century classroom projects.</t>
  </si>
  <si>
    <t>Architect - Scope of work consists of modernization interior of classrooms, replace sink/faucets, new monitors/projectors, update technology systems, provide additional power as required, and update accessible path of travel at Workman ES.</t>
  </si>
  <si>
    <t>DSA plan check review fee for Baldwin fire alarm.</t>
  </si>
  <si>
    <t>DSA plan check review fee for California fire alarm.</t>
  </si>
  <si>
    <t>DSA plan check review fee for Fairgrove fire alarm.</t>
  </si>
  <si>
    <t>DSA plan check review fee for Los Altos HS fire alarm.</t>
  </si>
  <si>
    <t>DSA plan check review fee for Los Molinos fire alarm.</t>
  </si>
  <si>
    <t>DSA plan check review fee for Mesa Robles interim housing.</t>
  </si>
  <si>
    <t>DSA plan check review fee for Valley fire alarm.</t>
  </si>
  <si>
    <t>DSA plan check review fee for Sparks ES fire alarm.</t>
  </si>
  <si>
    <t>DSA plan check review fee for Bixby fire alarm.</t>
  </si>
  <si>
    <t>DSA plan check review fee for Grazide fire alarm.</t>
  </si>
  <si>
    <t>DSA plan check review fee for Valinda fire alarm</t>
  </si>
  <si>
    <t>DSA plan check review fee for Stimson fire alarm.</t>
  </si>
  <si>
    <t>DSA plan check review fee for Cedarlane interim housing.</t>
  </si>
  <si>
    <t>DSA plan check review fee for Cedarlane 21st Century.</t>
  </si>
  <si>
    <t>DSA plan check review fee for Mesa Robles 21st Century.</t>
  </si>
  <si>
    <t>DSA plan check review fee for California drinking fountain.</t>
  </si>
  <si>
    <t>DSA plan check review fee for Baldwin drinking fountain.</t>
  </si>
  <si>
    <t>DSA plan check review fee for Los Altos ES drinking fountain.</t>
  </si>
  <si>
    <t>DSA plan check review fee for Nelson drinking fountain.</t>
  </si>
  <si>
    <t>DSA plan check review fee for Palm drinking fountain.</t>
  </si>
  <si>
    <t>DSA plan check review fee for Workman ES 21st Century.</t>
  </si>
  <si>
    <t>DSA plan check review fee for Los Altos ES interim housing.</t>
  </si>
  <si>
    <t>Asbestos abatement of floor tile at Los Altos ES classroom B3, C1, and work room between C1 &amp; C2.  Demolish and haul off casework.</t>
  </si>
  <si>
    <t>General inspection for the project as defined in Title 24 for Los Altos ES.  Relocation of 4 modular classrooms</t>
  </si>
  <si>
    <t>General inspection for the project as defined in Title 24 at Grandview.  Alterations to 1 campus wide fire alarm system</t>
  </si>
  <si>
    <t>General inspection for the project as defined in Title 24 at Newton.  Alterations to 1 campus wide fire alarm upgrade</t>
  </si>
  <si>
    <t>General inspection for the project as defined in Title 24 at Sparks MS.  Alterations to 1 campus wide fire alarm system</t>
  </si>
  <si>
    <t>General inspection for the project as defined in Title 24 at Amar.  Replacement of 2-exterior drinking fountains</t>
  </si>
  <si>
    <t>General inspection for the project as defined in Title 24 at Cedarlane.  Replacement of 3-exterior drinking fountains</t>
  </si>
  <si>
    <t>General inspection for the project as defined in Title 24 at Fairgrove.  Replacement of 3-exterior drinking fountains</t>
  </si>
  <si>
    <t>General inspection for the project as defined in Title 24 at Kwis.  Replacement of 3-exterior drinking fountains</t>
  </si>
  <si>
    <t>General inspection for the project as defined in Title 24 at Lassalette.  Replacement of 2-exterior drinking fountains</t>
  </si>
  <si>
    <t>General inspection for the project as defined in Title 24 at Sparks ES.  Replacement of 2-exterior drinking fountains</t>
  </si>
  <si>
    <t>General inspection for the project as defined in Title 24 at Wedgeworth.  Construction of 1 bottle filler at existing drinking fountain &amp; 2 drinking fountain guardrails</t>
  </si>
  <si>
    <t>General inspection for the project as defined in Title 24 at Wilson HS.  Replacement of 3-exterior drinking fountains</t>
  </si>
  <si>
    <t>General inspection for the project as defined in Title 24 at Workman ES.  Replacement of 2-exterior drinking fountains</t>
  </si>
  <si>
    <t>General inspection for the project as defined in Title 24 at Cedarlane.  Alterations to 11 buildings' fire alarm: CR bldg A, B, C, D (Library), E, F, G, H, K (Locker bldg), M (Admin), P (MPR).</t>
  </si>
  <si>
    <t>General inspection for the project as defined in Title 24 at Mesa Robles.  Relocation of 9 classroom buildings.</t>
  </si>
  <si>
    <t>General inspection for the project as defined in Title 24 at Mesa Robles  Alterations to 1 campus wide fire alarm system</t>
  </si>
  <si>
    <t>General inspection for the project as defined in Title 24 at Wilson HS.  Alterations to 13 fire alarm upgrade buildings A, E, F, K, P, S, B, C (C1, C2, C3), D, G, H, N, T</t>
  </si>
  <si>
    <t>Geotechnical observation and testing, special inspection and material testing services for 4 portables at Los Altos ES.</t>
  </si>
  <si>
    <t>Provide materials testing and special inspection services at Workman ES.  The project consists of alteration to 3 classroom buildings 1, 2, and 3 and 10 classroom buildings AP2 to AP11, and other site works.  Scope of services include reviewing, inspecting, testing, and prepare reports for concrete and reinforcing steel.</t>
  </si>
  <si>
    <t>Provide materials testing and special inspection services at Nelson  The project consists of alteration and upgrades to several existing classroom buildings including buildings A, B, C, D, &amp; K and portable classroom buidings D5, D6, and E1 through E4, and other site works.  Scope of services include reviewing, testing, and prepare reports for concrete and reinforcing steel.</t>
  </si>
  <si>
    <t>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t>
  </si>
  <si>
    <t>Ceiling replacement for Amar.</t>
  </si>
  <si>
    <t>Ceiling replacement for Baldwin.</t>
  </si>
  <si>
    <t>Ceiling replacement for California.</t>
  </si>
  <si>
    <t>Ceiling replacement for Del Valle.</t>
  </si>
  <si>
    <t>Ceiling replacement for Grazide.</t>
  </si>
  <si>
    <t>Ceiling replacement for Kwis.</t>
  </si>
  <si>
    <t>Ceiling replacement for Los Altos ES.</t>
  </si>
  <si>
    <t>Ceiling replacement for Los Molinos.</t>
  </si>
  <si>
    <t>Ceiling replacement for Los Robles.</t>
  </si>
  <si>
    <t>Ceiling replacement for Nelson.</t>
  </si>
  <si>
    <t>Ceiling replacement for Palm.</t>
  </si>
  <si>
    <t>Ceiling replacement for Sparks ES.</t>
  </si>
  <si>
    <t>Ceiling replacement for Sunset.</t>
  </si>
  <si>
    <t>Ceiling replacement for Temple.</t>
  </si>
  <si>
    <t>Ceiling replacement for Wing Lane.</t>
  </si>
  <si>
    <t>Ceiling replacement for Workman ES.</t>
  </si>
  <si>
    <t>Provide and install 38,400 SF Mohawk LVT.  Supply &amp; install 5,040 IF 4" rubber base, demo 4,266 sy carpet, prepare concrete.  Supply &amp; install 252 yd First step Up II for District's 30 classrooms.</t>
  </si>
  <si>
    <t>000000020109906</t>
  </si>
  <si>
    <t>186220-IN</t>
  </si>
  <si>
    <t>Scanning/printing - set-up, copy, digital processing, copying, stapling, binding, 3 hole drill, cover, and delivery for Los Altos ES.</t>
  </si>
  <si>
    <t>Scanning/printing - set-up, copy, digital processing, copying, stapling, binding, 3 hole drill, cover, and delivery for Nelson.</t>
  </si>
  <si>
    <t>Scanning/printing - set-up, copy, digital processing, copying, stapling, binding, 3 hole drill, cover, and delivery for Workman ES.</t>
  </si>
  <si>
    <t>Asbestos abatement &amp; demolition</t>
  </si>
  <si>
    <t>21-399</t>
  </si>
  <si>
    <t>PO2W-200000005821</t>
  </si>
  <si>
    <t>PO2W-200000005828</t>
  </si>
  <si>
    <t>PO2W-200000005829</t>
  </si>
  <si>
    <t>Drinking fountain replacement</t>
  </si>
  <si>
    <t>21-401</t>
  </si>
  <si>
    <t>PO2W-210000000060</t>
  </si>
  <si>
    <t>21-403</t>
  </si>
  <si>
    <t>PO2W-210000000062</t>
  </si>
  <si>
    <t>Lenovo Education</t>
  </si>
  <si>
    <t>21-131</t>
  </si>
  <si>
    <t>Amazon</t>
  </si>
  <si>
    <t>2020/21</t>
  </si>
  <si>
    <t>21-507</t>
  </si>
  <si>
    <t>191J-YKGF-FMKK</t>
  </si>
  <si>
    <t>000000020115026</t>
  </si>
  <si>
    <t>PO3W-210000000037</t>
  </si>
  <si>
    <t>21-122</t>
  </si>
  <si>
    <t>PO3W-210000000002</t>
  </si>
  <si>
    <t>21-129</t>
  </si>
  <si>
    <t>PO3W-210000000003</t>
  </si>
  <si>
    <t>21-130</t>
  </si>
  <si>
    <t>PO3W-210000000004</t>
  </si>
  <si>
    <t>21-307</t>
  </si>
  <si>
    <t>Camcor</t>
  </si>
  <si>
    <t>21-309</t>
  </si>
  <si>
    <t>PO3W-210000000006</t>
  </si>
  <si>
    <t>000000020114150</t>
  </si>
  <si>
    <t>21-397</t>
  </si>
  <si>
    <t>Asbestos abatement of Los Altos ES floor tile in classroom E2, E3, E4, &amp; F4.  Demolish and haul off casework.</t>
  </si>
  <si>
    <t>21-398</t>
  </si>
  <si>
    <t>Asbestos abatement of Nelson floor tile in classroom A1, B1, B3, &amp; mastic under cabinets in classroom B2 &amp; B4.  Demolish and haul off casework.</t>
  </si>
  <si>
    <t>21-404</t>
  </si>
  <si>
    <t>PO2W-210000000063</t>
  </si>
  <si>
    <t>21-400</t>
  </si>
  <si>
    <t>PO2W-210000000059</t>
  </si>
  <si>
    <t>21-402</t>
  </si>
  <si>
    <t>PO2W-210000000061</t>
  </si>
  <si>
    <t>Lightspeed</t>
  </si>
  <si>
    <t>Voice amplification system</t>
  </si>
  <si>
    <t>21-409</t>
  </si>
  <si>
    <t>PO3W-210000000029</t>
  </si>
  <si>
    <t>000000020115778</t>
  </si>
  <si>
    <t>000000020116270</t>
  </si>
  <si>
    <t>21-1040</t>
  </si>
  <si>
    <t>000000020116281</t>
  </si>
  <si>
    <t>Pay app #5</t>
  </si>
  <si>
    <t>000000020117024</t>
  </si>
  <si>
    <t>Pay app #6</t>
  </si>
  <si>
    <t>000000020116861</t>
  </si>
  <si>
    <t>000000020117168</t>
  </si>
  <si>
    <t>000000020116619</t>
  </si>
  <si>
    <t>000000020117729</t>
  </si>
  <si>
    <t>21-1214</t>
  </si>
  <si>
    <t>21-1215</t>
  </si>
  <si>
    <t>21-1216</t>
  </si>
  <si>
    <t>Integrated Pest Control Management</t>
  </si>
  <si>
    <t>21-1217</t>
  </si>
  <si>
    <t>21-1247</t>
  </si>
  <si>
    <t>San Gabriel Tribune</t>
  </si>
  <si>
    <t>Newspaper Advertisement</t>
  </si>
  <si>
    <t>21-1254</t>
  </si>
  <si>
    <t>21-1261</t>
  </si>
  <si>
    <t>000000020118972</t>
  </si>
  <si>
    <t>PO2W-210000000383</t>
  </si>
  <si>
    <t>PO2W-210000000359</t>
  </si>
  <si>
    <t>PO2W-210000000360</t>
  </si>
  <si>
    <t>PO2W-210000000340</t>
  </si>
  <si>
    <t>PO2W-210000000381</t>
  </si>
  <si>
    <t>21st Century classroom modifications at Nelson. The cost includes all scope items as defined within the drawings, specifications, phasing plans and schedules.</t>
  </si>
  <si>
    <t>Install 3 sets of handrails at 3 drinking fountains, including core drilling at Sunset.</t>
  </si>
  <si>
    <t>PO2W-210000000403</t>
  </si>
  <si>
    <t>PO2W-210000000374</t>
  </si>
  <si>
    <t>21-1419</t>
  </si>
  <si>
    <t>General inspection for the project as defined in Title 24 at Valley.  Alterations to fire alarm system - buildings A, B, D, 2, 3, 4, &amp; 5</t>
  </si>
  <si>
    <t>000000020119759</t>
  </si>
  <si>
    <t>20-31197-30-0000001</t>
  </si>
  <si>
    <t>000000020119768</t>
  </si>
  <si>
    <t>000000020119773</t>
  </si>
  <si>
    <t>RI85718</t>
  </si>
  <si>
    <t>000000020119789</t>
  </si>
  <si>
    <t>MCSI-4532</t>
  </si>
  <si>
    <t>000000020119790</t>
  </si>
  <si>
    <t>MCSI-4533</t>
  </si>
  <si>
    <t>MCSI-4534</t>
  </si>
  <si>
    <t>MCSI-4535</t>
  </si>
  <si>
    <t>MCSI-4536</t>
  </si>
  <si>
    <t>MCSI-4537</t>
  </si>
  <si>
    <t>MCSI-4538</t>
  </si>
  <si>
    <t>MCSI-4539</t>
  </si>
  <si>
    <t>MCSI-4540</t>
  </si>
  <si>
    <t>MCSI-4541</t>
  </si>
  <si>
    <t>MCSI-4542</t>
  </si>
  <si>
    <t>MCSI-4543</t>
  </si>
  <si>
    <t>MCSI-4544</t>
  </si>
  <si>
    <t>MCSI-4545</t>
  </si>
  <si>
    <t>MCSI-4560</t>
  </si>
  <si>
    <t>MCSI-4581</t>
  </si>
  <si>
    <t>MCSI-4561</t>
  </si>
  <si>
    <t>000000020119792</t>
  </si>
  <si>
    <t>2019-032A-8</t>
  </si>
  <si>
    <t>000000020120080</t>
  </si>
  <si>
    <t>2019-032A-7</t>
  </si>
  <si>
    <t>RI85947</t>
  </si>
  <si>
    <t>000000020120082</t>
  </si>
  <si>
    <t>RI85719</t>
  </si>
  <si>
    <t>RI85720</t>
  </si>
  <si>
    <t>000000020120083</t>
  </si>
  <si>
    <t>R20546442</t>
  </si>
  <si>
    <t>000000020120084</t>
  </si>
  <si>
    <t>000000020120086</t>
  </si>
  <si>
    <t>000000020120097</t>
  </si>
  <si>
    <t>000000020120112</t>
  </si>
  <si>
    <t>202008-10:WHSFA</t>
  </si>
  <si>
    <t>000000020120364</t>
  </si>
  <si>
    <t>202008-08:WHSFA</t>
  </si>
  <si>
    <t>202008-04:LAM</t>
  </si>
  <si>
    <t>202008-09:MRR</t>
  </si>
  <si>
    <t>202008-05:WEM</t>
  </si>
  <si>
    <t>202008-03:NEM</t>
  </si>
  <si>
    <t>Architect - Architectural design work required to create and prepare the contract set of drawings for submittal to DSA for  Mesa Robles 21st Century.  Inclusive are fees for conceptual design, schematic design. Design development, construction documents, bidding and negotiation, and construction administration.</t>
  </si>
  <si>
    <t>Architect - Architectural design work required to create and prepare the contract set of drawings for submittal to DSA for Mesa Robles Interim Housing.  Inclusive are fees for conceptual design, schematic design. Design development, construction documents, bidding and negotiation, and construction administration.</t>
  </si>
  <si>
    <t>Deposit - Preliminary estimate to construct (1) 6" public fire hydrant at Mesa Robles.</t>
  </si>
  <si>
    <t>Fee for fire flow testing performed or witnessed using Utility personnel for Cedarlane.  This fees applies to tests performed on distrubution systems in the entire territory served by the Utility.</t>
  </si>
  <si>
    <t>PO3W-210000000005</t>
  </si>
  <si>
    <t>000000020120647</t>
  </si>
  <si>
    <t>Architect - Reimbursement for digital scanning (ARC services) for Mesa Robles 21st Century (Allowances)</t>
  </si>
  <si>
    <t>Architect - Reimbursement for fire hydrant services at Mesa Robles (Allowances)</t>
  </si>
  <si>
    <t>Architect - Payment for schematic design &amp; design development for Mesa Robles Interim Housing (Allowances)</t>
  </si>
  <si>
    <t>ZCT7823</t>
  </si>
  <si>
    <t>000000020120955</t>
  </si>
  <si>
    <t>PO2W-210000000455</t>
  </si>
  <si>
    <t>PO2W-210000000362</t>
  </si>
  <si>
    <t>000000020121275</t>
  </si>
  <si>
    <t>000000020121270</t>
  </si>
  <si>
    <t>Dibble</t>
  </si>
  <si>
    <t>21-1573</t>
  </si>
  <si>
    <t>Willow</t>
  </si>
  <si>
    <t>21-1574</t>
  </si>
  <si>
    <t>21-1575</t>
  </si>
  <si>
    <t>21-1576</t>
  </si>
  <si>
    <t>21-1577</t>
  </si>
  <si>
    <t>21-1578</t>
  </si>
  <si>
    <t>21-1579</t>
  </si>
  <si>
    <t>21-1580</t>
  </si>
  <si>
    <t>21-1581</t>
  </si>
  <si>
    <t>21-1582</t>
  </si>
  <si>
    <t>21-1583</t>
  </si>
  <si>
    <t>21-1584</t>
  </si>
  <si>
    <t>000000020122640</t>
  </si>
  <si>
    <t>000000020122656</t>
  </si>
  <si>
    <t>Pay app #7</t>
  </si>
  <si>
    <t>21-1705</t>
  </si>
  <si>
    <t>PO1-210000000427</t>
  </si>
  <si>
    <t>000000020124730</t>
  </si>
  <si>
    <t>Pre-demolition asbestos &amp; lead-based paint survey of Mesa Robles' old portable building #27 and 28.</t>
  </si>
  <si>
    <t>Limited asbestos survey of Grandview's permanent buildings.</t>
  </si>
  <si>
    <t>Asbestos &amp; lead-based paint survey of Los Altos ES permanent buildings.</t>
  </si>
  <si>
    <t>Asbestos &amp; lead-based paint survey of Nelson's permanent buildings (exclude Admin &amp; multi-purpose bldg) and old portable buildings. Walk through, collect samples, testing of samples, and prepare report.</t>
  </si>
  <si>
    <t>Asbestos &amp; lead-based paint survey of Workman ES permanent buildings and old portable buildings. Walk through, collect samples, testing of samples, and prepare report.</t>
  </si>
  <si>
    <t>Asbestos &amp; lead-based paint survey of Amar's permanent buildings. Walk through, collect samples, testing of samples, and prepare report.</t>
  </si>
  <si>
    <t>Asbestos &amp; lead-based paint survey of Baldwin's permanent buildings. Walk through, collect samples, testing of samples, and prepare report.</t>
  </si>
  <si>
    <t>Asbestos &amp; lead-based paint survey of Bixby's permanent buildings. Walk through, collect samples, testing of samples, and prepare report.</t>
  </si>
  <si>
    <t>Asbestos &amp; lead-based paint survey of California's permanent buildings. Walk through, collect samples, testing of samples, and prepare report.</t>
  </si>
  <si>
    <t>Asbestos &amp; lead-based paint survey of Del Valle's permanent buildings. Walk through, collect samples, testing of samples, and prepare report.</t>
  </si>
  <si>
    <t>Asbestos &amp; lead-based paint survey of Grazide's permanent buildings. Walk through, collect samples, testing of samples, and prepare report.</t>
  </si>
  <si>
    <t>Asbestos &amp; lead-based paint survey of Kwis' permanent buildings. Walk through, collect samples, testing of samples, and prepare report.</t>
  </si>
  <si>
    <t>Asbestos &amp; lead-based paint survey of Los Molinos' permanent buildings. Walk through, collect samples, testing of samples, and prepare report.</t>
  </si>
  <si>
    <t>Asbestos &amp; lead-based paint survey of Los Robles' permanent buildings. Walk through, collect samples, testing of samples, and prepare report.</t>
  </si>
  <si>
    <t>Asbestos &amp; lead-based paint survey of Palm's permanent buildings. Walk through, collect samples, testing of samples, and prepare report.</t>
  </si>
  <si>
    <t>Asbestos &amp; lead-based paint survey of Spark ES permanent buildings. Walk through, collect samples, testing of samples, and prepare report.</t>
  </si>
  <si>
    <t>Asbestos &amp; lead-based paint survey of Sunset's permanent buildings. Walk through, collect samples, testing of samples, and prepare report.</t>
  </si>
  <si>
    <t>Asbestos &amp; lead-based paint survey of Temple's permanent buildings. Walk through, collect samples, testing of samples, and prepare report.</t>
  </si>
  <si>
    <t>Asbestos &amp; lead-based paint survey of Wing Lane's permanent buildings. Walk through, collect samples, testing of samples, and prepare report.</t>
  </si>
  <si>
    <t>Asbestos &amp; lead-based paint survey of Cedarlane's permanent buildings. Walk through, collect samples, testing of samples, and prepare report.</t>
  </si>
  <si>
    <t>Asbestos &amp; lead-based paint survey of Grandview's permanent buildings. Walk through, collect samples, testing of samples, and prepare report.</t>
  </si>
  <si>
    <t>Asbestos &amp; lead-based paint survey of Mesa Robles' permanent buildings. Walk through, collect samples, testing of samples, and prepare report.</t>
  </si>
  <si>
    <t>Asbestos &amp; lead-based paint survey of Newton's permanent buildings. Walk through, collect samples, testing of samples, and prepare report.</t>
  </si>
  <si>
    <t>Asbestos &amp; lead-based paint survey of Spark MS permanent buildings. Walk through, collect samples, testing of samples, and prepare report.</t>
  </si>
  <si>
    <t>Asbestos &amp; lead-based paint survey of Dibble's permanent buildings.</t>
  </si>
  <si>
    <t>Asbestos &amp; lead-based paint survey of Fairgrove's permanent buildings.</t>
  </si>
  <si>
    <t>Asbestos &amp; lead-based paint survey of La Puente HS permanent buildings.</t>
  </si>
  <si>
    <t>Asbestos &amp; lead-based paint survey of Lassalette's permanent buildings.</t>
  </si>
  <si>
    <t>Asbestos &amp; lead-based paint survey of Los Altos HS permanent buildings.</t>
  </si>
  <si>
    <t>Asbestos &amp; lead-based paint survey of Orange Grove's permanent buildings.</t>
  </si>
  <si>
    <t>Asbestos &amp; lead-based paint survey of Valinda's permanent buildings.</t>
  </si>
  <si>
    <t>Asbestos &amp; lead-based paint survey of Valley's permanent buildings.</t>
  </si>
  <si>
    <t>Asbestos &amp; lead-based paint survey of Willow's permanent buildings.</t>
  </si>
  <si>
    <t>Asbestos &amp; lead-based paint survey of Wilson HS permanent buildings.</t>
  </si>
  <si>
    <t>Asbestos &amp; lead-based paint survey of Workman HS permanent buildings.</t>
  </si>
  <si>
    <t xml:space="preserve">Pre-demo asbestos &amp; lead-based paint </t>
  </si>
  <si>
    <t>Asbestos survey</t>
  </si>
  <si>
    <t>Asbestos &amp; lead-based paint survey</t>
  </si>
  <si>
    <t>Oversight asbestos abatement</t>
  </si>
  <si>
    <t>Demo ceiling tiles</t>
  </si>
  <si>
    <t>21-1828</t>
  </si>
  <si>
    <t>Demo of ceiling tiles in 17 classrooms at Sparks ES</t>
  </si>
  <si>
    <t>21-1830</t>
  </si>
  <si>
    <t>Demo of ceiling tiles in 17 classrooms at Del Valle</t>
  </si>
  <si>
    <t>Asbestos abatement</t>
  </si>
  <si>
    <t>971454R</t>
  </si>
  <si>
    <t>000000020125582</t>
  </si>
  <si>
    <t>Asbestos &amp; lead-based paint survey of Workman ES classrooms #P13 through P17, pre-demolition</t>
  </si>
  <si>
    <t>Asbestos abatement of Workman ES floor tile in classroom #5,6,7, &amp; 12.  Demolish and haul off casework.</t>
  </si>
  <si>
    <t>Architect - Provide architectural &amp; engineering services to place 8 portable classrooms (24' x 40") on raised foundations at Mesa Robles.</t>
  </si>
  <si>
    <t>21-1846</t>
  </si>
  <si>
    <t>Oversight asbestos abatement of a small area next to staff restrooms at Workman ES</t>
  </si>
  <si>
    <t>21-1847</t>
  </si>
  <si>
    <t>21-1882</t>
  </si>
  <si>
    <t>Demo of ceiling tiles in 16 classrooms at California</t>
  </si>
  <si>
    <t>0187656-IN</t>
  </si>
  <si>
    <t>000000020127001</t>
  </si>
  <si>
    <t>21-2008</t>
  </si>
  <si>
    <t xml:space="preserve">Asbestos abatement of flooring at Workman ES for the staff bathroom </t>
  </si>
  <si>
    <t>03-120655</t>
  </si>
  <si>
    <t>03-120657</t>
  </si>
  <si>
    <t>03-120659</t>
  </si>
  <si>
    <t>03-120660</t>
  </si>
  <si>
    <t>03-119421</t>
  </si>
  <si>
    <t>03-119498</t>
  </si>
  <si>
    <t>03-119978</t>
  </si>
  <si>
    <t>03-119508</t>
  </si>
  <si>
    <t>03-119551</t>
  </si>
  <si>
    <t>03-119556</t>
  </si>
  <si>
    <t>03-119501</t>
  </si>
  <si>
    <t>03-120829</t>
  </si>
  <si>
    <t>03-119611</t>
  </si>
  <si>
    <t>Fire alarm</t>
  </si>
  <si>
    <t>21-1992</t>
  </si>
  <si>
    <t>Chatfield-Clarke</t>
  </si>
  <si>
    <t>21-2077</t>
  </si>
  <si>
    <t>PO2W-210000000680</t>
  </si>
  <si>
    <t>PO2W-210000000545</t>
  </si>
  <si>
    <t>PO2W-210000000770</t>
  </si>
  <si>
    <t>PO2W-210000000675</t>
  </si>
  <si>
    <t>PO2W-210000000726</t>
  </si>
  <si>
    <t>PO2W-210000000725</t>
  </si>
  <si>
    <t>PO2W-210000000585</t>
  </si>
  <si>
    <t>000000020130222</t>
  </si>
  <si>
    <t>000000020130229</t>
  </si>
  <si>
    <t>0189682-IN</t>
  </si>
  <si>
    <t>000000020131103</t>
  </si>
  <si>
    <t>Architect - Provide architectural &amp; engineering services to upgrade the existing fire detection and alarm systems for Stimson</t>
  </si>
  <si>
    <t>PO2W-210000000586</t>
  </si>
  <si>
    <t>21-2247</t>
  </si>
  <si>
    <t>Scanning/printing - set-up, copy, digital processing, copying, stapling, binding, 3 hole drill, cover, and delivery for the District office.</t>
  </si>
  <si>
    <t>21-2253</t>
  </si>
  <si>
    <t>Advertising for Bid 2020-21.01 HLPUSD Bid Bundle #2: 21st Century Classroom Improvements for Cedarlane, Mesa Robles, &amp; Cedarlane Interim Housing. Publication dates: 09/22/20 &amp; 09/28/20</t>
  </si>
  <si>
    <t xml:space="preserve">Charging carts </t>
  </si>
  <si>
    <t>Laptops</t>
  </si>
  <si>
    <t>21-2375</t>
  </si>
  <si>
    <t>21-2378</t>
  </si>
  <si>
    <t>Demo of ceiling tiles in 18 classrooms at Los Altos ES</t>
  </si>
  <si>
    <t>Demo of ceiling tiles in 18 classrooms at Nelson</t>
  </si>
  <si>
    <t>000000020134052</t>
  </si>
  <si>
    <t>20-31125-30-03</t>
  </si>
  <si>
    <t>000000020134066</t>
  </si>
  <si>
    <t>000000020134067</t>
  </si>
  <si>
    <t>2020-085AD</t>
  </si>
  <si>
    <t>000000020134080</t>
  </si>
  <si>
    <t>2019-032A-10</t>
  </si>
  <si>
    <t>2019-032A-11</t>
  </si>
  <si>
    <t>RI87097</t>
  </si>
  <si>
    <t>000000020134091</t>
  </si>
  <si>
    <t>MCSI-4529</t>
  </si>
  <si>
    <t>000000020134092</t>
  </si>
  <si>
    <t>MCSI-4528</t>
  </si>
  <si>
    <t>MCSI-4606</t>
  </si>
  <si>
    <t>MCSI-4612</t>
  </si>
  <si>
    <t>MCSI-4613</t>
  </si>
  <si>
    <t>MCSI-4605</t>
  </si>
  <si>
    <t>MCSI-4621</t>
  </si>
  <si>
    <t>MCSI-4591</t>
  </si>
  <si>
    <t>MCSI-4609</t>
  </si>
  <si>
    <t>000000020134095</t>
  </si>
  <si>
    <t>000000020134121</t>
  </si>
  <si>
    <t>000000020134100</t>
  </si>
  <si>
    <t>000000020134523</t>
  </si>
  <si>
    <t>202009-10:WHSFA</t>
  </si>
  <si>
    <t>000000020134520</t>
  </si>
  <si>
    <t>202009-11:VAFA</t>
  </si>
  <si>
    <t>202009-09:GFA</t>
  </si>
  <si>
    <t>202009-08:CFA</t>
  </si>
  <si>
    <t>202009-12:MRR</t>
  </si>
  <si>
    <t>202009-04:LAM</t>
  </si>
  <si>
    <t>202009-03:NEM</t>
  </si>
  <si>
    <t>202009-05:WEM</t>
  </si>
  <si>
    <t>Pay app #8</t>
  </si>
  <si>
    <t>000000020134117</t>
  </si>
  <si>
    <t>000000020134125</t>
  </si>
  <si>
    <t>Chalmers Construction Services, Inc.</t>
  </si>
  <si>
    <t>21-2506</t>
  </si>
  <si>
    <t>PO2W-210000000883</t>
  </si>
  <si>
    <t>000000020136025</t>
  </si>
  <si>
    <t>000000020136011</t>
  </si>
  <si>
    <t>MCSI-4627</t>
  </si>
  <si>
    <t>000000020136035</t>
  </si>
  <si>
    <t>MCSI-4625</t>
  </si>
  <si>
    <t>MCSI-4623</t>
  </si>
  <si>
    <t>PO2W-210000000882</t>
  </si>
  <si>
    <t>000000020135642</t>
  </si>
  <si>
    <t>21-2535</t>
  </si>
  <si>
    <t>Architect - Provide architectural &amp; engineering services to upgrade the existing fire detection and alarm systems for Del Valle.</t>
  </si>
  <si>
    <t>Architect - Provide architectural &amp; engineering services to upgrade the existing fire detection and alarm systems for Kwis.</t>
  </si>
  <si>
    <t>Architect - Provide architectural &amp; engineering services to upgrade the existing fire detection and alarm systems for Los Robles.</t>
  </si>
  <si>
    <t>Architect - Provide architectural &amp; engineering services to upgrade the existing fire detection and alarm systems for Orange Grove.</t>
  </si>
  <si>
    <t>Architect - Provide architectural &amp; engineering services to upgrade the existing fire detection and alarm systems for Palm.</t>
  </si>
  <si>
    <t>Architect - Provide architectural &amp; engineering services to upgrade the existing fire detection and alarm systems for Sierra Vista.</t>
  </si>
  <si>
    <t>Architect - Provide architectural &amp; engineering services to upgrade the existing fire detection and alarm systems for Sunset.</t>
  </si>
  <si>
    <t>Architect - Provide architectural &amp; engineering services to upgrade the existing fire detection and alarm systems for Wing Lane.</t>
  </si>
  <si>
    <t>PO1-210000000492</t>
  </si>
  <si>
    <t>PO2W-210000000658</t>
  </si>
  <si>
    <t>PO2W-210000000935</t>
  </si>
  <si>
    <t>000000020136454</t>
  </si>
  <si>
    <t>000000020136453</t>
  </si>
  <si>
    <t>T8572</t>
  </si>
  <si>
    <t>000000020136458</t>
  </si>
  <si>
    <t>202010-04:LAM</t>
  </si>
  <si>
    <t>000000020136459</t>
  </si>
  <si>
    <t>202010-03:NEM</t>
  </si>
  <si>
    <t>202010-05:WEM</t>
  </si>
  <si>
    <t>202010-08:WHSFA</t>
  </si>
  <si>
    <t>T8577</t>
  </si>
  <si>
    <t>T8578</t>
  </si>
  <si>
    <t>000000020136840</t>
  </si>
  <si>
    <t>000000020136462</t>
  </si>
  <si>
    <t>Boxes</t>
  </si>
  <si>
    <t>Warehouse</t>
  </si>
  <si>
    <t>21-2653</t>
  </si>
  <si>
    <t>21-2654</t>
  </si>
  <si>
    <t>21-2655</t>
  </si>
  <si>
    <t>General inspection for the project as defined in Title 24 at California.  Alterations to fire alarm system.</t>
  </si>
  <si>
    <t>21-2507</t>
  </si>
  <si>
    <t>21-2682</t>
  </si>
  <si>
    <t>Asbestos &amp; lead-based paint survey of Mesa Robles permanent portable building #25 &amp; 26.</t>
  </si>
  <si>
    <t>21-2726</t>
  </si>
  <si>
    <t>Williams Tree Service</t>
  </si>
  <si>
    <t>Tree Service</t>
  </si>
  <si>
    <t>21-2727</t>
  </si>
  <si>
    <t>21-2786</t>
  </si>
  <si>
    <t>Masonry inspection of brick veneer repair for Los Altos ES 21st Century classroom modification program</t>
  </si>
  <si>
    <t>Masonry inspection of brick veneer repair for Nelson 21st Century classroom modification program</t>
  </si>
  <si>
    <t>Masonry inspection</t>
  </si>
  <si>
    <t>General inspection for the project as defined in Title 24 for Cedarlane modernization.</t>
  </si>
  <si>
    <t>General inspection for the project as defined in Title 24 for Cedarlane Interim Housing.</t>
  </si>
  <si>
    <t>General inspection for the project as defined in Title 24 for Mesa Robles modernization.</t>
  </si>
  <si>
    <t>PO2W-210000000984</t>
  </si>
  <si>
    <t>PO2W-210000000995</t>
  </si>
  <si>
    <t>PO2W-210000000986</t>
  </si>
  <si>
    <t>PO2W-210000000983</t>
  </si>
  <si>
    <t>PO2W-210000000977</t>
  </si>
  <si>
    <t>PO2W-210000000976</t>
  </si>
  <si>
    <t>PO2W-210000000975</t>
  </si>
  <si>
    <t>PO2W-210000000884</t>
  </si>
  <si>
    <t>21-2812</t>
  </si>
  <si>
    <t>21-2813</t>
  </si>
  <si>
    <t>PO2W-210000000996</t>
  </si>
  <si>
    <t>000000020139125</t>
  </si>
  <si>
    <t>000000020139548</t>
  </si>
  <si>
    <t>Scanning/printing - set-up, copy, digital processing, copying, stapling, binding, 3 hole drill, cover, and delivery for Cedarlane.</t>
  </si>
  <si>
    <t>Scanning/printing - set-up, copy, digital processing, copying, stapling, binding, 3 hole drill, cover, and delivery for Mesa Robles.</t>
  </si>
  <si>
    <t>Demo of ceiling tiles in 11 classrooms at Workman ES</t>
  </si>
  <si>
    <t>Pay app #9</t>
  </si>
  <si>
    <t>000000020139892</t>
  </si>
  <si>
    <t>000000020139894</t>
  </si>
  <si>
    <t>21-2936</t>
  </si>
  <si>
    <t xml:space="preserve">Geotechnical observation and testing and materials testing and inspection services at Cedarlane.  </t>
  </si>
  <si>
    <t>21-2938</t>
  </si>
  <si>
    <t>Furniture for Los Altos ES. Student chairs, mid towers shelves, mega cases shelves, filing cabinets, desks, etc</t>
  </si>
  <si>
    <t>21-2945</t>
  </si>
  <si>
    <t>Furniture for Nelson. Student chairs, mid towers shelves, mega cases shelves, filing cabinets, desks, etc</t>
  </si>
  <si>
    <t>21-2946</t>
  </si>
  <si>
    <t>Furniture for Workman ES. Student chairs, mid towers shelves, mega cases shelves, filing cabinets, desks, etc</t>
  </si>
  <si>
    <t>PO2W-210000001098</t>
  </si>
  <si>
    <t>000000020141125</t>
  </si>
  <si>
    <t>000000020141151</t>
  </si>
  <si>
    <t>21-2982</t>
  </si>
  <si>
    <t>21-2985</t>
  </si>
  <si>
    <t>Furniture for Los Altos ES. Tables, chairs, stools, carpets, filing cabinets, etc</t>
  </si>
  <si>
    <t>XSRQ-210000001812</t>
  </si>
  <si>
    <t>XSRQ-210000001813</t>
  </si>
  <si>
    <t>PO2W-210000001119</t>
  </si>
  <si>
    <t>PO2W-210000001120</t>
  </si>
  <si>
    <t>Boxes(240) for teachers' to pack their classrooms at Cedarlane.</t>
  </si>
  <si>
    <t>Boxes(200) for teachers' to pack their classrooms at Mesa Robles</t>
  </si>
  <si>
    <t>XSRQ-210000002024</t>
  </si>
  <si>
    <t>Boxes(136) for teachers' to pack their classrooms at Mesa Robles</t>
  </si>
  <si>
    <t>Nelson Total</t>
  </si>
  <si>
    <t>PO2W-210000001121</t>
  </si>
  <si>
    <t>Tack boards</t>
  </si>
  <si>
    <t xml:space="preserve">Furniture for Los Molinos' room #6. Stackable desks, student chairs, tables, mobile tables, stools, cubbies, desks, and rugs </t>
  </si>
  <si>
    <t>MCSI-4639</t>
  </si>
  <si>
    <t>000000020143747</t>
  </si>
  <si>
    <t>2020-096D</t>
  </si>
  <si>
    <t>000000020144493</t>
  </si>
  <si>
    <t>2020-097D</t>
  </si>
  <si>
    <t>2020-093A-2</t>
  </si>
  <si>
    <t>000000020144501</t>
  </si>
  <si>
    <t>Termite service</t>
  </si>
  <si>
    <t>Termite service at room #A-4 for the interior open studs at Los Altos ES.</t>
  </si>
  <si>
    <t>PO2W-210000001034</t>
  </si>
  <si>
    <t>00002</t>
  </si>
  <si>
    <t>81000</t>
  </si>
  <si>
    <t>000000020145581</t>
  </si>
  <si>
    <t>2020-086AD</t>
  </si>
  <si>
    <t>000000020145591</t>
  </si>
  <si>
    <t>Equipment to repair &amp; replace security system</t>
  </si>
  <si>
    <t>21-3242</t>
  </si>
  <si>
    <t>Equipment to repair &amp; replace security system at Workman ES</t>
  </si>
  <si>
    <t>21-3258</t>
  </si>
  <si>
    <t>21-3264</t>
  </si>
  <si>
    <t>21-3265</t>
  </si>
  <si>
    <t>ICS Service Co.</t>
  </si>
  <si>
    <t>Carts</t>
  </si>
  <si>
    <t>21-3309</t>
  </si>
  <si>
    <t>Computer cables</t>
  </si>
  <si>
    <t>PO2W-210000001035</t>
  </si>
  <si>
    <t>PI Manufacturing Corp.</t>
  </si>
  <si>
    <t>PO2W-210000001351</t>
  </si>
  <si>
    <t>PO2W-210000001354</t>
  </si>
  <si>
    <t>21-3335</t>
  </si>
  <si>
    <t xml:space="preserve">Elmo TT-12W Stem Cam Document Camera - a sample for Nelson room #C1 </t>
  </si>
  <si>
    <t>ViewSonicViewBoard IFP7550 Bundle 7 yr warranty, monitor, 75" class LED display with touchscreen, ewaste, and extended service agreement for parts &amp; labor for Nelson. Total monitors: 25</t>
  </si>
  <si>
    <t>ViewSonicViewBoard IFP7550 Bundle 7 yr warranty, monitor, 75" class LED display with touchscreen, ewaste, and extended service agreement for parts &amp; labor for Los Altos ES. Total monitors: 20</t>
  </si>
  <si>
    <t>ViewSonicViewBoard IFP7550 Bundle 7 yr warranty, monitor, 75" class LED display with touchscreen, ewaste, and extended service agreement for parts &amp; labor for Workman ES. Total monitors: 12</t>
  </si>
  <si>
    <t>ViewSonicViewBoard IFP7550 Bundle 7 yr warranty, monitor, 75" class LED display with touchscreen, ewaste, and extended service agreement for parts &amp; labor for Cedarlane. Total monitors: 25</t>
  </si>
  <si>
    <t>ViewSonicViewBoard IFP7550 Bundle 7 yr warranty, monitor, 75" class LED display with touchscreen, ewaste, and extended service agreement for parts &amp; labor for Mesa Robles. Total monitors: 38</t>
  </si>
  <si>
    <t>21-3339</t>
  </si>
  <si>
    <t>Elmo TT-12W Stem Cam Document Camera (HDMI Input &amp; Output) for Cedarlane. Total cameras: 25</t>
  </si>
  <si>
    <t>Elmo TT-12W Stem Cam Document Camera (HDMI Input &amp; Output) for Mesa Robles. Total cameras: 38</t>
  </si>
  <si>
    <t>Ergotron Zip40 Charging carts to store laptops at Grazide. Total carts: 10</t>
  </si>
  <si>
    <t>Ergotron Zip40 Charging carts to store laptops at Baldwin. Total carts: 14</t>
  </si>
  <si>
    <t>Ergotron Zip40 Charging carts to store laptops at Bixby. Total carts: 5</t>
  </si>
  <si>
    <t>Ergotron Zip40 Charging carts to store laptops at Kwis. Total carts: 8</t>
  </si>
  <si>
    <t>Ergotron Zip40 Charging carts to store laptops at La Puente HS. Total cart: 1</t>
  </si>
  <si>
    <t>Ergotron Zip40 Charging carts to store laptops at Lassalette. Total carts: 16</t>
  </si>
  <si>
    <t>Ergotron Zip40 Charging carts to store laptops at Los Altos HS. Total cart: 1</t>
  </si>
  <si>
    <t>Ergotron Zip40 Charging carts to store laptops at Newton. Total cart: 1</t>
  </si>
  <si>
    <t>Ergotron Zip40 Charging carts to store laptops at Orange Grove. Toatl carts: 2</t>
  </si>
  <si>
    <t>Ergotron Zip40 Charging carts to store laptops at Palm. Total carts: 7</t>
  </si>
  <si>
    <t>Ergotron Zip40 Charging carts to store laptops at Valinda. Total cart: 1</t>
  </si>
  <si>
    <t>Ergotron Zip40 Charging carts to store laptops Workman ES. Total cart: 1</t>
  </si>
  <si>
    <t>Ergotron Zip40 Charging carts to store laptops Workman HS. Total cart: 1</t>
  </si>
  <si>
    <t>Ergotron Zip40 Charging carts to store laptops at Cedarlane. Total cart: 1</t>
  </si>
  <si>
    <t>Ergotron Zip40 Charging carts to store laptops at Fairgrove. Total cart: 1</t>
  </si>
  <si>
    <t>Ergotron Zip40 Charging carts to store laptops at Sunset. Total cart: 1</t>
  </si>
  <si>
    <t>Ergotron Zip40 Charging carts to store laptops at Amar. Total carts: 15</t>
  </si>
  <si>
    <t>Ergotron Zip40 Charging carts to store laptops at Baldwin. Total carts: 13</t>
  </si>
  <si>
    <t>Ergotron Zip40 Charging carts to store laptops at Bixby. Total carts: 9</t>
  </si>
  <si>
    <t>Ergotron Zip40 Charging carts to store laptops at California. Total carts: 16</t>
  </si>
  <si>
    <t>Ergotron Zip40 Charging carts to store laptops at Cedarlane. Total carts: 21</t>
  </si>
  <si>
    <t>Ergotron Zip40 Charging carts to store laptops at Del Valle. Total carts: 16</t>
  </si>
  <si>
    <t>Ergotron Zip40 Charging carts to store laptops at Fairgrove. Total carts: 35</t>
  </si>
  <si>
    <t>Ergotron Zip40 Charging carts to store laptops at Grandview. Total carts: 18</t>
  </si>
  <si>
    <t>Ergotron Zip40 Charging carts to store laptops at Grazide. Total carts: 13</t>
  </si>
  <si>
    <t>Ergotron Zip40 Charging carts to store laptops at Kwis. Total carts: 7</t>
  </si>
  <si>
    <t>Ergotron Zip40 Charging carts to store laptops at La Puente HS. Total carts: 30</t>
  </si>
  <si>
    <t>Ergotron Zip40 Charging carts to store laptops at Lassalette. Total carts: 9</t>
  </si>
  <si>
    <t>Ergotron Zip40 Charging carts to store laptops at Los Altos ES. Total carts: 21</t>
  </si>
  <si>
    <t>Ergotron Zip40 Charging carts to store laptops at Los Altos HS. Total carts: 43</t>
  </si>
  <si>
    <t>Ergotron Zip40 Charging carts to store laptops at Los Molinos. Total carts: 22</t>
  </si>
  <si>
    <t>Ergotron Zip40 Charging carts to store laptops at Los Robles. Total carts: 10</t>
  </si>
  <si>
    <t>Ergotron Zip40 Charging carts to store laptops at Mesa Robles. Total carts: 37</t>
  </si>
  <si>
    <t>Ergotron Zip40 Charging carts to store laptops at Nelson. Total carts: 18</t>
  </si>
  <si>
    <t>Ergotron Zip40 Charging carts to store laptops at Newton. Total carts: 16</t>
  </si>
  <si>
    <t>Ergotron Zip40 Charging carts to store laptops at Orange Grove. Total carts: 10</t>
  </si>
  <si>
    <t>Ergotron Zip40 Charging carts to store laptops at Sierra Vista. Total carts: 9</t>
  </si>
  <si>
    <t>Ergotron Zip40 Charging carts to store laptops at Sparks ES. Total carts: 18</t>
  </si>
  <si>
    <t>Ergotron Zip40 Charging carts to store laptops at Sparks MS. Total carts: 14</t>
  </si>
  <si>
    <t>Ergotron Zip40 Charging carts to store laptops at Sunset. Total carts: 8</t>
  </si>
  <si>
    <t>Ergotron Zip40 Charging carts to store laptops at Temple. Total carts: 14</t>
  </si>
  <si>
    <t>Ergotron Zip40 Charging carts to store laptops at Valinda. Total carts: 26</t>
  </si>
  <si>
    <t>Ergotron Zip40 Charging carts to store laptops at Valley. Total carts: 6</t>
  </si>
  <si>
    <t>Ergotron Zip40 Charging carts to store laptops at Wedgeworth. Total carts: 24</t>
  </si>
  <si>
    <t>Ergotron Zip40 Charging carts to store laptops at Wilson HS. Total carts: 41</t>
  </si>
  <si>
    <t>Ergotron Zip40 Charging carts to store laptops at Wing Lane. Total carts: 15</t>
  </si>
  <si>
    <t>Ergotron Zip40 Charging carts to store laptops Workman ES. Total carts: 17</t>
  </si>
  <si>
    <t>Ergotron Zip40 Charging carts to store laptops Workman HS. Total carts: 31</t>
  </si>
  <si>
    <t>21-3355</t>
  </si>
  <si>
    <t>21-3356</t>
  </si>
  <si>
    <t>21-3360</t>
  </si>
  <si>
    <t>21-3361</t>
  </si>
  <si>
    <t>Computer cables for Mesa Robles</t>
  </si>
  <si>
    <t>Computer cables for Cedarlane</t>
  </si>
  <si>
    <t>Desktop  computers (ThinkCentre M720q), ThinkCentre Tiny Sandwich Kit II, Wireless combo keyboard &amp; mouse, and Tiny Power Cage II for Cedarlane (4 year warranty). Total computers: 25</t>
  </si>
  <si>
    <t>Desktop  computers (ThinkCentre M720q), ThinkCentre Tiny Sandwich Kit II, Wireless combo keyboard &amp; mouse, and Tiny Power Cage II for Mesa Robles (4 year warranty). Total computers: 38</t>
  </si>
  <si>
    <t>Desktop  computers (ThinkCentre M720q), ThinkCentre Tiny Sandwich Kit II, Wireless combo keyboard &amp; mouse, and Tiny Power Cage II for Los Altos ES (4 year warranty). Total computers: 20</t>
  </si>
  <si>
    <t>Desktop  computers (ThinkCentre M720q), ThinkCentre Tiny Sandwich Kit II, Wireless combo keyboard &amp; mouse, and Tiny Power Cage II for Nelson (4 year warranty). Total computers: 25</t>
  </si>
  <si>
    <t>Desktop  computers (ThinkCentre M720q), ThinkCentre Tiny Sandwich Kit II, Wireless combo keyboard &amp; mouse, and Tiny Power Cage II  (4 year warranty) for Workman ES. Total computers: 12</t>
  </si>
  <si>
    <t>XSRQ-210000002207</t>
  </si>
  <si>
    <t>Boxes(250) &amp; packing tapes (50) for teachers' to pack their classrooms at Cedarlane.</t>
  </si>
  <si>
    <t>Boxes &amp; tapes</t>
  </si>
  <si>
    <t>PO3W-210000001075</t>
  </si>
  <si>
    <t>PO3W-210000001076</t>
  </si>
  <si>
    <t>PO3W-210000001074</t>
  </si>
  <si>
    <t>PO3W-210000001078</t>
  </si>
  <si>
    <t>PO3W-210000001079</t>
  </si>
  <si>
    <t>20-31197-30-0000002</t>
  </si>
  <si>
    <t>000000020147422</t>
  </si>
  <si>
    <t>PO3W-210000001096</t>
  </si>
  <si>
    <t>000000020148205</t>
  </si>
  <si>
    <t>971453R</t>
  </si>
  <si>
    <t>000000020148211</t>
  </si>
  <si>
    <t>971455R</t>
  </si>
  <si>
    <t>000000020148212</t>
  </si>
  <si>
    <t>000000020148209</t>
  </si>
  <si>
    <t>000000020148210</t>
  </si>
  <si>
    <t>971455R.</t>
  </si>
  <si>
    <t>000000020148246</t>
  </si>
  <si>
    <t>21-3477</t>
  </si>
  <si>
    <t>XSRQ-210000002247</t>
  </si>
  <si>
    <t>Boxes(400) &amp; packing tapes (75) for teachers' to pack their classrooms at Mesa Robles</t>
  </si>
  <si>
    <t>Da-Lite IDEA Panoramic white board 16 x 10 format with panoramic screen surface for Valinda - room #14.</t>
  </si>
  <si>
    <t>Graybar</t>
  </si>
  <si>
    <t>21-3550</t>
  </si>
  <si>
    <t>Mounting brackets &amp; blank face plates for Los Altos ES</t>
  </si>
  <si>
    <t>Mounting brackets &amp; blank face plates for Nelson</t>
  </si>
  <si>
    <t>Mounting brackets &amp; blank face plates for Workman ES</t>
  </si>
  <si>
    <t>PO3W-210000001162</t>
  </si>
  <si>
    <t>21-3568</t>
  </si>
  <si>
    <t>General inspection for the project as defined in Title 24 at Los Altos ES.  Alterations to fire alarm system</t>
  </si>
  <si>
    <t xml:space="preserve">General inspection for the project as defined in Title 24 at Nelson.  Alterations to fire alarm system </t>
  </si>
  <si>
    <t>Category</t>
  </si>
  <si>
    <t>Technology</t>
  </si>
  <si>
    <t>Asbestos oversight/survey/abatement</t>
  </si>
  <si>
    <t>DSA Inspection</t>
  </si>
  <si>
    <t>CM/PM Management</t>
  </si>
  <si>
    <t>Environ Consultant</t>
  </si>
  <si>
    <t>Issuance costs</t>
  </si>
  <si>
    <t>Reprographics</t>
  </si>
  <si>
    <t>Advertisement</t>
  </si>
  <si>
    <t>Move classroom</t>
  </si>
  <si>
    <t>Design</t>
  </si>
  <si>
    <t>DSA Special Inspection</t>
  </si>
  <si>
    <t>Modular Buildings</t>
  </si>
  <si>
    <t>Move Management</t>
  </si>
  <si>
    <t>Alarm</t>
  </si>
  <si>
    <t>21-3578</t>
  </si>
  <si>
    <t>Furniture for Cedarlane. Tables, chairs, stools, carpets, filing cabinets, etc</t>
  </si>
  <si>
    <t>21-3579</t>
  </si>
  <si>
    <t>000000020151520</t>
  </si>
  <si>
    <t>PO2W-210000001495</t>
  </si>
  <si>
    <t>PO2W-210000001496</t>
  </si>
  <si>
    <t>Elmo TT-12W Stem Cam Document Camera (HDMI Input &amp; Output) for Nelson. Total cameras: 25</t>
  </si>
  <si>
    <t>Elmo TT-12W Stem Cam Document Camera (HDMI Input &amp; Output) for Los Altos ES. Total cameras: 20</t>
  </si>
  <si>
    <t>Tack boards for Workman ES. Total tack boards: 5</t>
  </si>
  <si>
    <t>PO2W-210000001036</t>
  </si>
  <si>
    <t>PO2W-210000001349</t>
  </si>
  <si>
    <t>PO2W-210000001350</t>
  </si>
  <si>
    <t>PO3W-210000001095</t>
  </si>
  <si>
    <t>PO3W-210000001145</t>
  </si>
  <si>
    <t>XSRQ-210000002249</t>
  </si>
  <si>
    <t>21-3658</t>
  </si>
  <si>
    <t>21-3659</t>
  </si>
  <si>
    <t>21-3656</t>
  </si>
  <si>
    <t>Demo of ceiling tiles in 15 classrooms at Grazide</t>
  </si>
  <si>
    <t>Demo of ceiling tiles in 15 classrooms at Los Molinos</t>
  </si>
  <si>
    <t>Demo of ceiling tiles in 9 classrooms at Sunset</t>
  </si>
  <si>
    <t>000000020151932</t>
  </si>
  <si>
    <t>000000020151933</t>
  </si>
  <si>
    <t>Pay app #10</t>
  </si>
  <si>
    <t>000000020151942</t>
  </si>
  <si>
    <t>000000020154817</t>
  </si>
  <si>
    <t>000000020154828</t>
  </si>
  <si>
    <t>000000020151937</t>
  </si>
  <si>
    <t>000000020154782</t>
  </si>
  <si>
    <t>000000020155354</t>
  </si>
  <si>
    <t>XSRQ-210000002484</t>
  </si>
  <si>
    <t>Boxes(260) &amp; packing tapes (150) for teachers' to pack their classrooms at Cedarlane.</t>
  </si>
  <si>
    <t>PO2W-210000001492</t>
  </si>
  <si>
    <t>Department of General Services (DGS)</t>
  </si>
  <si>
    <t>21-3752</t>
  </si>
  <si>
    <t>21-3753</t>
  </si>
  <si>
    <t>21-3754</t>
  </si>
  <si>
    <t>21-3772</t>
  </si>
  <si>
    <t xml:space="preserve">General inspection for the project as defined in Title 24 at Workman ES.  Alterations to fire alarm system </t>
  </si>
  <si>
    <t>DSA plan check review fee for Grandview 21st Century.</t>
  </si>
  <si>
    <t>DSA plan check review fee for Los Altos ES 21st Century</t>
  </si>
  <si>
    <t>DSA plan check review fee for Los Altos ES interim housing (Relocation of 4 modular buildings).</t>
  </si>
  <si>
    <t>DSA plan check review fee for Nelson 21st Century.</t>
  </si>
  <si>
    <t>DSA plan check review fee for Sparks MS 21st Century.</t>
  </si>
  <si>
    <t>DGS plan/field review fee for Cedarlane fire alarm</t>
  </si>
  <si>
    <t>DGS plan/field review fee for Sparks MS fire alarm</t>
  </si>
  <si>
    <t>21-3784</t>
  </si>
  <si>
    <t xml:space="preserve">General inspection for the project as defined in Title 24 at Fairgrove.  Alterations to fire alarm system </t>
  </si>
  <si>
    <t xml:space="preserve">General inspection for the project as defined in Title 24 at Los Molinos.  Alterations to fire alarm system </t>
  </si>
  <si>
    <t>Covered vinyl tack boards (46" x 96") as sample for District. Each panel will be wrapped on 4 sides, no trim.  Total tack boards for this PO: 8</t>
  </si>
  <si>
    <t>Provide labor and material to install sink cabinet which include backsplash &amp; countertop as a sample for Nelson room #C1. Cabinetwill be 48" wide x 24" deep x 34" high with a 7" front facia under the countertop in front of sink.</t>
  </si>
  <si>
    <t>Provide labor and materials to install four (4) 44" x 60" Top mounted sliding white board to include track as sample for Nelson room #C1.</t>
  </si>
  <si>
    <t>Provide labor and materials to install two (2) 48" x 96" porcelain white boards with 1" map rail and blade style marker tray. 1/2" aluminum trim on 3 sides, mitered corners as sample for Nelson room #C1.</t>
  </si>
  <si>
    <t>PO2W-210000001574</t>
  </si>
  <si>
    <t>000000020157276</t>
  </si>
  <si>
    <t>000000020157266</t>
  </si>
  <si>
    <t>000000020157265</t>
  </si>
  <si>
    <t>03-119612</t>
  </si>
  <si>
    <t>03-119606</t>
  </si>
  <si>
    <t>MCSI-4658</t>
  </si>
  <si>
    <t>000000020157533</t>
  </si>
  <si>
    <t>MCSI-4657</t>
  </si>
  <si>
    <t>000000020157905</t>
  </si>
  <si>
    <t>PO2W-210000001557</t>
  </si>
  <si>
    <t>000000020157906</t>
  </si>
  <si>
    <t>PO2W-210000001571</t>
  </si>
  <si>
    <t>000000020157908</t>
  </si>
  <si>
    <t>PO2W-210000001572</t>
  </si>
  <si>
    <t>000000020157907</t>
  </si>
  <si>
    <t>000000020157909</t>
  </si>
  <si>
    <t>000000020157917</t>
  </si>
  <si>
    <t>Ceiling replacement for Bixby.</t>
  </si>
  <si>
    <t>Vendor 
Name</t>
  </si>
  <si>
    <t>Description 
(Services)</t>
  </si>
  <si>
    <t>% 
Completion</t>
  </si>
  <si>
    <t>21-3861</t>
  </si>
  <si>
    <t>0193365-IN</t>
  </si>
  <si>
    <t>000000020158901</t>
  </si>
  <si>
    <t>000000020158915</t>
  </si>
  <si>
    <t>DSA Fees</t>
  </si>
  <si>
    <t>FF &amp; E</t>
  </si>
  <si>
    <t>Fire alarm and low voltage service for Grandview</t>
  </si>
  <si>
    <t>Fire alarm and low voltage service for Los Altos ES</t>
  </si>
  <si>
    <t>Fire alarm and low voltage service for Mesa Robles</t>
  </si>
  <si>
    <t>Fire alarm and low voltage service for Nelson</t>
  </si>
  <si>
    <t>Fire alarm and low voltage service for Newton</t>
  </si>
  <si>
    <t>Fire alarm and low voltage service for Sparks MS</t>
  </si>
  <si>
    <t>Fire alarm and low voltage service for Workman ES</t>
  </si>
  <si>
    <t>Low voltage/classroom raceway for Nelson, room #C1.  Remove/reinstall 1 existing smoke detector and 1 existing horn strobe.  Installation of required 5400 raceway &amp; fittings.  Installation of #12 solid wire from outlets to new installed circuit breaker in existing electrical distribution panel. Install Cat 6 cable for 8 data drops and Cat 6A for 4 WAP data drops with 3" of service loop.</t>
  </si>
  <si>
    <t>-</t>
  </si>
  <si>
    <t>Wall plates</t>
  </si>
  <si>
    <t>PO2W-210000001585</t>
  </si>
  <si>
    <t>21-4009</t>
  </si>
  <si>
    <t>Floor tile &amp; mastic abatement oversight and clearance at Los Altos ES for room #C1, work room between C1 &amp; C2, B3 in Phase I and E2, E3, E4, &amp; F4 in phase II.</t>
  </si>
  <si>
    <t>Floor tile &amp; mastic abatement abatement oversight and clearance at Nelson for room #A1, B1, B3, and under the cabinets in B2 &amp; B4.</t>
  </si>
  <si>
    <t>Floor tile &amp; mastic abatement oversight at Workman ES for room #5, 6, 7, and 12</t>
  </si>
  <si>
    <t>Oversight asbestos abatement at Cedarlane for room #F1-F3, G1-G4, &amp; H1</t>
  </si>
  <si>
    <t xml:space="preserve">Oversight asbestos abatement at Mesa Robles for room #2 &amp; 4  </t>
  </si>
  <si>
    <t>Oversight asbestos abatement at Mesa Robles for room #D12-D15 &amp; G11</t>
  </si>
  <si>
    <t>21-4030</t>
  </si>
  <si>
    <t>21-4032</t>
  </si>
  <si>
    <t>21-4031</t>
  </si>
  <si>
    <t>21-4036</t>
  </si>
  <si>
    <t>Furniture for Mesa Robles students grade 4-8. Student chairs, mid towers shelves, mega cases shelves, mobile teacher's desks, etc</t>
  </si>
  <si>
    <t>PO2W-210000001556</t>
  </si>
  <si>
    <t>PO2W-210000001628</t>
  </si>
  <si>
    <t>03-121294</t>
  </si>
  <si>
    <t>03-121295</t>
  </si>
  <si>
    <t>03-121296</t>
  </si>
  <si>
    <t>21-4190</t>
  </si>
  <si>
    <t>000000020161539</t>
  </si>
  <si>
    <t>MCSI-4644</t>
  </si>
  <si>
    <t>000000020162190</t>
  </si>
  <si>
    <t>MCSI-4640</t>
  </si>
  <si>
    <t>MCSI-4651</t>
  </si>
  <si>
    <t>PO2W-210000001657</t>
  </si>
  <si>
    <t>PO2W-210000001659</t>
  </si>
  <si>
    <t>PO2W-210000001658</t>
  </si>
  <si>
    <t>PO2W-210000001660</t>
  </si>
  <si>
    <t>XSRQ-210000002810</t>
  </si>
  <si>
    <t>Boxes(500) for teachers' to pack their classrooms at Mesa Robles</t>
  </si>
  <si>
    <t>RI89503, RI89853, RI89908</t>
  </si>
  <si>
    <t>000000020162568</t>
  </si>
  <si>
    <t>PO2W-210000001656</t>
  </si>
  <si>
    <t>000000020162580</t>
  </si>
  <si>
    <t>Project
Tracking
#</t>
  </si>
  <si>
    <t>R20554228</t>
  </si>
  <si>
    <t>000000020162569</t>
  </si>
  <si>
    <t>000000020162570</t>
  </si>
  <si>
    <t>000000020162573</t>
  </si>
  <si>
    <t>000000020162584</t>
  </si>
  <si>
    <t>T8573</t>
  </si>
  <si>
    <t>000000020162578</t>
  </si>
  <si>
    <t>000000020162581</t>
  </si>
  <si>
    <t>202011-08:CFA</t>
  </si>
  <si>
    <t>000000020162579</t>
  </si>
  <si>
    <t>202011-04:LAM</t>
  </si>
  <si>
    <t>202011-03:NEM</t>
  </si>
  <si>
    <t>202011-05:WEM</t>
  </si>
  <si>
    <t>20-31197-30-0000003</t>
  </si>
  <si>
    <t>000000020162565</t>
  </si>
  <si>
    <t>20-31198-60-0000001</t>
  </si>
  <si>
    <t>20-31196-60-0000001</t>
  </si>
  <si>
    <t>20-31311-30-01</t>
  </si>
  <si>
    <t>20-31311-30-02</t>
  </si>
  <si>
    <t>21-4243</t>
  </si>
  <si>
    <t>Additional furniture for Workman ES - student chairs, total: 45</t>
  </si>
  <si>
    <t>000000020162966</t>
  </si>
  <si>
    <t>000000020162981</t>
  </si>
  <si>
    <t>000000020162991</t>
  </si>
  <si>
    <t>000000020163346</t>
  </si>
  <si>
    <t>PO2W-210000001122</t>
  </si>
  <si>
    <t>202012-12:VAFA</t>
  </si>
  <si>
    <t>000000020163358</t>
  </si>
  <si>
    <t>202101-14:CFA</t>
  </si>
  <si>
    <t>202012-13:CFA</t>
  </si>
  <si>
    <t>202101-12:LAFA</t>
  </si>
  <si>
    <t>202101-11:NFA</t>
  </si>
  <si>
    <t>202101-13:WFA</t>
  </si>
  <si>
    <t>000000020163360</t>
  </si>
  <si>
    <t>Oversight asbestos abatement at Cedarlane for room #E1, E2, E3 &amp; H3</t>
  </si>
  <si>
    <t>PO2W-210000001738</t>
  </si>
  <si>
    <t>PO2W-210000001743</t>
  </si>
  <si>
    <t>000000020163835</t>
  </si>
  <si>
    <t>Cables for Nelson</t>
  </si>
  <si>
    <t>Cables for Workman ES</t>
  </si>
  <si>
    <t>000000020164229</t>
  </si>
  <si>
    <t>Rental of 2 - 40' dry containers with lock box for 6 months (05/15-11/14/20) for Los Altos ES.  Monthly rental is $180.00 ($1,080.00/6 mo) to include taxes, delivery and pick-up fees</t>
  </si>
  <si>
    <t>Rental of 1 - 40' dry container with lock box for 6 months (06/01-11/30/20) for Los Altos ES.  Monthly rental is $180.00 ($1,080.00/6 mo) to include taxes, delivery and pick-up fees</t>
  </si>
  <si>
    <t>Rental of 1 - 40' dry container with lock box for 6 months (06/15-12/14/20) for Los Altos ES.  Monthly rental is $180.00 ($1,080.00/6 mo) to include taxes, delivery and pick-up fees</t>
  </si>
  <si>
    <t>Rental of 1 - 40' dry container with lock box for 6 months (08/01-01/31/21) for Los Altos ES.  Monthly rental is $180.00 ($1,080.00/6 mo) to include taxes, delivery and pick-up fees</t>
  </si>
  <si>
    <t xml:space="preserve">Rental of 1 - 40' dry container with lock box for 6 months (05/15-11/14/20) for Mesa Robles.  Monthly rental is $180.00 ($1,080.00/6 mo) to include taxes, delivery and pick-up fees. </t>
  </si>
  <si>
    <t>Rental of 3 - 40' dry containers with lock box for 6 months (11/01/20-04/30/21) for Mesa Robles.  Monthly rental is $180.00 ($1,080.00/6 mo) to include taxes, delivery and pick-up fees</t>
  </si>
  <si>
    <t>Rental of 2 - 40' dry containers with lock box for 6 months (05/15-11/14/20) for Nelson.  Monthly rental is $180.00 ($1,080.00/6 mo) to include taxes, delivery and pick-up fees.</t>
  </si>
  <si>
    <t xml:space="preserve">Rental of 2 - 40' dry containers with lock box for 6 months (05/15-11/14/20) for Nelson.  Monthly rental is $180.00 ($1,080.00/6 mo) to include taxes, delivery and pick-up fees. </t>
  </si>
  <si>
    <t>Rental of 1 - 40' dry container with lock box for 6 months (06/01-11/30/20) for Nelson.  Monthly rental is $180.00 ($1,080.00/6 mo) to include taxes, delivery and pick-up fees</t>
  </si>
  <si>
    <t>Rental of 1 - 40' dry container with lock box for 6 months (10/15/20-04/14/21) for Nelson.  Monthly rental is $180.00 ($1,080.00/6 mo) to include taxes, delivery and pick-up fees</t>
  </si>
  <si>
    <t>Rental of 2 - 40' dry containers with lock box for 6 months (05/15-11/14/20) for Workman ES.  Monthly rental is $180.00 ($1,080.00/6 mo) to include taxes, delivery and pick-up fees</t>
  </si>
  <si>
    <t>Rental of 1 - 40' dry container with lock box for 6 months (06/01-11/30/20) for Workman ES.  Monthly rental is $180.00 ($1,080.00/6 mo) to include taxes, delivery and pick-up fees</t>
  </si>
  <si>
    <t>Rental of 2 - 40' dry containers with lock box for 6 months for Cedarlane.  Monthly rental is $180.00 for the first 6 month to include taxes, delivery and pick-up fees. After the intial 6 months, the monthly rental rate is $125.00/month through December 2021.</t>
  </si>
  <si>
    <t>Rental of 5 - 40' dry containers with lock box for 6 months for Los Altos ES.  After the intial 6 months, the monthly rental rate is $125.00/month through December 2021.</t>
  </si>
  <si>
    <t>Rental of 5 - 40' dry containers with lock box for 6 months for Mesa Robles.  Monthly rental is $180.00 for the first 6 month to include taxes, delivery and pick-up fees. After the intial 6 months, the monthly rental rate is $125.00/month through December 2021.</t>
  </si>
  <si>
    <t>Rental of 4 - 40' dry containers with lock box for 6 months for Nelson.  After the intial 6 months, the monthly rental rate is $125.00/month through December 2021.</t>
  </si>
  <si>
    <t>Rental of 3 - 40' dry containers with lock box for 6 months for Workman ES.  After the intial 6 months, the monthly rental rate is $125.00/month through December 2021.</t>
  </si>
  <si>
    <t>21-4281</t>
  </si>
  <si>
    <t>21-4282</t>
  </si>
  <si>
    <t>21-4283</t>
  </si>
  <si>
    <t>21-4284</t>
  </si>
  <si>
    <t>21-4285</t>
  </si>
  <si>
    <t>21-4313</t>
  </si>
  <si>
    <t>Scanning/printing - set-up, copy, digital processing, copying, stapling, binding, 3 hole drill, cover, and delivery for Los Molinos</t>
  </si>
  <si>
    <t>21-4441</t>
  </si>
  <si>
    <t>DGS plan/field review fee for Newton fire alarm</t>
  </si>
  <si>
    <t>000000020165087</t>
  </si>
  <si>
    <t>000000020165094</t>
  </si>
  <si>
    <t>Haul-Away Rubbish Service Co</t>
  </si>
  <si>
    <t>Furniture - flex space chairs, mobile tchr desks, media tower, carpets, tables, tree seats, bin centers, etc for Amar</t>
  </si>
  <si>
    <t>Furniture - flex space chairs, mobile tchr desks, media tower, carpets, tables, tree seats, bin centers, etc. for Baldwin</t>
  </si>
  <si>
    <t>RI90797</t>
  </si>
  <si>
    <t>000000020166212</t>
  </si>
  <si>
    <t>RI89941</t>
  </si>
  <si>
    <t>RI90464</t>
  </si>
  <si>
    <t>RI90780</t>
  </si>
  <si>
    <t>RI90909</t>
  </si>
  <si>
    <t>RI91366</t>
  </si>
  <si>
    <t>RI89942</t>
  </si>
  <si>
    <t>R90910</t>
  </si>
  <si>
    <t>RI90939</t>
  </si>
  <si>
    <t>RI90908</t>
  </si>
  <si>
    <t>RI91367</t>
  </si>
  <si>
    <t>RI89940</t>
  </si>
  <si>
    <t>RI90465</t>
  </si>
  <si>
    <t>RI90466</t>
  </si>
  <si>
    <t>RI91368</t>
  </si>
  <si>
    <t>RI90911</t>
  </si>
  <si>
    <t>RI89943</t>
  </si>
  <si>
    <t>0CX00268</t>
  </si>
  <si>
    <t>000000020166211</t>
  </si>
  <si>
    <t>000000020166218</t>
  </si>
  <si>
    <t>Phase</t>
  </si>
  <si>
    <t>Construction Contingency</t>
  </si>
  <si>
    <t>Legal Services</t>
  </si>
  <si>
    <t>Amar-21st Century-Environ Consultant</t>
  </si>
  <si>
    <t>Amar-21st Century-FF &amp; E</t>
  </si>
  <si>
    <t>Amar-21st Century-Technology</t>
  </si>
  <si>
    <t>Amar-Ceiling replacement-Contractor</t>
  </si>
  <si>
    <t>Amar-Drinking fountain replacement-Contractor</t>
  </si>
  <si>
    <t>Amar-Drinking fountain replacement-DSA Inspection</t>
  </si>
  <si>
    <t>Baldwin-21st Century-Environ Consultant</t>
  </si>
  <si>
    <t>Baldwin-21st Century-FF &amp; E</t>
  </si>
  <si>
    <t>Baldwin-21st Century-Technology</t>
  </si>
  <si>
    <t>Baldwin-Ceiling replacement-Contractor</t>
  </si>
  <si>
    <t>Baldwin-Drinking fountain replacement-DSA Fees</t>
  </si>
  <si>
    <t>Baldwin-Fire alarm-Design</t>
  </si>
  <si>
    <t>Baldwin-Fire Alarm-DSA Fees</t>
  </si>
  <si>
    <t>Bixby-21st Century-Environ Consultant</t>
  </si>
  <si>
    <t>Bixby-21st Century-FF &amp; E</t>
  </si>
  <si>
    <t>Bixby-21st Century-Technology</t>
  </si>
  <si>
    <t>Bixby-Ceiling replacement-Contractor</t>
  </si>
  <si>
    <t>Bixby-Fire Alarm-Design</t>
  </si>
  <si>
    <t>Bixby-Fire Alarm-DSA Fees</t>
  </si>
  <si>
    <t>California-21st Century-Contractor</t>
  </si>
  <si>
    <t>California-21st Century-Environ Consultant</t>
  </si>
  <si>
    <t>California-21st Century-FF &amp; E</t>
  </si>
  <si>
    <t>California-21st Century-Technology</t>
  </si>
  <si>
    <t>California-Ceiling replacement-Contractor</t>
  </si>
  <si>
    <t>California-Drinking fountain replacement-DSA Fees</t>
  </si>
  <si>
    <t>California-Fire Alarm-Contractor</t>
  </si>
  <si>
    <t>California-Fire alarm-Design</t>
  </si>
  <si>
    <t>California-Fire Alarm-DSA Fees</t>
  </si>
  <si>
    <t>California-Fire Alarm-DSA Inspection</t>
  </si>
  <si>
    <t>Cedarlane-21st Century-Advertisement</t>
  </si>
  <si>
    <t>Cedarlane-21st Century-CM/PM Management</t>
  </si>
  <si>
    <t>Cedarlane-21st Century-Contractor</t>
  </si>
  <si>
    <t>Cedarlane-21st Century-Design</t>
  </si>
  <si>
    <t>Cedarlane-21st Century-DSA Fees</t>
  </si>
  <si>
    <t>Cedarlane-21st Century-DSA Inspection</t>
  </si>
  <si>
    <t>Cedarlane-21st Century-Environ Consultant</t>
  </si>
  <si>
    <t>Cedarlane-21st Century-FF &amp; E</t>
  </si>
  <si>
    <t>Cedarlane-21st Century-Move classroom</t>
  </si>
  <si>
    <t>Cedarlane-21st Century-Move Management</t>
  </si>
  <si>
    <t>Cedarlane-21st Century-Reprographics</t>
  </si>
  <si>
    <t>Cedarlane-21st Century-Technology</t>
  </si>
  <si>
    <t>Cedarlane-Drinking fountain replacement-DSA Inspection</t>
  </si>
  <si>
    <t>Cedarlane-Fire Alarm-Contractor</t>
  </si>
  <si>
    <t>Cedarlane-Fire alarm-Design</t>
  </si>
  <si>
    <t>Cedarlane-Fire alarm-DSA Fees</t>
  </si>
  <si>
    <t>Cedarlane-Fire Alarm-DSA Inspection</t>
  </si>
  <si>
    <t>Cedarlane-Fire Alarm-Environ Consultant</t>
  </si>
  <si>
    <t>Cedarlane-Interim Housing-Advertisement</t>
  </si>
  <si>
    <t>Cedarlane-Interim Housing-Contractor</t>
  </si>
  <si>
    <t>Cedarlane-Interim Housing-Design</t>
  </si>
  <si>
    <t>Cedarlane-Interim Housing-DSA Fees</t>
  </si>
  <si>
    <t>Cedarlane-Interim Housing-DSA Inspection</t>
  </si>
  <si>
    <t>Cedarlane-Interim Housing-DSA Special Inspection</t>
  </si>
  <si>
    <t>Cedarlane-Interim Housing-Modular Buildings</t>
  </si>
  <si>
    <t>Del Valle-21st Century-Contractor</t>
  </si>
  <si>
    <t>Del Valle-21st Century-Environ Consultant</t>
  </si>
  <si>
    <t>Del Valle-21st Century-FF &amp; E</t>
  </si>
  <si>
    <t>Del Valle-21st Century-Technology</t>
  </si>
  <si>
    <t>Del Valle-Ceiling replacement-Contractor</t>
  </si>
  <si>
    <t>Del Valle-Fire alarm-Design</t>
  </si>
  <si>
    <t>Dibble-21st Century-Environ Consultant</t>
  </si>
  <si>
    <t>District Office-21st Century-Advertisement</t>
  </si>
  <si>
    <t>District Office-21st Century-CM/PM Management</t>
  </si>
  <si>
    <t>District Office-21st Century-Contractor</t>
  </si>
  <si>
    <t>District Office-21st Century-FF &amp; E</t>
  </si>
  <si>
    <t>District Office-21st Century-Legal services</t>
  </si>
  <si>
    <t>District Office-21st Century-Reprographics</t>
  </si>
  <si>
    <t>District Office-21st Century-Technology</t>
  </si>
  <si>
    <t>District Office-Cost of Issuance-Issuance costs</t>
  </si>
  <si>
    <t>District Office-Design guidelines-Design</t>
  </si>
  <si>
    <t>Fairgrove-21st Century-Environ Consultant</t>
  </si>
  <si>
    <t>Fairgrove-21st Century-FF &amp; E</t>
  </si>
  <si>
    <t>Fairgrove-21st Century-Technology</t>
  </si>
  <si>
    <t>Fairgrove-Drinking fountain replacement-DSA Inspection</t>
  </si>
  <si>
    <t>Fairgrove-Fire Alarm-Contractor</t>
  </si>
  <si>
    <t>Fairgrove-Fire alarm-Design</t>
  </si>
  <si>
    <t>Fairgrove-Fire Alarm-DSA Fees</t>
  </si>
  <si>
    <t>Fairgrove-Fire Alarm-DSA Inspection</t>
  </si>
  <si>
    <t>Grandview-21st Century-CM/PM Management</t>
  </si>
  <si>
    <t>Grandview-21st Century-Design</t>
  </si>
  <si>
    <t>Grandview-21st Century-DSA Fees</t>
  </si>
  <si>
    <t>Grandview-21st Century-Environ Consultant</t>
  </si>
  <si>
    <t>Grandview-21st Century-FF &amp; E</t>
  </si>
  <si>
    <t>Grandview-21st Century-Technology</t>
  </si>
  <si>
    <t>Grandview-Fire Alarm-Contractor</t>
  </si>
  <si>
    <t>Grandview-Fire alarm-Design</t>
  </si>
  <si>
    <t>Grandview-Fire Alarm-DSA Inspection</t>
  </si>
  <si>
    <t>Grandview-Fire Alarm-Environ Consultant</t>
  </si>
  <si>
    <t>Grazide-21st Century-Contractor</t>
  </si>
  <si>
    <t>Grazide-21st Century-Environ Consultant</t>
  </si>
  <si>
    <t>Grazide-21st Century-Technology</t>
  </si>
  <si>
    <t>Grazide-Ceiling replacement-Contractor</t>
  </si>
  <si>
    <t>Grazide-Fire Alarm-Design</t>
  </si>
  <si>
    <t>Grazide-Fire Alarm-DSA Fees</t>
  </si>
  <si>
    <t>Kwis-21st Century-Environ Consultant</t>
  </si>
  <si>
    <t>Kwis-21st Century-FF &amp; E</t>
  </si>
  <si>
    <t>Kwis-21st Century-Technology</t>
  </si>
  <si>
    <t>Kwis-Ceiling replacement-Contractor</t>
  </si>
  <si>
    <t>Kwis-Drinking fountain replacement-DSA Inspection</t>
  </si>
  <si>
    <t>Kwis-Fire alarm-Design</t>
  </si>
  <si>
    <t>La Puente HS-21st Century-Environ Consultant</t>
  </si>
  <si>
    <t>La Puente HS-21st Century-Technology</t>
  </si>
  <si>
    <t>La Puente HS-Drinking fountain replacement-DSA Inspection</t>
  </si>
  <si>
    <t>La Puente HS-Fire Alarm-Contractor</t>
  </si>
  <si>
    <t>La Puente HS-Fire alarm-Design</t>
  </si>
  <si>
    <t>Lassalette-21st Century-Environ Consultant</t>
  </si>
  <si>
    <t>Lassalette-21st Century-FF &amp; E</t>
  </si>
  <si>
    <t>Lassalette-21st Century-Technology</t>
  </si>
  <si>
    <t>Lassalette-Drinking fountain replacement-DSA Inspection</t>
  </si>
  <si>
    <t>Lassalette-Fire Alarm-Design</t>
  </si>
  <si>
    <t>Los Altos ES-21st Century-CM/PM Management</t>
  </si>
  <si>
    <t>Los Altos ES-21st Century-Contractor</t>
  </si>
  <si>
    <t>Los Altos ES-21st Century-Design</t>
  </si>
  <si>
    <t>Los Altos ES-21st Century-DSA Fees</t>
  </si>
  <si>
    <t>Los Altos ES-21st Century-DSA Inspection</t>
  </si>
  <si>
    <t>Los Altos ES-21st Century-DSA Special Inspection</t>
  </si>
  <si>
    <t>Los Altos ES-21st Century-Environ Consultant</t>
  </si>
  <si>
    <t>Los Altos ES-21st Century-FF &amp; E</t>
  </si>
  <si>
    <t>Los Altos ES-21st Century-Move Management</t>
  </si>
  <si>
    <t>Los Altos ES-21st Century-Reprographics</t>
  </si>
  <si>
    <t>Los Altos ES-21st Century-Technology</t>
  </si>
  <si>
    <t>Los Altos ES-Ceiling replacement-Contractor</t>
  </si>
  <si>
    <t>Los Altos ES-Drinking fountain replacement-DSA Fees</t>
  </si>
  <si>
    <t>Los Altos ES-Fire Alarm-Contractor</t>
  </si>
  <si>
    <t>Los Altos ES-Fire alarm-Design</t>
  </si>
  <si>
    <t>Los Altos ES-Fire Alarm-DSA Inspection</t>
  </si>
  <si>
    <t>Los Altos ES-Interim Housing-Alarm</t>
  </si>
  <si>
    <t>Los Altos ES-Interim Housing-Contractor</t>
  </si>
  <si>
    <t>Los Altos ES-Interim Housing-Design</t>
  </si>
  <si>
    <t>Los Altos ES-Interim Housing-DSA Fees</t>
  </si>
  <si>
    <t>Los Altos ES-Interim Housing-DSA Inspection</t>
  </si>
  <si>
    <t>Los Altos ES-Interim Housing-DSA Special Inspection</t>
  </si>
  <si>
    <t>Los Altos ES-Interim Housing-Modular Buildings</t>
  </si>
  <si>
    <t>Los Altos HS-21st Century-Environ Consultant</t>
  </si>
  <si>
    <t>Los Altos HS-21st Century-Technology</t>
  </si>
  <si>
    <t>Los Altos HS-Drinking fountain replacement-Contractor</t>
  </si>
  <si>
    <t>Los Altos HS-Fire alarm-Design</t>
  </si>
  <si>
    <t>Los Altos HS-Fire Alarm-DSA Fees</t>
  </si>
  <si>
    <t>Los Molinos-21st Century-Contractor</t>
  </si>
  <si>
    <t>Los Molinos-21st Century-Environ Consultant</t>
  </si>
  <si>
    <t>Los Molinos-21st Century-FF &amp; E</t>
  </si>
  <si>
    <t>Los Molinos-21st Century-Technology</t>
  </si>
  <si>
    <t>Los Molinos-Ceiling replacement-Contractor</t>
  </si>
  <si>
    <t>Los Molinos-Fire Alarm-Contractor</t>
  </si>
  <si>
    <t>Los Molinos-Fire alarm-Design</t>
  </si>
  <si>
    <t>Los Molinos-Fire Alarm-DSA Fees</t>
  </si>
  <si>
    <t>Los Molinos-Fire Alarm-DSA Inspection</t>
  </si>
  <si>
    <t>Los Molinos-Fire alarm-Reprographics</t>
  </si>
  <si>
    <t>Los Robles-21st Century-Environ Consultant</t>
  </si>
  <si>
    <t>Los Robles-21st Century-Technology</t>
  </si>
  <si>
    <t>Los Robles-Ceiling replacement-Contractor</t>
  </si>
  <si>
    <t>Los Robles-Fire alarm-Design</t>
  </si>
  <si>
    <t>Mesa Robles-21st Century-Advertisement</t>
  </si>
  <si>
    <t>Mesa Robles-21st Century-CM/PM Management</t>
  </si>
  <si>
    <t>Mesa Robles-21st Century-Contractor</t>
  </si>
  <si>
    <t>Mesa Robles-21st Century-Design</t>
  </si>
  <si>
    <t>Mesa Robles-21st Century-DSA Fees</t>
  </si>
  <si>
    <t>Mesa Robles-21st Century-DSA Inspection</t>
  </si>
  <si>
    <t>Mesa Robles-21st Century-Environ Consultant</t>
  </si>
  <si>
    <t>Mesa Robles-21st Century-FF &amp; E</t>
  </si>
  <si>
    <t>Mesa Robles-21st Century-Move classroom</t>
  </si>
  <si>
    <t>Mesa Robles-21st Century-Move Management</t>
  </si>
  <si>
    <t>Mesa Robles-21st Century-Reprographics</t>
  </si>
  <si>
    <t>Mesa Robles-21st Century-Technology</t>
  </si>
  <si>
    <t>Mesa Robles-Drinking fountain replacement-Contractor</t>
  </si>
  <si>
    <t>Mesa Robles-Fire Alarm-Contractor</t>
  </si>
  <si>
    <t>Mesa Robles-Fire alarm-Design</t>
  </si>
  <si>
    <t>Mesa Robles-Fire Alarm-DSA Inspection</t>
  </si>
  <si>
    <t>Mesa Robles-Interim Housing-Contractor</t>
  </si>
  <si>
    <t>Mesa Robles-Interim Housing-Design</t>
  </si>
  <si>
    <t>Mesa Robles-Interim Housing-DSA Fees</t>
  </si>
  <si>
    <t>Mesa Robles-Interim Housing-DSA Inspection</t>
  </si>
  <si>
    <t>Mesa Robles-Interim Housing-DSA Special Inspection</t>
  </si>
  <si>
    <t>Mesa Robles-Interim Housing-Environ Consultant</t>
  </si>
  <si>
    <t>Mesa Robles-Interim Housing-Modular Buildings</t>
  </si>
  <si>
    <t>Mesa Robles-Interim Housing-Move Management</t>
  </si>
  <si>
    <t>Mesa Robles-Interim Housing-Reprographics</t>
  </si>
  <si>
    <t>Nelson-21st Century-CM/PM Management</t>
  </si>
  <si>
    <t>Nelson-21st Century-Contractor</t>
  </si>
  <si>
    <t>Nelson-21st Century-Design</t>
  </si>
  <si>
    <t>Nelson-21st Century-DSA Fees</t>
  </si>
  <si>
    <t>Nelson-21st Century-DSA Inspection</t>
  </si>
  <si>
    <t>Nelson-21st Century-DSA Special Inspection</t>
  </si>
  <si>
    <t>Nelson-21st Century-Environ Consultant</t>
  </si>
  <si>
    <t>Nelson-21st Century-FF &amp; E</t>
  </si>
  <si>
    <t>Nelson-21st Century-Move Management</t>
  </si>
  <si>
    <t>Nelson-21st Century-Reprographics</t>
  </si>
  <si>
    <t>Nelson-21st Century-Technology</t>
  </si>
  <si>
    <t>Nelson-Ceiling replacement-Contractor</t>
  </si>
  <si>
    <t>Nelson-Drinking fountain replacement-DSA Fees</t>
  </si>
  <si>
    <t>Nelson-Fire Alarm-Contractor</t>
  </si>
  <si>
    <t>Nelson-Fire alarm-Design</t>
  </si>
  <si>
    <t>Nelson-Fire Alarm-DSA Inspection</t>
  </si>
  <si>
    <t>Newton-21st Century-CM/PM Management</t>
  </si>
  <si>
    <t>Newton-21st Century-Contractor</t>
  </si>
  <si>
    <t>Newton-21st Century-Design</t>
  </si>
  <si>
    <t>Newton-21st Century-DSA Fees</t>
  </si>
  <si>
    <t>Newton-21st Century-Environ Consultant</t>
  </si>
  <si>
    <t>Newton-21st Century-Technology</t>
  </si>
  <si>
    <t>Newton-Fire Alarm-Contractor</t>
  </si>
  <si>
    <t>Newton-Fire alarm-Design</t>
  </si>
  <si>
    <t>Newton-Fire alarm-DSA Fees</t>
  </si>
  <si>
    <t>Newton-Fire Alarm-DSA Inspection</t>
  </si>
  <si>
    <t>Newton-Interim Housing-Contractor</t>
  </si>
  <si>
    <t>Newton-Interim Housing-Design</t>
  </si>
  <si>
    <t>Newton-Interim Housing-DSA Fees</t>
  </si>
  <si>
    <t>Newton-Interim Housing-DSA Inspection</t>
  </si>
  <si>
    <t>Newton-Interim Housing-Modular Buildings</t>
  </si>
  <si>
    <t>Orange Grove-21st Century-Environ Consultant</t>
  </si>
  <si>
    <t>Orange Grove-21st Century-Technology</t>
  </si>
  <si>
    <t>Orange Grove-Fire alarm-Design</t>
  </si>
  <si>
    <t>Palm Canyon-21st Century-Technology</t>
  </si>
  <si>
    <t>Palm-21st Century-Contractor</t>
  </si>
  <si>
    <t>Palm-21st Century-Environ Consultant</t>
  </si>
  <si>
    <t>Palm-21st Century-FF &amp; E</t>
  </si>
  <si>
    <t>Palm-21st Century-Technology</t>
  </si>
  <si>
    <t>Palm-Ceiling replacement-Contractor</t>
  </si>
  <si>
    <t>Palm-Drinking fountain replacement-DSA Fees</t>
  </si>
  <si>
    <t>Palm-Fire alarm-Design</t>
  </si>
  <si>
    <t>Sierra Vista-21st Century-Environ Consultant</t>
  </si>
  <si>
    <t>Sierra Vista-21st Century-Technology</t>
  </si>
  <si>
    <t>Sierra Vista-Fire alarm-Design</t>
  </si>
  <si>
    <t>Sparks ES-21st Century-Contractor</t>
  </si>
  <si>
    <t>Sparks ES-21st Century-Environ Consultant</t>
  </si>
  <si>
    <t>Sparks ES-21st Century-FF &amp; E</t>
  </si>
  <si>
    <t>Sparks ES-21st Century-Technology</t>
  </si>
  <si>
    <t>Sparks ES-Ceiling replacement-Contractor</t>
  </si>
  <si>
    <t>Sparks ES-Drinking fountain replacement-DSA Inspection</t>
  </si>
  <si>
    <t>Sparks ES-Fire Alarm-Design</t>
  </si>
  <si>
    <t>Sparks ES-Fire Alarm-DSA Fees</t>
  </si>
  <si>
    <t>Sparks MS-21st Century-CM/PM Management</t>
  </si>
  <si>
    <t>Sparks MS-21st Century-Design</t>
  </si>
  <si>
    <t>Sparks MS-21st Century-DSA Fees</t>
  </si>
  <si>
    <t>Sparks MS-21st Century-Environ Consultant</t>
  </si>
  <si>
    <t>Sparks MS-21st Century-Technology</t>
  </si>
  <si>
    <t>Sparks MS-Fire Alarm-Contractor</t>
  </si>
  <si>
    <t>Sparks MS-Fire alarm-Design</t>
  </si>
  <si>
    <t>Sparks MS-Fire alarm-DSA Fees</t>
  </si>
  <si>
    <t>Sparks MS-Fire Alarm-DSA Inspection</t>
  </si>
  <si>
    <t>Stimson-21st Century-Technology</t>
  </si>
  <si>
    <t>Stimson-Fire alarm-Design</t>
  </si>
  <si>
    <t>Stimson-Fire Alarm-DSA Fees</t>
  </si>
  <si>
    <t>Sunset-21st Century-Contractor</t>
  </si>
  <si>
    <t>Sunset-21st Century-Environ Consultant</t>
  </si>
  <si>
    <t>Sunset-21st Century-FF &amp; E</t>
  </si>
  <si>
    <t>Sunset-21st Century-Technology</t>
  </si>
  <si>
    <t>Sunset-Ceiling replacement-Contractor</t>
  </si>
  <si>
    <t>Sunset-Drinking fountain replacement-Contractor</t>
  </si>
  <si>
    <t>Sunset-Fire alarm-Design</t>
  </si>
  <si>
    <t>Temple-21st Century-Environ Consultant</t>
  </si>
  <si>
    <t>Temple-21st Century-FF &amp; E</t>
  </si>
  <si>
    <t>Temple-21st Century-Technology</t>
  </si>
  <si>
    <t>Temple-Ceiling replacement-Contractor</t>
  </si>
  <si>
    <t>Valinda-21st Century-Environ Consultant</t>
  </si>
  <si>
    <t>Valinda-21st Century-FF &amp; E</t>
  </si>
  <si>
    <t>Valinda-21st Century-Technology</t>
  </si>
  <si>
    <t>Valinda-Fire Alarm-Design</t>
  </si>
  <si>
    <t>Valinda-Fire Alarm-DSA Fees</t>
  </si>
  <si>
    <t>Valley-21st Century-Environ Consultant</t>
  </si>
  <si>
    <t>Valley-21st Century-Technology</t>
  </si>
  <si>
    <t>Valley-Fire Alarm-Contractor</t>
  </si>
  <si>
    <t>Valley-Fire alarm-Design</t>
  </si>
  <si>
    <t>Valley-Fire Alarm-DSA Fees</t>
  </si>
  <si>
    <t>Valley-Fire Alarm-DSA Inspection</t>
  </si>
  <si>
    <t>Wedgeworth-21st Century-Technology</t>
  </si>
  <si>
    <t>Wedgeworth-Drinking fountain replacement-Contractor</t>
  </si>
  <si>
    <t>Wedgeworth-Drinking fountain replacement-DSA Inspection</t>
  </si>
  <si>
    <t>Willow-21st Century-Environ Consultant</t>
  </si>
  <si>
    <t>Wilson HS-21st Century-Contractor</t>
  </si>
  <si>
    <t>Wilson HS-21st Century-Environ Consultant</t>
  </si>
  <si>
    <t>Wilson HS-21st Century-Technology</t>
  </si>
  <si>
    <t>Wilson HS-Drinking fountain replacement-DSA Inspection</t>
  </si>
  <si>
    <t>Wilson HS-Fire Alarm-Contractor</t>
  </si>
  <si>
    <t>Wilson HS-Fire alarm-Design</t>
  </si>
  <si>
    <t>Wilson HS-Fire Alarm-DSA Inspection</t>
  </si>
  <si>
    <t>Wing Lane-21st Century-Environ Consultant</t>
  </si>
  <si>
    <t>Wing Lane-21st Century-FF &amp; E</t>
  </si>
  <si>
    <t>Wing Lane-21st Century-Technology</t>
  </si>
  <si>
    <t>Wing Lane-Ceiling replacement-Contractor</t>
  </si>
  <si>
    <t>Wing Lane-Drinking fountain replacement-Contractor</t>
  </si>
  <si>
    <t>Wing Lane-Fire alarm-Design</t>
  </si>
  <si>
    <t>Workman ES-21st Century-CM/PM Management</t>
  </si>
  <si>
    <t>Workman ES-21st Century-Contractor</t>
  </si>
  <si>
    <t>Workman ES-21st Century-Design</t>
  </si>
  <si>
    <t>Workman ES-21st Century-DSA Fees</t>
  </si>
  <si>
    <t>Workman ES-21st Century-DSA Inspection</t>
  </si>
  <si>
    <t>Workman ES-21st Century-DSA Special Inspection</t>
  </si>
  <si>
    <t>Workman ES-21st Century-Environ Consultant</t>
  </si>
  <si>
    <t>Workman ES-21st Century-FF &amp; E</t>
  </si>
  <si>
    <t>Workman ES-21st Century-Move Management</t>
  </si>
  <si>
    <t>Workman ES-21st Century-Reprographics</t>
  </si>
  <si>
    <t>Workman ES-21st Century-Technology</t>
  </si>
  <si>
    <t>Workman ES-Ceiling replacement-Contractor</t>
  </si>
  <si>
    <t>Workman ES-Fire Alarm-Contractor</t>
  </si>
  <si>
    <t>Workman ES-Fire alarm-Design</t>
  </si>
  <si>
    <t>Workman ES-Fire Alarm-DSA Inspection</t>
  </si>
  <si>
    <t>Workman HS-21st Century-Environ Consultant</t>
  </si>
  <si>
    <t>Workman HS-21st Century-Technology</t>
  </si>
  <si>
    <t>MEASURE BB</t>
  </si>
  <si>
    <t>21-4651</t>
  </si>
  <si>
    <t>Wing Lane-21st Century-Contractor</t>
  </si>
  <si>
    <t>21-4688</t>
  </si>
  <si>
    <t>Demo of ceiling tiles in 16 classrooms at Wing Lane</t>
  </si>
  <si>
    <t>Preliminary
Budget</t>
  </si>
  <si>
    <t>Proposed
Budget</t>
  </si>
  <si>
    <t>Total Exp. &amp;
Committed</t>
  </si>
  <si>
    <t>Completed
Amount</t>
  </si>
  <si>
    <t>Combined
Headers</t>
  </si>
  <si>
    <t>Demo of ceiling tiles in 16 classrooms at Palm</t>
  </si>
  <si>
    <t>Baldwin-21st Century-Contractor</t>
  </si>
  <si>
    <t>PO2W-210000001789</t>
  </si>
  <si>
    <t>Amar Total</t>
  </si>
  <si>
    <t>Baldwin Total</t>
  </si>
  <si>
    <t>Bixby Total</t>
  </si>
  <si>
    <t>California Total</t>
  </si>
  <si>
    <t>Cedarlane Total</t>
  </si>
  <si>
    <t>Del Valle Total</t>
  </si>
  <si>
    <t>Dibble Total</t>
  </si>
  <si>
    <t>District Office Total</t>
  </si>
  <si>
    <t>Fairgrove Total</t>
  </si>
  <si>
    <t>Grandview Total</t>
  </si>
  <si>
    <t>Grazide Total</t>
  </si>
  <si>
    <t>Kwis Total</t>
  </si>
  <si>
    <t>La Puente HS Total</t>
  </si>
  <si>
    <t>Lassalette Total</t>
  </si>
  <si>
    <t>Los Altos ES Total</t>
  </si>
  <si>
    <t>Los Altos HS Total</t>
  </si>
  <si>
    <t>Los Molinos Total</t>
  </si>
  <si>
    <t>Los Robles Total</t>
  </si>
  <si>
    <t>Mesa Robles Total</t>
  </si>
  <si>
    <t>Newton Total</t>
  </si>
  <si>
    <t>Orange Grove Total</t>
  </si>
  <si>
    <t>Palm Total</t>
  </si>
  <si>
    <t>Palm Canyon Total</t>
  </si>
  <si>
    <t>Sierra Vista Total</t>
  </si>
  <si>
    <t>Sparks ES Total</t>
  </si>
  <si>
    <t>Sparks MS Total</t>
  </si>
  <si>
    <t>Stimson Total</t>
  </si>
  <si>
    <t>Sunset Total</t>
  </si>
  <si>
    <t>Temple Total</t>
  </si>
  <si>
    <t>Valinda Total</t>
  </si>
  <si>
    <t>Valley Total</t>
  </si>
  <si>
    <t>Wedgeworth Total</t>
  </si>
  <si>
    <t>Willow Total</t>
  </si>
  <si>
    <t>Wilson HS Total</t>
  </si>
  <si>
    <t>Wing Lane Total</t>
  </si>
  <si>
    <t>Workman ES Total</t>
  </si>
  <si>
    <t>Workman HS Total</t>
  </si>
  <si>
    <t>Total Exp. &amp; 
Committed</t>
  </si>
  <si>
    <t>PO2W-210000001831</t>
  </si>
  <si>
    <t>0195589-IN</t>
  </si>
  <si>
    <t>000000020169354</t>
  </si>
  <si>
    <t>193365C-CM</t>
  </si>
  <si>
    <t>Completed 
Amount</t>
  </si>
  <si>
    <t>Mesa Robles-Interim Housing-FF &amp; E</t>
  </si>
  <si>
    <t>000000020169721</t>
  </si>
  <si>
    <t>21-5000</t>
  </si>
  <si>
    <t>PO2W-210000001123</t>
  </si>
  <si>
    <t>21-5282</t>
  </si>
  <si>
    <t>Rental of 1 - 40' dry containers with lock box for 6 months for Workman ES.  After the intial 6 months, the monthly rental rate is $125.00/month through December 2021.</t>
  </si>
  <si>
    <t>000000020171773</t>
  </si>
  <si>
    <t>000000020172261</t>
  </si>
  <si>
    <t>ViewSonicViewBoard IFP7550 Bundle 7 yr warranty, monitor, 75" class LED display with touchscreen, ewaste, and extended service agreement for parts &amp; labor - sample for Nelson room #C1. Total monitor: 1</t>
  </si>
  <si>
    <t>PO2W-210000000015</t>
  </si>
  <si>
    <t>PO2W-210000000144</t>
  </si>
  <si>
    <t>PO2W-210000000145</t>
  </si>
  <si>
    <t>PO2W-210000000146</t>
  </si>
  <si>
    <t>PO3W-200000000332</t>
  </si>
  <si>
    <t>21-5370</t>
  </si>
  <si>
    <t>Del Valle-Fire alarm-DSA Fees</t>
  </si>
  <si>
    <t>Kwis-Fire alarm-DSA Fees</t>
  </si>
  <si>
    <t>Los Robles-Fire alarm-DSA Fees</t>
  </si>
  <si>
    <t>Orange Grove-Fire alarm-DSA Fees</t>
  </si>
  <si>
    <t>Palm-Fire alarm-DSA Fees</t>
  </si>
  <si>
    <t>Sierra Vista-Fire alarm-DSA Fees</t>
  </si>
  <si>
    <t>Sunset-Fire alarm-DSA Fees</t>
  </si>
  <si>
    <t>Wing Lane-Fire alarm-DSA Fees</t>
  </si>
  <si>
    <t>DSA plan check review fee for Del Valle fire alarm.</t>
  </si>
  <si>
    <t>DSA plan check review fee for Kwis fire alarm.</t>
  </si>
  <si>
    <t>DSA plan check review fee for Los Robles fire alarm.</t>
  </si>
  <si>
    <t>DSA plan check review fee for Orange Grove fire alarm.</t>
  </si>
  <si>
    <t>DSA plan check review fee for Palm fire alarm.</t>
  </si>
  <si>
    <t>DSA plan check review fee for Sierra Vista fire alarm.</t>
  </si>
  <si>
    <t>DSA plan check review fee for Sunset  fire alarm.</t>
  </si>
  <si>
    <t>DSA plan check review fee for Wing Lane fire alarm.</t>
  </si>
  <si>
    <t>PO1-210000000608</t>
  </si>
  <si>
    <t>21-5398</t>
  </si>
  <si>
    <t>Oversight asbestos abatement at Mesa Robles for room #B21 &amp; G8-G10.</t>
  </si>
  <si>
    <t>PO2W-210000001875</t>
  </si>
  <si>
    <t>Furnish and install handrail per ADA requirement for building #5, 6, &amp; C at Mesa Robles</t>
  </si>
  <si>
    <t>000000020172574</t>
  </si>
  <si>
    <t>000000020172578</t>
  </si>
  <si>
    <t>000000020172903</t>
  </si>
  <si>
    <t>000000020173348</t>
  </si>
  <si>
    <t>DSA plan check review fee for Newton 21st Century.</t>
  </si>
  <si>
    <t>Total:</t>
  </si>
  <si>
    <t>21-5452</t>
  </si>
  <si>
    <t>Oversight asbestos abatement at Cedarlane for room #C1-C3.</t>
  </si>
  <si>
    <t>MCSI-4686</t>
  </si>
  <si>
    <t>000000020174069</t>
  </si>
  <si>
    <t>MCSI-4683</t>
  </si>
  <si>
    <t>000000020174427</t>
  </si>
  <si>
    <t>Furniture - sample for Nelson's kindergarteen classrooms - Flex-space mobile rectangular tables, ergo chairs, wobble chairs, carpets, storage units, comfy curved seats, bean bag seats, mobile book bin &amp; tray storage centers, book and storage bins, storage centers, mobile student desks, adjustable stools, mobile locking media, mobile teacher desks, and all purpose 3-shelf storage units</t>
  </si>
  <si>
    <t>000000020174431</t>
  </si>
  <si>
    <t>MCSI-4666</t>
  </si>
  <si>
    <t>000000020174432</t>
  </si>
  <si>
    <t>000000020174433</t>
  </si>
  <si>
    <t>PO2W-210000001838</t>
  </si>
  <si>
    <t>PO1-210000000609</t>
  </si>
  <si>
    <t>PO2W-200000003382</t>
  </si>
  <si>
    <t>PO2W-200000001050, 19-107587</t>
  </si>
  <si>
    <t>PO2W-200000003190, PO2W-200000001052, 19-107584</t>
  </si>
  <si>
    <t>PO2W-200000003191, PO2W-200000001052, 19-107584</t>
  </si>
  <si>
    <t>PO2W-200000003192, PO2W-200000001051, 19-107586</t>
  </si>
  <si>
    <t>PO2W-200000003189, PO2W-200000001048, 19-107585</t>
  </si>
  <si>
    <t>PO1-200000000955</t>
  </si>
  <si>
    <t>PO1-200000000957</t>
  </si>
  <si>
    <t>PO1-200000000863</t>
  </si>
  <si>
    <t>PO1-200000000958</t>
  </si>
  <si>
    <t>PO1-200000000848</t>
  </si>
  <si>
    <t>PO1-200000000851</t>
  </si>
  <si>
    <t>PO1-200000000852</t>
  </si>
  <si>
    <t>Lassalette-Fire alarm-DSA Fees</t>
  </si>
  <si>
    <t>2-6934</t>
  </si>
  <si>
    <t>000000020070037</t>
  </si>
  <si>
    <t>PO1-200000000853</t>
  </si>
  <si>
    <t>RI91626</t>
  </si>
  <si>
    <t>000000020174723</t>
  </si>
  <si>
    <t>RI91692</t>
  </si>
  <si>
    <t>RI92159</t>
  </si>
  <si>
    <t>RI92428</t>
  </si>
  <si>
    <t>RI92503</t>
  </si>
  <si>
    <t>RI91693</t>
  </si>
  <si>
    <t>RI91740</t>
  </si>
  <si>
    <t>RI92504</t>
  </si>
  <si>
    <t>RI92539</t>
  </si>
  <si>
    <t>RI92160</t>
  </si>
  <si>
    <t>RI91691</t>
  </si>
  <si>
    <t>RI92502</t>
  </si>
  <si>
    <t>RI91694</t>
  </si>
  <si>
    <t>RI92161</t>
  </si>
  <si>
    <t>RI92505</t>
  </si>
  <si>
    <t>000000020174719</t>
  </si>
  <si>
    <t>202103-10:WDF</t>
  </si>
  <si>
    <t>000000020174730</t>
  </si>
  <si>
    <t>202102-02:LAM</t>
  </si>
  <si>
    <t>202103-03:LAM</t>
  </si>
  <si>
    <t>202102-01:NEM</t>
  </si>
  <si>
    <t>202103-04:NEM</t>
  </si>
  <si>
    <t>20-31197-30-0000004</t>
  </si>
  <si>
    <t>000000020174717</t>
  </si>
  <si>
    <t>20-31197-30-0000005</t>
  </si>
  <si>
    <t>20-31197-30-0000006</t>
  </si>
  <si>
    <t>2020-093A</t>
  </si>
  <si>
    <t>000000020174720</t>
  </si>
  <si>
    <t>000000020174735</t>
  </si>
  <si>
    <t>202102-04:CMSM</t>
  </si>
  <si>
    <t>202103-06:CMSM</t>
  </si>
  <si>
    <t>202102-03:CMSIH</t>
  </si>
  <si>
    <t>202103-05:CMSIH</t>
  </si>
  <si>
    <t>202103-07:MRMSM</t>
  </si>
  <si>
    <t>202102-05:MRMSM</t>
  </si>
  <si>
    <t>000000020174722</t>
  </si>
  <si>
    <t>2021-006D</t>
  </si>
  <si>
    <t>000000020174734</t>
  </si>
  <si>
    <t>000000020174718</t>
  </si>
  <si>
    <t>000000020175473</t>
  </si>
  <si>
    <t>Workman ES-Drinking fountain replacement-DSA Inspection</t>
  </si>
  <si>
    <t>Desktop computer (ThinkCentre M720q), ThinkCentre Tiny Sandwich Kit II, Wireless combo keyboard &amp; mouse, and Tiny Power Cage II  (4 year warranty) - Nelson, room #C1-sample</t>
  </si>
  <si>
    <t xml:space="preserve">Alarm for portables </t>
  </si>
  <si>
    <t>Sink cabinet</t>
  </si>
  <si>
    <t>Portable classrooms</t>
  </si>
  <si>
    <t>Los Altos HS-21st Century-Contractor</t>
  </si>
  <si>
    <t>PO2W-210000001958</t>
  </si>
  <si>
    <t>000000020176203</t>
  </si>
  <si>
    <t>000000020176202</t>
  </si>
  <si>
    <t>000000020176204</t>
  </si>
  <si>
    <t>000000020176205</t>
  </si>
  <si>
    <t>000000020176206</t>
  </si>
  <si>
    <t>000000020176207</t>
  </si>
  <si>
    <t>000000020176208</t>
  </si>
  <si>
    <t>000000020176209</t>
  </si>
  <si>
    <t>PO2W-210000001957</t>
  </si>
  <si>
    <t>RI92642</t>
  </si>
  <si>
    <t>000000020176212</t>
  </si>
  <si>
    <t>Relocate 2 ea. 2 7/8" post to miss grounding box cover at electric enclosure at Mesa Robles</t>
  </si>
  <si>
    <t>Removed 3 palm trees and their stumps at Newton.</t>
  </si>
  <si>
    <t>PO2W-210000001978</t>
  </si>
  <si>
    <t>PO2W-210000001982</t>
  </si>
  <si>
    <t>For 4 portable classrooms - Block &amp; level building, installation, and relocation of these classrooms at Cedarlane</t>
  </si>
  <si>
    <t>For 8 portable classrooms - Block &amp; level building, installation, and relocation of these classrooms at Mesa Robles</t>
  </si>
  <si>
    <t>For 4 portable classrooms - Block &amp; level building, installation, and relocation of these classrooms at Newton</t>
  </si>
  <si>
    <t>Puchase of 4 Portable classrooms - 24' x 40' DSA, install closure panels, new carpets, HVAC, T-8 lights lines, and delivery to Cedarlane.</t>
  </si>
  <si>
    <t>Purchase of 4 Portable classrooms - 24' x 40' DSA, install closure panels, new carpets, HVAC, T-8 lights lines, and delivery to Los Altos ES.</t>
  </si>
  <si>
    <t>Purchase of 8 Portable classrooms - 24' x 40' DSA, install closure panels, new carpets, HVAC, T-8 lights lines, and delivery to Mesa Robles.</t>
  </si>
  <si>
    <t>Purchase of 4 Portable classrooms - 24' x 40' DSA, install closure panels, new carpets, HVAC, T-8 lights lines, and delivery to Newton.</t>
  </si>
  <si>
    <t>Demo of ceiling tiles in 20 classrooms at Baldwin</t>
  </si>
  <si>
    <t>Architect - Modifications to Architect services for Sparks MS 21st Century, per District's request (Part of mod 1 - Site survey &amp; mod 2 - civil engineering). Total charged for mod 1 &amp; 2 is $22,616.00.  Addendum to PO2W-20*1211.</t>
  </si>
  <si>
    <t>Architect - Modifications to Architect services for Sparks MS 21st Century, per District's request. To pay for: Mod 3 -Restrooms, Mod 4 - Contract deviations, &amp; Mod 5 - New Standards.  Addendum to PO2W-20*1211.</t>
  </si>
  <si>
    <t>Architect - Modifications to Architect services for Newton 21st Century, per District's request. To pay for : Mod 2 - CADD as builts, Mod 3 - Restrooms, Mod 4 - Contract deviations, &amp; Mod 5 - New Standards. Addendum to PO2W-20*1210.</t>
  </si>
  <si>
    <t>000000020177572</t>
  </si>
  <si>
    <t>000000020177583</t>
  </si>
  <si>
    <t>000000020177857</t>
  </si>
  <si>
    <t>000000020177862</t>
  </si>
  <si>
    <t>000000020177879</t>
  </si>
  <si>
    <t>Kwis-21st Century-Contractor</t>
  </si>
  <si>
    <t>21-5873</t>
  </si>
  <si>
    <t>Demo of ceiling tiles in 17 classrooms at Kwis</t>
  </si>
  <si>
    <t>Los Robles-21st Century-Contractor</t>
  </si>
  <si>
    <t>Demo of ceiling tiles in 16 classrooms at Los Robles</t>
  </si>
  <si>
    <t>000000020178357</t>
  </si>
  <si>
    <t>000000020178359</t>
  </si>
  <si>
    <t>Architect - Prepare design documents for Workman ES 21st Century Hardware replacement project (doors &amp; locks).</t>
  </si>
  <si>
    <t>21-5882</t>
  </si>
  <si>
    <t>0196289-IN</t>
  </si>
  <si>
    <t>000000020179111</t>
  </si>
  <si>
    <t>000000020179759</t>
  </si>
  <si>
    <t>000000020180213</t>
  </si>
  <si>
    <t>Portable buildings: 20 from Mobile Modular.  Cedarlane: 4, Los Altos ES: 4, Mesa: 8, &amp; Newton: 4.</t>
  </si>
  <si>
    <t>Document Cameras (Elmo TT-12W): 121 from CDW-G &amp; Camcor.  CDW-G (1) - Nelson: 1.  Camcor (120) - Cedarlane: 25, Los Altos ES: 20, Mesa: 38, Nelson: 25, &amp; Workman ES: 12.</t>
  </si>
  <si>
    <t>Fixed Assets:</t>
  </si>
  <si>
    <t>PO2W-210000002075</t>
  </si>
  <si>
    <t>000000020181033</t>
  </si>
  <si>
    <t>000000020181024</t>
  </si>
  <si>
    <t>000000020181028</t>
  </si>
  <si>
    <t>000000020181030</t>
  </si>
  <si>
    <t>MCSI-4709</t>
  </si>
  <si>
    <t>000000020181032</t>
  </si>
  <si>
    <t>MCSI-4712</t>
  </si>
  <si>
    <t>20-31197-30-0000007</t>
  </si>
  <si>
    <t>000000020181372</t>
  </si>
  <si>
    <t>20-31125-30-04</t>
  </si>
  <si>
    <t>20-31311-30-04</t>
  </si>
  <si>
    <t>000000020181375</t>
  </si>
  <si>
    <t>T8635</t>
  </si>
  <si>
    <t>000000020181402</t>
  </si>
  <si>
    <t>T8634</t>
  </si>
  <si>
    <t>202012-04:LAM</t>
  </si>
  <si>
    <t>000000020181403</t>
  </si>
  <si>
    <t>202101-04:LAM</t>
  </si>
  <si>
    <t>202012-03:NEM</t>
  </si>
  <si>
    <t>202101-03:NEM</t>
  </si>
  <si>
    <t>202012-05:WEM</t>
  </si>
  <si>
    <t>202101-05:WEM</t>
  </si>
  <si>
    <t>202012-10:CMSM</t>
  </si>
  <si>
    <t>202101-07:CMSM</t>
  </si>
  <si>
    <t>202012-09:CMSIH</t>
  </si>
  <si>
    <t>202101-06:CMSIH</t>
  </si>
  <si>
    <t>202101-08:MRMSM</t>
  </si>
  <si>
    <t>202012-11:MRMSM</t>
  </si>
  <si>
    <t>202102-10:LAFA</t>
  </si>
  <si>
    <t>202102-11:WFA</t>
  </si>
  <si>
    <t>Workman HS-21st Century-Contractor</t>
  </si>
  <si>
    <t>Wedgeworth-21st Century-Contractor</t>
  </si>
  <si>
    <t>202104-05:CMSM</t>
  </si>
  <si>
    <t>000000020181749</t>
  </si>
  <si>
    <t>202104-04:CMSIH</t>
  </si>
  <si>
    <t>202104-06:MRMSM</t>
  </si>
  <si>
    <t>202104-07:MRR</t>
  </si>
  <si>
    <t>202104-03:NEM</t>
  </si>
  <si>
    <t>21-5992</t>
  </si>
  <si>
    <t>Equipment to repair &amp; replace security system at Cedarlane</t>
  </si>
  <si>
    <t>21-5994</t>
  </si>
  <si>
    <t>Equipment to repair &amp; replace security system at Los Altos ES</t>
  </si>
  <si>
    <t>21-5995</t>
  </si>
  <si>
    <t>PO2W-210000002060</t>
  </si>
  <si>
    <t>21-6038</t>
  </si>
  <si>
    <t>Equipment to repair &amp; replace security system at Mesa Robles</t>
  </si>
  <si>
    <t>PO3W-210000002406</t>
  </si>
  <si>
    <t>2021-022D</t>
  </si>
  <si>
    <t>000000020182905</t>
  </si>
  <si>
    <t>2020-089A</t>
  </si>
  <si>
    <t>000000020182911</t>
  </si>
  <si>
    <t>03-121431</t>
  </si>
  <si>
    <t>03-121430</t>
  </si>
  <si>
    <t>03-121429</t>
  </si>
  <si>
    <t>03-121428</t>
  </si>
  <si>
    <t>03-121427</t>
  </si>
  <si>
    <t>03-121426</t>
  </si>
  <si>
    <t>03-121425</t>
  </si>
  <si>
    <t>03-121424</t>
  </si>
  <si>
    <t>PO3W-210000002442</t>
  </si>
  <si>
    <t>000000020183628</t>
  </si>
  <si>
    <t>03-121545</t>
  </si>
  <si>
    <t>Bixby-Drinking fountain replacement-DSA Fees</t>
  </si>
  <si>
    <t>21-6130</t>
  </si>
  <si>
    <t>Los Molinos-Drinking fountain replacement-DSA Fees</t>
  </si>
  <si>
    <t>21-6131</t>
  </si>
  <si>
    <t>DSA plan check review fee for Workman ES 21st Century Hardware replacement project (doors &amp; locks).</t>
  </si>
  <si>
    <t>21-6167</t>
  </si>
  <si>
    <t>21-6171</t>
  </si>
  <si>
    <t>Furniture for Mesa Robles students grade 4-8 (Room D-12 through D-15, G-5, G-6, G-11, &amp; G-12).  Student chairs, mid towers shelves, mega cases shelves, mobile teacher's desks, etc</t>
  </si>
  <si>
    <t>73445-382</t>
  </si>
  <si>
    <t>PO2W-210000002164</t>
  </si>
  <si>
    <t>PO2W-210000002165</t>
  </si>
  <si>
    <t>21-6230</t>
  </si>
  <si>
    <t>21-6231</t>
  </si>
  <si>
    <t>21-6233</t>
  </si>
  <si>
    <t>21-6235</t>
  </si>
  <si>
    <t>21-6236</t>
  </si>
  <si>
    <t>21-6238</t>
  </si>
  <si>
    <t>21-6239</t>
  </si>
  <si>
    <t>21-6240</t>
  </si>
  <si>
    <t>21-6241</t>
  </si>
  <si>
    <t>21-6242</t>
  </si>
  <si>
    <t>21-6243</t>
  </si>
  <si>
    <t>21-6244</t>
  </si>
  <si>
    <t>21-6245</t>
  </si>
  <si>
    <t>21-6246</t>
  </si>
  <si>
    <t>Baldwin-21st Century-Design</t>
  </si>
  <si>
    <t>California-21st Century-Design</t>
  </si>
  <si>
    <t>Grazide-21st Century-Design</t>
  </si>
  <si>
    <t>Los Molinos-21st Century-Design</t>
  </si>
  <si>
    <t>Sunset-21st Century-Design</t>
  </si>
  <si>
    <t>Baldwin-Interim Housing-Design</t>
  </si>
  <si>
    <t>Architect - Prepare design documents for Baldwin Interim Housing project.  Scope of work includes design services of ADA path of travel to both areas of interim housing, power data, &amp; stand alone fire alarm system.  Include allowances of $20,000.00</t>
  </si>
  <si>
    <t>California-Interim Housing-Design</t>
  </si>
  <si>
    <t>Architect - Prepare design documents for California Interim Housing project.  Scope of work includes design services of ADA path of travel to both areas of interim housing, power data, &amp; stand alone fire alarm system.  Include allowances of $20,000.00</t>
  </si>
  <si>
    <t>Grazide-Interim Housing-Design</t>
  </si>
  <si>
    <t>Architect - Prepare design documents for Grazide Interim Housing project.  Scope of work includes design services of ADA path of travel to both areas of interim housing, power data, &amp; stand alone fire alarm system.  Include allowances of $20,000.00</t>
  </si>
  <si>
    <t>Los Molinos-Interim Housing-Design</t>
  </si>
  <si>
    <t>Architect - Prepare design documents for Los Molinos Interim Housing project.  Scope of work includes design services of ADA path of travel to both areas of interim housing, power data, &amp; stand alone fire alarm system.  Include allowances of $20,000.00</t>
  </si>
  <si>
    <t>Sunset-Interim Housing-Design</t>
  </si>
  <si>
    <t>Architect - Prepare design documents for Sunset Interim Housing project.  Scope of work includes design services of ADA path of travel to both areas of interim housing, power data, &amp; stand alone fire alarm system.  Include allowances of $20,000.00</t>
  </si>
  <si>
    <t>Fairgrove-21st Century-Design</t>
  </si>
  <si>
    <t>Architect - Provide architectural/engineering services for the Fairgrove 21st Century modernization project.  The scope of work generally consists of technology &amp; interior upgrades to all classrooms in each building on Fairgrove.</t>
  </si>
  <si>
    <t>Orange Grove-21st Century-Design</t>
  </si>
  <si>
    <t>Architect - Provide architectural/engineering services for the Orange Grove 21st Century modernization project.  The scope of work generally consists of technology &amp; interior upgrades to all classrooms in each building on Orange Grove.</t>
  </si>
  <si>
    <t>Fairgrove-Interim Housing-Design</t>
  </si>
  <si>
    <t>Architect - Provide architectural/engineering services for the Fairgrove Interim Housing project.  Sitework will be limited to ADA access &amp; path of travel requirements to the new portables.</t>
  </si>
  <si>
    <t>Orange Grove-Interim Housing-Design</t>
  </si>
  <si>
    <t>Architect - Provide architectural/engineering services for the Orange Grove Interim Housing project.  Sitework will be limited to ADA access &amp; path of travel requirements to the new portables.</t>
  </si>
  <si>
    <t>Valley-Fire alarm-Contractor</t>
  </si>
  <si>
    <t>21-6251</t>
  </si>
  <si>
    <t>Architect - To provide interim housing at Newton during renovation of existing classrooms.  Include allowances of $20,000.00.</t>
  </si>
  <si>
    <t>Architect - To provide interim housing at Newton during renovation of existing classrooms.  Include allowances of $20,000.00. Allowances for site survey (Part of mod 1 - site survey &amp; Mod 2 - civil engineering). Total charged for mod 1 &amp; 2 is $24,520.00.</t>
  </si>
  <si>
    <t>Architect - To modernize and upgrade Grandview to create classrooms for the 21st Century project.  Include allowances of $39,000.00.</t>
  </si>
  <si>
    <t>Architect - To modernize and upgrade Newton to create classrooms for the 21st Century project.  Include allowances of $20,000.00.</t>
  </si>
  <si>
    <t>Architect - To modernize and upgrade Newton to create classrooms for the 21st Century project.  Include allowances of $20,000.00.  Allowances for civil engineering for path of travel (Mod 1 dated 02/11/19).</t>
  </si>
  <si>
    <t>Architect - To modernize and upgrade Sparks MS to create classrooms for the 21st Century project.  Include allowances of $20,000.00</t>
  </si>
  <si>
    <t>Architect - To modernize and upgrade Sparks MS to create classrooms for the 21st Century project.  Include allowances of $20,000.00. Allowances for civil engineering for all path of travel (Part of mod 1 - site survey &amp; Mod 2 - civil engineering).  Total charged for mod 1 &amp; 2 is $22,616.00.</t>
  </si>
  <si>
    <t>Architect - To modernize and upgrade Sparks MS to create classrooms for the 21st Century project.  Include allowances of $20,000.00. Allowances for site survey (Part of mod 1 - site survey &amp; Mod 2 - civil engineering).  Total charged for mod 1 &amp; 2 is $22,616.00.</t>
  </si>
  <si>
    <t>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t>
  </si>
  <si>
    <t>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Allowances for topographic survey.</t>
  </si>
  <si>
    <t>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Allowances for civil engineering.</t>
  </si>
  <si>
    <t>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Allowances for topographic survey, fire water plan, coutyard grading, &amp; revised site plan.</t>
  </si>
  <si>
    <t>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t>
  </si>
  <si>
    <t>Architect - Prepare design documents for interim facilities related to Los Altos ES 21st Century classroom modernization project. Include work design for 5 portable classrooms and 1 portable restroom building. Include allowances of $20,000.00.</t>
  </si>
  <si>
    <t>Architect - Prepare design documents for interim facilities related to Los Altos ES 21st Century classroom modernization project. Include work design for 5 portable classrooms and 1 portable restroom building. Include allowances of $20,000.00.  Allowances for topographic survey.</t>
  </si>
  <si>
    <t>Architect - Provide architectural &amp; engineering services for phase 3 &amp; 4  of the 21st Century project at Baldwin.  Scope of work includes basic topographic survey &amp; full survey of the entire site.  Include allowances of $20,000.00.</t>
  </si>
  <si>
    <t>Architect - Provide architectural &amp; engineering services for phase 3 &amp; 4  of the 21st Century project at California.  Scope of work includes basic topographic survey &amp; full survey of the entire site.  Include allowances of $20,000.00.</t>
  </si>
  <si>
    <t>Architect - Provide architectural &amp; engineering services for phase 3 &amp; 4  of the 21st Century project at Grazide.  Scope of work includes basic topographic survey &amp; full survey of the entire site.  Include allowances of $20,000.00.</t>
  </si>
  <si>
    <t>Architect - Provide architectural &amp; engineering services for phase 3 &amp; 4  of the 21st Century project at Los Molinos.  Scope of work includes basic topographic survey &amp; full survey of the entire site.  Include allowances of $20,000.00.</t>
  </si>
  <si>
    <t>Architect - Provide architectural &amp; engineering services for phase 3 &amp; 4  of the 21st Century project at Sunset.  Scope of work includes basic topographic survey &amp; full survey of the entire site.   Include allowances of $20,000.00.</t>
  </si>
  <si>
    <t>Computer cables for Los Altos ES</t>
  </si>
  <si>
    <t>03-120658</t>
  </si>
  <si>
    <t>Mesa Robles-Drinking fountain replacement-DSA Fees</t>
  </si>
  <si>
    <t>000000020186220</t>
  </si>
  <si>
    <t>000000020186221</t>
  </si>
  <si>
    <t>000000020186222</t>
  </si>
  <si>
    <t>PO2W-210000002169</t>
  </si>
  <si>
    <t>PO2W-210000002168</t>
  </si>
  <si>
    <t>Limited asbestos survey of Cedarlane's permanent buildings.  Testing for fire alarm project.</t>
  </si>
  <si>
    <t>21-6338</t>
  </si>
  <si>
    <t>Oversight asbestos abatement at Cedarlane for room #A2, A3, &amp; B1.</t>
  </si>
  <si>
    <t>PO1-210000000684</t>
  </si>
  <si>
    <t>PO1-210000000685</t>
  </si>
  <si>
    <t>PO1-210000000687</t>
  </si>
  <si>
    <t>PO1-210000000686</t>
  </si>
  <si>
    <t>21-6362</t>
  </si>
  <si>
    <t>21-6363</t>
  </si>
  <si>
    <t>21-6364</t>
  </si>
  <si>
    <t>21-6365</t>
  </si>
  <si>
    <t>Furniture for Cedarlane students grade 4-8 (Room E-1, E-2, &amp; E-4). Student chairs, mid towers shelves, mega cases shelves, mobile teacher's desks, etc</t>
  </si>
  <si>
    <t>Furniture for Cedarlane students grade 1-3 (Room E-3 &amp; H-3) . Student chairs, mid towers shelves, mega cases shelves, mobile teacher's desks, etc</t>
  </si>
  <si>
    <t>Furniture for Mesa Robles students grade 1-3.  Student chairs, mid towers shelves, mega cases shelves, mobile teacher's desks, etc</t>
  </si>
  <si>
    <t>Furniture for Mesa Robles students grade 4-8.  Student chairs, mid towers shelves, mega cases shelves, mobile teacher's desks, etc</t>
  </si>
  <si>
    <t>Furniture for Mesa Robles students grade 1-3 (Room E-1 through E4). Student chairs, mid towers shelves, mega cases shelves, mobile teacher's desks, etc</t>
  </si>
  <si>
    <t>Furniture for Mesa Robles students grade 4-8 (Room K-30 through K-33, &amp; C-1, &amp; C-2). Student chairs, mid towers shelves, mega cases shelves, mobile teacher's desks, etc</t>
  </si>
  <si>
    <t>Furniture for Cedarlane students grade 1-3 (Room F-2, F-3, G-3, &amp; H-1). Student chairs, mid towers shelves, mega cases shelves, mobile teacher's desks, etc</t>
  </si>
  <si>
    <t>Furniture for Cedarlane students grade 4-8 (Room F-1 &amp; G-1). Student chairs, mid towers shelves, mega cases shelves, mobile teacher's desks, etc</t>
  </si>
  <si>
    <t>Furniture for Cedarlane students grade 4-8 (Room A-1 through A-4, B-1, B-3, C-1 through C-4, D-1, &amp; Band). Student chairs, mid towers shelves, mega cases shelves, mobile teacher's desks, etc</t>
  </si>
  <si>
    <t>000000020187154</t>
  </si>
  <si>
    <t>000000020187155</t>
  </si>
  <si>
    <t>000000020187156</t>
  </si>
  <si>
    <t>000000020187158</t>
  </si>
  <si>
    <t>972095R</t>
  </si>
  <si>
    <t>000000020187161</t>
  </si>
  <si>
    <t>971724R</t>
  </si>
  <si>
    <t>971723R</t>
  </si>
  <si>
    <t>972096R</t>
  </si>
  <si>
    <t>971722R</t>
  </si>
  <si>
    <t>972097R</t>
  </si>
  <si>
    <t>971456R</t>
  </si>
  <si>
    <t>972466R</t>
  </si>
  <si>
    <t>PO2W-210000002213</t>
  </si>
  <si>
    <t>000000020187165</t>
  </si>
  <si>
    <t>No Proposal Provided</t>
  </si>
  <si>
    <t>Incl in GC</t>
  </si>
  <si>
    <t>Incl in 21st</t>
  </si>
  <si>
    <t>No IH Required</t>
  </si>
  <si>
    <t xml:space="preserve">Incl in 21st </t>
  </si>
  <si>
    <t>No Scope Established</t>
  </si>
  <si>
    <t>Bixby-21st Century-Contractor</t>
  </si>
  <si>
    <t>21-6371</t>
  </si>
  <si>
    <t>Demo of ceiling tiles in 21 classrooms at Bixby</t>
  </si>
  <si>
    <t>Furniture for Nelson - large seats, filing cabinets with locks, stools, mobile desks, student desks, book boxes for above desks, locking casters, mobile teacher desks, and cascade mini-case with shelves</t>
  </si>
  <si>
    <t>Cedarlane-Interim Housing-FF &amp; E</t>
  </si>
  <si>
    <t>Los Altos ES-Interim Housing-FF &amp; E</t>
  </si>
  <si>
    <t>PO2W-210000002278</t>
  </si>
  <si>
    <t>PO2W-210000002280</t>
  </si>
  <si>
    <t>PO2W-210000002281</t>
  </si>
  <si>
    <t>PO2W-210000002282</t>
  </si>
  <si>
    <t>PO2W-210000002283</t>
  </si>
  <si>
    <t>Provide &amp; install dual wall mount drinking fountain (hi &amp; lo) at Sunset.</t>
  </si>
  <si>
    <t>000000020188449</t>
  </si>
  <si>
    <t>Dell Technologies</t>
  </si>
  <si>
    <t>21-6393</t>
  </si>
  <si>
    <t>PowerSwitch N2200-ON OS6 for Cedarlane.  Total power switch: 2</t>
  </si>
  <si>
    <t>000000020189638</t>
  </si>
  <si>
    <t>PO2W-210000002222</t>
  </si>
  <si>
    <t>PO2W-210000002223</t>
  </si>
  <si>
    <t>PO2W-210000002224</t>
  </si>
  <si>
    <t>PO2W-210000002225</t>
  </si>
  <si>
    <t>PO2W-210000002226</t>
  </si>
  <si>
    <t>PO2W-210000002227</t>
  </si>
  <si>
    <t>PO2W-210000002228</t>
  </si>
  <si>
    <t>PO2W-210000002229</t>
  </si>
  <si>
    <t>PO2W-210000002230</t>
  </si>
  <si>
    <t>PO2W-210000002231</t>
  </si>
  <si>
    <t>Global Industrial</t>
  </si>
  <si>
    <t>Scissor lift</t>
  </si>
  <si>
    <t>21-6450</t>
  </si>
  <si>
    <t>21-6461</t>
  </si>
  <si>
    <t>Voice amplification system - Topcat, mounting kit &amp; sensor clip for Cedarlane. Total system: 25</t>
  </si>
  <si>
    <t>Voice amplification system - Topcat, mounting kit &amp; sensor clip for Los Altos ES. Total system: 20</t>
  </si>
  <si>
    <t>Voice amplification system - Topcat, mounting kit &amp; sensor clip for Nelson. Total system: 25</t>
  </si>
  <si>
    <t>Voice amplification system - Topcat, mounting kit &amp; sensor clip for Workman ES. Total system: 12</t>
  </si>
  <si>
    <t>Voice amplification system - Topcat, mounting kit &amp; sensor clip for Mesa Robles.  Total system: 42</t>
  </si>
  <si>
    <t>Drinking fountains: 6 from Optima.  Optima: 6 - Amar: 1, Los Altos HS: 1, Mesa: 1, Sunset: 1, Wedgeworth: 1, &amp; Winglane: 1.</t>
  </si>
  <si>
    <t>Carts: 2 from Uline for District-wide use.</t>
  </si>
  <si>
    <t>Equipment to repair &amp; replace security system: 5 from ICS. Cedarlane: 1, Los Altos ES: 1, Mesa Robles: 1, Nelson: 1, &amp; Workman ES: 1.</t>
  </si>
  <si>
    <t>Scissor lift table: 1 from Global Industrial for District-wide use.</t>
  </si>
  <si>
    <t>No Request for Proposal</t>
  </si>
  <si>
    <t>RI85306</t>
  </si>
  <si>
    <t>RI85305</t>
  </si>
  <si>
    <t>RI85307</t>
  </si>
  <si>
    <t>000000020191175</t>
  </si>
  <si>
    <t>000000020191176</t>
  </si>
  <si>
    <t>Pay app #12</t>
  </si>
  <si>
    <t>000000020191188</t>
  </si>
  <si>
    <t>Pay app #14</t>
  </si>
  <si>
    <t>Pay app #15</t>
  </si>
  <si>
    <t>Pay app #11</t>
  </si>
  <si>
    <t>Pay app #13</t>
  </si>
  <si>
    <t>Preliminary 
Budget</t>
  </si>
  <si>
    <t>Proposed 
Budget</t>
  </si>
  <si>
    <t>Project
Site</t>
  </si>
  <si>
    <t>A plethora of furniture from Culver Newlin, Lakeshore, &amp; Uline.</t>
  </si>
  <si>
    <t>PO3W-210000002719</t>
  </si>
  <si>
    <t>PO3W-210000002747</t>
  </si>
  <si>
    <t>PO3W-210000002832</t>
  </si>
  <si>
    <t>000000020192063</t>
  </si>
  <si>
    <t>000000020192064</t>
  </si>
  <si>
    <t>MCSI-4735</t>
  </si>
  <si>
    <t>000000020192073</t>
  </si>
  <si>
    <t>Drywall cart - 23"x50" &amp; Adjustable panel truck - 30"x60" for District-wide use.  Total carts: 2.</t>
  </si>
  <si>
    <t>Hydraulic stacker</t>
  </si>
  <si>
    <t>21-6552</t>
  </si>
  <si>
    <t>A hydraulic stacker for District-wide use</t>
  </si>
  <si>
    <t>A Pneumatic-Hydraullic Mobile Scissor Lift Table AIR-800-D. 800 lb. capacity for District-wide use</t>
  </si>
  <si>
    <t>PO2W-210000002308</t>
  </si>
  <si>
    <t>000000020192536</t>
  </si>
  <si>
    <t>RI93275</t>
  </si>
  <si>
    <t>000000020192523</t>
  </si>
  <si>
    <t>RI92908</t>
  </si>
  <si>
    <t>RI93188</t>
  </si>
  <si>
    <t>RI93714</t>
  </si>
  <si>
    <t>RI93276</t>
  </si>
  <si>
    <t>RI93311</t>
  </si>
  <si>
    <t>RI94055</t>
  </si>
  <si>
    <t>RI92909</t>
  </si>
  <si>
    <t>RI93715</t>
  </si>
  <si>
    <t>RI93274</t>
  </si>
  <si>
    <t>RI92910</t>
  </si>
  <si>
    <t>RI93716</t>
  </si>
  <si>
    <t>RI93277</t>
  </si>
  <si>
    <t>202105-05:MRMSM</t>
  </si>
  <si>
    <t>000000020192532</t>
  </si>
  <si>
    <t>20-31311-30-03</t>
  </si>
  <si>
    <t>000000020192519</t>
  </si>
  <si>
    <t>RI93429</t>
  </si>
  <si>
    <t>RI94169</t>
  </si>
  <si>
    <t>2021-044D</t>
  </si>
  <si>
    <t>000000020192522</t>
  </si>
  <si>
    <t xml:space="preserve">Completed 
Amount </t>
  </si>
  <si>
    <t>Committed 
Amount</t>
  </si>
  <si>
    <t>21-192</t>
  </si>
  <si>
    <t>PO1-210000000260</t>
  </si>
  <si>
    <t>PO1-200000000956</t>
  </si>
  <si>
    <t>PO1-2000000000899, 19-104053, JVER21-187</t>
  </si>
  <si>
    <t>RI85304</t>
  </si>
  <si>
    <t>Tack boards: 13 from Education Products &amp; Chatfield.  Education Products (8) - District: 8 &amp; Chatfield (5) - Workman ES: 5.</t>
  </si>
  <si>
    <t>White boards: 8 from Education Products.  Grandview: 1, Nelson: 6, &amp; Valinda: 1.</t>
  </si>
  <si>
    <t>RI85308</t>
  </si>
  <si>
    <t>000000020193670</t>
  </si>
  <si>
    <t>000000020194098</t>
  </si>
  <si>
    <t>000000020194112</t>
  </si>
  <si>
    <t>Furniture for Cedarlane - large seats, filing cabinets with locks, stools, mobile desks, student desks, book boxes for above desks, locking casters, mobile teacher desks, and cascade mini-case with shelves</t>
  </si>
  <si>
    <t>Furniture for Los Altos ES - large seats, filing cabinets with locks, stools, mobile desks, student desks, book boxes for above desks, locking casters, mobile teacher desks, and cascade mini-case with shelves</t>
  </si>
  <si>
    <t>Furniture for Mesa Robles - large seats, filing cabinets with locks, stools, mobile desks, student desks, book boxes for above desks, locking casters, mobile teacher desks, and cascade mini-case with shelves</t>
  </si>
  <si>
    <t>Furniture for Workman ES - large seats, filing cabinets with locks, stools, mobile desks, student desks, book boxes for above desks, locking casters, mobile teacher desks, and cascade mini-case with shelves</t>
  </si>
  <si>
    <t>000000020194623</t>
  </si>
  <si>
    <t>PO3W-210000002899</t>
  </si>
  <si>
    <t>Underwriter's fees, JVA21*384</t>
  </si>
  <si>
    <t>Printing &amp; posting of POS/Os, 18-KT005</t>
  </si>
  <si>
    <t>Demographic data, 18-KT005</t>
  </si>
  <si>
    <t>Rating Agency Fee, 18-KT005</t>
  </si>
  <si>
    <t>Bond Counsel and Disclosure Counsel Fees, 18-KT005</t>
  </si>
  <si>
    <t>Remaining funds-dep. into District's debt service fund &amp; close acct., 18-KT005</t>
  </si>
  <si>
    <t>Municipal Advisory services, 18-KT005</t>
  </si>
  <si>
    <t>Hotel reimb. during rating agency presentations in San Francisco, 18-KT005</t>
  </si>
  <si>
    <t>Reimb. Continuing Disclosure Report (DAC), 18-KT005</t>
  </si>
  <si>
    <t>Trust fees, 18-KT005</t>
  </si>
  <si>
    <t>000000020195024</t>
  </si>
  <si>
    <t>000000020195370</t>
  </si>
  <si>
    <t>21-6713</t>
  </si>
  <si>
    <t>Hydraulic stacker: 2 from Uline for District-wide use.</t>
  </si>
  <si>
    <t xml:space="preserve">Valley </t>
  </si>
  <si>
    <t>Unit</t>
  </si>
  <si>
    <t>202105-04:CMSM</t>
  </si>
  <si>
    <t>000000020196442</t>
  </si>
  <si>
    <t>XSRQ-210000002565</t>
  </si>
  <si>
    <t>Scanning/printing - set-up, copy, digital processing, copying, stapling, binding, 3 hole drill, cover, and delivery for Cedarlane.  Close-out PO.</t>
  </si>
  <si>
    <t>Furniture for Nelson - large seats, filing cabinets with locks, stools, mobile desks, student desks, book boxes for above desks, locking casters, mobile teacher desks, and cascade mini-case with shelves.  Close-out PO.  Per Jessica Morley @ Cumming, all furniture received.  Vendor did not send us an invoice for line item #9 &amp; 13.  Close-out PO.</t>
  </si>
  <si>
    <t>Furniture for Los Altos ES - large seats, filing cabinets with locks, stools, mobile desks, student desks, book boxes for above desks, locking casters, mobile teacher desks, and cascade mini-case with shelves.  Close-out PO.  Per Jessica Morley @ Cumming, all furniture received.  Vendor did not send us an invoice for line item #9 &amp; 13.  Close-out PO.</t>
  </si>
  <si>
    <t>21-6760</t>
  </si>
  <si>
    <t>PO3W-210000002998</t>
  </si>
  <si>
    <t>Arey Jones - Charging carts (Ergotron Zip40): 680.00 units</t>
  </si>
  <si>
    <t>Arey Jones - Laptops (Lenovo 300e): 15,842.00 units</t>
  </si>
  <si>
    <t>Power switch (N2200-ON OS6): 15 from Dell. Cedarlane: 2, Los Altos ES: 2, Mesa: 7, Nelson: 2, &amp; Workman ES: 2.</t>
  </si>
  <si>
    <t>Voice amplification systems (Topcat with Flexmike): 124 from Lightspeed.  Cedarlane: 25, Los Altos ES: 20, Mesa Robles: 42, Nelson: 25, &amp; Workman ES: 12.</t>
  </si>
  <si>
    <t>21-6790</t>
  </si>
  <si>
    <t>Demo of ceiling tiles in 2 classrooms at Baldwin for room #TK-KA &amp; TK-KB</t>
  </si>
  <si>
    <t>Demo of ceiling tiles in 2 classrooms at Kwis for room #4 &amp; 7</t>
  </si>
  <si>
    <t>Demo of ceiling tiles in 1 classroom at Sparks ES for room #19</t>
  </si>
  <si>
    <t>ViewSonicViewBoard IFP7550 Bundle 7 yr warranty, monitor, 75" class LED display with touchscreen, ewaste, and extended service agreement for parts &amp; labor for Mesa Robles. Total monitors: 7</t>
  </si>
  <si>
    <t>ViewSonicViewBoard IFP7550 Bundle 7 yr warranty, monitor, 75" class LED display with touchscreen, ewaste, and extended service agreement for parts &amp; labor for Mesa Robles. Total monitors: 5</t>
  </si>
  <si>
    <t xml:space="preserve">Interior demolition and haul of flooring, ceiling, casework, tack board, and electrical data for Nelson room #C1.  </t>
  </si>
  <si>
    <t>Architect - Modifications to Architect services for Newton Interim Housing, per District's request (Part of mod 1 - site survey &amp; Mod 2 - civil engineering). Total charged for mod 1 &amp; 2 is $24,520.00.  Addendum to PO2W-20*1208.</t>
  </si>
  <si>
    <t>Architect - Modifications to Architect services for Newton Interim Housing, to change fire alarm system to a non-voice evacuation type system (Mod 4 dated 06/01/20, revision 2). Addendum to PO2W-20*1208.</t>
  </si>
  <si>
    <t>000000020198046</t>
  </si>
  <si>
    <t>21-6817</t>
  </si>
  <si>
    <t>21-6818</t>
  </si>
  <si>
    <t>C2G HDMI and USB pass through wall plates for Cedarlane. Total items: 25</t>
  </si>
  <si>
    <t>C2G HDMI and USB pass through wall plates for Los Altos ES.  Total items: 21</t>
  </si>
  <si>
    <t>C2G HDMI and USB pass through wall plates for Mesa Robles.  Total items: 40</t>
  </si>
  <si>
    <t>C2G HDMI and USB pass through wall plates for Nelson.  Total items: 20</t>
  </si>
  <si>
    <t>C2G HDMI and USB pass through wall plates for Workman ES.  Total items: 19</t>
  </si>
  <si>
    <t>C2G 39702 HDMI and USB pass through wall plates, white, for Nelson, room #C1</t>
  </si>
  <si>
    <t>Door hardware</t>
  </si>
  <si>
    <t>21-6866</t>
  </si>
  <si>
    <t>Mounting brackets, faceplates, &amp; mini com stereo for Cedarlane</t>
  </si>
  <si>
    <t>Mounting brackets, faceplates, &amp; mini com stereo for Mesa Robles</t>
  </si>
  <si>
    <t>Prep &amp; install Mohawk LVT, walk off mat &amp; base at Del Valle for room #12</t>
  </si>
  <si>
    <t>Prep &amp; install Mohawk LVT, walk off mat &amp; base at California for room #5 &amp; 12</t>
  </si>
  <si>
    <t>Demo 4,266 sy carpet, prepare concrete.  Supply &amp; install 252 yd First step Up II &amp; bond at Palm for room #13</t>
  </si>
  <si>
    <t>Prep &amp; install Mohawk LVT, walk off mat &amp; base at Sparks ES for room #5, 9, &amp; 14</t>
  </si>
  <si>
    <t>Prep &amp; install Mohawk LVT, walk off mat &amp; base at Wedgeworth for room #5 &amp; 6</t>
  </si>
  <si>
    <t>Prep &amp; install Mohawk LVT, walk off mat &amp; base at Los Altos HS for room #J10, J11, &amp; J14</t>
  </si>
  <si>
    <t>Prep &amp; install Mohawk LVT, walk off mat &amp; base at Wilson HS for room #B-6A &amp; D-2</t>
  </si>
  <si>
    <t>Prep &amp; install Mohawk LVT, walk off mat &amp; base at Wilson HS for room #T1</t>
  </si>
  <si>
    <t>Prep &amp; install Mohawk LVT, walk off mat &amp; base at Workman HS for room #A9-A12, A18, E25-E27, &amp; F1</t>
  </si>
  <si>
    <t>Prep &amp; install Mohawk LVT, walk off mat &amp; base at Palm for room #13</t>
  </si>
  <si>
    <t>Prepare and install new LVT. Supply and install 4" rubber topset base and 4 yards of First Step Up II at Nelson for room #C1.</t>
  </si>
  <si>
    <t>000000020198970</t>
  </si>
  <si>
    <t>000000020198995</t>
  </si>
  <si>
    <t>000000020199433</t>
  </si>
  <si>
    <t>PO3W-210000003053</t>
  </si>
  <si>
    <t>PO3W-210000003054</t>
  </si>
  <si>
    <t>PO2W-210000002602</t>
  </si>
  <si>
    <t>PO2W-210000002615</t>
  </si>
  <si>
    <t>PO3W-210000003051</t>
  </si>
  <si>
    <t>97857R1</t>
  </si>
  <si>
    <t>000000020200048</t>
  </si>
  <si>
    <t>MCSI-4746</t>
  </si>
  <si>
    <t>000000020200055</t>
  </si>
  <si>
    <t>MCSI-4724</t>
  </si>
  <si>
    <t>000000020200446</t>
  </si>
  <si>
    <t>RI93942</t>
  </si>
  <si>
    <t>000000020200450</t>
  </si>
  <si>
    <t>RI94010</t>
  </si>
  <si>
    <t>RI94485</t>
  </si>
  <si>
    <t>RI94728</t>
  </si>
  <si>
    <t>RI94798</t>
  </si>
  <si>
    <t>RI94011</t>
  </si>
  <si>
    <t>RI94776</t>
  </si>
  <si>
    <t>RI94799</t>
  </si>
  <si>
    <t>RI94835</t>
  </si>
  <si>
    <t>RI94009</t>
  </si>
  <si>
    <t>RI94486</t>
  </si>
  <si>
    <t>RI94797</t>
  </si>
  <si>
    <t>RI94012</t>
  </si>
  <si>
    <t>RI94487</t>
  </si>
  <si>
    <t>RI94800</t>
  </si>
  <si>
    <t>RI94935</t>
  </si>
  <si>
    <t>202106-04:CMSM</t>
  </si>
  <si>
    <t>000000020200462</t>
  </si>
  <si>
    <t>202106-03:MRMSM</t>
  </si>
  <si>
    <t>000000020200466</t>
  </si>
  <si>
    <t>Furnish &amp; install 6' high chain link fence and gate at electrical 10'2" x 14'7" electrical enclosure and dividing fence and gate. Furnish and install 4' x 6' emergency exit gate with hardware at Mesa Robles (for ADA handrail).</t>
  </si>
  <si>
    <t>000000020200891</t>
  </si>
  <si>
    <t>57466R</t>
  </si>
  <si>
    <t>57966R</t>
  </si>
  <si>
    <t>20210630-06: GFA</t>
  </si>
  <si>
    <t>20210630-07: WHSFA</t>
  </si>
  <si>
    <t>20210630-10: WHSFA</t>
  </si>
  <si>
    <t>20210630-09: LAFA</t>
  </si>
  <si>
    <t>20210630-08: NFA</t>
  </si>
  <si>
    <t>20210630-11: WFA</t>
  </si>
  <si>
    <t>HPE Aruba AP-325-wireless access point, mounting kits, licenses, software supports, and next day exchange service for District-wide use</t>
  </si>
  <si>
    <t>2021-061A</t>
  </si>
  <si>
    <t>000000020201777</t>
  </si>
  <si>
    <t>Wireless network equipment (HPE Aruba IAP-325 Wireless access point): 180 from CDW-G for District-wide use.</t>
  </si>
  <si>
    <t>RI95214</t>
  </si>
  <si>
    <t>000000020202687</t>
  </si>
  <si>
    <t>RI95215</t>
  </si>
  <si>
    <t>RI95216</t>
  </si>
  <si>
    <t>2021/22</t>
  </si>
  <si>
    <t>22-321</t>
  </si>
  <si>
    <t>Demo of ceiling tiles in 7 classrooms at Sunset</t>
  </si>
  <si>
    <t>(blank)</t>
  </si>
  <si>
    <t>000000020206245</t>
  </si>
  <si>
    <t>000000020207269</t>
  </si>
  <si>
    <t>Newton-Interim Housing-Advertisement</t>
  </si>
  <si>
    <t>22-450</t>
  </si>
  <si>
    <t>Advertising for Bid 2020-21.30 Newton Middle School Interim Housing. Publication dates: 06/15/21 &amp; 06/21/21.</t>
  </si>
  <si>
    <t>Valley-Fire alarm-DSA Fees</t>
  </si>
  <si>
    <t>22-527</t>
  </si>
  <si>
    <t>XSRQ-220000000064</t>
  </si>
  <si>
    <t>XSRQ-220000000112</t>
  </si>
  <si>
    <t xml:space="preserve">Classroom paper towel dispensers (24) for Cedarlane </t>
  </si>
  <si>
    <t>Grandview-Fire alarm-DSA Fees</t>
  </si>
  <si>
    <t>22-742</t>
  </si>
  <si>
    <t>DGS plan/field review fee for Grandview fire alarm</t>
  </si>
  <si>
    <t>Mesa Robles-Fire alarm-DSA Fees</t>
  </si>
  <si>
    <t>DGS plan/field review fee for Mesa Robles fire alarm</t>
  </si>
  <si>
    <t>Attorney fees</t>
  </si>
  <si>
    <t>Furniture - flex space chairs, mobile tchr desks, media tower, carpets, tables, tree seats, bin centers, etc for Amar. The original PO was for $245,447.23 - $237,937.90 (moved to fund 12.0, per Annie Bui) = $7,509.33 (remaining balance charged to bond).</t>
  </si>
  <si>
    <t>Soap dispensers</t>
  </si>
  <si>
    <t>Rental of container(s)</t>
  </si>
  <si>
    <t>Move containers</t>
  </si>
  <si>
    <t>Hardware to install access point for classrooms</t>
  </si>
  <si>
    <t>Hardware to install access point for classrooms-Shelf brackets, screws, and drill bits for District-wide use</t>
  </si>
  <si>
    <t>Boxes(360) for teachers' to pack their classrooms at Cedarlane.</t>
  </si>
  <si>
    <t>Document camera(s)</t>
  </si>
  <si>
    <t>Sliding white boards</t>
  </si>
  <si>
    <t>White board(s)</t>
  </si>
  <si>
    <t>ViewSonic monitor(s)</t>
  </si>
  <si>
    <t>Networking power switches</t>
  </si>
  <si>
    <t>Oversight asbestos abatement at Cedarlane (asbestos cement pipe)</t>
  </si>
  <si>
    <t>Wireless network equipment</t>
  </si>
  <si>
    <t>Asbestos &amp; lead-based paint survey of Sierra Vista's permanent buildings.</t>
  </si>
  <si>
    <t>Concrete work for wing A &amp; B, per site walk with Richard Walsh at Los Altos ES</t>
  </si>
  <si>
    <t>Concrete work for wing E &amp; F, per site walk with Richard Walsh at Los Altos ES</t>
  </si>
  <si>
    <t>DSA plan check review fee for Los Molinos' drinking fountain</t>
  </si>
  <si>
    <t>DSA plan check review fee for Bixby's drinking fountain</t>
  </si>
  <si>
    <t>Advertising seeking prequalification for contractors interested in bidding upcoming District's 21st Century modernization projects. Publication dates: 08/13/20 &amp; 08/18/20</t>
  </si>
  <si>
    <t>Classroom soap dispensers (24) for Cedarlane.  These items are free to sites.</t>
  </si>
  <si>
    <t>Warrant
Date</t>
  </si>
  <si>
    <t>Detail Description</t>
  </si>
  <si>
    <t>03-121642</t>
  </si>
  <si>
    <t>03-120656</t>
  </si>
  <si>
    <t>03-121641</t>
  </si>
  <si>
    <t>Laptops (Lenovo 300e): 15,842 from Arey Jones (see below for break-down by site).</t>
  </si>
  <si>
    <t>Supply 38,400 SF Mohawk LVT and bond for District-wide use (30 classrooms)</t>
  </si>
  <si>
    <t>Funct.</t>
  </si>
  <si>
    <t>Res.</t>
  </si>
  <si>
    <t>Obj.</t>
  </si>
  <si>
    <t>Loc.</t>
  </si>
  <si>
    <t>Paper towel dispenser</t>
  </si>
  <si>
    <t>PO2W-220000000052</t>
  </si>
  <si>
    <t>000000020221431</t>
  </si>
  <si>
    <t>PO2W-220000000054</t>
  </si>
  <si>
    <t>PO2W-220000000119</t>
  </si>
  <si>
    <t>FF &amp; E: Furniture, Fixtures &amp; Equipment</t>
  </si>
  <si>
    <t>000000020223410</t>
  </si>
  <si>
    <t>000000020223411</t>
  </si>
  <si>
    <t>37503</t>
  </si>
  <si>
    <t>Construction management services for Cedarlane - phase 1 &amp; 2.  This PO includes allowances of $100,000.00</t>
  </si>
  <si>
    <t>Construction management services  for Grandview - phase 1 &amp; 2.  This PO includes allowances of $100,000.00</t>
  </si>
  <si>
    <t>Construction management services for Los Altos ES - phase 1 &amp; 2.  This PO includes allowances of $100,000.00</t>
  </si>
  <si>
    <t>Construction management services for Mesa Robles - phase 1 &amp; 2.  This PO includes allowances of $100,000.00</t>
  </si>
  <si>
    <t>Construction management services for  Nelson - phase 1 &amp; 2.  This PO includes allowances of $100,000.00</t>
  </si>
  <si>
    <t>Construction management services for Newton - phase 1 &amp; 2.  This PO includes allowances of $100,000.00</t>
  </si>
  <si>
    <t>Construction management services  for Sparks MS - phase 1 &amp; 2.  This PO includes allowances of $100,000.00</t>
  </si>
  <si>
    <t>Construction management services for Workman ES - phase 1 &amp; 2.  This PO includes allowances of $100,000.00</t>
  </si>
  <si>
    <t>Stimson-21st Century-CM/PM Management</t>
  </si>
  <si>
    <t>Construction management services for Stimson - phase 3 &amp; 4.  This PO includes allowances of $40,000.00</t>
  </si>
  <si>
    <t>Baldwin-21st Century-CM/PM Management</t>
  </si>
  <si>
    <t>Construction management services for Baldwin - phase 3 &amp; 4.  This PO includes allowances of $40,000.00</t>
  </si>
  <si>
    <t>California-21st Century-CM/PM Management</t>
  </si>
  <si>
    <t>Construction management services for California - phase 3 &amp; 4.  This PO includes allowances of $40,000.00</t>
  </si>
  <si>
    <t>Fairgrove-21st Century-CM/PM Management</t>
  </si>
  <si>
    <t>Construction management services for Fairgrove - phase 3 &amp; 4.  This PO includes allowances of $40,000.00</t>
  </si>
  <si>
    <t>Grazide-21st Century-CM/PM Management</t>
  </si>
  <si>
    <t>Construction management services for Grazide - phase 3 &amp; 4.  This PO includes allowances of $40,000.00</t>
  </si>
  <si>
    <t>Los Molinos-21st Century-CM/PM Management</t>
  </si>
  <si>
    <t>Construction management services for Los Molinos - phase 3 &amp; 4.  This PO includes allowances of $40,000.00</t>
  </si>
  <si>
    <t>Orange Grove-21st Century-CM/PM Management</t>
  </si>
  <si>
    <t>Construction management services for Orange Grove - phase 3 &amp; 4.  This PO includes allowances of $40,000.00</t>
  </si>
  <si>
    <t>Sunset-21st Century-CM/PM Management</t>
  </si>
  <si>
    <t>Construction management services for Sunset - phase 3 &amp; 4.  This PO includes allowances of $40,000.00</t>
  </si>
  <si>
    <t>22-1057</t>
  </si>
  <si>
    <t>03-120780</t>
  </si>
  <si>
    <t>03-120779</t>
  </si>
  <si>
    <t>Oversight asbestos abatement for Mesa Robles' flooring at room #16 &amp; 17 areas under the cabinets</t>
  </si>
  <si>
    <t>22-976</t>
  </si>
  <si>
    <t>Oversight asbestos abatement for Cedarlane's flooring at room #B3 &amp; D1 under the cabinets and side rooms off Band room</t>
  </si>
  <si>
    <t>000000020230714</t>
  </si>
  <si>
    <t>Furniture for Cedarlane students grade 1-3 (Room F-1, F-2, G-3, &amp; H-1). Student chairs, mid towers shelves, mega cases shelves, mobile teacher's desks, etc</t>
  </si>
  <si>
    <t>PO2W-220000000246</t>
  </si>
  <si>
    <t>PO2W-220000000024</t>
  </si>
  <si>
    <t>000000020231509</t>
  </si>
  <si>
    <t>Monitors' bundle (ViewSonic ViewBoard IFP7550): 135 from Arey Jones.  Cedarlane: 27, Los Altos ES: 20, Mesa: 43, Nelson: 26, &amp; Workman ES: 19.</t>
  </si>
  <si>
    <t>Desktop computer(s)</t>
  </si>
  <si>
    <t>Web camera(s)</t>
  </si>
  <si>
    <t>22-1266</t>
  </si>
  <si>
    <t>Desktop  computers (ThinkCentre M70q), ThinkCentre Tiny Sandwich Kit II, and Tiny Power Cage II for Cedarlane (4 year warranty). Total computers: 2</t>
  </si>
  <si>
    <t>Viewsonic ViewCam VB-CAM-001 for Cedarlane.  Total web cam: 2</t>
  </si>
  <si>
    <t>ViewSonicViewBoard IFP7550 Bundle 7 yr warranty, monitor, 75" class LED display with touchscreen, ewaste, and extended service agreement for parts &amp; labor for Cedarlane. Total monitors: 2</t>
  </si>
  <si>
    <t>Desktop Computers (ThinkCentre M720q): 121 from Lenovo &amp; Arey Jones.  Lenovo (58) - Los Altos ES: 20, Nelson: 26, &amp; Workman ES: 12.  Arey Jones (63) - Cedarlane: 25 &amp; Mesa: 38.</t>
  </si>
  <si>
    <t>Desktop Computers (ThinkCentre M70q), brackets, &amp; power supply cages: 2 from Arey Jones.  Cedarlane: 2.</t>
  </si>
  <si>
    <t>Lenovo 300e Laptops, electronic waste, 3 yr sealed battery replacement, 4.5 year warranty, integration services, imaging, asset tag &amp; reporting, cart wiring, and delivery for Baldwin. Total computers: 469</t>
  </si>
  <si>
    <t>Lenovo 300e Laptops, electronic waste, 3 yr sealed battery replacement, 4.5 year warranty, integration services, imaging, asset tag &amp; reporting, cart wiring, and delivery for Bixby. Total computers: 165</t>
  </si>
  <si>
    <t>Lenovo 300e Laptops, electronic waste, 3 yr sealed battery replacement, 4.5 year warranty, integration services, imaging, asset tag &amp; reporting, cart wiring, and delivery for California. Total computers: 227</t>
  </si>
  <si>
    <t>Lenovo 300e Laptops, electronic waste, 3 yr sealed battery replacement, 4.5 year warranty, integration services, imaging, asset tag &amp; reporting, cart wiring, and delivery for California. Total computers: 26</t>
  </si>
  <si>
    <t>Lenovo 300e Laptops, electronic waste, 3 yr sealed battery replacement, 4.5 year warranty, integration services, imaging, asset tag &amp; reporting, cart wiring, and delivery for Cedarlane. Total computers: 95</t>
  </si>
  <si>
    <t>Lenovo 300e Laptops, electronic waste, 3 yr sealed battery replacement, 4.5 year warranty, integration services, imaging, asset tag &amp; reporting, cart wiring, and delivery for Cedarlane. Total computers: 520</t>
  </si>
  <si>
    <t>Lenovo 300e Laptops, electronic waste, 3 yr sealed battery replacement, 4.5 year warranty, integration services, imaging, asset tag &amp; reporting, cart wiring, and delivery for Del Valle. Total computers: 57</t>
  </si>
  <si>
    <t>Lenovo 300e Laptops, electronic waste, 3 yr sealed battery replacement, 4.5 year warranty, integration services, imaging, asset tag &amp; reporting, cart wiring, and delivery for Del Valle. Total computers: 230</t>
  </si>
  <si>
    <t>Lenovo 300e Laptops, electronic waste, 3 yr sealed battery replacement, 4.5 year warranty, integration services, imaging, asset tag &amp; reporting, cart wiring, and delivery for District-wide use. Total computers: 43</t>
  </si>
  <si>
    <t>Lenovo 300e Laptops, electronic waste, 3 yr sealed battery replacement, 4.5 year warranty, integration services, imaging, asset tag &amp; reporting, cart wiring, and delivery for District-wide use. Total computers: 6</t>
  </si>
  <si>
    <t>Lenovo 300e Laptops, electronic waste, 3 yr sealed battery replacement, 4.5 year warranty, integration services, imaging, asset tag &amp; reporting, cart wiring, and delivery for District-wide use. Total computers: 97</t>
  </si>
  <si>
    <t>Architect - Create design guidelines to serve as a set of guiding principles for District's 21st Century classroom projects.</t>
  </si>
  <si>
    <t>Lenovo 300e Laptops, electronic waste, 3 yr sealed battery replacement, 4.5 year warranty, integration services, imaging, asset tag &amp; reporting, cart wiring, and delivery for Fairgrove. Total computers: 124</t>
  </si>
  <si>
    <t>Lenovo 300e Laptops, electronic waste, 3 yr sealed battery replacement, 4.5 year warranty, integration services, imaging, asset tag &amp; reporting, cart wiring, and delivery for Fairgrove. Total computers: 765</t>
  </si>
  <si>
    <t>Furniture for Fairgrove - flex space chairs, mobile tchr desks, media tower, carpets, tables, tree seats, bin centers, etc.</t>
  </si>
  <si>
    <t>Lenovo 300e Laptops, electronic waste, 3 yr sealed battery replacement, 4.5 year warranty, integration services, imaging, asset tag &amp; reporting, cart wiring, and delivery for Grandview. Total computers: 47</t>
  </si>
  <si>
    <t>Lenovo 300e Laptops, electronic waste, 3 yr sealed battery replacement, 4.5 year warranty, integration services, imaging, asset tag &amp; reporting, cart wiring, and delivery for Grandview. Total computers: 505</t>
  </si>
  <si>
    <t>Furniture for Grandview - flex space chairs, mobile tchr desks, media tower, carpets, tables, tree seats, bin centers, etc.</t>
  </si>
  <si>
    <t>Lenovo 300e Laptops, electronic waste, 3 yr sealed battery replacement, 4.5 year warranty, integration services, imaging, asset tag &amp; reporting, cart wiring, and delivery for Grazide. Total computers: 349</t>
  </si>
  <si>
    <t>Lenovo 300e Laptops, electronic waste, 3 yr sealed battery replacement, 4.5 year warranty, integration services, imaging, asset tag &amp; reporting, cart wiring, and delivery for Kwis. Total computers: 221</t>
  </si>
  <si>
    <t>Furniture for Kwis - flex space chairs, mobile tchr desks, media tower, carpets, tables, tree seats, bin centers, etc.</t>
  </si>
  <si>
    <t>Lenovo 300e Laptops, electronic waste, 3 yr sealed battery replacement, 4.5 year warranty, integration services, imaging, asset tag &amp; reporting, cart wiring, and delivery for La Puente HS. Total computers: 1027</t>
  </si>
  <si>
    <t>General inspection for the project as defined in Title 24 at La Puente HS.  Replacement of 3-exterior drinking fountains</t>
  </si>
  <si>
    <t>Lenovo 300e Laptops, electronic waste, 3 yr sealed battery replacement, 4.5 year warranty, integration services, imaging, asset tag &amp; reporting, cart wiring, and delivery for Lassalette. Total computers: 465</t>
  </si>
  <si>
    <t>Furniture for Lassalette - flex space chairs, mobile tchr desks, media tower, carpets, tables, tree seats, bin centers, etc.</t>
  </si>
  <si>
    <t>Lenovo 300e Laptops, electronic waste, 3 yr sealed battery replacement, 4.5 year warranty, integration services, imaging, asset tag &amp; reporting, cart wiring, and delivery for Los Altos ES. Total computers: 22</t>
  </si>
  <si>
    <t>Lenovo 300e Laptops, electronic waste, 3 yr sealed battery replacement, 4.5 year warranty, integration services, imaging, asset tag &amp; reporting, cart wiring, and delivery for Los Altos ES. Total computers: 295</t>
  </si>
  <si>
    <t>Lenovo 300e Laptops, electronic waste, 3 yr sealed battery replacement, 4.5 year warranty, integration services, imaging, asset tag &amp; reporting, cart wiring, and delivery for Los Altos HS. Total computers: 1609</t>
  </si>
  <si>
    <t>Lenovo 300e Laptops, electronic waste, 3 yr sealed battery replacement, 4.5 year warranty, integration services, imaging, asset tag &amp; reporting, cart wiring, and delivery for Los Molinos. Total computers: 23</t>
  </si>
  <si>
    <t>Lenovo 300e Laptops, electronic waste, 3 yr sealed battery replacement, 4.5 year warranty, integration services, imaging, asset tag &amp; reporting, cart wiring, and delivery for Los Molinos. Total computers: 245</t>
  </si>
  <si>
    <t>Lenovo 300e Laptops, electronic waste, 3 yr sealed battery replacement, 4.5 year warranty, integration services, imaging, asset tag &amp; reporting, cart wiring, and delivery for Los Robles. Total computers: 11</t>
  </si>
  <si>
    <t>Lenovo 300e Laptops, electronic waste, 3 yr sealed battery replacement, 4.5 year warranty, integration services, imaging, asset tag &amp; reporting, cart wiring, and delivery for Los Robles. Total computers: 130</t>
  </si>
  <si>
    <t>Lenovo 300e Laptops, electronic waste, 3 yr sealed battery replacement, 4.5 year warranty, integration services, imaging, asset tag &amp; reporting, cart wiring, and delivery for Mesa Robles. Total computers: 46</t>
  </si>
  <si>
    <t>Lenovo 300e Laptops, electronic waste, 3 yr sealed battery replacement, 4.5 year warranty, integration services, imaging, asset tag &amp; reporting, cart wiring, and delivery for Mesa Robles. Total computers: 920</t>
  </si>
  <si>
    <t>Furniture for Mesa Robles - Tables, chairs, stools, carpets, filing cabinets, etc</t>
  </si>
  <si>
    <t>Architect - Provide architectural &amp; engineering services to consists of technology and interior upgrades to all classrooms in each building at Mesa Robles.  Sitework will be limited to ADA access and path of travel requirements to each classroom.  Include allowances of $20,000.00</t>
  </si>
  <si>
    <t>Remove approx 80 LF of 6' high chain link fencing. Cut post off at grade. Return at later date and install inside sleeves to remove post and weld to existing.  Reinstall fencing at a later date at Mesa Robles.</t>
  </si>
  <si>
    <t>Fee for 3 fire flow testing performed or witnessed using Utility personnel at Mesa Robles.  This fees applies to tests performed on distrubution systems in the entire territory served by the Utility.</t>
  </si>
  <si>
    <t>Lenovo 300e Laptops, electronic waste, 3 yr sealed battery replacement, 4.5 year warranty, integration services, imaging, asset tag &amp; reporting, cart wiring, and delivery for Nelson. Total computers: 60</t>
  </si>
  <si>
    <t>Lenovo 300e Laptops, electronic waste, 3 yr sealed battery replacement, 4.5 year warranty, integration services, imaging, asset tag &amp; reporting, cart wiring, and delivery for Nelson. Total computers: 220</t>
  </si>
  <si>
    <t xml:space="preserve">Equipment to repair &amp; replace security system at Nelson </t>
  </si>
  <si>
    <t>Furniture for Nelson - flex space chairs, mobile tchr desks, media tower, carpets, tables, tree seats, bin centers, etc.</t>
  </si>
  <si>
    <t>Lenovo 300e Laptops, electronic waste, 3 yr sealed battery replacement, 4.5 year warranty, integration services, imaging, asset tag &amp; reporting, cart wiring, and delivery for Newton. Total computers: 61</t>
  </si>
  <si>
    <t>Lenovo 300e Laptops, electronic waste, 3 yr sealed battery replacement, 4.5 year warranty, integration services, imaging, asset tag &amp; reporting, cart wiring, and delivery for Newton. Total computers: 625</t>
  </si>
  <si>
    <t>DSA plan check review fee for Newton interim housing.</t>
  </si>
  <si>
    <t>General inspection for the project as defined in Title 24 at Newton.  Alterations to (1) CR Buildings &amp; relocation of (4) 24' x 40' relocatable CR buildings</t>
  </si>
  <si>
    <t>Lenovo 300e Laptops, electronic waste, 3 yr sealed battery replacement, 4.5 year warranty, integration services, imaging, asset tag &amp; reporting, cart wiring, and delivery for Orange Grove. Total computers: 388</t>
  </si>
  <si>
    <t>Lenovo 300e Laptops, electronic waste, 3 yr sealed battery replacement, 4.5 year warranty, integration services, imaging, asset tag &amp; reporting, cart wiring, and delivery for Orange Grove. Total computers: 40</t>
  </si>
  <si>
    <t>Lenovo 300e Laptops, electronic waste, 3 yr sealed battery replacement, 4.5 year warranty, integration services, imaging, asset tag &amp; reporting, cart wiring, and delivery for Palm. Total computers: 210</t>
  </si>
  <si>
    <t>Furniture for Palm - flex space chairs, mobile tchr desks, media tower, carpets, tables, tree seats, bin centers, etc.</t>
  </si>
  <si>
    <t>Lenovo 300e Laptops, electronic waste, 3 yr sealed battery replacement, 4.5 year warranty, integration services, imaging, asset tag &amp; reporting, cart wiring, and delivery for Palm Canyon. Total computers: 3</t>
  </si>
  <si>
    <t>Lenovo 300e Laptops, electronic waste, 3 yr sealed battery replacement, 4.5 year warranty, integration services, imaging, asset tag &amp; reporting, cart wiring, and delivery for Palm Canyon. Total computers: 20</t>
  </si>
  <si>
    <t>Lenovo 300e Laptops, electronic waste, 3 yr sealed battery replacement, 4.5 year warranty, integration services, imaging, asset tag &amp; reporting, cart wiring, and delivery for Sierra Vista. Total computers: 352</t>
  </si>
  <si>
    <t>Lenovo 300e Laptops, electronic waste, 3 yr sealed battery replacement, 4.5 year warranty, integration services, imaging, asset tag &amp; reporting, cart wiring, and delivery for Sparks ES. Total computers: 39</t>
  </si>
  <si>
    <t>Lenovo 300e Laptops, electronic waste, 3 yr sealed battery replacement, 4.5 year warranty, integration services, imaging, asset tag &amp; reporting, cart wiring, and delivery for Sparks ES. Total computers: 290</t>
  </si>
  <si>
    <t>Furniture for Sparks ES - flex space chairs, mobile tchr desks, media tower, carpets, tables, tree seats, bin centers, etc.</t>
  </si>
  <si>
    <t>Lenovo 300e Laptops, electronic waste, 3 yr sealed battery replacement, 4.5 year warranty, integration services, imaging, asset tag &amp; reporting, cart wiring, and delivery for Sparks MS. Total computers: 20</t>
  </si>
  <si>
    <t>Lenovo 300e Laptops, electronic waste, 3 yr sealed battery replacement, 4.5 year warranty, integration services, imaging, asset tag &amp; reporting, cart wiring, and delivery for Stimson. Total computers: 6</t>
  </si>
  <si>
    <t>Lenovo 300e Laptops, electronic waste, 3 yr sealed battery replacement, 4.5 year warranty, integration services, imaging, asset tag &amp; reporting, cart wiring, and delivery for Stimson. Total computers: 40</t>
  </si>
  <si>
    <t>Lenovo 300e Laptops, electronic waste, 3 yr sealed battery replacement, 4.5 year warranty, integration services, imaging, asset tag &amp; reporting, cart wiring, and delivery for Sunset. Total computers: 33</t>
  </si>
  <si>
    <t>Lenovo 300e Laptops, electronic waste, 3 yr sealed battery replacement, 4.5 year warranty, integration services, imaging, asset tag &amp; reporting, cart wiring, and delivery for Sunset. Total computers: 180</t>
  </si>
  <si>
    <t>Furniture for Sunset - flex space chairs, mobile tchr desks, media tower, carpets, tables, tree seats, bin centers, etc.</t>
  </si>
  <si>
    <t>Lenovo 300e Laptops, electronic waste, 3 yr sealed battery replacement, 4.5 year warranty, integration services, imaging, asset tag &amp; reporting, cart wiring, and delivery for Temple. Total computers: 36</t>
  </si>
  <si>
    <t>Lenovo 300e Laptops, electronic waste, 3 yr sealed battery replacement, 4.5 year warranty, integration services, imaging, asset tag &amp; reporting, cart wiring, and delivery for Temple. Total computers: 170</t>
  </si>
  <si>
    <t>Furniture for Temple - flex space chairs, mobile tchr desks, media tower, carpets, tables, tree seats, bin centers, etc.</t>
  </si>
  <si>
    <t>Lenovo 300e Laptops, electronic waste, 3 yr sealed battery replacement, 4.5 year warranty, integration services, imaging, asset tag &amp; reporting, cart wiring, and delivery for Valinda. Total computers: 91</t>
  </si>
  <si>
    <t>Lenovo 300e Laptops, electronic waste, 3 yr sealed battery replacement, 4.5 year warranty, integration services, imaging, asset tag &amp; reporting, cart wiring, and delivery for Valinda. Total computers: 410</t>
  </si>
  <si>
    <t>Furniture for Valinda - flex space chairs, mobile  tchr desks, media tower, carpets, tables, tree seats, bin centers, etc.</t>
  </si>
  <si>
    <t>Lenovo 300e Laptops, electronic waste, 3 yr sealed battery replacement, 4.5 year warranty, integration services, imaging, asset tag &amp; reporting, cart wiring, and delivery for Valley. Total computers: 16</t>
  </si>
  <si>
    <t>Lenovo 300e Laptops, electronic waste, 3 yr sealed battery replacement, 4.5 year warranty, integration services, imaging, asset tag &amp; reporting, cart wiring, and delivery for Valley. Total computers: 1609</t>
  </si>
  <si>
    <t>Lenovo 300e Laptops, electronic waste, 3 yr sealed battery replacement, 4.5 year warranty, integration services, imaging, asset tag &amp; reporting, cart wiring, and delivery at Wedgeworth. Total computers: 255</t>
  </si>
  <si>
    <t>Lenovo 300e Laptops, electronic waste, 3 yr sealed battery replacement, 4.5 year warranty, integration services, imaging, asset tag &amp; reporting, cart wiring, and delivery for Wilson HS. Total computers: 1372</t>
  </si>
  <si>
    <t>Lenovo 300e Laptops, electronic waste, 3 yr sealed battery replacement, 4.5 year warranty, integration services, imaging, asset tag &amp; reporting, cart wiring, and delivery for Wing Lane. Total computers: 16</t>
  </si>
  <si>
    <t>Lenovo 300e Laptops, electronic waste, 3 yr sealed battery replacement, 4.5 year warranty, integration services, imaging, asset tag &amp; reporting, cart wiring, and delivery for Wing Lane. Total computers: 165</t>
  </si>
  <si>
    <t>Furniture for Wing Lane - flex space chairs, mobile tchr desks, media tower, carpets, tables, tree seats, bin centers, etc.</t>
  </si>
  <si>
    <t>Lenovo 300e Laptops, electronic waste, 3 yr sealed battery replacement, 4.5 year warranty, integration services, imaging, asset tag &amp; reporting, cart wiring, and delivery for Workman ES. Total computers: 64</t>
  </si>
  <si>
    <t>Lenovo 300e Laptops, electronic waste, 3 yr sealed battery replacement, 4.5 year warranty, integration services, imaging, asset tag &amp; reporting, cart wiring, and delivery for Workman ES. Total computers: 160</t>
  </si>
  <si>
    <t>Furniture for Workman ES - Tables, chairs, stools, carpets, filing cabinets, etc</t>
  </si>
  <si>
    <t>Furniture for Workman ES - flex space chairs, mobile tchr desks, media tower, carpets, tables, tree seats, bin centers, etc.</t>
  </si>
  <si>
    <t>Lenovo 300e Laptops, electronic waste, 3 yr sealed battery replacement, 4.5 year warranty, integration services, imaging, asset tag &amp; reporting, cart wiring, and delivery for Workman HS. Total computers: 1016</t>
  </si>
  <si>
    <t>Pha
se</t>
  </si>
  <si>
    <t>Architect - Architectural design work required to create and prepare the contract set of drawings for submittal to DSA for Mesa Robles Interim Housing.  Inclusive are fees for conceptual design, schematic design. Design development, construction documents, bidding and negotiation, and construction administration.  Close-out PO.</t>
  </si>
  <si>
    <t>Architect - Allowances for civil engineering in 21st Century classroom projects at Mesa Robles.  Close-out PO.</t>
  </si>
  <si>
    <t>Architect - Architectural design work required to create and prepare the contract set of drawings for submittal to DSA for  Mesa Robles 21st Century.  Inclusive are fees for conceptual design, schematic design. Design development, construction documents, bidding and negotiation, and construction administration.  Close-out PO.</t>
  </si>
  <si>
    <t>California-Fire alarm-DSA Fees</t>
  </si>
  <si>
    <t>22-1428</t>
  </si>
  <si>
    <t>DGS plan/field review fee for California fire alarm</t>
  </si>
  <si>
    <t>000000020245275</t>
  </si>
  <si>
    <t>PowerSwitch N2200-ON OS6 for Los Altos ES.  Total power switch: 2</t>
  </si>
  <si>
    <t>PowerSwitch N2200-ON OS6 for Mesa Robles.  Total power switch: 7</t>
  </si>
  <si>
    <t>PowerSwitch N2200-ON OS6 for Nelson.  Total power switch: 2</t>
  </si>
  <si>
    <t>PowerSwitch N2200-ON OS6 for Workman ES.  Total power switch: 2</t>
  </si>
  <si>
    <t>000000020246134</t>
  </si>
  <si>
    <t>T8665R</t>
  </si>
  <si>
    <t>000000020248528</t>
  </si>
  <si>
    <t>XSRQ-220000000971</t>
  </si>
  <si>
    <t>Classroom paper towel dispensers (2) for Los Altos ES</t>
  </si>
  <si>
    <t>000000020250616</t>
  </si>
  <si>
    <t>PO1-220000000334</t>
  </si>
  <si>
    <t>22-1681</t>
  </si>
  <si>
    <t>22-1683</t>
  </si>
  <si>
    <t>Furniture for Los Altos ES. Student chairs.</t>
  </si>
  <si>
    <t>PO3W-220000000256</t>
  </si>
  <si>
    <t>000000020253617</t>
  </si>
  <si>
    <t>000000020255185</t>
  </si>
  <si>
    <t>20-31197-61-0000001</t>
  </si>
  <si>
    <t>000000020255186</t>
  </si>
  <si>
    <t>20-31125-30-05</t>
  </si>
  <si>
    <t>000000020253624</t>
  </si>
  <si>
    <t>000000020255187</t>
  </si>
  <si>
    <t>PO2W-220000000367</t>
  </si>
  <si>
    <t>000000020255188</t>
  </si>
  <si>
    <t>000000020255193</t>
  </si>
  <si>
    <t>2021-088D</t>
  </si>
  <si>
    <t>000000020255195</t>
  </si>
  <si>
    <t>2021-097D</t>
  </si>
  <si>
    <t>RI95473</t>
  </si>
  <si>
    <t>000000020255202</t>
  </si>
  <si>
    <t>RI95450</t>
  </si>
  <si>
    <t>RI95527</t>
  </si>
  <si>
    <t>RI95922</t>
  </si>
  <si>
    <t>RI96157</t>
  </si>
  <si>
    <t>RI96227</t>
  </si>
  <si>
    <t>RI95508</t>
  </si>
  <si>
    <t>RI95528</t>
  </si>
  <si>
    <t>RI95559</t>
  </si>
  <si>
    <t>RI96203</t>
  </si>
  <si>
    <t>RI96228</t>
  </si>
  <si>
    <t>RI96259</t>
  </si>
  <si>
    <t>RI95526</t>
  </si>
  <si>
    <t>RI95923</t>
  </si>
  <si>
    <t>RI96226</t>
  </si>
  <si>
    <t>RI95529</t>
  </si>
  <si>
    <t>RI95924</t>
  </si>
  <si>
    <t>RI96229</t>
  </si>
  <si>
    <t>RI95656</t>
  </si>
  <si>
    <t>RI96355</t>
  </si>
  <si>
    <t>MCSI-4872.</t>
  </si>
  <si>
    <t>000000020253629</t>
  </si>
  <si>
    <t>000000020255213</t>
  </si>
  <si>
    <t>000000020255226</t>
  </si>
  <si>
    <t>000000020255227</t>
  </si>
  <si>
    <t>T8701</t>
  </si>
  <si>
    <t>000000020255214</t>
  </si>
  <si>
    <t>T8702</t>
  </si>
  <si>
    <t>T8706</t>
  </si>
  <si>
    <t>T8703</t>
  </si>
  <si>
    <t>T8704</t>
  </si>
  <si>
    <t>T8705</t>
  </si>
  <si>
    <t>202107-04:CMSM</t>
  </si>
  <si>
    <t>000000020255215</t>
  </si>
  <si>
    <t>202108-06:LAFA</t>
  </si>
  <si>
    <t>000000020255216</t>
  </si>
  <si>
    <t>202107-03:MRMSM</t>
  </si>
  <si>
    <t>202108-04:MRMSM</t>
  </si>
  <si>
    <t>202108-05:NFA</t>
  </si>
  <si>
    <t>000000020257046</t>
  </si>
  <si>
    <t>Valley-21st Century-Contractor</t>
  </si>
  <si>
    <t>Prep &amp; install Mohawk LVT, walk off mat &amp; base at Valley for room #5, 6, &amp; 7</t>
  </si>
  <si>
    <t>Newton-Interim Housing-Reprographics</t>
  </si>
  <si>
    <t>Scanning/printing - set-up, copy, digital processing, copying, stapling, binding, 3 hole drill, cover, and delivery for Newton.</t>
  </si>
  <si>
    <t>California-Interim Housing-Contractor</t>
  </si>
  <si>
    <t xml:space="preserve">Fire flow testing </t>
  </si>
  <si>
    <t>Fee for fire flow testing performed or witnessed using Utility personnel for California.  This fees applies to tests performed on distrubution systems in the entire territory served by the Utility.</t>
  </si>
  <si>
    <t>PO2W-220000000413</t>
  </si>
  <si>
    <t>20-31311-30-05</t>
  </si>
  <si>
    <t>000000020259582</t>
  </si>
  <si>
    <t>20210630-12:CFA</t>
  </si>
  <si>
    <t>000000020259610</t>
  </si>
  <si>
    <t>202108-03:CMSM</t>
  </si>
  <si>
    <t>000000020269793</t>
  </si>
  <si>
    <t>202109-04:MRMSM</t>
  </si>
  <si>
    <t>000000020271037</t>
  </si>
  <si>
    <t>22-1909</t>
  </si>
  <si>
    <t>PO2W-220000000489</t>
  </si>
  <si>
    <t>PO2W-220000000464</t>
  </si>
  <si>
    <t>000000020272930</t>
  </si>
  <si>
    <t>000000020275054</t>
  </si>
  <si>
    <t>000000020276414</t>
  </si>
  <si>
    <t>000000020276415</t>
  </si>
  <si>
    <t xml:space="preserve">Construction management services for Cedarlane - phase 1 &amp; 2.  This PO includes allowances of $100,000.00 </t>
  </si>
  <si>
    <t>MCSI-4873</t>
  </si>
  <si>
    <t>000000020276431</t>
  </si>
  <si>
    <t>000000020283669</t>
  </si>
  <si>
    <t>20-31198-61-0000001</t>
  </si>
  <si>
    <t>T8722</t>
  </si>
  <si>
    <t>000000020283685</t>
  </si>
  <si>
    <t>000000020283689</t>
  </si>
  <si>
    <t>22-2317</t>
  </si>
  <si>
    <t>Charging carts for laptops (Ergotron Zip40): 680 from Arey Jones (see below for break-down by site).</t>
  </si>
  <si>
    <t>no scope</t>
  </si>
  <si>
    <t>000000020301535</t>
  </si>
  <si>
    <t>000000020302604</t>
  </si>
  <si>
    <t>202110-04:FFA</t>
  </si>
  <si>
    <t>000000020302605</t>
  </si>
  <si>
    <t>202110-05:LMFA</t>
  </si>
  <si>
    <t>PO2W-220000000706</t>
  </si>
  <si>
    <t>000000020304825</t>
  </si>
  <si>
    <t>Walked and reviewed site for the wireless door contacts installation at Nelson. Repair damage caused by bond work.</t>
  </si>
  <si>
    <t>Walked and reviewed site for the wireless door contacts installation at Mesa Robles. Repair damage caused by bond work.</t>
  </si>
  <si>
    <t>Troubleshot intercom system, was unable to hear bell system at Cedarlane. Repair damage caused by bond work.</t>
  </si>
  <si>
    <t>Walked and reviewed site for the wireless door contacts installation at Cedarlane. Repair damage caused by bond work.</t>
  </si>
  <si>
    <t>Walked and reviewed site for the wireless door contacts installation at Los Altos ES. Repair damage caused by bond work.</t>
  </si>
  <si>
    <t>202110-03:CMSM</t>
  </si>
  <si>
    <t>000000020305831</t>
  </si>
  <si>
    <t>DSA plan check review fee for Mesa Robles drinking fountain.  This check was originally issued for Los Robles drinking fountain project, but since this project was cancelled by District, tBP applied this payment to Mesa Robles.</t>
  </si>
  <si>
    <t>000000020313182</t>
  </si>
  <si>
    <t>(All)</t>
  </si>
  <si>
    <t>22-2885</t>
  </si>
  <si>
    <t>22-2878</t>
  </si>
  <si>
    <t>000000020324297</t>
  </si>
  <si>
    <t>PO2W-220000000862</t>
  </si>
  <si>
    <t>000000020325325</t>
  </si>
  <si>
    <t>David M Bertino Mfg</t>
  </si>
  <si>
    <t>22-3033</t>
  </si>
  <si>
    <t>Custom made rolling instrument storage cabinets for Cedarlane.  Total cabinets: 2</t>
  </si>
  <si>
    <t>Rolling instrument storage cabinets: 2 from David M. Bertino, Mfg. Inc.  Cedarlane: 2</t>
  </si>
  <si>
    <t>Est. 
end 
date</t>
  </si>
  <si>
    <t>Est. 
start 
date</t>
  </si>
  <si>
    <t xml:space="preserve">Completed
 Amount </t>
  </si>
  <si>
    <t>Project 
Description</t>
  </si>
  <si>
    <t xml:space="preserve">% 
Completion </t>
  </si>
  <si>
    <t>000000020337015</t>
  </si>
  <si>
    <t>Fire alarm and low voltage service for Cedarlane.  Change order of $2,087.75 is created using Facilities' account string (PO2W-22*915)</t>
  </si>
  <si>
    <t>Fire alarm and low voltage service for Wilson HS. Change order of $12,590.25 is created using Facilities' account string (PO2W-22*915)</t>
  </si>
  <si>
    <t>000000020338267</t>
  </si>
  <si>
    <t>PO2W-220000000940</t>
  </si>
  <si>
    <t>PO2W-220000000897</t>
  </si>
  <si>
    <t>Pay app #16</t>
  </si>
  <si>
    <t>000000020341778</t>
  </si>
  <si>
    <t>000000020343098</t>
  </si>
  <si>
    <t>000000020345298</t>
  </si>
  <si>
    <t>202111-03:CMSM</t>
  </si>
  <si>
    <t>000000020346455</t>
  </si>
  <si>
    <t>000000020346458</t>
  </si>
  <si>
    <t>Desktop  computers (ThinkCentre M720q), ThinkCentre Tiny Sandwich Kit II, Wireless combo keyboard &amp; mouse, and Tiny Power Cage II for Cedarlane (4 year warranty). Total computers: 25.  Credit memo from vendor</t>
  </si>
  <si>
    <t>Ergotron Zip40 Charging carts to store laptops at Fairgrove. Total carts: 35.  To offset over payment of $0.10 on invoice #175372</t>
  </si>
  <si>
    <t>Desktop  computers (ThinkCentre M720q), ThinkCentre Tiny Sandwich Kit II, Wireless combo keyboard &amp; mouse, and Tiny Power Cage II for Mesa Robles (4 year warranty). Total computers: 38.  Credit memo from vendor</t>
  </si>
  <si>
    <t>Architect - To provide interim housing at Newton during renovation of existing classrooms.  Include allowances of $20,000.00.  Reverse accrual from prior year</t>
  </si>
  <si>
    <t>Architect - To modernize and upgrade Sparks MS to create classrooms for the 21st Century project.  Include allowances of $20,000.00.  Reverse accrual from prior year</t>
  </si>
  <si>
    <t>Furniture for Workman ES - Tables, chairs, stools, carpets, filing cabinets, etc.  Credit memo from vendor</t>
  </si>
  <si>
    <t>22-3543</t>
  </si>
  <si>
    <t>Provide labor and materials to complete Newton Interim Housing project per Bid #2020-21.30</t>
  </si>
  <si>
    <t>000000020358822</t>
  </si>
  <si>
    <t>Fire alarm and low voltage service for Cedarlane.  Change order of $2,087.75 is created using Facilities' account string (PO2W-22*915).  Reverse accrual from prior year</t>
  </si>
  <si>
    <t>Fire alarm and low voltage service for La Puente HS</t>
  </si>
  <si>
    <t>22-3685</t>
  </si>
  <si>
    <t>DGS plan/field review fee for Los Altos ES 21st Century</t>
  </si>
  <si>
    <t>22-3670</t>
  </si>
  <si>
    <t>Architect - Modifications to Architect services for Newton Interim Housing parking lot.  Additional design service fee for the civil engineering to conduct topographic survey for redesigning the existing ADA parking stalls/accessible ramp (Mod 5 dated 12/06/21).  Addendum to PO2W-20*1208.</t>
  </si>
  <si>
    <t>22-3690</t>
  </si>
  <si>
    <t>196338-1</t>
  </si>
  <si>
    <t>000000020360176</t>
  </si>
  <si>
    <t>000000020370745</t>
  </si>
  <si>
    <t>000000020370752</t>
  </si>
  <si>
    <t>000000020370769</t>
  </si>
  <si>
    <t>202112-03:CMSM</t>
  </si>
  <si>
    <t>000000020370771</t>
  </si>
  <si>
    <t>Grand Total:</t>
  </si>
  <si>
    <t>000000020085959</t>
  </si>
  <si>
    <t>197570-1</t>
  </si>
  <si>
    <t>000000020374043</t>
  </si>
  <si>
    <t>Legal services for the bond projects.  Close-out PO.</t>
  </si>
  <si>
    <t>Legal services for the bond projects.  Reverse accrual from prior year</t>
  </si>
  <si>
    <t>Legal services for the bond projects</t>
  </si>
  <si>
    <t>Construction management services for Baldwin - phase 3 &amp; 4.  This PO is to pay invoice #102578 (Prof service from 09/01-09/30/21), dated 09/30/21</t>
  </si>
  <si>
    <t>Megaphone Ink</t>
  </si>
  <si>
    <t>Decal</t>
  </si>
  <si>
    <t>000000020376882</t>
  </si>
  <si>
    <t>PO2W-220000001228</t>
  </si>
  <si>
    <t>000000020378116</t>
  </si>
  <si>
    <t xml:space="preserve">Temporary power for Newton Interim Housing </t>
  </si>
  <si>
    <t>Temporary power</t>
  </si>
  <si>
    <t>22-3884</t>
  </si>
  <si>
    <t>J21117-2519</t>
  </si>
  <si>
    <t>000000020381073</t>
  </si>
  <si>
    <t>Utilities</t>
  </si>
  <si>
    <t>Newton-Interim Housing-Utilities</t>
  </si>
  <si>
    <t>202108-09:CMSM</t>
  </si>
  <si>
    <t>000000020382224</t>
  </si>
  <si>
    <t>22-3947</t>
  </si>
  <si>
    <t>DGS plan/field review fee for Nelson 21st Century</t>
  </si>
  <si>
    <t>2-513</t>
  </si>
  <si>
    <t>2-515</t>
  </si>
  <si>
    <t>22-3983</t>
  </si>
  <si>
    <t>22-3984</t>
  </si>
  <si>
    <t>22-3985</t>
  </si>
  <si>
    <t>22-3986</t>
  </si>
  <si>
    <t>22-3988</t>
  </si>
  <si>
    <t>22-4020</t>
  </si>
  <si>
    <t>DGS plan/field review fee for Workman ES 21st Century</t>
  </si>
  <si>
    <t>000000020391276</t>
  </si>
  <si>
    <t>000000020395760</t>
  </si>
  <si>
    <t>22-3836</t>
  </si>
  <si>
    <t>PO2W-220000001278</t>
  </si>
  <si>
    <t>000000020395761</t>
  </si>
  <si>
    <t>8 Decal for sign (46" x 30") for District Office</t>
  </si>
  <si>
    <t>000000020395770</t>
  </si>
  <si>
    <t>000000020395771</t>
  </si>
  <si>
    <t>195670-4</t>
  </si>
  <si>
    <t>000000020395774</t>
  </si>
  <si>
    <t xml:space="preserve">Legal services for the bond projects </t>
  </si>
  <si>
    <t>PO2W-220000001329</t>
  </si>
  <si>
    <t>454421</t>
  </si>
  <si>
    <t>000000020395794</t>
  </si>
  <si>
    <t>000000020397386</t>
  </si>
  <si>
    <t>527233R</t>
  </si>
  <si>
    <t>DSA fees</t>
  </si>
  <si>
    <t>PO2W-220000001344</t>
  </si>
  <si>
    <t>PO2W-220000001345</t>
  </si>
  <si>
    <t>PO2W-220000001346</t>
  </si>
  <si>
    <t>PO2W-220000001347</t>
  </si>
  <si>
    <t>PO2W-220000001348</t>
  </si>
  <si>
    <t>Classroom improvements for Cedarlane 21st Century. Bid option #1.  Includes $170,000.00 of allowances</t>
  </si>
  <si>
    <t>000000020401407</t>
  </si>
  <si>
    <t>000000020403713</t>
  </si>
  <si>
    <t>000000020398558</t>
  </si>
  <si>
    <t>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Payment includes allowances of $2,300.00 for civil engineering.</t>
  </si>
  <si>
    <t>PO2W-220000001343</t>
  </si>
  <si>
    <t>000000020401402</t>
  </si>
  <si>
    <t>PO2W-220000001377</t>
  </si>
  <si>
    <t>000000020401405</t>
  </si>
  <si>
    <t>197728-4</t>
  </si>
  <si>
    <t>000000020401406</t>
  </si>
  <si>
    <t>0205447-IN</t>
  </si>
  <si>
    <t>000000020406994</t>
  </si>
  <si>
    <t>PO2W-220000001166</t>
  </si>
  <si>
    <t>PO1-220000000605</t>
  </si>
  <si>
    <t xml:space="preserve">Architect - To modernize and upgrade Grandview to create classrooms for the 21st Century project.  Include allowances of $39,000.00.  </t>
  </si>
  <si>
    <t xml:space="preserve">Architect - To modernize and upgrade Newton to create classrooms for the 21st Century project.  Include allowances of $20,000.00. </t>
  </si>
  <si>
    <t xml:space="preserve">Architect - To modernize and upgrade Grandview to create classrooms for the 21st Century project.  Include allowances of $39,000.00.  Allowances for site survey (Part of mod 1 - site survey &amp; Mod 2 - civil engineering). Total charged for mod 1 &amp; 2 is $27,331.00. </t>
  </si>
  <si>
    <t xml:space="preserve">Architect - To modernize and upgrade Grandview to create classrooms for the 21st Century project.  Include allowances of $39,000.00. </t>
  </si>
  <si>
    <t xml:space="preserve">Architect - To modernize and upgrade Grandview to create classrooms for the 21st Century project.  Include allowances of $39,000.00. Allowances for civil engineering for all path of travel issues (Part of mod 1 - site survey &amp; Mod 2 - civil engineering). Total charged for mod 1 &amp; 2 is $27,331.00. </t>
  </si>
  <si>
    <t xml:space="preserve">Architect - To modernize and upgrade Grandview to create classrooms for the 21st Century project.  Include allowances of $39,000.00.  Reverse accrual from prior year. </t>
  </si>
  <si>
    <t xml:space="preserve">Architect - Modifications to Architect services for Grandview 21st Century, per District's request. To pay for: Mod 3 - Restroom, Mod 5 - Mock-up room 61, Mod 6 - Contract deviations, &amp; Mod 7 - New Standards. Addendum to PO2W-20*1207. </t>
  </si>
  <si>
    <t xml:space="preserve">Installation of a new fire alarm devices on the existing fire alarm control panel at Fairgrove. Change order of $16,724.24 is created using Facilities' account string (PO2W-22*913). The total project cost with change order is $395,460.03 </t>
  </si>
  <si>
    <t>Installation of a new fire alarm control panel interfaced with the existing fire alarm control panel and new fire alarm devices at Valley. Change order amount is $14,841.51 (PO2W-21*2213).  The total project cost with change order is $231,990.91</t>
  </si>
  <si>
    <t>Remove &amp; replace 3" AC over 4" base 27,280 SF at $3.50/SF, furnish and install 2x4 redwood header, 800 L.F. at $3.50 at Mesa Robles. Change order of $7,275.00 is done on PO2W-21*545. The total project cost with change order is $106,537.80</t>
  </si>
  <si>
    <t>Change order for 3 additional move ins at no cost and 97 additional tons of asphalt concrete used @75.00/ton at Mesa Robles. Addendum to PO2W-20*4878.  The total project cost with change order is $106,537.80</t>
  </si>
  <si>
    <t>10 portable replacement - Scope of work consists of saw-cut &amp; demo existing asphalt, remove and dump grass, relocate existing irrigation, shooting elevations, installation &amp; compaction of new class II base, grading for class II base asphalt installation to prepare for the new interim housing at Mesa Robles.  Change order is $17,420.13 (PO2W-22*897).  The total project cost with change order is $773,385.54</t>
  </si>
  <si>
    <t>Change orders to 10 portable replacement to the new interim housing at Mesa Robles - Short circuit coordination, install fuses, sawcut and remove asphalt against building, relocate and re-install markerboards, &amp; remove existing locks and install new sets for 10 doors.  Addendum to PO2W-20*4670.  The total project cost with change order is $773,385.54</t>
  </si>
  <si>
    <t>21st Century classroom modification at Mesa Robles.  Base bid #1. Change order amount is $137,429.42 (xreq 22-3690).  The total project cost with change order is $3,234,429.42</t>
  </si>
  <si>
    <t>Installation of a new fire alarm control panel interfaced with the existing fire alarm control panel and new fire alarm devices at California. Change order of $23,991.84 is created using Facilities' account string (PO2W-22*912). The total project cost with change order is $250,564.92</t>
  </si>
  <si>
    <t>Installation of a new fire alarm devices on the existing fire alarm control panel at Los Molinos. Change order of $34,440.93 is created using Facilities' account string (PO2W-22*914). The total project cost with change order is $223,355.69</t>
  </si>
  <si>
    <t>Architect - Prepare design documents for Los Altos ES 21st Century classroom modernization project.  Include allowances of $20,000.00.  Change order of $12,980.00 is requested by District (PO2W-20*5064).  The total architect cost with change order is $105,694.72</t>
  </si>
  <si>
    <t>Architect - Prepare design documents for Los Altos ES 21st Century classroom modernization project. Include allowances of $20,000.00. Allowances for civil engineering. Change order of $12,980.00 is requested by District (PO2W-20*5064).  The total architect cost with change order is $105,694.72</t>
  </si>
  <si>
    <t>Architect - Prepare design documents for Los Altos ES 21st Century classroom modernization project.  Include allowances of $20,000.00. Change order of $12,980.00 is requested by District (PO2W-20*5064).  The total architect cost with change order is $105,694.72</t>
  </si>
  <si>
    <t>Architect - Prepare design documents for Los Altos ES 21st Century classroom modernization project.  Include allowances of $20,000.00.  Payment includes allowances of $1,135.53. Change order of $12,980.00 is requested by District (PO2W-20*5064).  The total architect cost with change order is $105,694.72</t>
  </si>
  <si>
    <t>Architect - These are additional changes requested by District since summer of 2019 for Los Altos ES.  Changes to include replacing concrete walkway at classrooms in lieu of replacement of landing at door, revising new counter at new sink in classrooms, revising the electrical drawing, etc.  Addendum to PO2W-20*858.  The total architect cost with change order is $105,694.72</t>
  </si>
  <si>
    <t>Architect - Prepare design documents for Nelson 21st Century classroom modernization project. Include allowances of $20,000.00. Change order of $11,306.00 is requested by District (PO2W-20*5063).  The total architect cost with change order is $109,894.72</t>
  </si>
  <si>
    <t>Architect - Prepare design documents for Nelson 21st Century classroom modernization project. Include allowances of $20,000.00. Allowances for civil engineering. Change order of $11,306.00 is requested by District (PO2W-20*5063).  The total architect cost with change order is $109,894.72</t>
  </si>
  <si>
    <t>Architect - Prepare design documents for Nelson 21st Century classroom modernization project. Include allowances of $20,000.00.  Payment includes allowances of $1,135.52  for printing services from ARC. Change order of $11,306.00 is requested by District (PO2W-20*5063).  The total architect cost with change order is $109,894.72</t>
  </si>
  <si>
    <t>Architect - These are additional changes requested by District since summer of 2019 for Nelson.  Changes to include replacing concrete walkway at classrooms in lieu of replacement of landing at door, revising new counter at new sink in classrooms, revising the electrical drawing, etc.  Addendum to PO2W-20*859. The total architect cost with change order is $109,894.72</t>
  </si>
  <si>
    <t>Architect - Provide architectural &amp; engineering services to upgrade the existing fire detection and alarm systems for Baldwin.  Facilities paid PO2W-20*3585 &amp; 19-109869 in the amount of $36,375.00. The total architect contract for Baldwin FA is $48,500.00</t>
  </si>
  <si>
    <t>Architect - Provide architectural &amp; engineering services to upgrade the existing fire detection and alarm systems for Bixby. Facilities paid PO2W-20*4417 in the amount of $36,375.00. The total architect contract for Bixby FA is $48,500.00</t>
  </si>
  <si>
    <t>Architect - Provide architectural &amp; engineering services to upgrade the existing fire detection and alarm systems for California. Facilities paid PO1-20*891 &amp; 19-109871 in the amount of $36,375.00. The total architect contract for California FA is $48,500.00</t>
  </si>
  <si>
    <t>Architect - Provide architectural &amp; engineering services to upgrade the existing fire detection and alarm systems for Cedarlane. Facilities paid PO2W-20*5349 &amp; 19-104043 in the amount of $42,750.00. The total architect contract for Cedarlane FA is $47,500.00</t>
  </si>
  <si>
    <t>Architect - Provide architectural &amp; engineering services to upgrade the existing fire detection and alarm systems for Fairgrove.  Facilities paid PO1-20*892 &amp; 19-109872 in the amount of $36,375.00. The total architect contract for Fairgrove FA is $48,500.00</t>
  </si>
  <si>
    <t>Architect - Provide architectural &amp; engineering services to upgrade the existing fire detection and alarm systems for Grandview. Facilities paid PO1-20*893 &amp; 19-104049 in the amount of $35,625.00. The total architect contract for Grandview FA is $47,500.00</t>
  </si>
  <si>
    <t>Architect - Provide architectural &amp; engineering services to upgrade the existing fire detection and alarm systems for Grazide. Facilities paid PO2W-20*4418 in the amount of $36,375.00. The total architect contract for Grazide FA is $48,500.00</t>
  </si>
  <si>
    <t>Architect - Provide architectural &amp; engineering services to upgrade the existing fire detection and alarm systems for La Puente HS. Facilities paid PO1-20*905 &amp; 19-109188 in the amount of $44,100.00. The total architect contract for La Puente HS FA is $58,800.00</t>
  </si>
  <si>
    <t>Architect - Provide architectural &amp; engineering services to upgrade the existing fire detection and alarm systems for Lassalette. Facilities paid PO2W-20*4419 in the amount of $37,125.00. The total architect contract for Lassalette FA is $49,500.00</t>
  </si>
  <si>
    <t>Architect - Provide architectural &amp; engineering services to upgrade the existing fire detection and alarm systems for Los Altos ES. Facilities paid PO1-20*895 &amp; 19-104050 in the amount of $35,625.00. The total architect contract for Los Altos ES FA is $47,500.00</t>
  </si>
  <si>
    <t>Architect - Provide architectural &amp; engineering services to upgrade the existing fire detection and alarm systems for Los Altos HS. Facilities paid PO1-20*907 &amp; 19-109186 in the amount of $41,850.00. The total architect contract for Los Altos HS FA is $55,800.00</t>
  </si>
  <si>
    <t>Architect - Provide architectural &amp; engineering services to upgrade the existing fire detection and alarm systems for Los Mollinos. Facilities paid PO1-20*896 &amp; 19-109874 in the amount of $36,375.00. The total architect contract for Los Molinos FA is $48,500.00</t>
  </si>
  <si>
    <t>Architect - Provide architectural &amp; engineering services to upgrade the existing fire detection and alarm systems for Mesa Robles. Facilities paid PO1-20*897 &amp; 19-104051 in the amount of $35,625.00. The total architect contract for Mesa Robles FA is $47,500.00</t>
  </si>
  <si>
    <t>Architect - Provide architectural &amp; engineering services to upgrade the existing fire detection and alarm systems for Nelson. Facilities paid PO1-20*898 &amp; 19-104052 in the amount of $35,625.00. The total architect contract for Nelson FA is $47,500.00</t>
  </si>
  <si>
    <t>Architect - Provide architectural &amp; engineering services to upgrade the existing fire detection and alarm systems for Newton. Facilities paid PO1-20*899 &amp; 19-104053 in the amount of $38,000.00. The total architect contract for Newton FA is $47,500.00</t>
  </si>
  <si>
    <t>Architect - Provide architectural &amp; engineering services to upgrade the existing fire detection and alarm systems for Sparks ES. Facilities paid PO2W-20*4420 in the amount of $36,375.00. The total architect contract for Spark ES FA is $48,500.00</t>
  </si>
  <si>
    <t>Architect - Provide architectural &amp; engineering services to upgrade the existing fire detection and alarm systems for Sparks MS. Facilities paid PO1-20*901 &amp; 19-104054 in the amount of $44,550.00. The total architect contract for Spark MS FA is $49,500.00</t>
  </si>
  <si>
    <t>Architect - Provide architectural &amp; engineering services to upgrade the existing fire detection and alarm systems for Valinda. Facilities paid PO2W-20*4421 in the amount of $37,125.00. The total architect contract for Valinda FA is $49,500.00</t>
  </si>
  <si>
    <t>Architect - Provide architectural &amp; engineering services to upgrade the existing fire detection and alarm systems for Valley. Facilities paid PO1-20*909 &amp; 19-109879 in the amount of $34,125.00. The total architect contract for Valley FA is $45,500.00</t>
  </si>
  <si>
    <t>Architect - Provide architectural &amp; engineering services to upgrade the existing fire detection and alarm systems for Wilson HS. Facilities paid PO1-20*908 &amp; 19-104058 in the amount of $34,125.00. The total architect contract for Wilson HS FA is $45,500.00</t>
  </si>
  <si>
    <t xml:space="preserve">Architect - Provide architectural &amp; engineering services to upgrade the existing fire detection and alarm systems for Wing Lane. </t>
  </si>
  <si>
    <t>Architect - Provide architectural &amp; engineering services to upgrade the existing fire detection and alarm systems for Workman ES. Facilities paid PO1-20*904 &amp; 19-109193 in the amount of $35,625.00. The total architect contract for Workman ES FA is $47,500.00</t>
  </si>
  <si>
    <t>22-4584</t>
  </si>
  <si>
    <t>0205845-IN</t>
  </si>
  <si>
    <t>000000020409355</t>
  </si>
  <si>
    <t>0207936-IN</t>
  </si>
  <si>
    <t>0205446-IN</t>
  </si>
  <si>
    <t>000000020412893</t>
  </si>
  <si>
    <t>000000020412897</t>
  </si>
  <si>
    <t>Change order for additional installation of telephone cable and data drops at Mesa Robles.  Addendum to PO2W-20*4671.  The total project cost with change order is $284,819.01</t>
  </si>
  <si>
    <t>Change order for additional installation of 2 power supplies and 2 amplifiers at Mesa Robles. Addendum to PO2W-20*4671. The total project cost with change order is $284,819.01</t>
  </si>
  <si>
    <t>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The change order amount is $11,783.70 (PO2W-21-1738 &amp; 1875).  The total project cost with change orders is $284,819.01</t>
  </si>
  <si>
    <t>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(JVER21-536).  The change order amount is $11,783.70 (PO2W-21-1738 &amp; 1875).  The total project cost with change orders is $284,819.01</t>
  </si>
  <si>
    <t>Elmo TT-12W Stem Cam Document Camera (HDMI Input &amp; Output) for Workman ES. Total cameras: 12</t>
  </si>
  <si>
    <t>DGS plan/field review fee for Valley fire alarm.  We issued ck #20221968 dated 08/02/21 for this project; unfortunately, this check was inadvertently cashed by tBP.  tBP issued this check #37503 to replaced our check that they cashed.  On 01/31/22, the trial balance showed ck #20221968 was stale dated.  We investigated and found that tBP reversed their deposit of our ck #20221968.  On 02/22/22, we reimbursed tBP with ck #20424483.</t>
  </si>
  <si>
    <t>PO2W-220000001552</t>
  </si>
  <si>
    <t>000000020425550</t>
  </si>
  <si>
    <t>PO1-220000000675</t>
  </si>
  <si>
    <t>000000020430482</t>
  </si>
  <si>
    <t>198458-2</t>
  </si>
  <si>
    <t>000000020432785</t>
  </si>
  <si>
    <t xml:space="preserve">Rental of 1 - 40' dry container with lock box for 6 months (10/15/20-04/14/21) for Nelson.  Monthly rental is $180.00 ($1,080.00/6 mo) to include taxes, delivery and pick-up fees. Close-out PO.  </t>
  </si>
  <si>
    <t>22-5141</t>
  </si>
  <si>
    <t xml:space="preserve"> 21st Classroom modifications at Workman ES. Bid bundle #1.  The total project with change order (xreq 22-5141) is $1,533,416.51</t>
  </si>
  <si>
    <t>Change orders for the 21st Century classroom at Mesa Robles.  Change orders for the additional cost to change CAT 6 cables to CAT 6A, Frame, install plywood, and install new tackable wall on top section of windows, Demo of 2 portable bldgs, Relocate &amp; rewire 4 thermostats, Bead blast classrm E4 floor for second time, Remove wire mold &amp; tracing out existing circuits, Re-feed existing receptacle in library, Add pathways, wiring, programming &amp; relays to interface the TOP CAT &amp; fire alarm systems, Provide &amp; install shut off valve for bldg H.  Addendum to PO2W-21*935. The total project cost with change order is $3,234,429.42</t>
  </si>
  <si>
    <t>Change orders for the 21st Classroom modifications at Workman ES. Bid bundle #1. Addendum to PO2W-20*5821. The total project with change order is $1,533,416.51</t>
  </si>
  <si>
    <t>Southern California Edison Co (SCE)</t>
  </si>
  <si>
    <t>Southern California News Group</t>
  </si>
  <si>
    <t>22-5575</t>
  </si>
  <si>
    <t>Advertising seeking prequalification for contractors interested in bidding upcoming 21st Century modernization projects. Publication dates: 03/09/22 &amp; 03/16/22</t>
  </si>
  <si>
    <t>000000020441844</t>
  </si>
  <si>
    <t>000000020441852</t>
  </si>
  <si>
    <t>000000020443751</t>
  </si>
  <si>
    <t>000000020443754</t>
  </si>
  <si>
    <t>Portable classrooms (4)</t>
  </si>
  <si>
    <t>PO2W-2-00000003193, PO2W-200000001051, 19-107586</t>
  </si>
  <si>
    <t>R20587497</t>
  </si>
  <si>
    <t>000000020444816</t>
  </si>
  <si>
    <t xml:space="preserve">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t>
  </si>
  <si>
    <t>2-10667</t>
  </si>
  <si>
    <t>Change order to add and replace new heat detectors, install 1 new wall mounted speaker and new smoke detector at Valley. Addendum to PO2W-20*4931.  The total project cost with change order is $231,990.91</t>
  </si>
  <si>
    <t>000000020450077</t>
  </si>
  <si>
    <t>Mid-tower mobile storage with shelves &amp; 2 locking doors for Workman. Total towers: 14</t>
  </si>
  <si>
    <t>Mid-tower mobile storage with shelves &amp; 2 locking doors for Cedarlane.  Total towers: 24</t>
  </si>
  <si>
    <t>Mid-tower mobile storage with shelves &amp; 2 locking doors for Los Altos ES. Total towers: 16</t>
  </si>
  <si>
    <t>Mid-tower mobile storage with shelves &amp; 2 locking doors for Mesa Robles. Total towers: 37</t>
  </si>
  <si>
    <t>Mid-tower mobile storage with shelves &amp; 2 locking doors for Nelson. Total towers: 16</t>
  </si>
  <si>
    <t>Bay Alarm Company</t>
  </si>
  <si>
    <t>22-5814</t>
  </si>
  <si>
    <t>Fire monitoring for 4 portables at Los Altos ES.  From Oct 1, 2019 at $26.50/month.  Bay Alarm purchased Mijac Alarm.</t>
  </si>
  <si>
    <t>000000020451058</t>
  </si>
  <si>
    <t>000000020451068</t>
  </si>
  <si>
    <t xml:space="preserve">Furniture for Baldwin - flex space chairs, mobile tchr desks, media tower, carpets, tables, tree seats, bin centers, etc. </t>
  </si>
  <si>
    <t xml:space="preserve">Furniture for Bixby - flex space chairs, mobile tchr desks, media tower, carpets, tables, tree seats, bin centers, etc. </t>
  </si>
  <si>
    <t xml:space="preserve">Furniture for California - flex space chairs, mobile tchr desks, media tower, carpets, tables, tree seats, bin centers, etc. </t>
  </si>
  <si>
    <t xml:space="preserve">Furniture for Cedarlane - flex space chairs, mobile tchr desks, media tower, carpets, tables, tree seats, bin centers, etc. </t>
  </si>
  <si>
    <t xml:space="preserve">Furniture for Del Valle - flex space chairs, mobile tchr desks, media tower, carpets, tables, tree seats, bin centers, etc. </t>
  </si>
  <si>
    <t>22-5138</t>
  </si>
  <si>
    <t>Classroom modifications for Cedarlane Interim Housing. Bid option #1.  The total project with change order (xreq 22*5138) is 895,740.41</t>
  </si>
  <si>
    <t>Change order for classroom modifications at Cedarlane Interim Housing. Bid option #1.  Addendum to PO2W-21*983.  The total project with change order is $895,740.41</t>
  </si>
  <si>
    <t xml:space="preserve">Scanning/printing - set-up, copy, digital processing, copying, stapling, binding, 3 hole drill, cover, and delivery for the District office.  Close-out PO.  </t>
  </si>
  <si>
    <t>Rental of 2 - 40' dry containers with lock box for 6 months for Cedarlane.  Monthly rental is $180.00 for the first 6 month to include taxes, delivery and pick-up fees. After the intial 6 months, the monthly rental rate is $125.00/month through December 2021.  Close-out PO.</t>
  </si>
  <si>
    <t>Rental of 5 - 40' dry containers with lock box for 6 months for Los Altos ES.  After the intial 6 months, the monthly rental rate is $125.00/month through December 2021.  Close-out PO.</t>
  </si>
  <si>
    <t>Rental of 5 - 40' dry containers with lock box for 6 months for Mesa Robles.  Monthly rental is $180.00 for the first 6 month to include taxes, delivery and pick-up fees. After the intial 6 months, the monthly rental rate is $125.00/month through December 2021.  Close-out PO.</t>
  </si>
  <si>
    <t>Rental of 4 - 40' dry containers with lock box for 6 months for Nelson.  After the intial 6 months, the monthly rental rate is $125.00/month through December 2021.  Close-out PO.</t>
  </si>
  <si>
    <t>Rental of 3 - 40' dry containers with lock box for 6 months for Workman ES.  After the intial 6 months, the monthly rental rate is $125.00/month through December 2021.  Close-out PO.</t>
  </si>
  <si>
    <t>Rental of 1 - 40' dry containers with lock box for 6 months for Workman ES.  After the intial 6 months, the monthly rental rate is $125.00/month through December 2021.  Close-out PO.</t>
  </si>
  <si>
    <t>Rental of 1 container for Mesa Robles.  Monthly rental is $65.17 for the first month to include taxes, delivery and pick-up fees. After the intial month, the monthly rental rate is $85.00/month through December 2021.  Close-out PO.</t>
  </si>
  <si>
    <t>Fire monitoring for 4 portables at Los Altos ES.  From Oct 1, 2019 at $26.50/month.   Close-out PO.  Bay Alarm purchased Mijac.</t>
  </si>
  <si>
    <t>2-531</t>
  </si>
  <si>
    <t>Architect - Prepare design documents for Los Altos ES 21st Century classroom modernization project.  Include allowances of $20,000.00. Change order of $12,980.00 is requested by District (PO2W-20*5064).  The total architect cost with change order is $105,694.72.  Close-out PO.</t>
  </si>
  <si>
    <t>2-532</t>
  </si>
  <si>
    <t>Architect - Prepare design documents for Nelson 21st Century classroom modernization project. Include allowances of $20,000.00. Change order of $11,306.00 is requested by District (PO2W-20*5063).  The total architect cost with change order is $109,894.72.   Close-out PO.</t>
  </si>
  <si>
    <t>22-6075</t>
  </si>
  <si>
    <t>Change order for meter panel relocation &amp; additional equipment.  Provide temporary power to portable classrooms at Newton.  Addendum to PO2W-20*234. The total project with change order is $19,487.00</t>
  </si>
  <si>
    <t>DSA plan check review fee for Lassalette fire alarm.</t>
  </si>
  <si>
    <t>PO2W-220000001857</t>
  </si>
  <si>
    <t>This check was stale dated.  The project was on hold - email per Jeffrey Bissiri dated 03/30/22 (JVA22*1009). Fee for fire flow testing performed or witnessed using Utility personnel for California.  This fees applies to tests performed on distrubution systems in the entire territory served by the Utility.</t>
  </si>
  <si>
    <t>We voided this check.  Per Carolyn Loughrey @ tBP - email dated 06/08/20, somehow she had 2 checks with this amount and Lassalette is already paid for.  She further said no replacement check is needed for this site.  DSA plan check review fee for Lassalette fire alarm.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</si>
</sst>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mm/dd/yy;@"/>
    <numFmt numFmtId="165" formatCode="_(&quot;$&quot;* #,##0_);_(&quot;$&quot;* \(#,##0\);_(&quot;$&quot;* &quot;-&quot;??_);_(@_)"/>
  </numFmts>
  <fonts count="52" x14ac:knownFonts="1">
    <font>
      <sz val="11"/>
      <color theme="1"/>
      <name val="Calibri"/>
      <family val="2"/>
      <scheme val="minor"/>
    </font>
    <font>
      <sz val="11"/>
      <name val="Calibri"/>
      <family val="2"/>
      <scheme val="minor"/>
    </font>
    <font>
      <sz val="11"/>
      <color rgb="FF0000FF"/>
      <name val="Calibri"/>
      <family val="2"/>
      <scheme val="minor"/>
    </font>
    <font>
      <sz val="10"/>
      <color rgb="FF000000"/>
      <name val="Arial"/>
      <family val="2"/>
    </font>
    <font>
      <sz val="11"/>
      <color rgb="FF7030A0"/>
      <name val="Calibri"/>
      <family val="2"/>
      <scheme val="minor"/>
    </font>
    <font>
      <sz val="11"/>
      <color rgb="FFFF0000"/>
      <name val="Calibri"/>
      <family val="2"/>
      <scheme val="minor"/>
    </font>
    <font>
      <b/>
      <sz val="11"/>
      <name val="Calibri"/>
      <family val="2"/>
      <scheme val="minor"/>
    </font>
    <font>
      <sz val="12"/>
      <name val="Helv"/>
    </font>
    <font>
      <b/>
      <sz val="11"/>
      <color rgb="FFFF0000"/>
      <name val="Calibri"/>
      <family val="2"/>
      <scheme val="minor"/>
    </font>
    <font>
      <b/>
      <sz val="11"/>
      <color theme="1"/>
      <name val="Calibri"/>
      <family val="2"/>
      <scheme val="minor"/>
    </font>
    <font>
      <b/>
      <sz val="14"/>
      <color theme="0"/>
      <name val="Calibri"/>
      <family val="2"/>
      <scheme val="minor"/>
    </font>
    <font>
      <sz val="9"/>
      <color indexed="81"/>
      <name val="Tahoma"/>
      <family val="2"/>
    </font>
    <font>
      <b/>
      <sz val="9"/>
      <color indexed="81"/>
      <name val="Tahoma"/>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rgb="FF3333FF"/>
      <name val="Calibri"/>
      <family val="2"/>
      <scheme val="minor"/>
    </font>
    <font>
      <b/>
      <sz val="13"/>
      <color theme="9" tint="-0.499984740745262"/>
      <name val="Calibri"/>
      <family val="2"/>
      <scheme val="minor"/>
    </font>
    <font>
      <sz val="13"/>
      <color theme="9" tint="-0.499984740745262"/>
      <name val="Calibri"/>
      <family val="2"/>
      <scheme val="minor"/>
    </font>
    <font>
      <b/>
      <sz val="11"/>
      <color theme="8" tint="-0.499984740745262"/>
      <name val="Calibri"/>
      <family val="2"/>
      <scheme val="minor"/>
    </font>
    <font>
      <b/>
      <sz val="13"/>
      <color theme="4" tint="-0.499984740745262"/>
      <name val="Calibri"/>
      <family val="2"/>
      <scheme val="minor"/>
    </font>
    <font>
      <b/>
      <sz val="12"/>
      <name val="Calibri"/>
      <family val="2"/>
      <scheme val="minor"/>
    </font>
    <font>
      <sz val="12"/>
      <name val="Calibri"/>
      <family val="2"/>
      <scheme val="minor"/>
    </font>
    <font>
      <b/>
      <sz val="11"/>
      <color theme="9" tint="-0.499984740745262"/>
      <name val="Calibri"/>
      <family val="2"/>
      <scheme val="minor"/>
    </font>
    <font>
      <b/>
      <sz val="13"/>
      <color theme="8" tint="-0.499984740745262"/>
      <name val="Calibri"/>
      <family val="2"/>
      <scheme val="minor"/>
    </font>
    <font>
      <sz val="11"/>
      <color theme="9" tint="-0.499984740745262"/>
      <name val="Calibri"/>
      <family val="2"/>
      <scheme val="minor"/>
    </font>
    <font>
      <b/>
      <i/>
      <u/>
      <sz val="11"/>
      <color theme="1"/>
      <name val="Calibri"/>
      <family val="2"/>
      <scheme val="minor"/>
    </font>
    <font>
      <b/>
      <sz val="11"/>
      <color rgb="FF3333FF"/>
      <name val="Calibri"/>
      <family val="2"/>
      <scheme val="minor"/>
    </font>
    <font>
      <b/>
      <sz val="13"/>
      <color theme="1"/>
      <name val="Calibri"/>
      <family val="2"/>
      <scheme val="minor"/>
    </font>
    <font>
      <b/>
      <sz val="13"/>
      <color rgb="FF3333FF"/>
      <name val="Calibri"/>
      <family val="2"/>
      <scheme val="minor"/>
    </font>
    <font>
      <sz val="11"/>
      <name val="Calibri"/>
      <family val="2"/>
      <scheme val="minor"/>
    </font>
    <font>
      <sz val="11"/>
      <name val="Calibri"/>
      <family val="2"/>
      <scheme val="minor"/>
    </font>
    <font>
      <sz val="11"/>
      <name val="Calibri"/>
      <family val="2"/>
      <scheme val="minor"/>
    </font>
    <font>
      <sz val="11"/>
      <color theme="8" tint="-0.249977111117893"/>
      <name val="Calibri"/>
      <family val="2"/>
      <scheme val="minor"/>
    </font>
    <font>
      <b/>
      <sz val="13"/>
      <color theme="8" tint="-0.249977111117893"/>
      <name val="Calibri"/>
      <family val="2"/>
      <scheme val="minor"/>
    </font>
    <font>
      <sz val="13"/>
      <color theme="8" tint="-0.499984740745262"/>
      <name val="Calibri"/>
      <family val="2"/>
      <scheme val="minor"/>
    </font>
    <font>
      <sz val="11"/>
      <name val="Calibri"/>
      <family val="2"/>
      <scheme val="minor"/>
    </font>
    <font>
      <sz val="11"/>
      <name val="Calibri"/>
      <family val="2"/>
      <scheme val="minor"/>
    </font>
    <font>
      <sz val="11"/>
      <name val="Calibri"/>
      <family val="2"/>
      <scheme val="minor"/>
    </font>
    <font>
      <sz val="11"/>
      <name val="Calibri"/>
      <family val="2"/>
      <scheme val="minor"/>
    </font>
  </fonts>
  <fills count="40">
    <fill>
      <patternFill patternType="none"/>
    </fill>
    <fill>
      <patternFill patternType="gray125"/>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249977111117893"/>
        <bgColor theme="8"/>
      </patternFill>
    </fill>
    <fill>
      <patternFill patternType="solid">
        <fgColor theme="9" tint="-0.249977111117893"/>
        <bgColor indexed="64"/>
      </patternFill>
    </fill>
    <fill>
      <patternFill patternType="solid">
        <fgColor theme="4" tint="0.59999389629810485"/>
        <bgColor indexed="64"/>
      </patternFill>
    </fill>
    <fill>
      <patternFill patternType="solid">
        <fgColor theme="0"/>
        <bgColor indexed="64"/>
      </patternFill>
    </fill>
    <fill>
      <patternFill patternType="solid">
        <fgColor theme="4" tint="-0.249977111117893"/>
        <bgColor indexed="64"/>
      </patternFill>
    </fill>
    <fill>
      <patternFill patternType="solid">
        <fgColor theme="4" tint="-0.249977111117893"/>
        <bgColor theme="8"/>
      </patternFill>
    </fill>
  </fills>
  <borders count="21">
    <border>
      <left/>
      <right/>
      <top/>
      <bottom/>
      <diagonal/>
    </border>
    <border>
      <left/>
      <right/>
      <top style="medium">
        <color theme="8" tint="-0.249977111117893"/>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6795556505021"/>
      </left>
      <right/>
      <top style="thin">
        <color theme="0" tint="-0.14996795556505021"/>
      </top>
      <bottom style="thin">
        <color theme="0" tint="-0.14996795556505021"/>
      </bottom>
      <diagonal/>
    </border>
    <border>
      <left style="thin">
        <color theme="0" tint="-0.14990691854609822"/>
      </left>
      <right style="thin">
        <color theme="0" tint="-0.14990691854609822"/>
      </right>
      <top/>
      <bottom style="thin">
        <color theme="0" tint="-0.14990691854609822"/>
      </bottom>
      <diagonal/>
    </border>
    <border>
      <left style="thin">
        <color theme="0" tint="-0.14990691854609822"/>
      </left>
      <right style="thin">
        <color theme="0" tint="-0.14990691854609822"/>
      </right>
      <top style="thin">
        <color theme="0" tint="-0.14990691854609822"/>
      </top>
      <bottom/>
      <diagonal/>
    </border>
    <border>
      <left style="thin">
        <color theme="0" tint="-0.14996795556505021"/>
      </left>
      <right/>
      <top/>
      <bottom/>
      <diagonal/>
    </border>
  </borders>
  <cellStyleXfs count="44">
    <xf numFmtId="0" fontId="0" fillId="0" borderId="0"/>
    <xf numFmtId="0" fontId="3" fillId="0" borderId="0"/>
    <xf numFmtId="0" fontId="14" fillId="0" borderId="0" applyNumberFormat="0" applyFill="0" applyBorder="0" applyAlignment="0" applyProtection="0"/>
    <xf numFmtId="0" fontId="15" fillId="0" borderId="2" applyNumberFormat="0" applyFill="0" applyAlignment="0" applyProtection="0"/>
    <xf numFmtId="0" fontId="16" fillId="0" borderId="3" applyNumberFormat="0" applyFill="0" applyAlignment="0" applyProtection="0"/>
    <xf numFmtId="0" fontId="17" fillId="0" borderId="4"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5" applyNumberFormat="0" applyAlignment="0" applyProtection="0"/>
    <xf numFmtId="0" fontId="22" fillId="7" borderId="6" applyNumberFormat="0" applyAlignment="0" applyProtection="0"/>
    <xf numFmtId="0" fontId="23" fillId="7" borderId="5" applyNumberFormat="0" applyAlignment="0" applyProtection="0"/>
    <xf numFmtId="0" fontId="24" fillId="0" borderId="7" applyNumberFormat="0" applyFill="0" applyAlignment="0" applyProtection="0"/>
    <xf numFmtId="0" fontId="25" fillId="8" borderId="8" applyNumberFormat="0" applyAlignment="0" applyProtection="0"/>
    <xf numFmtId="0" fontId="5" fillId="0" borderId="0" applyNumberFormat="0" applyFill="0" applyBorder="0" applyAlignment="0" applyProtection="0"/>
    <xf numFmtId="0" fontId="13" fillId="9" borderId="9" applyNumberFormat="0" applyFont="0" applyAlignment="0" applyProtection="0"/>
    <xf numFmtId="0" fontId="26" fillId="0" borderId="0" applyNumberFormat="0" applyFill="0" applyBorder="0" applyAlignment="0" applyProtection="0"/>
    <xf numFmtId="0" fontId="9" fillId="0" borderId="10" applyNumberFormat="0" applyFill="0" applyAlignment="0" applyProtection="0"/>
    <xf numFmtId="0" fontId="27"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27" fillId="33" borderId="0" applyNumberFormat="0" applyBorder="0" applyAlignment="0" applyProtection="0"/>
    <xf numFmtId="44" fontId="13" fillId="0" borderId="0" applyFont="0" applyFill="0" applyBorder="0" applyAlignment="0" applyProtection="0"/>
  </cellStyleXfs>
  <cellXfs count="322">
    <xf numFmtId="0" fontId="0" fillId="0" borderId="0" xfId="0"/>
    <xf numFmtId="0" fontId="1" fillId="0" borderId="0" xfId="0" applyFont="1" applyFill="1" applyBorder="1" applyAlignment="1">
      <alignment vertical="center"/>
    </xf>
    <xf numFmtId="49" fontId="1" fillId="0" borderId="0" xfId="0" applyNumberFormat="1" applyFont="1" applyFill="1" applyBorder="1" applyAlignment="1">
      <alignment horizontal="left"/>
    </xf>
    <xf numFmtId="4" fontId="1" fillId="0" borderId="0" xfId="0" applyNumberFormat="1" applyFont="1" applyFill="1" applyBorder="1" applyAlignment="1">
      <alignment horizontal="left"/>
    </xf>
    <xf numFmtId="4" fontId="1" fillId="0" borderId="0" xfId="0" applyNumberFormat="1" applyFont="1" applyFill="1" applyBorder="1" applyAlignment="1">
      <alignment horizontal="right"/>
    </xf>
    <xf numFmtId="4" fontId="1" fillId="0" borderId="0" xfId="0" applyNumberFormat="1" applyFont="1" applyFill="1" applyBorder="1" applyAlignment="1">
      <alignment horizontal="right" vertical="center"/>
    </xf>
    <xf numFmtId="0" fontId="1" fillId="0" borderId="0" xfId="0" applyFont="1" applyFill="1" applyBorder="1"/>
    <xf numFmtId="49" fontId="1" fillId="0" borderId="0" xfId="0" applyNumberFormat="1" applyFont="1" applyFill="1" applyBorder="1"/>
    <xf numFmtId="164" fontId="1" fillId="0" borderId="0" xfId="0" applyNumberFormat="1" applyFont="1" applyFill="1" applyBorder="1" applyAlignment="1">
      <alignment horizontal="center"/>
    </xf>
    <xf numFmtId="10" fontId="1" fillId="0" borderId="0" xfId="0" applyNumberFormat="1" applyFont="1" applyFill="1" applyBorder="1" applyAlignment="1">
      <alignment horizontal="right"/>
    </xf>
    <xf numFmtId="4" fontId="1" fillId="0" borderId="0" xfId="0" applyNumberFormat="1" applyFont="1" applyFill="1" applyBorder="1" applyAlignment="1">
      <alignment horizontal="center"/>
    </xf>
    <xf numFmtId="49" fontId="1" fillId="0" borderId="0" xfId="0" applyNumberFormat="1" applyFont="1" applyFill="1" applyBorder="1" applyAlignment="1">
      <alignment horizontal="center"/>
    </xf>
    <xf numFmtId="0" fontId="1" fillId="0" borderId="0" xfId="0" applyFont="1" applyFill="1" applyBorder="1" applyAlignment="1">
      <alignment horizontal="left"/>
    </xf>
    <xf numFmtId="0" fontId="1" fillId="0" borderId="0" xfId="0" applyFont="1" applyFill="1" applyBorder="1" applyAlignment="1">
      <alignment horizontal="center"/>
    </xf>
    <xf numFmtId="0" fontId="1" fillId="0" borderId="0" xfId="0" applyFont="1" applyFill="1"/>
    <xf numFmtId="4" fontId="1" fillId="0" borderId="0" xfId="0" applyNumberFormat="1" applyFont="1" applyFill="1"/>
    <xf numFmtId="49" fontId="1" fillId="0" borderId="0" xfId="0" applyNumberFormat="1" applyFont="1" applyFill="1" applyAlignment="1">
      <alignment horizontal="left"/>
    </xf>
    <xf numFmtId="0" fontId="0" fillId="0" borderId="0" xfId="0" pivotButton="1"/>
    <xf numFmtId="4" fontId="0" fillId="0" borderId="0" xfId="0" applyNumberFormat="1"/>
    <xf numFmtId="0" fontId="1" fillId="0" borderId="0" xfId="0" applyFont="1" applyBorder="1"/>
    <xf numFmtId="164" fontId="1" fillId="0" borderId="0" xfId="0" applyNumberFormat="1" applyFont="1" applyBorder="1" applyAlignment="1">
      <alignment horizontal="center"/>
    </xf>
    <xf numFmtId="49" fontId="1" fillId="0" borderId="0" xfId="0" applyNumberFormat="1" applyFont="1" applyBorder="1" applyAlignment="1">
      <alignment horizontal="left"/>
    </xf>
    <xf numFmtId="49" fontId="1" fillId="0" borderId="0" xfId="0" applyNumberFormat="1" applyFont="1" applyBorder="1" applyAlignment="1">
      <alignment horizontal="center"/>
    </xf>
    <xf numFmtId="10" fontId="1" fillId="0" borderId="0" xfId="0" applyNumberFormat="1" applyFont="1" applyBorder="1" applyAlignment="1">
      <alignment horizontal="right"/>
    </xf>
    <xf numFmtId="4" fontId="1" fillId="0" borderId="0" xfId="0" applyNumberFormat="1" applyFont="1" applyBorder="1" applyAlignment="1">
      <alignment horizontal="left"/>
    </xf>
    <xf numFmtId="10" fontId="1" fillId="0" borderId="0" xfId="0" applyNumberFormat="1" applyFont="1" applyFill="1" applyBorder="1" applyAlignment="1">
      <alignment horizontal="left"/>
    </xf>
    <xf numFmtId="1" fontId="1" fillId="0" borderId="0" xfId="0" applyNumberFormat="1" applyFont="1" applyFill="1" applyBorder="1" applyAlignment="1">
      <alignment horizontal="center" vertical="center"/>
    </xf>
    <xf numFmtId="1" fontId="1" fillId="0" borderId="0" xfId="0" applyNumberFormat="1" applyFont="1" applyFill="1" applyBorder="1" applyAlignment="1">
      <alignment horizontal="center"/>
    </xf>
    <xf numFmtId="1" fontId="1" fillId="0" borderId="0" xfId="0" applyNumberFormat="1" applyFont="1" applyFill="1" applyBorder="1"/>
    <xf numFmtId="0" fontId="4" fillId="0" borderId="0" xfId="0" applyFont="1" applyFill="1" applyBorder="1"/>
    <xf numFmtId="4" fontId="4" fillId="0" borderId="0" xfId="0" applyNumberFormat="1" applyFont="1" applyFill="1" applyBorder="1" applyAlignment="1">
      <alignment horizontal="center"/>
    </xf>
    <xf numFmtId="10" fontId="0" fillId="0" borderId="0" xfId="0" applyNumberFormat="1"/>
    <xf numFmtId="10" fontId="1" fillId="0" borderId="0" xfId="0" applyNumberFormat="1" applyFont="1" applyFill="1" applyBorder="1" applyAlignment="1">
      <alignment horizontal="center"/>
    </xf>
    <xf numFmtId="0" fontId="0" fillId="0" borderId="0" xfId="0" applyFont="1"/>
    <xf numFmtId="0" fontId="0" fillId="0" borderId="0" xfId="0" applyFill="1"/>
    <xf numFmtId="4" fontId="1" fillId="0" borderId="0" xfId="0" applyNumberFormat="1" applyFont="1" applyFill="1" applyBorder="1" applyAlignment="1">
      <alignment horizontal="right" vertical="center" wrapText="1"/>
    </xf>
    <xf numFmtId="0" fontId="1" fillId="0" borderId="0" xfId="0" applyFont="1" applyAlignment="1">
      <alignment horizontal="left"/>
    </xf>
    <xf numFmtId="0" fontId="1" fillId="0" borderId="0" xfId="0" applyFont="1"/>
    <xf numFmtId="164" fontId="1" fillId="0" borderId="0" xfId="0" applyNumberFormat="1" applyFont="1" applyAlignment="1">
      <alignment horizontal="center"/>
    </xf>
    <xf numFmtId="10" fontId="1" fillId="0" borderId="0" xfId="0" quotePrefix="1" applyNumberFormat="1" applyFont="1" applyFill="1" applyBorder="1" applyAlignment="1">
      <alignment horizontal="right"/>
    </xf>
    <xf numFmtId="4" fontId="0" fillId="0" borderId="0" xfId="0" applyNumberFormat="1" applyFont="1"/>
    <xf numFmtId="0" fontId="0" fillId="0" borderId="0" xfId="0" applyAlignment="1">
      <alignment horizontal="right"/>
    </xf>
    <xf numFmtId="4" fontId="0" fillId="0" borderId="0" xfId="0" applyNumberFormat="1" applyAlignment="1">
      <alignment horizontal="right"/>
    </xf>
    <xf numFmtId="3" fontId="0" fillId="0" borderId="0" xfId="0" applyNumberFormat="1"/>
    <xf numFmtId="0" fontId="0" fillId="0" borderId="0" xfId="0"/>
    <xf numFmtId="3" fontId="0" fillId="0" borderId="0" xfId="0" applyNumberFormat="1" applyFont="1"/>
    <xf numFmtId="0" fontId="0" fillId="0" borderId="0" xfId="0" applyAlignment="1">
      <alignment horizontal="center"/>
    </xf>
    <xf numFmtId="0" fontId="10" fillId="34" borderId="1" xfId="0" applyFont="1" applyFill="1" applyBorder="1"/>
    <xf numFmtId="0" fontId="0" fillId="0" borderId="0" xfId="0"/>
    <xf numFmtId="0" fontId="29" fillId="0" borderId="0" xfId="0" applyFont="1"/>
    <xf numFmtId="0" fontId="1" fillId="0" borderId="0" xfId="0" quotePrefix="1" applyFont="1" applyFill="1" applyBorder="1" applyAlignment="1">
      <alignment horizontal="right"/>
    </xf>
    <xf numFmtId="3" fontId="30" fillId="2" borderId="0" xfId="0" applyNumberFormat="1" applyFont="1" applyFill="1"/>
    <xf numFmtId="0" fontId="27" fillId="35" borderId="0" xfId="0" applyFont="1" applyFill="1" applyAlignment="1">
      <alignment horizontal="left" vertical="center" wrapText="1"/>
    </xf>
    <xf numFmtId="0" fontId="27" fillId="35" borderId="0" xfId="0" applyFont="1" applyFill="1" applyAlignment="1">
      <alignment horizontal="center" vertical="center" wrapText="1"/>
    </xf>
    <xf numFmtId="0" fontId="31" fillId="0" borderId="0" xfId="0" applyFont="1" applyFill="1" applyBorder="1" applyAlignment="1">
      <alignment horizontal="center"/>
    </xf>
    <xf numFmtId="0" fontId="30" fillId="2" borderId="0" xfId="0" applyFont="1" applyFill="1" applyAlignment="1">
      <alignment horizontal="left"/>
    </xf>
    <xf numFmtId="4" fontId="32" fillId="0" borderId="0" xfId="0" applyNumberFormat="1" applyFont="1" applyFill="1" applyBorder="1" applyAlignment="1">
      <alignment horizontal="right"/>
    </xf>
    <xf numFmtId="4" fontId="1" fillId="0" borderId="11" xfId="0" applyNumberFormat="1" applyFont="1" applyBorder="1"/>
    <xf numFmtId="4" fontId="0" fillId="0" borderId="11" xfId="0" applyNumberFormat="1" applyBorder="1"/>
    <xf numFmtId="4" fontId="6" fillId="0" borderId="11" xfId="0" applyNumberFormat="1" applyFont="1" applyBorder="1"/>
    <xf numFmtId="4" fontId="9" fillId="0" borderId="11" xfId="0" applyNumberFormat="1" applyFont="1" applyBorder="1"/>
    <xf numFmtId="0" fontId="33" fillId="0" borderId="11" xfId="0" applyFont="1" applyFill="1" applyBorder="1" applyAlignment="1">
      <alignment horizontal="center"/>
    </xf>
    <xf numFmtId="0" fontId="34" fillId="0" borderId="0" xfId="0" applyFont="1" applyFill="1" applyBorder="1"/>
    <xf numFmtId="4" fontId="33" fillId="0" borderId="11" xfId="0" applyNumberFormat="1" applyFont="1" applyFill="1" applyBorder="1" applyAlignment="1">
      <alignment horizontal="center"/>
    </xf>
    <xf numFmtId="49" fontId="34" fillId="0" borderId="0" xfId="0" applyNumberFormat="1" applyFont="1" applyFill="1" applyBorder="1" applyAlignment="1">
      <alignment horizontal="center"/>
    </xf>
    <xf numFmtId="49" fontId="34" fillId="0" borderId="0" xfId="0" applyNumberFormat="1" applyFont="1" applyFill="1" applyBorder="1" applyAlignment="1">
      <alignment horizontal="left"/>
    </xf>
    <xf numFmtId="4" fontId="34" fillId="0" borderId="0" xfId="0" applyNumberFormat="1" applyFont="1" applyFill="1" applyBorder="1" applyAlignment="1">
      <alignment horizontal="right"/>
    </xf>
    <xf numFmtId="164" fontId="34" fillId="0" borderId="0" xfId="0" applyNumberFormat="1" applyFont="1" applyFill="1" applyBorder="1" applyAlignment="1">
      <alignment horizontal="center"/>
    </xf>
    <xf numFmtId="4" fontId="34" fillId="0" borderId="0" xfId="0" applyNumberFormat="1" applyFont="1" applyFill="1" applyBorder="1" applyAlignment="1">
      <alignment horizontal="center"/>
    </xf>
    <xf numFmtId="49" fontId="34" fillId="0" borderId="0" xfId="0" applyNumberFormat="1" applyFont="1" applyFill="1" applyBorder="1"/>
    <xf numFmtId="1" fontId="34" fillId="0" borderId="0" xfId="0" applyNumberFormat="1" applyFont="1" applyFill="1" applyBorder="1"/>
    <xf numFmtId="10" fontId="34" fillId="0" borderId="0" xfId="0" applyNumberFormat="1" applyFont="1" applyFill="1" applyBorder="1" applyAlignment="1">
      <alignment horizontal="right"/>
    </xf>
    <xf numFmtId="4" fontId="34" fillId="0" borderId="0" xfId="0" applyNumberFormat="1" applyFont="1" applyFill="1" applyBorder="1" applyAlignment="1">
      <alignment horizontal="left"/>
    </xf>
    <xf numFmtId="0" fontId="27" fillId="35" borderId="0" xfId="0" applyFont="1" applyFill="1" applyBorder="1" applyAlignment="1">
      <alignment horizontal="left" vertical="center" wrapText="1"/>
    </xf>
    <xf numFmtId="0" fontId="27" fillId="35" borderId="0" xfId="0" applyFont="1" applyFill="1" applyBorder="1" applyAlignment="1">
      <alignment horizontal="center" vertical="center" wrapText="1"/>
    </xf>
    <xf numFmtId="0" fontId="0" fillId="0" borderId="0" xfId="0" applyBorder="1"/>
    <xf numFmtId="3" fontId="0" fillId="0" borderId="0" xfId="0" applyNumberFormat="1" applyBorder="1"/>
    <xf numFmtId="0" fontId="0" fillId="0" borderId="14" xfId="0" applyBorder="1"/>
    <xf numFmtId="0" fontId="0" fillId="0" borderId="14" xfId="0" applyBorder="1" applyAlignment="1">
      <alignment horizontal="center"/>
    </xf>
    <xf numFmtId="0" fontId="1" fillId="0" borderId="14" xfId="0" applyFont="1" applyFill="1" applyBorder="1" applyAlignment="1">
      <alignment horizontal="left"/>
    </xf>
    <xf numFmtId="0" fontId="0" fillId="0" borderId="14" xfId="0" applyFont="1" applyBorder="1"/>
    <xf numFmtId="4" fontId="0" fillId="0" borderId="14" xfId="0" applyNumberFormat="1" applyBorder="1" applyAlignment="1">
      <alignment horizontal="right"/>
    </xf>
    <xf numFmtId="4" fontId="0" fillId="0" borderId="14" xfId="0" applyNumberFormat="1" applyBorder="1"/>
    <xf numFmtId="0" fontId="1" fillId="0" borderId="14" xfId="0" applyFont="1" applyBorder="1"/>
    <xf numFmtId="0" fontId="0" fillId="0" borderId="14" xfId="0" applyFill="1" applyBorder="1"/>
    <xf numFmtId="0" fontId="1" fillId="0" borderId="14" xfId="0" applyFont="1" applyFill="1" applyBorder="1"/>
    <xf numFmtId="4" fontId="1" fillId="0" borderId="14" xfId="0" applyNumberFormat="1" applyFont="1" applyFill="1" applyBorder="1" applyAlignment="1">
      <alignment horizontal="right"/>
    </xf>
    <xf numFmtId="0" fontId="1" fillId="0" borderId="14" xfId="0" applyFont="1" applyFill="1" applyBorder="1" applyAlignment="1">
      <alignment horizontal="center"/>
    </xf>
    <xf numFmtId="0" fontId="1" fillId="0" borderId="14" xfId="0" applyFont="1" applyFill="1" applyBorder="1" applyAlignment="1">
      <alignment vertical="center"/>
    </xf>
    <xf numFmtId="4" fontId="1" fillId="0" borderId="14" xfId="0" applyNumberFormat="1" applyFont="1" applyFill="1" applyBorder="1" applyAlignment="1">
      <alignment horizontal="left"/>
    </xf>
    <xf numFmtId="164" fontId="0" fillId="0" borderId="14" xfId="0" applyNumberFormat="1" applyBorder="1"/>
    <xf numFmtId="3" fontId="1" fillId="0" borderId="0" xfId="0" applyNumberFormat="1" applyFont="1" applyFill="1" applyBorder="1" applyAlignment="1">
      <alignment horizontal="left"/>
    </xf>
    <xf numFmtId="0" fontId="0" fillId="0" borderId="0" xfId="0"/>
    <xf numFmtId="4" fontId="0" fillId="0" borderId="0" xfId="0" applyNumberFormat="1"/>
    <xf numFmtId="0" fontId="35" fillId="0" borderId="0" xfId="0" applyFont="1" applyAlignment="1">
      <alignment horizontal="center"/>
    </xf>
    <xf numFmtId="4" fontId="0" fillId="0" borderId="15" xfId="0" applyNumberFormat="1" applyBorder="1"/>
    <xf numFmtId="0" fontId="35" fillId="2" borderId="14" xfId="0" applyFont="1" applyFill="1" applyBorder="1" applyAlignment="1">
      <alignment horizontal="center" vertical="center" wrapText="1"/>
    </xf>
    <xf numFmtId="0" fontId="1" fillId="0" borderId="16" xfId="0" applyFont="1" applyFill="1" applyBorder="1"/>
    <xf numFmtId="0" fontId="1" fillId="0" borderId="16" xfId="0" applyFont="1" applyFill="1" applyBorder="1" applyAlignment="1">
      <alignment horizontal="center"/>
    </xf>
    <xf numFmtId="0" fontId="1" fillId="0" borderId="16" xfId="0" applyFont="1" applyFill="1" applyBorder="1" applyAlignment="1">
      <alignment horizontal="left"/>
    </xf>
    <xf numFmtId="0" fontId="1" fillId="0" borderId="16" xfId="0" applyFont="1" applyFill="1" applyBorder="1" applyAlignment="1">
      <alignment vertical="center"/>
    </xf>
    <xf numFmtId="164" fontId="1" fillId="0" borderId="16" xfId="0" applyNumberFormat="1" applyFont="1" applyFill="1" applyBorder="1" applyAlignment="1">
      <alignment horizontal="center"/>
    </xf>
    <xf numFmtId="49" fontId="1" fillId="0" borderId="16" xfId="0" applyNumberFormat="1" applyFont="1" applyFill="1" applyBorder="1" applyAlignment="1">
      <alignment horizontal="center"/>
    </xf>
    <xf numFmtId="49" fontId="1" fillId="0" borderId="16" xfId="0" applyNumberFormat="1" applyFont="1" applyFill="1" applyBorder="1" applyAlignment="1">
      <alignment horizontal="left"/>
    </xf>
    <xf numFmtId="4" fontId="1" fillId="0" borderId="16" xfId="0" applyNumberFormat="1" applyFont="1" applyFill="1" applyBorder="1" applyAlignment="1">
      <alignment horizontal="left"/>
    </xf>
    <xf numFmtId="4" fontId="1" fillId="0" borderId="16" xfId="0" applyNumberFormat="1" applyFont="1" applyFill="1" applyBorder="1" applyAlignment="1">
      <alignment horizontal="right"/>
    </xf>
    <xf numFmtId="4" fontId="1" fillId="0" borderId="16" xfId="0" applyNumberFormat="1" applyFont="1" applyFill="1" applyBorder="1" applyAlignment="1">
      <alignment horizontal="right" vertical="center"/>
    </xf>
    <xf numFmtId="1" fontId="1" fillId="0" borderId="16" xfId="0" applyNumberFormat="1" applyFont="1" applyFill="1" applyBorder="1" applyAlignment="1">
      <alignment horizontal="left"/>
    </xf>
    <xf numFmtId="1" fontId="1" fillId="0" borderId="16" xfId="0" applyNumberFormat="1" applyFont="1" applyFill="1" applyBorder="1" applyAlignment="1">
      <alignment horizontal="center" vertical="center"/>
    </xf>
    <xf numFmtId="10" fontId="1" fillId="0" borderId="16" xfId="0" applyNumberFormat="1" applyFont="1" applyFill="1" applyBorder="1" applyAlignment="1">
      <alignment horizontal="right"/>
    </xf>
    <xf numFmtId="4" fontId="1" fillId="0" borderId="16" xfId="0" applyNumberFormat="1" applyFont="1" applyFill="1" applyBorder="1" applyAlignment="1">
      <alignment horizontal="center"/>
    </xf>
    <xf numFmtId="0" fontId="1" fillId="0" borderId="16" xfId="0" applyFont="1" applyFill="1" applyBorder="1" applyAlignment="1">
      <alignment horizontal="left" vertical="center"/>
    </xf>
    <xf numFmtId="49" fontId="1" fillId="0" borderId="16" xfId="0" applyNumberFormat="1" applyFont="1" applyFill="1" applyBorder="1"/>
    <xf numFmtId="1" fontId="1" fillId="0" borderId="16" xfId="0" applyNumberFormat="1" applyFont="1" applyFill="1" applyBorder="1" applyAlignment="1">
      <alignment horizontal="center"/>
    </xf>
    <xf numFmtId="4" fontId="1" fillId="0" borderId="16" xfId="0" applyNumberFormat="1" applyFont="1" applyFill="1" applyBorder="1"/>
    <xf numFmtId="10" fontId="1" fillId="0" borderId="16" xfId="0" applyNumberFormat="1" applyFont="1" applyFill="1" applyBorder="1" applyAlignment="1">
      <alignment horizontal="left"/>
    </xf>
    <xf numFmtId="17" fontId="1" fillId="0" borderId="16" xfId="0" applyNumberFormat="1" applyFont="1" applyFill="1" applyBorder="1"/>
    <xf numFmtId="0" fontId="1" fillId="0" borderId="16" xfId="0" applyNumberFormat="1" applyFont="1" applyFill="1" applyBorder="1" applyAlignment="1">
      <alignment horizontal="center" vertical="center"/>
    </xf>
    <xf numFmtId="10" fontId="1" fillId="0" borderId="16" xfId="0" applyNumberFormat="1" applyFont="1" applyFill="1" applyBorder="1"/>
    <xf numFmtId="164" fontId="1" fillId="0" borderId="16" xfId="0" applyNumberFormat="1" applyFont="1" applyFill="1" applyBorder="1" applyAlignment="1">
      <alignment horizontal="center" vertical="center"/>
    </xf>
    <xf numFmtId="4" fontId="1" fillId="0" borderId="16" xfId="0" applyNumberFormat="1" applyFont="1" applyFill="1" applyBorder="1" applyAlignment="1">
      <alignment horizontal="right" vertical="center" wrapText="1"/>
    </xf>
    <xf numFmtId="49" fontId="7" fillId="0" borderId="16" xfId="0" applyNumberFormat="1" applyFont="1" applyFill="1" applyBorder="1" applyAlignment="1">
      <alignment horizontal="left"/>
    </xf>
    <xf numFmtId="164" fontId="1" fillId="0" borderId="16" xfId="0" applyNumberFormat="1" applyFont="1" applyBorder="1" applyAlignment="1">
      <alignment horizontal="center"/>
    </xf>
    <xf numFmtId="17" fontId="1" fillId="0" borderId="16" xfId="0" applyNumberFormat="1" applyFont="1" applyFill="1" applyBorder="1" applyAlignment="1">
      <alignment horizontal="left"/>
    </xf>
    <xf numFmtId="0" fontId="1" fillId="0" borderId="16" xfId="0" applyFont="1" applyFill="1" applyBorder="1" applyAlignment="1">
      <alignment horizontal="center" vertical="center"/>
    </xf>
    <xf numFmtId="0" fontId="4" fillId="0" borderId="16" xfId="0" applyFont="1" applyFill="1" applyBorder="1"/>
    <xf numFmtId="4" fontId="4" fillId="0" borderId="16" xfId="0" applyNumberFormat="1" applyFont="1" applyBorder="1" applyAlignment="1">
      <alignment horizontal="center"/>
    </xf>
    <xf numFmtId="0" fontId="4" fillId="0" borderId="16" xfId="0" applyFont="1" applyFill="1" applyBorder="1" applyAlignment="1">
      <alignment horizontal="left"/>
    </xf>
    <xf numFmtId="0" fontId="4" fillId="0" borderId="16" xfId="0" applyFont="1" applyFill="1" applyBorder="1" applyAlignment="1">
      <alignment vertical="center"/>
    </xf>
    <xf numFmtId="164" fontId="4" fillId="0" borderId="16" xfId="0" applyNumberFormat="1" applyFont="1" applyFill="1" applyBorder="1" applyAlignment="1">
      <alignment horizontal="center"/>
    </xf>
    <xf numFmtId="49" fontId="4" fillId="0" borderId="16" xfId="0" applyNumberFormat="1" applyFont="1" applyFill="1" applyBorder="1" applyAlignment="1">
      <alignment horizontal="center"/>
    </xf>
    <xf numFmtId="49" fontId="4" fillId="0" borderId="16" xfId="0" applyNumberFormat="1" applyFont="1" applyFill="1" applyBorder="1" applyAlignment="1">
      <alignment horizontal="left"/>
    </xf>
    <xf numFmtId="4" fontId="4" fillId="0" borderId="16" xfId="0" applyNumberFormat="1" applyFont="1" applyFill="1" applyBorder="1" applyAlignment="1">
      <alignment horizontal="right"/>
    </xf>
    <xf numFmtId="4" fontId="4" fillId="0" borderId="16" xfId="0" applyNumberFormat="1" applyFont="1" applyFill="1" applyBorder="1" applyAlignment="1">
      <alignment horizontal="right" vertical="center"/>
    </xf>
    <xf numFmtId="4" fontId="4" fillId="0" borderId="16" xfId="0" applyNumberFormat="1" applyFont="1" applyFill="1" applyBorder="1" applyAlignment="1">
      <alignment horizontal="center"/>
    </xf>
    <xf numFmtId="4" fontId="4" fillId="0" borderId="16" xfId="0" applyNumberFormat="1" applyFont="1" applyFill="1" applyBorder="1" applyAlignment="1">
      <alignment horizontal="left"/>
    </xf>
    <xf numFmtId="1" fontId="4" fillId="0" borderId="16" xfId="0" applyNumberFormat="1" applyFont="1" applyFill="1" applyBorder="1" applyAlignment="1">
      <alignment horizontal="center" vertical="center"/>
    </xf>
    <xf numFmtId="10" fontId="4" fillId="0" borderId="16" xfId="0" applyNumberFormat="1" applyFont="1" applyFill="1" applyBorder="1" applyAlignment="1">
      <alignment horizontal="right"/>
    </xf>
    <xf numFmtId="10" fontId="1" fillId="0" borderId="14" xfId="0" applyNumberFormat="1" applyFont="1" applyBorder="1" applyAlignment="1">
      <alignment horizontal="right"/>
    </xf>
    <xf numFmtId="10" fontId="1" fillId="0" borderId="14" xfId="0" applyNumberFormat="1" applyFont="1" applyFill="1" applyBorder="1" applyAlignment="1">
      <alignment horizontal="right"/>
    </xf>
    <xf numFmtId="4" fontId="0" fillId="0" borderId="17" xfId="0" applyNumberFormat="1" applyBorder="1"/>
    <xf numFmtId="0" fontId="35" fillId="2" borderId="17" xfId="0" applyFont="1" applyFill="1" applyBorder="1" applyAlignment="1">
      <alignment horizontal="center" vertical="center" wrapText="1"/>
    </xf>
    <xf numFmtId="10" fontId="0" fillId="0" borderId="0" xfId="0" applyNumberFormat="1" applyAlignment="1">
      <alignment horizontal="right"/>
    </xf>
    <xf numFmtId="10" fontId="29" fillId="0" borderId="0" xfId="0" applyNumberFormat="1" applyFont="1" applyAlignment="1">
      <alignment horizontal="right"/>
    </xf>
    <xf numFmtId="10" fontId="1" fillId="0" borderId="16" xfId="0" applyNumberFormat="1" applyFont="1" applyBorder="1" applyAlignment="1">
      <alignment horizontal="right"/>
    </xf>
    <xf numFmtId="49" fontId="1" fillId="0" borderId="16" xfId="0" quotePrefix="1" applyNumberFormat="1" applyFont="1" applyFill="1" applyBorder="1" applyAlignment="1">
      <alignment horizontal="left"/>
    </xf>
    <xf numFmtId="0" fontId="38" fillId="0" borderId="0" xfId="0" applyFont="1" applyFill="1"/>
    <xf numFmtId="1" fontId="1" fillId="0" borderId="0" xfId="0" applyNumberFormat="1" applyFont="1" applyFill="1" applyBorder="1" applyAlignment="1">
      <alignment horizontal="right"/>
    </xf>
    <xf numFmtId="1" fontId="1" fillId="0" borderId="16" xfId="0" applyNumberFormat="1" applyFont="1" applyFill="1" applyBorder="1"/>
    <xf numFmtId="10" fontId="0" fillId="0" borderId="14" xfId="0" applyNumberFormat="1" applyBorder="1" applyAlignment="1">
      <alignment horizontal="right"/>
    </xf>
    <xf numFmtId="10" fontId="0" fillId="0" borderId="0" xfId="0" applyNumberFormat="1" applyBorder="1" applyAlignment="1">
      <alignment horizontal="right"/>
    </xf>
    <xf numFmtId="10" fontId="0" fillId="0" borderId="0" xfId="0" applyNumberFormat="1" applyFont="1" applyAlignment="1">
      <alignment horizontal="right"/>
    </xf>
    <xf numFmtId="0" fontId="31" fillId="36" borderId="18" xfId="0" applyFont="1" applyFill="1" applyBorder="1" applyAlignment="1">
      <alignment horizontal="center" vertical="center" wrapText="1"/>
    </xf>
    <xf numFmtId="49" fontId="31" fillId="36" borderId="18" xfId="0" applyNumberFormat="1" applyFont="1" applyFill="1" applyBorder="1" applyAlignment="1">
      <alignment horizontal="center" vertical="center" wrapText="1"/>
    </xf>
    <xf numFmtId="1" fontId="31" fillId="36" borderId="18" xfId="0" applyNumberFormat="1" applyFont="1" applyFill="1" applyBorder="1" applyAlignment="1">
      <alignment horizontal="center" vertical="center" wrapText="1"/>
    </xf>
    <xf numFmtId="49" fontId="1" fillId="0" borderId="16" xfId="0" applyNumberFormat="1" applyFont="1" applyBorder="1" applyAlignment="1">
      <alignment horizontal="center"/>
    </xf>
    <xf numFmtId="49" fontId="1" fillId="0" borderId="16" xfId="0" applyNumberFormat="1" applyFont="1" applyBorder="1" applyAlignment="1">
      <alignment horizontal="left"/>
    </xf>
    <xf numFmtId="0" fontId="40" fillId="0" borderId="0" xfId="0" applyFont="1"/>
    <xf numFmtId="1" fontId="1" fillId="0" borderId="16" xfId="0" applyNumberFormat="1" applyFont="1" applyBorder="1" applyAlignment="1">
      <alignment horizontal="left"/>
    </xf>
    <xf numFmtId="0" fontId="1" fillId="0" borderId="16" xfId="0" applyNumberFormat="1" applyFont="1" applyFill="1" applyBorder="1" applyAlignment="1">
      <alignment horizontal="left"/>
    </xf>
    <xf numFmtId="0" fontId="1" fillId="0" borderId="19" xfId="0" applyFont="1" applyFill="1" applyBorder="1"/>
    <xf numFmtId="0" fontId="1" fillId="0" borderId="19" xfId="0" applyFont="1" applyFill="1" applyBorder="1" applyAlignment="1">
      <alignment horizontal="center"/>
    </xf>
    <xf numFmtId="164" fontId="1" fillId="0" borderId="19" xfId="0" applyNumberFormat="1" applyFont="1" applyFill="1" applyBorder="1" applyAlignment="1">
      <alignment horizontal="center"/>
    </xf>
    <xf numFmtId="49" fontId="1" fillId="0" borderId="19" xfId="0" applyNumberFormat="1" applyFont="1" applyFill="1" applyBorder="1" applyAlignment="1">
      <alignment horizontal="center"/>
    </xf>
    <xf numFmtId="49" fontId="1" fillId="0" borderId="19" xfId="0" applyNumberFormat="1" applyFont="1" applyFill="1" applyBorder="1" applyAlignment="1">
      <alignment horizontal="left"/>
    </xf>
    <xf numFmtId="4" fontId="1" fillId="0" borderId="19" xfId="0" applyNumberFormat="1" applyFont="1" applyFill="1" applyBorder="1" applyAlignment="1">
      <alignment horizontal="right"/>
    </xf>
    <xf numFmtId="0" fontId="42" fillId="0" borderId="16" xfId="0" applyFont="1" applyFill="1" applyBorder="1"/>
    <xf numFmtId="0" fontId="42" fillId="0" borderId="16" xfId="0" applyFont="1" applyFill="1" applyBorder="1" applyAlignment="1">
      <alignment horizontal="center"/>
    </xf>
    <xf numFmtId="0" fontId="42" fillId="0" borderId="16" xfId="0" applyFont="1" applyFill="1" applyBorder="1" applyAlignment="1">
      <alignment horizontal="left"/>
    </xf>
    <xf numFmtId="0" fontId="42" fillId="0" borderId="16" xfId="0" applyFont="1" applyFill="1" applyBorder="1" applyAlignment="1">
      <alignment vertical="center"/>
    </xf>
    <xf numFmtId="164" fontId="42" fillId="0" borderId="16" xfId="0" applyNumberFormat="1" applyFont="1" applyFill="1" applyBorder="1" applyAlignment="1">
      <alignment horizontal="center"/>
    </xf>
    <xf numFmtId="49" fontId="42" fillId="0" borderId="16" xfId="0" applyNumberFormat="1" applyFont="1" applyFill="1" applyBorder="1" applyAlignment="1">
      <alignment horizontal="center"/>
    </xf>
    <xf numFmtId="49" fontId="42" fillId="0" borderId="16" xfId="0" applyNumberFormat="1" applyFont="1" applyFill="1" applyBorder="1" applyAlignment="1">
      <alignment horizontal="left"/>
    </xf>
    <xf numFmtId="4" fontId="42" fillId="0" borderId="16" xfId="0" applyNumberFormat="1" applyFont="1" applyFill="1" applyBorder="1" applyAlignment="1">
      <alignment horizontal="left"/>
    </xf>
    <xf numFmtId="4" fontId="42" fillId="0" borderId="16" xfId="0" applyNumberFormat="1" applyFont="1" applyFill="1" applyBorder="1" applyAlignment="1">
      <alignment horizontal="right"/>
    </xf>
    <xf numFmtId="4" fontId="42" fillId="0" borderId="16" xfId="0" applyNumberFormat="1" applyFont="1" applyFill="1" applyBorder="1" applyAlignment="1">
      <alignment horizontal="right" vertical="center"/>
    </xf>
    <xf numFmtId="4" fontId="42" fillId="0" borderId="16" xfId="0" applyNumberFormat="1" applyFont="1" applyFill="1" applyBorder="1" applyAlignment="1">
      <alignment horizontal="center"/>
    </xf>
    <xf numFmtId="1" fontId="42" fillId="0" borderId="16" xfId="0" applyNumberFormat="1" applyFont="1" applyFill="1" applyBorder="1" applyAlignment="1">
      <alignment horizontal="center" vertical="center"/>
    </xf>
    <xf numFmtId="0" fontId="42" fillId="0" borderId="16" xfId="0" applyFont="1" applyFill="1" applyBorder="1" applyAlignment="1">
      <alignment horizontal="left" vertical="center"/>
    </xf>
    <xf numFmtId="10" fontId="42" fillId="0" borderId="14" xfId="0" applyNumberFormat="1" applyFont="1" applyFill="1" applyBorder="1" applyAlignment="1">
      <alignment horizontal="right"/>
    </xf>
    <xf numFmtId="10" fontId="1" fillId="0" borderId="16" xfId="0" applyNumberFormat="1" applyFont="1" applyFill="1" applyBorder="1" applyAlignment="1">
      <alignment horizontal="left" vertical="center"/>
    </xf>
    <xf numFmtId="0" fontId="43" fillId="0" borderId="16" xfId="0" applyFont="1" applyFill="1" applyBorder="1"/>
    <xf numFmtId="0" fontId="43" fillId="0" borderId="16" xfId="0" applyFont="1" applyFill="1" applyBorder="1" applyAlignment="1">
      <alignment horizontal="center"/>
    </xf>
    <xf numFmtId="0" fontId="43" fillId="0" borderId="16" xfId="0" applyFont="1" applyFill="1" applyBorder="1" applyAlignment="1">
      <alignment horizontal="left"/>
    </xf>
    <xf numFmtId="0" fontId="43" fillId="0" borderId="16" xfId="0" applyFont="1" applyFill="1" applyBorder="1" applyAlignment="1">
      <alignment vertical="center"/>
    </xf>
    <xf numFmtId="164" fontId="43" fillId="0" borderId="16" xfId="0" applyNumberFormat="1" applyFont="1" applyFill="1" applyBorder="1" applyAlignment="1">
      <alignment horizontal="center"/>
    </xf>
    <xf numFmtId="49" fontId="43" fillId="0" borderId="16" xfId="0" applyNumberFormat="1" applyFont="1" applyFill="1" applyBorder="1" applyAlignment="1">
      <alignment horizontal="center"/>
    </xf>
    <xf numFmtId="49" fontId="43" fillId="0" borderId="16" xfId="0" applyNumberFormat="1" applyFont="1" applyFill="1" applyBorder="1" applyAlignment="1">
      <alignment horizontal="left"/>
    </xf>
    <xf numFmtId="4" fontId="43" fillId="0" borderId="16" xfId="0" applyNumberFormat="1" applyFont="1" applyFill="1" applyBorder="1" applyAlignment="1">
      <alignment horizontal="left"/>
    </xf>
    <xf numFmtId="4" fontId="43" fillId="0" borderId="16" xfId="0" applyNumberFormat="1" applyFont="1" applyFill="1" applyBorder="1" applyAlignment="1">
      <alignment horizontal="right"/>
    </xf>
    <xf numFmtId="4" fontId="43" fillId="0" borderId="16" xfId="0" applyNumberFormat="1" applyFont="1" applyFill="1" applyBorder="1" applyAlignment="1">
      <alignment horizontal="right" vertical="center"/>
    </xf>
    <xf numFmtId="4" fontId="43" fillId="0" borderId="16" xfId="0" applyNumberFormat="1" applyFont="1" applyFill="1" applyBorder="1" applyAlignment="1">
      <alignment horizontal="center"/>
    </xf>
    <xf numFmtId="1" fontId="43" fillId="0" borderId="16" xfId="0" applyNumberFormat="1" applyFont="1" applyFill="1" applyBorder="1" applyAlignment="1">
      <alignment horizontal="center" vertical="center"/>
    </xf>
    <xf numFmtId="0" fontId="43" fillId="0" borderId="16" xfId="0" applyFont="1" applyFill="1" applyBorder="1" applyAlignment="1">
      <alignment horizontal="left" vertical="center"/>
    </xf>
    <xf numFmtId="1" fontId="1" fillId="0" borderId="19" xfId="0" applyNumberFormat="1" applyFont="1" applyFill="1" applyBorder="1" applyAlignment="1">
      <alignment horizontal="center" vertical="center"/>
    </xf>
    <xf numFmtId="49" fontId="1" fillId="0" borderId="16" xfId="0" applyNumberFormat="1" applyFont="1" applyFill="1" applyBorder="1" applyAlignment="1">
      <alignment vertical="center"/>
    </xf>
    <xf numFmtId="0" fontId="30" fillId="2" borderId="0" xfId="0" applyFont="1" applyFill="1" applyBorder="1" applyAlignment="1">
      <alignment horizontal="right"/>
    </xf>
    <xf numFmtId="0" fontId="44" fillId="0" borderId="16" xfId="0" applyFont="1" applyFill="1" applyBorder="1"/>
    <xf numFmtId="0" fontId="44" fillId="0" borderId="16" xfId="0" applyFont="1" applyFill="1" applyBorder="1" applyAlignment="1">
      <alignment horizontal="center"/>
    </xf>
    <xf numFmtId="0" fontId="44" fillId="0" borderId="16" xfId="0" applyFont="1" applyFill="1" applyBorder="1" applyAlignment="1">
      <alignment horizontal="left"/>
    </xf>
    <xf numFmtId="49" fontId="44" fillId="0" borderId="16" xfId="0" applyNumberFormat="1" applyFont="1" applyFill="1" applyBorder="1" applyAlignment="1">
      <alignment vertical="center"/>
    </xf>
    <xf numFmtId="164" fontId="44" fillId="0" borderId="16" xfId="0" applyNumberFormat="1" applyFont="1" applyFill="1" applyBorder="1" applyAlignment="1">
      <alignment horizontal="center"/>
    </xf>
    <xf numFmtId="49" fontId="44" fillId="0" borderId="16" xfId="0" applyNumberFormat="1" applyFont="1" applyFill="1" applyBorder="1" applyAlignment="1">
      <alignment horizontal="center"/>
    </xf>
    <xf numFmtId="49" fontId="44" fillId="0" borderId="16" xfId="0" applyNumberFormat="1" applyFont="1" applyFill="1" applyBorder="1" applyAlignment="1">
      <alignment horizontal="left"/>
    </xf>
    <xf numFmtId="4" fontId="44" fillId="0" borderId="16" xfId="0" applyNumberFormat="1" applyFont="1" applyFill="1" applyBorder="1" applyAlignment="1">
      <alignment horizontal="left"/>
    </xf>
    <xf numFmtId="4" fontId="44" fillId="0" borderId="16" xfId="0" applyNumberFormat="1" applyFont="1" applyFill="1" applyBorder="1" applyAlignment="1">
      <alignment horizontal="right"/>
    </xf>
    <xf numFmtId="4" fontId="44" fillId="0" borderId="16" xfId="0" applyNumberFormat="1" applyFont="1" applyFill="1" applyBorder="1" applyAlignment="1">
      <alignment horizontal="right" vertical="center"/>
    </xf>
    <xf numFmtId="4" fontId="44" fillId="0" borderId="16" xfId="0" applyNumberFormat="1" applyFont="1" applyFill="1" applyBorder="1" applyAlignment="1">
      <alignment horizontal="center"/>
    </xf>
    <xf numFmtId="1" fontId="44" fillId="0" borderId="16" xfId="0" applyNumberFormat="1" applyFont="1" applyFill="1" applyBorder="1" applyAlignment="1">
      <alignment horizontal="center" vertical="center"/>
    </xf>
    <xf numFmtId="0" fontId="10" fillId="39" borderId="1" xfId="0" applyFont="1" applyFill="1" applyBorder="1"/>
    <xf numFmtId="0" fontId="25" fillId="38" borderId="0" xfId="0" applyFont="1" applyFill="1"/>
    <xf numFmtId="44" fontId="36" fillId="36" borderId="16" xfId="43" applyFont="1" applyFill="1" applyBorder="1"/>
    <xf numFmtId="44" fontId="36" fillId="36" borderId="16" xfId="43" applyFont="1" applyFill="1" applyBorder="1" applyAlignment="1">
      <alignment horizontal="center"/>
    </xf>
    <xf numFmtId="44" fontId="36" fillId="36" borderId="16" xfId="43" applyFont="1" applyFill="1" applyBorder="1" applyAlignment="1">
      <alignment horizontal="right"/>
    </xf>
    <xf numFmtId="44" fontId="36" fillId="36" borderId="16" xfId="43" applyFont="1" applyFill="1" applyBorder="1" applyAlignment="1">
      <alignment horizontal="left"/>
    </xf>
    <xf numFmtId="44" fontId="36" fillId="0" borderId="0" xfId="43" applyFont="1" applyFill="1" applyBorder="1"/>
    <xf numFmtId="44" fontId="45" fillId="0" borderId="0" xfId="43" applyFont="1"/>
    <xf numFmtId="44" fontId="29" fillId="2" borderId="14" xfId="43" applyFont="1" applyFill="1" applyBorder="1"/>
    <xf numFmtId="44" fontId="29" fillId="2" borderId="14" xfId="43" applyFont="1" applyFill="1" applyBorder="1" applyAlignment="1">
      <alignment horizontal="center"/>
    </xf>
    <xf numFmtId="44" fontId="29" fillId="2" borderId="14" xfId="43" applyFont="1" applyFill="1" applyBorder="1" applyAlignment="1">
      <alignment horizontal="right"/>
    </xf>
    <xf numFmtId="44" fontId="29" fillId="2" borderId="17" xfId="43" applyFont="1" applyFill="1" applyBorder="1" applyAlignment="1">
      <alignment horizontal="right"/>
    </xf>
    <xf numFmtId="44" fontId="29" fillId="2" borderId="15" xfId="43" applyFont="1" applyFill="1" applyBorder="1" applyAlignment="1">
      <alignment horizontal="right"/>
    </xf>
    <xf numFmtId="44" fontId="41" fillId="0" borderId="0" xfId="43" applyFont="1" applyBorder="1" applyAlignment="1">
      <alignment horizontal="right"/>
    </xf>
    <xf numFmtId="44" fontId="37" fillId="0" borderId="0" xfId="43" applyFont="1" applyAlignment="1">
      <alignment horizontal="right"/>
    </xf>
    <xf numFmtId="44" fontId="37" fillId="0" borderId="0" xfId="43" applyFont="1"/>
    <xf numFmtId="165" fontId="30" fillId="2" borderId="0" xfId="0" applyNumberFormat="1" applyFont="1" applyFill="1" applyBorder="1"/>
    <xf numFmtId="0" fontId="0" fillId="38" borderId="14" xfId="0" applyFill="1" applyBorder="1"/>
    <xf numFmtId="0" fontId="0" fillId="38" borderId="14" xfId="0" applyFill="1" applyBorder="1" applyAlignment="1">
      <alignment horizontal="center"/>
    </xf>
    <xf numFmtId="0" fontId="25" fillId="38" borderId="0" xfId="0" applyFont="1" applyFill="1" applyAlignment="1">
      <alignment horizontal="center"/>
    </xf>
    <xf numFmtId="0" fontId="47" fillId="0" borderId="14" xfId="0" applyFont="1" applyBorder="1" applyAlignment="1">
      <alignment horizontal="right"/>
    </xf>
    <xf numFmtId="4" fontId="47" fillId="0" borderId="14" xfId="0" applyNumberFormat="1" applyFont="1" applyBorder="1"/>
    <xf numFmtId="4" fontId="46" fillId="0" borderId="0" xfId="0" applyNumberFormat="1" applyFont="1"/>
    <xf numFmtId="0" fontId="46" fillId="0" borderId="0" xfId="0" applyFont="1" applyAlignment="1">
      <alignment horizontal="right"/>
    </xf>
    <xf numFmtId="0" fontId="48" fillId="0" borderId="16" xfId="0" applyFont="1" applyFill="1" applyBorder="1"/>
    <xf numFmtId="0" fontId="48" fillId="0" borderId="16" xfId="0" applyFont="1" applyFill="1" applyBorder="1" applyAlignment="1">
      <alignment horizontal="center"/>
    </xf>
    <xf numFmtId="0" fontId="48" fillId="0" borderId="16" xfId="0" applyFont="1" applyFill="1" applyBorder="1" applyAlignment="1">
      <alignment horizontal="left"/>
    </xf>
    <xf numFmtId="0" fontId="48" fillId="0" borderId="16" xfId="0" applyFont="1" applyFill="1" applyBorder="1" applyAlignment="1">
      <alignment vertical="center"/>
    </xf>
    <xf numFmtId="164" fontId="48" fillId="0" borderId="16" xfId="0" applyNumberFormat="1" applyFont="1" applyFill="1" applyBorder="1" applyAlignment="1">
      <alignment horizontal="center"/>
    </xf>
    <xf numFmtId="49" fontId="48" fillId="0" borderId="16" xfId="0" applyNumberFormat="1" applyFont="1" applyFill="1" applyBorder="1" applyAlignment="1">
      <alignment horizontal="center"/>
    </xf>
    <xf numFmtId="49" fontId="48" fillId="0" borderId="16" xfId="0" applyNumberFormat="1" applyFont="1" applyFill="1" applyBorder="1" applyAlignment="1">
      <alignment horizontal="left"/>
    </xf>
    <xf numFmtId="4" fontId="48" fillId="0" borderId="16" xfId="0" applyNumberFormat="1" applyFont="1" applyFill="1" applyBorder="1" applyAlignment="1">
      <alignment horizontal="left"/>
    </xf>
    <xf numFmtId="4" fontId="48" fillId="0" borderId="16" xfId="0" applyNumberFormat="1" applyFont="1" applyFill="1" applyBorder="1" applyAlignment="1">
      <alignment horizontal="right"/>
    </xf>
    <xf numFmtId="4" fontId="48" fillId="0" borderId="16" xfId="0" applyNumberFormat="1" applyFont="1" applyFill="1" applyBorder="1" applyAlignment="1">
      <alignment horizontal="right" vertical="center"/>
    </xf>
    <xf numFmtId="4" fontId="48" fillId="0" borderId="16" xfId="0" applyNumberFormat="1" applyFont="1" applyFill="1" applyBorder="1" applyAlignment="1">
      <alignment horizontal="center"/>
    </xf>
    <xf numFmtId="1" fontId="48" fillId="0" borderId="16" xfId="0" applyNumberFormat="1" applyFont="1" applyFill="1" applyBorder="1" applyAlignment="1">
      <alignment horizontal="center" vertical="center"/>
    </xf>
    <xf numFmtId="0" fontId="48" fillId="0" borderId="16" xfId="0" applyFont="1" applyFill="1" applyBorder="1" applyAlignment="1">
      <alignment horizontal="left" vertical="center"/>
    </xf>
    <xf numFmtId="10" fontId="48" fillId="0" borderId="14" xfId="0" applyNumberFormat="1" applyFont="1" applyFill="1" applyBorder="1" applyAlignment="1">
      <alignment horizontal="right"/>
    </xf>
    <xf numFmtId="4" fontId="1" fillId="0" borderId="0" xfId="0" applyNumberFormat="1" applyFont="1" applyFill="1" applyBorder="1"/>
    <xf numFmtId="4" fontId="8" fillId="0" borderId="0" xfId="0" applyNumberFormat="1" applyFont="1" applyFill="1" applyBorder="1" applyAlignment="1">
      <alignment horizontal="center"/>
    </xf>
    <xf numFmtId="4" fontId="6" fillId="0" borderId="0" xfId="0" applyNumberFormat="1" applyFont="1" applyFill="1" applyBorder="1"/>
    <xf numFmtId="49" fontId="1" fillId="0" borderId="16" xfId="0" applyNumberFormat="1" applyFont="1" applyFill="1" applyBorder="1" applyAlignment="1">
      <alignment horizontal="left" vertical="center"/>
    </xf>
    <xf numFmtId="0" fontId="1" fillId="0" borderId="19" xfId="0" applyFont="1" applyFill="1" applyBorder="1" applyAlignment="1">
      <alignment vertical="center"/>
    </xf>
    <xf numFmtId="4" fontId="1" fillId="0" borderId="19" xfId="0" applyNumberFormat="1" applyFont="1" applyFill="1" applyBorder="1" applyAlignment="1">
      <alignment horizontal="left"/>
    </xf>
    <xf numFmtId="4" fontId="1" fillId="0" borderId="19" xfId="0" applyNumberFormat="1" applyFont="1" applyFill="1" applyBorder="1" applyAlignment="1">
      <alignment horizontal="right" vertical="center"/>
    </xf>
    <xf numFmtId="10" fontId="1" fillId="0" borderId="19" xfId="0" applyNumberFormat="1" applyFont="1" applyFill="1" applyBorder="1" applyAlignment="1">
      <alignment horizontal="right"/>
    </xf>
    <xf numFmtId="0" fontId="49" fillId="0" borderId="16" xfId="0" applyFont="1" applyFill="1" applyBorder="1"/>
    <xf numFmtId="0" fontId="49" fillId="0" borderId="16" xfId="0" applyFont="1" applyFill="1" applyBorder="1" applyAlignment="1">
      <alignment horizontal="center"/>
    </xf>
    <xf numFmtId="0" fontId="49" fillId="0" borderId="16" xfId="0" applyFont="1" applyFill="1" applyBorder="1" applyAlignment="1">
      <alignment horizontal="left"/>
    </xf>
    <xf numFmtId="0" fontId="49" fillId="0" borderId="16" xfId="0" applyFont="1" applyFill="1" applyBorder="1" applyAlignment="1">
      <alignment vertical="center"/>
    </xf>
    <xf numFmtId="164" fontId="49" fillId="0" borderId="16" xfId="0" applyNumberFormat="1" applyFont="1" applyFill="1" applyBorder="1" applyAlignment="1">
      <alignment horizontal="center"/>
    </xf>
    <xf numFmtId="49" fontId="49" fillId="0" borderId="16" xfId="0" applyNumberFormat="1" applyFont="1" applyFill="1" applyBorder="1" applyAlignment="1">
      <alignment horizontal="center"/>
    </xf>
    <xf numFmtId="49" fontId="49" fillId="0" borderId="16" xfId="0" applyNumberFormat="1" applyFont="1" applyFill="1" applyBorder="1" applyAlignment="1">
      <alignment horizontal="left"/>
    </xf>
    <xf numFmtId="4" fontId="49" fillId="0" borderId="16" xfId="0" applyNumberFormat="1" applyFont="1" applyFill="1" applyBorder="1" applyAlignment="1">
      <alignment horizontal="left"/>
    </xf>
    <xf numFmtId="4" fontId="49" fillId="0" borderId="16" xfId="0" applyNumberFormat="1" applyFont="1" applyFill="1" applyBorder="1" applyAlignment="1">
      <alignment horizontal="right"/>
    </xf>
    <xf numFmtId="4" fontId="49" fillId="0" borderId="16" xfId="0" applyNumberFormat="1" applyFont="1" applyFill="1" applyBorder="1" applyAlignment="1">
      <alignment horizontal="right" vertical="center"/>
    </xf>
    <xf numFmtId="4" fontId="49" fillId="0" borderId="16" xfId="0" applyNumberFormat="1" applyFont="1" applyFill="1" applyBorder="1" applyAlignment="1">
      <alignment horizontal="center"/>
    </xf>
    <xf numFmtId="1" fontId="49" fillId="0" borderId="16" xfId="0" applyNumberFormat="1" applyFont="1" applyFill="1" applyBorder="1" applyAlignment="1">
      <alignment horizontal="center" vertical="center"/>
    </xf>
    <xf numFmtId="0" fontId="49" fillId="0" borderId="16" xfId="0" applyFont="1" applyFill="1" applyBorder="1" applyAlignment="1">
      <alignment horizontal="left" vertical="center"/>
    </xf>
    <xf numFmtId="0" fontId="27" fillId="38" borderId="0" xfId="0" applyFont="1" applyFill="1"/>
    <xf numFmtId="10" fontId="49" fillId="0" borderId="14" xfId="0" applyNumberFormat="1" applyFont="1" applyFill="1" applyBorder="1" applyAlignment="1">
      <alignment horizontal="right"/>
    </xf>
    <xf numFmtId="0" fontId="50" fillId="0" borderId="16" xfId="0" applyFont="1" applyFill="1" applyBorder="1"/>
    <xf numFmtId="0" fontId="50" fillId="0" borderId="16" xfId="0" applyFont="1" applyFill="1" applyBorder="1" applyAlignment="1">
      <alignment horizontal="center"/>
    </xf>
    <xf numFmtId="0" fontId="50" fillId="0" borderId="16" xfId="0" applyFont="1" applyFill="1" applyBorder="1" applyAlignment="1">
      <alignment horizontal="left"/>
    </xf>
    <xf numFmtId="49" fontId="50" fillId="0" borderId="16" xfId="0" applyNumberFormat="1" applyFont="1" applyFill="1" applyBorder="1" applyAlignment="1">
      <alignment vertical="center"/>
    </xf>
    <xf numFmtId="164" fontId="50" fillId="0" borderId="16" xfId="0" applyNumberFormat="1" applyFont="1" applyFill="1" applyBorder="1" applyAlignment="1">
      <alignment horizontal="center"/>
    </xf>
    <xf numFmtId="49" fontId="50" fillId="0" borderId="16" xfId="0" applyNumberFormat="1" applyFont="1" applyFill="1" applyBorder="1" applyAlignment="1">
      <alignment horizontal="center"/>
    </xf>
    <xf numFmtId="49" fontId="50" fillId="0" borderId="16" xfId="0" applyNumberFormat="1" applyFont="1" applyFill="1" applyBorder="1" applyAlignment="1">
      <alignment horizontal="left"/>
    </xf>
    <xf numFmtId="4" fontId="50" fillId="0" borderId="16" xfId="0" applyNumberFormat="1" applyFont="1" applyFill="1" applyBorder="1" applyAlignment="1">
      <alignment horizontal="left"/>
    </xf>
    <xf numFmtId="4" fontId="50" fillId="0" borderId="16" xfId="0" applyNumberFormat="1" applyFont="1" applyFill="1" applyBorder="1" applyAlignment="1">
      <alignment horizontal="right"/>
    </xf>
    <xf numFmtId="4" fontId="50" fillId="0" borderId="16" xfId="0" applyNumberFormat="1" applyFont="1" applyFill="1" applyBorder="1" applyAlignment="1">
      <alignment horizontal="right" vertical="center"/>
    </xf>
    <xf numFmtId="4" fontId="50" fillId="0" borderId="16" xfId="0" applyNumberFormat="1" applyFont="1" applyFill="1" applyBorder="1" applyAlignment="1">
      <alignment horizontal="center"/>
    </xf>
    <xf numFmtId="1" fontId="50" fillId="0" borderId="16" xfId="0" applyNumberFormat="1" applyFont="1" applyFill="1" applyBorder="1" applyAlignment="1">
      <alignment horizontal="center" vertical="center"/>
    </xf>
    <xf numFmtId="0" fontId="50" fillId="0" borderId="16" xfId="0" applyFont="1" applyFill="1" applyBorder="1" applyAlignment="1">
      <alignment horizontal="left" vertical="center"/>
    </xf>
    <xf numFmtId="164" fontId="1" fillId="0" borderId="14" xfId="0" applyNumberFormat="1" applyFont="1" applyFill="1" applyBorder="1" applyAlignment="1">
      <alignment horizontal="center"/>
    </xf>
    <xf numFmtId="49" fontId="1" fillId="0" borderId="14" xfId="0" applyNumberFormat="1" applyFont="1" applyFill="1" applyBorder="1" applyAlignment="1">
      <alignment horizontal="center"/>
    </xf>
    <xf numFmtId="49" fontId="1" fillId="0" borderId="14" xfId="0" applyNumberFormat="1" applyFont="1" applyFill="1" applyBorder="1" applyAlignment="1">
      <alignment horizontal="left"/>
    </xf>
    <xf numFmtId="4" fontId="1" fillId="0" borderId="14" xfId="0" applyNumberFormat="1" applyFont="1" applyFill="1" applyBorder="1" applyAlignment="1">
      <alignment horizontal="right" vertical="center"/>
    </xf>
    <xf numFmtId="0" fontId="1" fillId="0" borderId="19" xfId="0" applyFont="1" applyFill="1" applyBorder="1" applyAlignment="1">
      <alignment horizontal="left"/>
    </xf>
    <xf numFmtId="4" fontId="1" fillId="0" borderId="19" xfId="0" applyNumberFormat="1" applyFont="1" applyFill="1" applyBorder="1" applyAlignment="1">
      <alignment horizontal="center"/>
    </xf>
    <xf numFmtId="0" fontId="1" fillId="0" borderId="19" xfId="0" applyFont="1" applyFill="1" applyBorder="1" applyAlignment="1">
      <alignment horizontal="left" vertical="center"/>
    </xf>
    <xf numFmtId="1" fontId="1" fillId="0" borderId="14" xfId="0" applyNumberFormat="1" applyFont="1" applyFill="1" applyBorder="1" applyAlignment="1">
      <alignment horizontal="center" vertical="center"/>
    </xf>
    <xf numFmtId="10" fontId="50" fillId="0" borderId="14" xfId="0" applyNumberFormat="1" applyFont="1" applyFill="1" applyBorder="1" applyAlignment="1">
      <alignment horizontal="right"/>
    </xf>
    <xf numFmtId="10" fontId="43" fillId="0" borderId="14" xfId="0" applyNumberFormat="1" applyFont="1" applyFill="1" applyBorder="1" applyAlignment="1">
      <alignment horizontal="right"/>
    </xf>
    <xf numFmtId="4" fontId="1" fillId="0" borderId="14" xfId="0" applyNumberFormat="1" applyFont="1" applyFill="1" applyBorder="1" applyAlignment="1">
      <alignment horizontal="center"/>
    </xf>
    <xf numFmtId="0" fontId="1" fillId="0" borderId="14" xfId="0" applyFont="1" applyFill="1" applyBorder="1" applyAlignment="1">
      <alignment horizontal="left" vertical="center"/>
    </xf>
    <xf numFmtId="0" fontId="51" fillId="0" borderId="16" xfId="0" applyFont="1" applyFill="1" applyBorder="1"/>
    <xf numFmtId="0" fontId="51" fillId="0" borderId="16" xfId="0" applyFont="1" applyFill="1" applyBorder="1" applyAlignment="1">
      <alignment horizontal="center"/>
    </xf>
    <xf numFmtId="0" fontId="51" fillId="0" borderId="16" xfId="0" applyFont="1" applyFill="1" applyBorder="1" applyAlignment="1">
      <alignment horizontal="left"/>
    </xf>
    <xf numFmtId="0" fontId="51" fillId="0" borderId="16" xfId="0" applyFont="1" applyFill="1" applyBorder="1" applyAlignment="1">
      <alignment vertical="center"/>
    </xf>
    <xf numFmtId="164" fontId="51" fillId="0" borderId="16" xfId="0" applyNumberFormat="1" applyFont="1" applyFill="1" applyBorder="1" applyAlignment="1">
      <alignment horizontal="center"/>
    </xf>
    <xf numFmtId="49" fontId="51" fillId="0" borderId="16" xfId="0" applyNumberFormat="1" applyFont="1" applyFill="1" applyBorder="1" applyAlignment="1">
      <alignment horizontal="center"/>
    </xf>
    <xf numFmtId="49" fontId="51" fillId="0" borderId="16" xfId="0" applyNumberFormat="1" applyFont="1" applyFill="1" applyBorder="1" applyAlignment="1">
      <alignment horizontal="left"/>
    </xf>
    <xf numFmtId="4" fontId="51" fillId="0" borderId="16" xfId="0" applyNumberFormat="1" applyFont="1" applyFill="1" applyBorder="1" applyAlignment="1">
      <alignment horizontal="left"/>
    </xf>
    <xf numFmtId="4" fontId="51" fillId="0" borderId="16" xfId="0" applyNumberFormat="1" applyFont="1" applyFill="1" applyBorder="1" applyAlignment="1">
      <alignment horizontal="right"/>
    </xf>
    <xf numFmtId="4" fontId="51" fillId="0" borderId="16" xfId="0" applyNumberFormat="1" applyFont="1" applyFill="1" applyBorder="1" applyAlignment="1">
      <alignment horizontal="right" vertical="center"/>
    </xf>
    <xf numFmtId="4" fontId="51" fillId="0" borderId="16" xfId="0" applyNumberFormat="1" applyFont="1" applyFill="1" applyBorder="1" applyAlignment="1">
      <alignment horizontal="center"/>
    </xf>
    <xf numFmtId="1" fontId="51" fillId="0" borderId="16" xfId="0" applyNumberFormat="1" applyFont="1" applyFill="1" applyBorder="1" applyAlignment="1">
      <alignment horizontal="center" vertical="center"/>
    </xf>
    <xf numFmtId="10" fontId="51" fillId="0" borderId="14" xfId="0" applyNumberFormat="1" applyFont="1" applyFill="1" applyBorder="1" applyAlignment="1">
      <alignment horizontal="right"/>
    </xf>
    <xf numFmtId="10" fontId="44" fillId="0" borderId="16" xfId="0" applyNumberFormat="1" applyFont="1" applyFill="1" applyBorder="1" applyAlignment="1">
      <alignment horizontal="right"/>
    </xf>
    <xf numFmtId="0" fontId="1" fillId="0" borderId="11" xfId="0" applyFont="1" applyBorder="1" applyAlignment="1">
      <alignment horizontal="left"/>
    </xf>
    <xf numFmtId="0" fontId="6" fillId="0" borderId="11" xfId="0" applyFont="1" applyBorder="1" applyAlignment="1">
      <alignment horizontal="right"/>
    </xf>
    <xf numFmtId="0" fontId="33" fillId="0" borderId="11" xfId="0" applyFont="1" applyFill="1" applyBorder="1" applyAlignment="1">
      <alignment horizontal="left"/>
    </xf>
    <xf numFmtId="0" fontId="33" fillId="0" borderId="11" xfId="0" applyFont="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27" fillId="37" borderId="0" xfId="0" applyNumberFormat="1" applyFont="1" applyFill="1"/>
    <xf numFmtId="0" fontId="0" fillId="0" borderId="0" xfId="0" applyFont="1" applyAlignment="1"/>
    <xf numFmtId="49" fontId="2" fillId="0" borderId="0" xfId="0" applyNumberFormat="1" applyFont="1" applyFill="1" applyBorder="1" applyAlignment="1">
      <alignment horizontal="right"/>
    </xf>
    <xf numFmtId="4" fontId="2" fillId="0" borderId="0" xfId="0" applyNumberFormat="1" applyFont="1" applyFill="1" applyBorder="1" applyAlignment="1">
      <alignment horizontal="center"/>
    </xf>
    <xf numFmtId="4" fontId="39" fillId="0" borderId="20" xfId="0" applyNumberFormat="1" applyFont="1" applyFill="1" applyBorder="1" applyAlignment="1">
      <alignment horizontal="center" vertical="center" wrapText="1"/>
    </xf>
    <xf numFmtId="4" fontId="39" fillId="0" borderId="0" xfId="0" applyNumberFormat="1" applyFont="1" applyFill="1" applyBorder="1" applyAlignment="1">
      <alignment horizontal="center" vertical="center" wrapText="1"/>
    </xf>
    <xf numFmtId="4" fontId="28" fillId="0" borderId="0" xfId="0" applyNumberFormat="1" applyFont="1" applyFill="1"/>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43"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2142">
    <dxf>
      <alignment horizontal="center" vertical="center" wrapText="1" readingOrder="0"/>
    </dxf>
    <dxf>
      <alignment horizontal="center" vertical="center" wrapText="1" readingOrder="0"/>
    </dxf>
    <dxf>
      <numFmt numFmtId="3" formatCode="#,##0"/>
    </dxf>
    <dxf>
      <alignment horizontal="left" readingOrder="0"/>
    </dxf>
    <dxf>
      <alignment horizontal="left" readingOrder="0"/>
    </dxf>
    <dxf>
      <alignment horizontal="center" vertical="center" wrapText="1" readingOrder="0"/>
    </dxf>
    <dxf>
      <numFmt numFmtId="3" formatCode="#,##0"/>
    </dxf>
    <dxf>
      <alignment horizontal="left" vertical="center" wrapText="1" readingOrder="0"/>
    </dxf>
    <dxf>
      <font>
        <color theme="9" tint="-0.499984740745262"/>
      </font>
    </dxf>
    <dxf>
      <font>
        <color theme="9" tint="-0.499984740745262"/>
      </font>
    </dxf>
    <dxf>
      <font>
        <color theme="9" tint="-0.499984740745262"/>
      </font>
    </dxf>
    <dxf>
      <font>
        <color theme="9" tint="-0.499984740745262"/>
      </font>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ont>
        <sz val="12"/>
      </font>
    </dxf>
    <dxf>
      <font>
        <sz val="12"/>
      </font>
    </dxf>
    <dxf>
      <alignment horizontal="right" readingOrder="0"/>
    </dxf>
    <dxf>
      <alignment horizontal="center" readingOrder="0"/>
    </dxf>
    <dxf>
      <alignment horizontal="left" readingOrder="0"/>
    </dxf>
    <dxf>
      <font>
        <color theme="0"/>
      </font>
    </dxf>
    <dxf>
      <font>
        <color theme="0"/>
      </font>
    </dxf>
    <dxf>
      <fill>
        <patternFill>
          <bgColor theme="9" tint="-0.249977111117893"/>
        </patternFill>
      </fill>
    </dxf>
    <dxf>
      <fill>
        <patternFill>
          <bgColor theme="9" tint="-0.249977111117893"/>
        </patternFill>
      </fill>
    </dxf>
    <dxf>
      <font>
        <sz val="13"/>
      </font>
    </dxf>
    <dxf>
      <font>
        <sz val="13"/>
      </font>
    </dxf>
    <dxf>
      <alignment horizontal="center" vertical="center" wrapText="1" readingOrder="0"/>
    </dxf>
    <dxf>
      <alignment horizontal="center" vertical="center" wrapText="1" readingOrder="0"/>
    </dxf>
    <dxf>
      <numFmt numFmtId="3" formatCode="#,##0"/>
    </dxf>
    <dxf>
      <alignment horizontal="left" readingOrder="0"/>
    </dxf>
    <dxf>
      <alignment horizontal="left" readingOrder="0"/>
    </dxf>
    <dxf>
      <alignment horizontal="center" vertical="center" wrapText="1" readingOrder="0"/>
    </dxf>
    <dxf>
      <numFmt numFmtId="3" formatCode="#,##0"/>
    </dxf>
    <dxf>
      <alignment horizontal="left" vertical="center" wrapText="1" readingOrder="0"/>
    </dxf>
    <dxf>
      <font>
        <color theme="9" tint="-0.499984740745262"/>
      </font>
    </dxf>
    <dxf>
      <font>
        <color theme="9" tint="-0.499984740745262"/>
      </font>
    </dxf>
    <dxf>
      <font>
        <color theme="9" tint="-0.499984740745262"/>
      </font>
    </dxf>
    <dxf>
      <font>
        <color theme="9" tint="-0.499984740745262"/>
      </font>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ont>
        <sz val="12"/>
      </font>
    </dxf>
    <dxf>
      <font>
        <sz val="12"/>
      </font>
    </dxf>
    <dxf>
      <font>
        <color theme="9" tint="-0.499984740745262"/>
      </font>
      <fill>
        <patternFill patternType="solid">
          <fgColor indexed="64"/>
          <bgColor theme="9" tint="0.59999389629810485"/>
        </patternFill>
      </fill>
      <alignment horizontal="center" vertical="center" wrapText="1" readingOrder="0"/>
    </dxf>
    <dxf>
      <numFmt numFmtId="3" formatCode="#,##0"/>
    </dxf>
    <dxf>
      <numFmt numFmtId="3" formatCode="#,##0"/>
    </dxf>
    <dxf>
      <alignment horizontal="right" readingOrder="0"/>
    </dxf>
    <dxf>
      <alignment horizontal="center" readingOrder="0"/>
    </dxf>
    <dxf>
      <alignment horizontal="left" readingOrder="0"/>
    </dxf>
    <dxf>
      <font>
        <color theme="0"/>
      </font>
    </dxf>
    <dxf>
      <font>
        <color theme="0"/>
      </font>
    </dxf>
    <dxf>
      <fill>
        <patternFill>
          <bgColor theme="9" tint="-0.249977111117893"/>
        </patternFill>
      </fill>
    </dxf>
    <dxf>
      <fill>
        <patternFill>
          <bgColor theme="9" tint="-0.249977111117893"/>
        </patternFill>
      </fill>
    </dxf>
    <dxf>
      <font>
        <sz val="13"/>
      </font>
    </dxf>
    <dxf>
      <font>
        <sz val="13"/>
      </font>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alignment horizontal="right" readingOrder="0"/>
    </dxf>
    <dxf>
      <numFmt numFmtId="34" formatCode="_(&quot;$&quot;* #,##0.00_);_(&quot;$&quot;* \(#,##0.00\);_(&quot;$&quot;* &quot;-&quot;??_);_(@_)"/>
    </dxf>
    <dxf>
      <numFmt numFmtId="167" formatCode="_(&quot;$&quot;* #,##0.0_);_(&quot;$&quot;* \(#,##0.0\);_(&quot;$&quot;* &quot;-&quot;??_);_(@_)"/>
    </dxf>
    <dxf>
      <numFmt numFmtId="165" formatCode="_(&quot;$&quot;* #,##0_);_(&quot;$&quot;* \(#,##0\);_(&quot;$&quot;* &quot;-&quot;??_);_(@_)"/>
    </dxf>
    <dxf>
      <alignment horizontal="center" vertical="center" wrapText="1" readingOrder="0"/>
    </dxf>
    <dxf>
      <alignment horizontal="center" vertical="center" wrapText="1" readingOrder="0"/>
    </dxf>
    <dxf>
      <numFmt numFmtId="3" formatCode="#,##0"/>
    </dxf>
    <dxf>
      <alignment horizontal="left" readingOrder="0"/>
    </dxf>
    <dxf>
      <alignment horizontal="left" readingOrder="0"/>
    </dxf>
    <dxf>
      <alignment horizontal="center" vertical="center" wrapText="1" readingOrder="0"/>
    </dxf>
    <dxf>
      <numFmt numFmtId="3" formatCode="#,##0"/>
    </dxf>
    <dxf>
      <font>
        <color theme="8" tint="-0.249977111117893"/>
      </font>
    </dxf>
    <dxf>
      <font>
        <color theme="8" tint="-0.249977111117893"/>
      </font>
    </dxf>
    <dxf>
      <font>
        <color theme="9" tint="-0.499984740745262"/>
      </font>
    </dxf>
    <dxf>
      <font>
        <color theme="9" tint="-0.499984740745262"/>
      </font>
    </dxf>
    <dxf>
      <font>
        <color theme="9" tint="-0.499984740745262"/>
      </font>
    </dxf>
    <dxf>
      <font>
        <color theme="9" tint="-0.499984740745262"/>
      </font>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ont>
        <sz val="12"/>
      </font>
    </dxf>
    <dxf>
      <font>
        <sz val="12"/>
      </font>
    </dxf>
    <dxf>
      <font>
        <sz val="13"/>
      </font>
    </dxf>
    <dxf>
      <font>
        <sz val="13"/>
      </font>
    </dxf>
    <dxf>
      <font>
        <sz val="12"/>
      </font>
    </dxf>
    <dxf>
      <font>
        <sz val="12"/>
      </font>
    </dxf>
    <dxf>
      <numFmt numFmtId="4" formatCode="#,##0.00"/>
    </dxf>
    <dxf>
      <numFmt numFmtId="4" formatCode="#,##0.00"/>
    </dxf>
    <dxf>
      <font>
        <color theme="9" tint="-0.499984740745262"/>
      </font>
      <fill>
        <patternFill patternType="solid">
          <fgColor indexed="64"/>
          <bgColor theme="9" tint="0.59999389629810485"/>
        </patternFill>
      </fill>
      <alignment horizontal="center" vertical="center" wrapText="1" readingOrder="0"/>
    </dxf>
    <dxf>
      <numFmt numFmtId="3" formatCode="#,##0"/>
    </dxf>
    <dxf>
      <numFmt numFmtId="3" formatCode="#,##0"/>
    </dxf>
    <dxf>
      <fill>
        <patternFill>
          <bgColor theme="9" tint="0.39997558519241921"/>
        </patternFill>
      </fill>
    </dxf>
    <dxf>
      <font>
        <color theme="0"/>
      </font>
    </dxf>
    <dxf>
      <fill>
        <patternFill>
          <bgColor theme="9" tint="-0.249977111117893"/>
        </patternFill>
      </fill>
    </dxf>
    <dxf>
      <fill>
        <patternFill>
          <bgColor theme="9" tint="-0.249977111117893"/>
        </patternFill>
      </fill>
    </dxf>
    <dxf>
      <font>
        <color theme="0"/>
      </font>
    </dxf>
    <dxf>
      <font>
        <sz val="13"/>
      </font>
    </dxf>
    <dxf>
      <font>
        <sz val="13"/>
      </font>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alignment horizontal="right" readingOrder="0"/>
    </dxf>
    <dxf>
      <numFmt numFmtId="34" formatCode="_(&quot;$&quot;* #,##0.00_);_(&quot;$&quot;* \(#,##0.00\);_(&quot;$&quot;* &quot;-&quot;??_);_(@_)"/>
    </dxf>
    <dxf>
      <numFmt numFmtId="167" formatCode="_(&quot;$&quot;* #,##0.0_);_(&quot;$&quot;* \(#,##0.0\);_(&quot;$&quot;* &quot;-&quot;??_);_(@_)"/>
    </dxf>
    <dxf>
      <numFmt numFmtId="165" formatCode="_(&quot;$&quot;* #,##0_);_(&quot;$&quot;* \(#,##0\);_(&quot;$&quot;* &quot;-&quot;??_);_(@_)"/>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14" formatCode="0.00%"/>
      <fill>
        <patternFill patternType="none">
          <fgColor indexed="64"/>
          <bgColor indexed="65"/>
        </patternFill>
      </fill>
      <alignment horizontal="right"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4" formatCode="#,##0.00"/>
      <fill>
        <patternFill patternType="none">
          <fgColor indexed="64"/>
          <bgColor indexed="65"/>
        </patternFill>
      </fill>
      <alignment horizontal="left"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4" formatCode="#,##0.00"/>
      <fill>
        <patternFill patternType="none">
          <fgColor indexed="64"/>
          <bgColor indexed="65"/>
        </patternFill>
      </fill>
      <alignment horizontal="center"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4" formatCode="#,##0.00"/>
      <fill>
        <patternFill patternType="none">
          <fgColor indexed="64"/>
          <bgColor indexed="65"/>
        </patternFill>
      </fill>
      <alignment horizontal="right" vertical="center"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164" formatCode="mm/dd/yy;@"/>
      <fill>
        <patternFill patternType="none">
          <fgColor indexed="64"/>
          <bgColor indexed="65"/>
        </patternFill>
      </fill>
      <alignment horizontal="center"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4" formatCode="#,##0.00"/>
      <fill>
        <patternFill patternType="none">
          <fgColor indexed="64"/>
          <bgColor indexed="65"/>
        </patternFill>
      </fill>
      <alignment horizontal="right" vertical="center"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4" formatCode="#,##0.00"/>
      <fill>
        <patternFill patternType="none">
          <fgColor indexed="64"/>
          <bgColor indexed="65"/>
        </patternFill>
      </fill>
      <alignment horizontal="right"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4" formatCode="#,##0.00"/>
      <fill>
        <patternFill patternType="none">
          <fgColor indexed="64"/>
          <bgColor indexed="65"/>
        </patternFill>
      </fill>
      <alignment horizontal="left"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164" formatCode="mm/dd/yy;@"/>
      <fill>
        <patternFill patternType="none">
          <fgColor indexed="64"/>
          <bgColor indexed="65"/>
        </patternFill>
      </fill>
      <alignment horizontal="center"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numFmt numFmtId="164" formatCode="mm/dd/yy;@"/>
      <fill>
        <patternFill patternType="none">
          <fgColor indexed="64"/>
          <bgColor indexed="65"/>
        </patternFill>
      </fill>
      <alignment horizontal="center"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theme="0" tint="-0.14990691854609822"/>
        </left>
        <right style="thin">
          <color theme="0" tint="-0.14990691854609822"/>
        </right>
        <top style="thin">
          <color theme="0" tint="-0.14990691854609822"/>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style="thin">
          <color theme="0" tint="-0.14990691854609822"/>
        </left>
        <right style="thin">
          <color theme="0" tint="-0.14990691854609822"/>
        </right>
        <top style="thin">
          <color theme="0" tint="-0.14990691854609822"/>
        </top>
        <bottom/>
      </border>
    </dxf>
    <dxf>
      <font>
        <color theme="0"/>
      </font>
    </dxf>
    <dxf>
      <font>
        <color theme="0"/>
      </font>
    </dxf>
    <dxf>
      <numFmt numFmtId="165" formatCode="_(&quot;$&quot;* #,##0_);_(&quot;$&quot;* \(#,##0\);_(&quot;$&quot;* &quot;-&quot;??_);_(@_)"/>
    </dxf>
    <dxf>
      <numFmt numFmtId="167" formatCode="_(&quot;$&quot;* #,##0.0_);_(&quot;$&quot;* \(#,##0.0\);_(&quot;$&quot;* &quot;-&quot;??_);_(@_)"/>
    </dxf>
    <dxf>
      <numFmt numFmtId="34" formatCode="_(&quot;$&quot;* #,##0.00_);_(&quot;$&quot;* \(#,##0.00\);_(&quot;$&quot;* &quot;-&quot;??_);_(@_)"/>
    </dxf>
    <dxf>
      <alignment horizontal="right" readingOrder="0"/>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sz val="13"/>
      </font>
    </dxf>
    <dxf>
      <font>
        <sz val="13"/>
      </font>
    </dxf>
    <dxf>
      <fill>
        <patternFill>
          <bgColor theme="9" tint="-0.249977111117893"/>
        </patternFill>
      </fill>
    </dxf>
    <dxf>
      <fill>
        <patternFill>
          <bgColor theme="9" tint="-0.249977111117893"/>
        </patternFill>
      </fill>
    </dxf>
    <dxf>
      <font>
        <color theme="0"/>
      </font>
    </dxf>
    <dxf>
      <font>
        <color theme="0"/>
      </font>
    </dxf>
    <dxf>
      <alignment horizontal="left" readingOrder="0"/>
    </dxf>
    <dxf>
      <alignment horizontal="center" readingOrder="0"/>
    </dxf>
    <dxf>
      <alignment horizontal="right" readingOrder="0"/>
    </dxf>
    <dxf>
      <numFmt numFmtId="3" formatCode="#,##0"/>
    </dxf>
    <dxf>
      <numFmt numFmtId="3" formatCode="#,##0"/>
    </dxf>
    <dxf>
      <font>
        <color theme="9" tint="-0.499984740745262"/>
      </font>
      <fill>
        <patternFill patternType="solid">
          <fgColor indexed="64"/>
          <bgColor theme="9" tint="0.59999389629810485"/>
        </patternFill>
      </fill>
      <alignment horizontal="center" vertical="center" wrapText="1" readingOrder="0"/>
    </dxf>
    <dxf>
      <font>
        <sz val="12"/>
      </font>
    </dxf>
    <dxf>
      <font>
        <sz val="12"/>
      </font>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ont>
        <color theme="9" tint="-0.499984740745262"/>
      </font>
    </dxf>
    <dxf>
      <font>
        <color theme="9" tint="-0.499984740745262"/>
      </font>
    </dxf>
    <dxf>
      <font>
        <color theme="9" tint="-0.499984740745262"/>
      </font>
    </dxf>
    <dxf>
      <font>
        <color theme="9" tint="-0.499984740745262"/>
      </font>
    </dxf>
    <dxf>
      <alignment horizontal="left" vertical="center" wrapText="1" readingOrder="0"/>
    </dxf>
    <dxf>
      <numFmt numFmtId="3" formatCode="#,##0"/>
    </dxf>
    <dxf>
      <alignment horizontal="center" vertical="center" wrapText="1" readingOrder="0"/>
    </dxf>
    <dxf>
      <alignment horizontal="left" readingOrder="0"/>
    </dxf>
    <dxf>
      <alignment horizontal="left" readingOrder="0"/>
    </dxf>
    <dxf>
      <numFmt numFmtId="3" formatCode="#,##0"/>
    </dxf>
    <dxf>
      <alignment horizontal="center" vertical="center" wrapText="1" readingOrder="0"/>
    </dxf>
    <dxf>
      <alignment horizontal="center" vertical="center" wrapText="1" readingOrder="0"/>
    </dxf>
    <dxf>
      <font>
        <sz val="13"/>
      </font>
    </dxf>
    <dxf>
      <font>
        <sz val="13"/>
      </font>
    </dxf>
    <dxf>
      <fill>
        <patternFill>
          <bgColor theme="9" tint="-0.249977111117893"/>
        </patternFill>
      </fill>
    </dxf>
    <dxf>
      <fill>
        <patternFill>
          <bgColor theme="9" tint="-0.249977111117893"/>
        </patternFill>
      </fill>
    </dxf>
    <dxf>
      <font>
        <color theme="0"/>
      </font>
    </dxf>
    <dxf>
      <font>
        <color theme="0"/>
      </font>
    </dxf>
    <dxf>
      <alignment horizontal="left" readingOrder="0"/>
    </dxf>
    <dxf>
      <alignment horizontal="center" readingOrder="0"/>
    </dxf>
    <dxf>
      <alignment horizontal="right" readingOrder="0"/>
    </dxf>
    <dxf>
      <font>
        <sz val="12"/>
      </font>
    </dxf>
    <dxf>
      <font>
        <sz val="12"/>
      </font>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ont>
        <color theme="9" tint="-0.499984740745262"/>
      </font>
    </dxf>
    <dxf>
      <font>
        <color theme="9" tint="-0.499984740745262"/>
      </font>
    </dxf>
    <dxf>
      <font>
        <color theme="9" tint="-0.499984740745262"/>
      </font>
    </dxf>
    <dxf>
      <font>
        <color theme="9" tint="-0.499984740745262"/>
      </font>
    </dxf>
    <dxf>
      <alignment horizontal="left" vertical="center" wrapText="1" readingOrder="0"/>
    </dxf>
    <dxf>
      <numFmt numFmtId="3" formatCode="#,##0"/>
    </dxf>
    <dxf>
      <alignment horizontal="center" vertical="center" wrapText="1" readingOrder="0"/>
    </dxf>
    <dxf>
      <alignment horizontal="left" readingOrder="0"/>
    </dxf>
    <dxf>
      <alignment horizontal="left" readingOrder="0"/>
    </dxf>
    <dxf>
      <numFmt numFmtId="3" formatCode="#,##0"/>
    </dxf>
    <dxf>
      <alignment horizontal="center" vertical="center" wrapText="1" readingOrder="0"/>
    </dxf>
    <dxf>
      <alignment horizontal="center" vertical="center" wrapText="1" readingOrder="0"/>
    </dxf>
    <dxf>
      <numFmt numFmtId="165" formatCode="_(&quot;$&quot;* #,##0_);_(&quot;$&quot;* \(#,##0\);_(&quot;$&quot;* &quot;-&quot;??_);_(@_)"/>
    </dxf>
    <dxf>
      <numFmt numFmtId="167" formatCode="_(&quot;$&quot;* #,##0.0_);_(&quot;$&quot;* \(#,##0.0\);_(&quot;$&quot;* &quot;-&quot;??_);_(@_)"/>
    </dxf>
    <dxf>
      <numFmt numFmtId="34" formatCode="_(&quot;$&quot;* #,##0.00_);_(&quot;$&quot;* \(#,##0.00\);_(&quot;$&quot;* &quot;-&quot;??_);_(@_)"/>
    </dxf>
    <dxf>
      <alignment horizontal="right" readingOrder="0"/>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sz val="13"/>
      </font>
    </dxf>
    <dxf>
      <font>
        <sz val="13"/>
      </font>
    </dxf>
    <dxf>
      <font>
        <color theme="0"/>
      </font>
    </dxf>
    <dxf>
      <fill>
        <patternFill>
          <bgColor theme="9" tint="-0.249977111117893"/>
        </patternFill>
      </fill>
    </dxf>
    <dxf>
      <fill>
        <patternFill>
          <bgColor theme="9" tint="-0.249977111117893"/>
        </patternFill>
      </fill>
    </dxf>
    <dxf>
      <font>
        <color theme="0"/>
      </font>
    </dxf>
    <dxf>
      <fill>
        <patternFill>
          <bgColor theme="9" tint="0.39997558519241921"/>
        </patternFill>
      </fill>
    </dxf>
    <dxf>
      <numFmt numFmtId="3" formatCode="#,##0"/>
    </dxf>
    <dxf>
      <numFmt numFmtId="3" formatCode="#,##0"/>
    </dxf>
    <dxf>
      <font>
        <color theme="9" tint="-0.499984740745262"/>
      </font>
      <fill>
        <patternFill patternType="solid">
          <fgColor indexed="64"/>
          <bgColor theme="9" tint="0.59999389629810485"/>
        </patternFill>
      </fill>
      <alignment horizontal="center" vertical="center" wrapText="1" readingOrder="0"/>
    </dxf>
    <dxf>
      <numFmt numFmtId="4" formatCode="#,##0.00"/>
    </dxf>
    <dxf>
      <numFmt numFmtId="4" formatCode="#,##0.00"/>
    </dxf>
    <dxf>
      <font>
        <sz val="12"/>
      </font>
    </dxf>
    <dxf>
      <font>
        <sz val="12"/>
      </font>
    </dxf>
    <dxf>
      <font>
        <sz val="13"/>
      </font>
    </dxf>
    <dxf>
      <font>
        <sz val="13"/>
      </font>
    </dxf>
    <dxf>
      <font>
        <sz val="12"/>
      </font>
    </dxf>
    <dxf>
      <font>
        <sz val="12"/>
      </font>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ont>
        <color theme="9" tint="-0.499984740745262"/>
      </font>
    </dxf>
    <dxf>
      <font>
        <color theme="9" tint="-0.499984740745262"/>
      </font>
    </dxf>
    <dxf>
      <font>
        <color theme="9" tint="-0.499984740745262"/>
      </font>
    </dxf>
    <dxf>
      <font>
        <color theme="9" tint="-0.499984740745262"/>
      </font>
    </dxf>
    <dxf>
      <font>
        <color theme="8" tint="-0.249977111117893"/>
      </font>
    </dxf>
    <dxf>
      <font>
        <color theme="8" tint="-0.249977111117893"/>
      </font>
    </dxf>
    <dxf>
      <numFmt numFmtId="3" formatCode="#,##0"/>
    </dxf>
    <dxf>
      <alignment horizontal="center" vertical="center" wrapText="1" readingOrder="0"/>
    </dxf>
    <dxf>
      <alignment horizontal="left" readingOrder="0"/>
    </dxf>
    <dxf>
      <alignment horizontal="left" readingOrder="0"/>
    </dxf>
    <dxf>
      <numFmt numFmtId="3" formatCode="#,##0"/>
    </dxf>
    <dxf>
      <alignment horizontal="center" vertical="center" wrapText="1" readingOrder="0"/>
    </dxf>
    <dxf>
      <alignment horizontal="center" vertical="center" wrapText="1" readingOrder="0"/>
    </dxf>
    <dxf>
      <numFmt numFmtId="14" formatCode="0.00%"/>
      <alignment horizontal="right" textRotation="0"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border>
    </dxf>
    <dxf>
      <numFmt numFmtId="4" formatCode="#,##0.0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numFmt numFmtId="4" formatCode="#,##0.0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numFmt numFmtId="4" formatCode="#,##0.00"/>
      <alignment horizontal="right" vertical="bottom" textRotation="0" wrapText="0"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numFmt numFmtId="4" formatCode="#,##0.00"/>
      <alignment horizontal="right" vertical="bottom" textRotation="0" wrapText="0"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alignment horizontal="center" vertical="bottom" textRotation="0" wrapText="0"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diagonalUp="0" diagonalDown="0">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i val="0"/>
        <strike val="0"/>
        <condense val="0"/>
        <extend val="0"/>
        <outline val="0"/>
        <shadow val="0"/>
        <u val="none"/>
        <vertAlign val="baseline"/>
        <sz val="11"/>
        <color theme="9" tint="-0.499984740745262"/>
        <name val="Calibri"/>
        <scheme val="minor"/>
      </font>
      <fill>
        <patternFill patternType="solid">
          <fgColor indexed="64"/>
          <bgColor theme="9" tint="0.59999389629810485"/>
        </patternFill>
      </fill>
      <alignment horizontal="center" vertical="center" textRotation="0" wrapText="1"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style="thin">
          <color theme="0" tint="-0.14996795556505021"/>
        </horizontal>
      </border>
    </dxf>
    <dxf>
      <font>
        <b val="0"/>
        <i val="0"/>
        <strike val="0"/>
        <condense val="0"/>
        <extend val="0"/>
        <outline val="0"/>
        <shadow val="0"/>
        <u val="none"/>
        <vertAlign val="baseline"/>
        <sz val="11"/>
        <color theme="1"/>
        <name val="Calibri"/>
        <scheme val="minor"/>
      </font>
      <alignment horizontal="general" vertical="bottom" textRotation="0" wrapText="0" indent="0" justifyLastLine="0" shrinkToFit="0" readingOrder="0"/>
    </dxf>
    <dxf>
      <font>
        <color auto="1"/>
      </font>
    </dxf>
    <dxf>
      <alignment horizontal="left" readingOrder="0"/>
    </dxf>
    <dxf>
      <alignment horizontal="center" readingOrder="0"/>
    </dxf>
    <dxf>
      <alignment horizontal="general" vertical="bottom" textRotation="0" wrapText="0" indent="0" justifyLastLine="0" shrinkToFit="0" readingOrder="0"/>
    </dxf>
    <dxf>
      <alignment horizontal="left" readingOrder="0"/>
    </dxf>
    <dxf>
      <alignment horizontal="center" readingOrder="0"/>
    </dxf>
    <dxf>
      <alignment horizontal="right" readingOrder="0"/>
    </dxf>
    <dxf>
      <alignment horizontal="general" readingOrder="0"/>
    </dxf>
    <dxf>
      <alignment horizontal="center" readingOrder="0"/>
    </dxf>
    <dxf>
      <alignment horizontal="left" readingOrder="0"/>
    </dxf>
    <dxf>
      <font>
        <color theme="0"/>
      </font>
    </dxf>
    <dxf>
      <fill>
        <patternFill patternType="solid">
          <bgColor theme="4" tint="-0.249977111117893"/>
        </patternFill>
      </fill>
    </dxf>
    <dxf>
      <font>
        <color theme="0"/>
      </font>
    </dxf>
    <dxf>
      <fill>
        <patternFill patternType="solid">
          <bgColor theme="4" tint="-0.249977111117893"/>
        </patternFill>
      </fill>
    </dxf>
    <dxf>
      <alignment horizontal="center" readingOrder="0"/>
    </dxf>
    <dxf>
      <alignment horizontal="general" readingOrder="0"/>
    </dxf>
    <dxf>
      <alignment horizontal="center" readingOrder="0"/>
    </dxf>
    <dxf>
      <font>
        <color theme="0"/>
      </font>
    </dxf>
    <dxf>
      <font>
        <color theme="8" tint="-0.249977111117893"/>
      </font>
    </dxf>
    <dxf>
      <font>
        <color theme="8" tint="-0.249977111117893"/>
      </font>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alignment horizontal="right" readingOrder="0"/>
    </dxf>
    <dxf>
      <font>
        <b/>
      </font>
    </dxf>
    <dxf>
      <font>
        <b/>
      </font>
    </dxf>
    <dxf>
      <font>
        <b/>
      </font>
    </dxf>
    <dxf>
      <font>
        <b/>
      </font>
    </dxf>
    <dxf>
      <font>
        <color theme="0"/>
      </font>
    </dxf>
    <dxf>
      <fill>
        <patternFill patternType="solid">
          <bgColor theme="0"/>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dxf>
    <dxf>
      <fill>
        <patternFill patternType="solid">
          <bgColor theme="0"/>
        </patternFill>
      </fill>
    </dxf>
    <dxf>
      <font>
        <color theme="0"/>
      </font>
    </dxf>
    <dxf>
      <font>
        <color theme="0"/>
      </font>
    </dxf>
    <dxf>
      <font>
        <color theme="0"/>
      </font>
    </dxf>
    <dxf>
      <font>
        <color theme="0"/>
      </font>
    </dxf>
    <dxf>
      <fill>
        <patternFill patternType="solid">
          <bgColor theme="8"/>
        </patternFill>
      </fill>
    </dxf>
    <dxf>
      <fill>
        <patternFill patternType="solid">
          <bgColor theme="8"/>
        </patternFill>
      </fill>
    </dxf>
    <dxf>
      <fill>
        <patternFill patternType="solid">
          <bgColor theme="8"/>
        </patternFill>
      </fill>
    </dxf>
    <dxf>
      <fill>
        <patternFill patternType="solid">
          <bgColor theme="8"/>
        </patternFill>
      </fill>
    </dxf>
    <dxf>
      <font>
        <b/>
      </font>
    </dxf>
    <dxf>
      <font>
        <b/>
      </font>
    </dxf>
    <dxf>
      <font>
        <sz val="13"/>
      </font>
    </dxf>
    <dxf>
      <font>
        <sz val="13"/>
      </font>
    </dxf>
    <dxf>
      <font>
        <color theme="0"/>
      </font>
    </dxf>
    <dxf>
      <font>
        <b val="0"/>
        <i val="0"/>
        <strike val="0"/>
        <condense val="0"/>
        <extend val="0"/>
        <outline val="0"/>
        <shadow val="0"/>
        <u val="none"/>
        <vertAlign val="baseline"/>
        <sz val="11"/>
        <color theme="1"/>
        <name val="Calibri"/>
        <scheme val="minor"/>
      </font>
      <numFmt numFmtId="14" formatCode="0.00%"/>
    </dxf>
    <dxf>
      <fill>
        <patternFill>
          <bgColor auto="1"/>
        </patternFill>
      </fill>
    </dxf>
    <dxf>
      <font>
        <color theme="0"/>
      </font>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dxf>
    <dxf>
      <fill>
        <patternFill patternType="solid">
          <bgColor theme="0"/>
        </patternFill>
      </fill>
    </dxf>
    <dxf>
      <font>
        <color theme="0"/>
      </font>
    </dxf>
    <dxf>
      <fill>
        <patternFill>
          <bgColor auto="1"/>
        </patternFill>
      </fill>
    </dxf>
    <dxf>
      <alignment horizontal="center" readingOrder="0"/>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color theme="8" tint="-0.499984740745262"/>
      </font>
    </dxf>
    <dxf>
      <font>
        <color theme="8" tint="-0.499984740745262"/>
      </font>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fill>
        <patternFill patternType="solid">
          <bgColor theme="4" tint="-0.249977111117893"/>
        </patternFill>
      </fill>
    </dxf>
    <dxf>
      <alignment horizontal="right" readingOrder="0"/>
    </dxf>
    <dxf>
      <alignment horizontal="left" readingOrder="0"/>
    </dxf>
    <dxf>
      <alignment horizontal="right" readingOrder="0"/>
    </dxf>
    <dxf>
      <font>
        <sz val="13"/>
      </font>
    </dxf>
    <dxf>
      <font>
        <sz val="13"/>
      </font>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14" formatCode="0.00%"/>
      <fill>
        <patternFill patternType="none">
          <fgColor indexed="64"/>
          <bgColor indexed="65"/>
        </patternFill>
      </fill>
      <alignment horizontal="right"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4" formatCode="#,##0.00"/>
      <fill>
        <patternFill patternType="none">
          <fgColor indexed="64"/>
          <bgColor indexed="65"/>
        </patternFill>
      </fill>
      <alignment horizontal="left"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4" formatCode="#,##0.00"/>
      <fill>
        <patternFill patternType="none">
          <fgColor indexed="64"/>
          <bgColor indexed="65"/>
        </patternFill>
      </fill>
      <alignment horizontal="center"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4" formatCode="#,##0.00"/>
      <fill>
        <patternFill patternType="none">
          <fgColor indexed="64"/>
          <bgColor indexed="65"/>
        </patternFill>
      </fill>
      <alignment horizontal="right" vertical="center"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164" formatCode="mm/dd/yy;@"/>
      <fill>
        <patternFill patternType="none">
          <fgColor indexed="64"/>
          <bgColor indexed="65"/>
        </patternFill>
      </fill>
      <alignment horizontal="center"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4" formatCode="#,##0.00"/>
      <fill>
        <patternFill patternType="none">
          <fgColor indexed="64"/>
          <bgColor indexed="65"/>
        </patternFill>
      </fill>
      <alignment horizontal="right" vertical="center"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4" formatCode="#,##0.00"/>
      <fill>
        <patternFill patternType="none">
          <fgColor indexed="64"/>
          <bgColor indexed="65"/>
        </patternFill>
      </fill>
      <alignment horizontal="right"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4" formatCode="#,##0.00"/>
      <fill>
        <patternFill patternType="none">
          <fgColor indexed="64"/>
          <bgColor indexed="65"/>
        </patternFill>
      </fill>
      <alignment horizontal="left"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164" formatCode="mm/dd/yy;@"/>
      <fill>
        <patternFill patternType="none">
          <fgColor indexed="64"/>
          <bgColor indexed="65"/>
        </patternFill>
      </fill>
      <alignment horizontal="center"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numFmt numFmtId="164" formatCode="mm/dd/yy;@"/>
      <fill>
        <patternFill patternType="none">
          <fgColor indexed="64"/>
          <bgColor indexed="65"/>
        </patternFill>
      </fill>
      <alignment horizontal="center"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style="thin">
          <color theme="0" tint="-0.14990691854609822"/>
        </left>
        <right style="thin">
          <color theme="0" tint="-0.14990691854609822"/>
        </right>
        <top style="thin">
          <color theme="0" tint="-0.14990691854609822"/>
        </top>
        <bottom style="thin">
          <color theme="0" tint="-0.14990691854609822"/>
        </bottom>
        <vertical/>
        <horizontal/>
      </border>
    </dxf>
    <dxf>
      <border outline="0">
        <top style="thin">
          <color theme="0" tint="-0.14990691854609822"/>
        </top>
        <bottom style="thin">
          <color theme="0" tint="-0.14990691854609822"/>
        </bottom>
      </border>
    </dxf>
    <dxf>
      <border outline="0">
        <bottom style="thin">
          <color theme="0" tint="-0.14990691854609822"/>
        </bottom>
      </border>
    </dxf>
    <dxf>
      <font>
        <b/>
        <i val="0"/>
        <strike val="0"/>
        <condense val="0"/>
        <extend val="0"/>
        <outline val="0"/>
        <shadow val="0"/>
        <u val="none"/>
        <vertAlign val="baseline"/>
        <sz val="11"/>
        <color theme="8" tint="-0.499984740745262"/>
        <name val="Calibri"/>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outline="0">
        <left style="thin">
          <color theme="0" tint="-0.14990691854609822"/>
        </left>
        <right style="thin">
          <color theme="0" tint="-0.14990691854609822"/>
        </right>
        <top/>
        <bottom/>
      </border>
    </dxf>
    <dxf>
      <font>
        <b/>
        <color theme="1"/>
      </font>
      <border>
        <bottom style="thin">
          <color theme="9"/>
        </bottom>
        <vertical/>
        <horizontal/>
      </border>
    </dxf>
    <dxf>
      <font>
        <color theme="1"/>
      </font>
      <border>
        <left style="thin">
          <color theme="9"/>
        </left>
        <right style="thin">
          <color theme="9"/>
        </right>
        <top style="thin">
          <color theme="9"/>
        </top>
        <bottom style="thin">
          <color theme="9"/>
        </bottom>
        <vertical/>
        <horizontal/>
      </border>
    </dxf>
  </dxfs>
  <tableStyles count="1" defaultTableStyle="TableStyleMedium2" defaultPivotStyle="PivotStyleLight16">
    <tableStyle name="SlicerStyleDark6 2" pivot="0" table="0" count="10">
      <tableStyleElement type="wholeTable" dxfId="2141"/>
      <tableStyleElement type="headerRow" dxfId="2140"/>
    </tableStyle>
  </tableStyles>
  <colors>
    <mruColors>
      <color rgb="FF3333FF"/>
      <color rgb="FFFFFF99"/>
      <color rgb="FF8B40C4"/>
      <color rgb="FFCCCCFF"/>
      <color rgb="FFCCECFF"/>
      <color rgb="FFCC99FF"/>
      <color rgb="FFFF99CC"/>
      <color rgb="FF7DB755"/>
      <color rgb="FF83BB5D"/>
      <color rgb="FF91C36F"/>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7030A0"/>
          </font>
          <fill>
            <patternFill patternType="solid">
              <fgColor theme="9" tint="0.59999389629810485"/>
              <bgColor theme="9" tint="0.59999389629810485"/>
            </patternFill>
          </fill>
          <border>
            <left style="thin">
              <color theme="9" tint="0.59999389629810485"/>
            </left>
            <right style="thin">
              <color theme="9" tint="0.59999389629810485"/>
            </right>
            <top style="thin">
              <color theme="9" tint="0.59999389629810485"/>
            </top>
            <bottom style="thin">
              <color theme="9" tint="0.59999389629810485"/>
            </bottom>
            <vertical/>
            <horizontal/>
          </border>
        </dxf>
        <dxf>
          <font>
            <color theme="0"/>
          </font>
          <fill>
            <patternFill patternType="solid">
              <fgColor theme="9"/>
              <bgColor theme="9"/>
            </patternFill>
          </fill>
          <border>
            <left style="thin">
              <color theme="9"/>
            </left>
            <right style="thin">
              <color theme="9"/>
            </right>
            <top style="thin">
              <color theme="9"/>
            </top>
            <bottom style="thin">
              <color theme="9"/>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x14:slicerStyle name="SlicerStyleDark6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2.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[Bond expenditures as of 040122.xlsx]Comparison_P!PivotTable2</c:name>
    <c:fmtId val="12"/>
  </c:pivotSource>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i="1">
                <a:solidFill>
                  <a:sysClr val="windowText" lastClr="000000"/>
                </a:solidFill>
              </a:rPr>
              <a:t>Measure BB </a:t>
            </a:r>
            <a:r>
              <a:rPr lang="en-US" sz="1800" b="1">
                <a:solidFill>
                  <a:sysClr val="windowText" lastClr="000000"/>
                </a:solidFill>
              </a:rPr>
              <a:t>- </a:t>
            </a:r>
            <a:r>
              <a:rPr lang="en-US" sz="1800" b="1">
                <a:solidFill>
                  <a:srgbClr val="7030A0"/>
                </a:solidFill>
              </a:rPr>
              <a:t>Total Completed </a:t>
            </a:r>
            <a:r>
              <a:rPr lang="en-US" sz="1800" b="1">
                <a:solidFill>
                  <a:sysClr val="windowText" lastClr="000000"/>
                </a:solidFill>
              </a:rPr>
              <a:t>vs</a:t>
            </a:r>
            <a:r>
              <a:rPr lang="en-US" sz="1800" b="1"/>
              <a:t> </a:t>
            </a:r>
            <a:r>
              <a:rPr lang="en-US" sz="1800" b="1">
                <a:solidFill>
                  <a:schemeClr val="accent6">
                    <a:lumMod val="75000"/>
                  </a:schemeClr>
                </a:solidFill>
              </a:rPr>
              <a:t>Exp. &amp; Committed</a:t>
            </a:r>
          </a:p>
        </c:rich>
      </c:tx>
      <c:layout/>
      <c:overlay val="1"/>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6">
              <a:lumMod val="75000"/>
            </a:schemeClr>
          </a:solidFill>
          <a:ln>
            <a:solidFill>
              <a:srgbClr val="7030A0"/>
            </a:solidFill>
          </a:ln>
          <a:effectLst/>
        </c:spPr>
        <c:marker>
          <c:symbol val="none"/>
        </c:marker>
      </c:pivotFmt>
      <c:pivotFmt>
        <c:idx val="5"/>
        <c:spPr>
          <a:solidFill>
            <a:srgbClr val="8B40C4"/>
          </a:solidFill>
          <a:ln w="6350">
            <a:solidFill>
              <a:srgbClr val="7030A0"/>
            </a:solidFill>
          </a:ln>
          <a:effectLst/>
          <a:scene3d>
            <a:camera prst="orthographicFront"/>
            <a:lightRig rig="threePt" dir="t"/>
          </a:scene3d>
          <a:sp3d/>
        </c:spPr>
        <c:marker>
          <c:symbol val="none"/>
        </c:marker>
      </c:pivotFmt>
      <c:pivotFmt>
        <c:idx val="6"/>
      </c:pivotFmt>
      <c:pivotFmt>
        <c:idx val="7"/>
        <c:spPr>
          <a:solidFill>
            <a:schemeClr val="accent6">
              <a:lumMod val="75000"/>
            </a:schemeClr>
          </a:solidFill>
          <a:ln>
            <a:solidFill>
              <a:srgbClr val="7030A0"/>
            </a:solidFill>
          </a:ln>
          <a:effectLst/>
          <a:scene3d>
            <a:camera prst="orthographicFront"/>
            <a:lightRig rig="threePt" dir="t"/>
          </a:scene3d>
          <a:sp3d/>
        </c:spPr>
      </c:pivotFmt>
      <c:pivotFmt>
        <c:idx val="8"/>
      </c:pivotFmt>
      <c:pivotFmt>
        <c:idx val="9"/>
      </c:pivotFmt>
      <c:pivotFmt>
        <c:idx val="10"/>
        <c:spPr>
          <a:solidFill>
            <a:schemeClr val="accent6">
              <a:lumMod val="75000"/>
            </a:schemeClr>
          </a:solidFill>
          <a:ln w="6350">
            <a:solidFill>
              <a:srgbClr val="7030A0"/>
            </a:solidFill>
          </a:ln>
          <a:effectLst/>
          <a:scene3d>
            <a:camera prst="orthographicFront"/>
            <a:lightRig rig="threePt" dir="t"/>
          </a:scene3d>
          <a:sp3d/>
        </c:spPr>
      </c:pivotFmt>
      <c:pivotFmt>
        <c:idx val="11"/>
        <c:spPr>
          <a:solidFill>
            <a:schemeClr val="accent6">
              <a:lumMod val="75000"/>
            </a:schemeClr>
          </a:solidFill>
          <a:ln w="6350">
            <a:solidFill>
              <a:srgbClr val="7030A0"/>
            </a:solidFill>
          </a:ln>
          <a:effectLst/>
        </c:spPr>
        <c:marker>
          <c:symbol val="none"/>
        </c:marker>
      </c:pivotFmt>
      <c:pivotFmt>
        <c:idx val="12"/>
        <c:spPr>
          <a:solidFill>
            <a:srgbClr val="8B40C4"/>
          </a:solidFill>
          <a:ln w="6350">
            <a:noFill/>
          </a:ln>
          <a:effectLst/>
        </c:spPr>
        <c:marker>
          <c:symbol val="none"/>
        </c:marker>
      </c:pivotFmt>
      <c:pivotFmt>
        <c:idx val="13"/>
        <c:spPr>
          <a:solidFill>
            <a:schemeClr val="accent6">
              <a:lumMod val="75000"/>
            </a:schemeClr>
          </a:solidFill>
          <a:ln w="6350">
            <a:solidFill>
              <a:srgbClr val="7030A0"/>
            </a:solidFill>
          </a:ln>
          <a:effectLst/>
        </c:spPr>
        <c:marker>
          <c:symbol val="none"/>
        </c:marker>
      </c:pivotFmt>
      <c:pivotFmt>
        <c:idx val="14"/>
        <c:spPr>
          <a:solidFill>
            <a:schemeClr val="accent6">
              <a:lumMod val="75000"/>
            </a:schemeClr>
          </a:solidFill>
          <a:ln w="6350">
            <a:solidFill>
              <a:srgbClr val="7030A0"/>
            </a:solidFill>
          </a:ln>
          <a:effectLst/>
          <a:scene3d>
            <a:camera prst="orthographicFront"/>
            <a:lightRig rig="threePt" dir="t"/>
          </a:scene3d>
          <a:sp3d/>
        </c:spPr>
      </c:pivotFmt>
      <c:pivotFmt>
        <c:idx val="15"/>
        <c:spPr>
          <a:solidFill>
            <a:srgbClr val="8B40C4"/>
          </a:solidFill>
          <a:ln w="6350">
            <a:noFill/>
          </a:ln>
          <a:effectLst/>
        </c:spPr>
        <c:marker>
          <c:symbol val="none"/>
        </c:marker>
      </c:pivotFmt>
    </c:pivotFmts>
    <c:plotArea>
      <c:layout>
        <c:manualLayout>
          <c:layoutTarget val="inner"/>
          <c:xMode val="edge"/>
          <c:yMode val="edge"/>
          <c:x val="0.2890822081056203"/>
          <c:y val="0.10530763299659124"/>
          <c:w val="0.66779979573493042"/>
          <c:h val="0.83169637874312496"/>
        </c:manualLayout>
      </c:layout>
      <c:barChart>
        <c:barDir val="bar"/>
        <c:grouping val="clustered"/>
        <c:varyColors val="0"/>
        <c:ser>
          <c:idx val="0"/>
          <c:order val="0"/>
          <c:tx>
            <c:strRef>
              <c:f>Comparison_P!$AO$3</c:f>
              <c:strCache>
                <c:ptCount val="1"/>
                <c:pt idx="0">
                  <c:v>Total Exp. &amp; 
Committed</c:v>
                </c:pt>
              </c:strCache>
            </c:strRef>
          </c:tx>
          <c:spPr>
            <a:solidFill>
              <a:schemeClr val="accent6">
                <a:lumMod val="75000"/>
              </a:schemeClr>
            </a:solidFill>
            <a:ln w="6350">
              <a:solidFill>
                <a:srgbClr val="7030A0"/>
              </a:solidFill>
            </a:ln>
            <a:effectLst/>
          </c:spPr>
          <c:invertIfNegative val="0"/>
          <c:dPt>
            <c:idx val="12"/>
            <c:invertIfNegative val="0"/>
            <c:bubble3D val="0"/>
            <c:extLst>
              <c:ext xmlns:c16="http://schemas.microsoft.com/office/drawing/2014/chart" uri="{C3380CC4-5D6E-409C-BE32-E72D297353CC}">
                <c16:uniqueId val="{00000001-E4FA-4C66-AEF0-F706C5C90CAE}"/>
              </c:ext>
            </c:extLst>
          </c:dPt>
          <c:dPt>
            <c:idx val="13"/>
            <c:invertIfNegative val="0"/>
            <c:bubble3D val="0"/>
            <c:extLst>
              <c:ext xmlns:c16="http://schemas.microsoft.com/office/drawing/2014/chart" uri="{C3380CC4-5D6E-409C-BE32-E72D297353CC}">
                <c16:uniqueId val="{00000002-C4D2-4659-A626-A37E55B096B8}"/>
              </c:ext>
            </c:extLst>
          </c:dPt>
          <c:dPt>
            <c:idx val="14"/>
            <c:invertIfNegative val="0"/>
            <c:bubble3D val="0"/>
            <c:spPr>
              <a:solidFill>
                <a:schemeClr val="accent6">
                  <a:lumMod val="75000"/>
                </a:schemeClr>
              </a:solidFill>
              <a:ln w="6350">
                <a:solidFill>
                  <a:srgbClr val="7030A0"/>
                </a:solidFill>
              </a:ln>
              <a:effectLst/>
              <a:scene3d>
                <a:camera prst="orthographicFront"/>
                <a:lightRig rig="threePt" dir="t"/>
              </a:scene3d>
              <a:sp3d/>
            </c:spPr>
            <c:extLst>
              <c:ext xmlns:c16="http://schemas.microsoft.com/office/drawing/2014/chart" uri="{C3380CC4-5D6E-409C-BE32-E72D297353CC}">
                <c16:uniqueId val="{00000003-853B-4588-962D-CEB11BE7AE2A}"/>
              </c:ext>
            </c:extLst>
          </c:dPt>
          <c:cat>
            <c:strRef>
              <c:f>Comparison_P!$AN$4:$AN$24</c:f>
              <c:strCache>
                <c:ptCount val="20"/>
                <c:pt idx="0">
                  <c:v>Utilities</c:v>
                </c:pt>
                <c:pt idx="1">
                  <c:v>Technology</c:v>
                </c:pt>
                <c:pt idx="2">
                  <c:v>Reprographics</c:v>
                </c:pt>
                <c:pt idx="3">
                  <c:v>Move Management</c:v>
                </c:pt>
                <c:pt idx="4">
                  <c:v>Move classroom</c:v>
                </c:pt>
                <c:pt idx="5">
                  <c:v>Modular Buildings</c:v>
                </c:pt>
                <c:pt idx="6">
                  <c:v>Legal Services</c:v>
                </c:pt>
                <c:pt idx="7">
                  <c:v>Issuance costs</c:v>
                </c:pt>
                <c:pt idx="8">
                  <c:v>FF &amp; E</c:v>
                </c:pt>
                <c:pt idx="9">
                  <c:v>Environ Consultant</c:v>
                </c:pt>
                <c:pt idx="10">
                  <c:v>DSA Special Inspection</c:v>
                </c:pt>
                <c:pt idx="11">
                  <c:v>DSA Inspection</c:v>
                </c:pt>
                <c:pt idx="12">
                  <c:v>DSA Fees</c:v>
                </c:pt>
                <c:pt idx="13">
                  <c:v>Design</c:v>
                </c:pt>
                <c:pt idx="14">
                  <c:v>Contractor</c:v>
                </c:pt>
                <c:pt idx="15">
                  <c:v>Construction Contingency</c:v>
                </c:pt>
                <c:pt idx="16">
                  <c:v>CM/PM Management</c:v>
                </c:pt>
                <c:pt idx="17">
                  <c:v>Asbestos oversight/survey/abatement</c:v>
                </c:pt>
                <c:pt idx="18">
                  <c:v>Alarm</c:v>
                </c:pt>
                <c:pt idx="19">
                  <c:v>Advertisement</c:v>
                </c:pt>
              </c:strCache>
            </c:strRef>
          </c:cat>
          <c:val>
            <c:numRef>
              <c:f>Comparison_P!$AO$4:$AO$24</c:f>
              <c:numCache>
                <c:formatCode>#,##0</c:formatCode>
                <c:ptCount val="20"/>
                <c:pt idx="0">
                  <c:v>1072</c:v>
                </c:pt>
                <c:pt idx="1">
                  <c:v>9238954.4799999986</c:v>
                </c:pt>
                <c:pt idx="2">
                  <c:v>10759.99</c:v>
                </c:pt>
                <c:pt idx="3">
                  <c:v>47013.91</c:v>
                </c:pt>
                <c:pt idx="4">
                  <c:v>4401.0600000000004</c:v>
                </c:pt>
                <c:pt idx="5">
                  <c:v>1196114.7</c:v>
                </c:pt>
                <c:pt idx="6">
                  <c:v>102571.44</c:v>
                </c:pt>
                <c:pt idx="7">
                  <c:v>465750</c:v>
                </c:pt>
                <c:pt idx="8">
                  <c:v>3238799.4099999997</c:v>
                </c:pt>
                <c:pt idx="9">
                  <c:v>202085</c:v>
                </c:pt>
                <c:pt idx="10">
                  <c:v>114445</c:v>
                </c:pt>
                <c:pt idx="11">
                  <c:v>529413</c:v>
                </c:pt>
                <c:pt idx="12">
                  <c:v>279477</c:v>
                </c:pt>
                <c:pt idx="13">
                  <c:v>4985728.07</c:v>
                </c:pt>
                <c:pt idx="14">
                  <c:v>23227709.800000001</c:v>
                </c:pt>
                <c:pt idx="15">
                  <c:v>0</c:v>
                </c:pt>
                <c:pt idx="16">
                  <c:v>4066100</c:v>
                </c:pt>
                <c:pt idx="17">
                  <c:v>0</c:v>
                </c:pt>
                <c:pt idx="18">
                  <c:v>3498</c:v>
                </c:pt>
                <c:pt idx="19">
                  <c:v>3236.25</c:v>
                </c:pt>
              </c:numCache>
            </c:numRef>
          </c:val>
          <c:extLst>
            <c:ext xmlns:c16="http://schemas.microsoft.com/office/drawing/2014/chart" uri="{C3380CC4-5D6E-409C-BE32-E72D297353CC}">
              <c16:uniqueId val="{00000000-D41C-415A-9567-C90C083951F5}"/>
            </c:ext>
          </c:extLst>
        </c:ser>
        <c:ser>
          <c:idx val="1"/>
          <c:order val="1"/>
          <c:tx>
            <c:strRef>
              <c:f>Comparison_P!$AP$3</c:f>
              <c:strCache>
                <c:ptCount val="1"/>
                <c:pt idx="0">
                  <c:v>Completed 
Amount</c:v>
                </c:pt>
              </c:strCache>
            </c:strRef>
          </c:tx>
          <c:spPr>
            <a:solidFill>
              <a:srgbClr val="8B40C4"/>
            </a:solidFill>
            <a:ln w="6350">
              <a:noFill/>
            </a:ln>
            <a:effectLst/>
          </c:spPr>
          <c:invertIfNegative val="0"/>
          <c:cat>
            <c:strRef>
              <c:f>Comparison_P!$AN$4:$AN$24</c:f>
              <c:strCache>
                <c:ptCount val="20"/>
                <c:pt idx="0">
                  <c:v>Utilities</c:v>
                </c:pt>
                <c:pt idx="1">
                  <c:v>Technology</c:v>
                </c:pt>
                <c:pt idx="2">
                  <c:v>Reprographics</c:v>
                </c:pt>
                <c:pt idx="3">
                  <c:v>Move Management</c:v>
                </c:pt>
                <c:pt idx="4">
                  <c:v>Move classroom</c:v>
                </c:pt>
                <c:pt idx="5">
                  <c:v>Modular Buildings</c:v>
                </c:pt>
                <c:pt idx="6">
                  <c:v>Legal Services</c:v>
                </c:pt>
                <c:pt idx="7">
                  <c:v>Issuance costs</c:v>
                </c:pt>
                <c:pt idx="8">
                  <c:v>FF &amp; E</c:v>
                </c:pt>
                <c:pt idx="9">
                  <c:v>Environ Consultant</c:v>
                </c:pt>
                <c:pt idx="10">
                  <c:v>DSA Special Inspection</c:v>
                </c:pt>
                <c:pt idx="11">
                  <c:v>DSA Inspection</c:v>
                </c:pt>
                <c:pt idx="12">
                  <c:v>DSA Fees</c:v>
                </c:pt>
                <c:pt idx="13">
                  <c:v>Design</c:v>
                </c:pt>
                <c:pt idx="14">
                  <c:v>Contractor</c:v>
                </c:pt>
                <c:pt idx="15">
                  <c:v>Construction Contingency</c:v>
                </c:pt>
                <c:pt idx="16">
                  <c:v>CM/PM Management</c:v>
                </c:pt>
                <c:pt idx="17">
                  <c:v>Asbestos oversight/survey/abatement</c:v>
                </c:pt>
                <c:pt idx="18">
                  <c:v>Alarm</c:v>
                </c:pt>
                <c:pt idx="19">
                  <c:v>Advertisement</c:v>
                </c:pt>
              </c:strCache>
            </c:strRef>
          </c:cat>
          <c:val>
            <c:numRef>
              <c:f>Comparison_P!$AP$4:$AP$24</c:f>
              <c:numCache>
                <c:formatCode>#,##0</c:formatCode>
                <c:ptCount val="20"/>
                <c:pt idx="0">
                  <c:v>1072</c:v>
                </c:pt>
                <c:pt idx="1">
                  <c:v>9237996.5</c:v>
                </c:pt>
                <c:pt idx="2">
                  <c:v>6722.1399999999994</c:v>
                </c:pt>
                <c:pt idx="3">
                  <c:v>47013.909999999989</c:v>
                </c:pt>
                <c:pt idx="4">
                  <c:v>4401.0600000000004</c:v>
                </c:pt>
                <c:pt idx="5">
                  <c:v>1196114.7</c:v>
                </c:pt>
                <c:pt idx="6">
                  <c:v>67648.94</c:v>
                </c:pt>
                <c:pt idx="7">
                  <c:v>465750</c:v>
                </c:pt>
                <c:pt idx="8">
                  <c:v>3127091.51</c:v>
                </c:pt>
                <c:pt idx="9">
                  <c:v>169245</c:v>
                </c:pt>
                <c:pt idx="10">
                  <c:v>49257.5</c:v>
                </c:pt>
                <c:pt idx="11">
                  <c:v>428649</c:v>
                </c:pt>
                <c:pt idx="12">
                  <c:v>279477</c:v>
                </c:pt>
                <c:pt idx="13">
                  <c:v>2189351.06</c:v>
                </c:pt>
                <c:pt idx="14">
                  <c:v>21514339.730000008</c:v>
                </c:pt>
                <c:pt idx="15">
                  <c:v>0</c:v>
                </c:pt>
                <c:pt idx="16">
                  <c:v>2010095</c:v>
                </c:pt>
                <c:pt idx="17">
                  <c:v>0</c:v>
                </c:pt>
                <c:pt idx="18">
                  <c:v>715.5</c:v>
                </c:pt>
                <c:pt idx="19">
                  <c:v>2625</c:v>
                </c:pt>
              </c:numCache>
            </c:numRef>
          </c:val>
          <c:extLst>
            <c:ext xmlns:c16="http://schemas.microsoft.com/office/drawing/2014/chart" uri="{C3380CC4-5D6E-409C-BE32-E72D297353CC}">
              <c16:uniqueId val="{00000001-D41C-415A-9567-C90C083951F5}"/>
            </c:ext>
          </c:extLst>
        </c:ser>
        <c:dLbls>
          <c:showLegendKey val="0"/>
          <c:showVal val="0"/>
          <c:showCatName val="0"/>
          <c:showSerName val="0"/>
          <c:showPercent val="0"/>
          <c:showBubbleSize val="0"/>
        </c:dLbls>
        <c:gapWidth val="150"/>
        <c:axId val="547722200"/>
        <c:axId val="547724496"/>
      </c:barChart>
      <c:catAx>
        <c:axId val="5477222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47724496"/>
        <c:crosses val="autoZero"/>
        <c:auto val="1"/>
        <c:lblAlgn val="ctr"/>
        <c:lblOffset val="100"/>
        <c:noMultiLvlLbl val="0"/>
      </c:catAx>
      <c:valAx>
        <c:axId val="547724496"/>
        <c:scaling>
          <c:orientation val="minMax"/>
        </c:scaling>
        <c:delete val="0"/>
        <c:axPos val="b"/>
        <c:majorGridlines>
          <c:spPr>
            <a:ln w="9525" cap="flat" cmpd="sng" algn="ctr">
              <a:solidFill>
                <a:schemeClr val="bg1">
                  <a:lumMod val="85000"/>
                </a:schemeClr>
              </a:solidFill>
              <a:round/>
            </a:ln>
            <a:effectLst/>
          </c:spPr>
        </c:majorGridlines>
        <c:numFmt formatCode="#,##0" sourceLinked="1"/>
        <c:majorTickMark val="cross"/>
        <c:minorTickMark val="none"/>
        <c:tickLblPos val="nextTo"/>
        <c:spPr>
          <a:noFill/>
          <a:ln w="25400">
            <a:solidFill>
              <a:schemeClr val="tx1"/>
            </a:solid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547722200"/>
        <c:crosses val="autoZero"/>
        <c:crossBetween val="between"/>
      </c:valAx>
      <c:spPr>
        <a:noFill/>
        <a:ln>
          <a:noFill/>
        </a:ln>
        <a:effectLst/>
      </c:spPr>
    </c:plotArea>
    <c:legend>
      <c:legendPos val="r"/>
      <c:layout>
        <c:manualLayout>
          <c:xMode val="edge"/>
          <c:yMode val="edge"/>
          <c:x val="0.82680841789059289"/>
          <c:y val="9.1642230306617344E-3"/>
          <c:w val="0.17129755344514944"/>
          <c:h val="0.164291881540566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12</xdr:col>
      <xdr:colOff>9525</xdr:colOff>
      <xdr:row>0</xdr:row>
      <xdr:rowOff>9525</xdr:rowOff>
    </xdr:from>
    <xdr:to>
      <xdr:col>14</xdr:col>
      <xdr:colOff>344805</xdr:colOff>
      <xdr:row>7</xdr:row>
      <xdr:rowOff>147828</xdr:rowOff>
    </xdr:to>
    <mc:AlternateContent xmlns:mc="http://schemas.openxmlformats.org/markup-compatibility/2006" xmlns:a14="http://schemas.microsoft.com/office/drawing/2010/main">
      <mc:Choice Requires="a14">
        <xdr:graphicFrame macro="">
          <xdr:nvGraphicFramePr>
            <xdr:cNvPr id="4" name="Phase 2"/>
            <xdr:cNvGraphicFramePr/>
          </xdr:nvGraphicFramePr>
          <xdr:xfrm>
            <a:off x="0" y="0"/>
            <a:ext cx="0" cy="0"/>
          </xdr:xfrm>
          <a:graphic>
            <a:graphicData uri="http://schemas.microsoft.com/office/drawing/2010/slicer">
              <sle:slicer xmlns:sle="http://schemas.microsoft.com/office/drawing/2010/slicer" name="Phase 2"/>
            </a:graphicData>
          </a:graphic>
        </xdr:graphicFrame>
      </mc:Choice>
      <mc:Fallback xmlns="">
        <xdr:sp macro="" textlink="">
          <xdr:nvSpPr>
            <xdr:cNvPr id="0" name=""/>
            <xdr:cNvSpPr>
              <a:spLocks noTextEdit="1"/>
            </xdr:cNvSpPr>
          </xdr:nvSpPr>
          <xdr:spPr>
            <a:xfrm>
              <a:off x="11096625" y="9525"/>
              <a:ext cx="1554480" cy="170992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9525</xdr:colOff>
      <xdr:row>9</xdr:row>
      <xdr:rowOff>9526</xdr:rowOff>
    </xdr:from>
    <xdr:to>
      <xdr:col>15</xdr:col>
      <xdr:colOff>0</xdr:colOff>
      <xdr:row>20</xdr:row>
      <xdr:rowOff>123825</xdr:rowOff>
    </xdr:to>
    <mc:AlternateContent xmlns:mc="http://schemas.openxmlformats.org/markup-compatibility/2006" xmlns:a14="http://schemas.microsoft.com/office/drawing/2010/main">
      <mc:Choice Requires="a14">
        <xdr:graphicFrame macro="">
          <xdr:nvGraphicFramePr>
            <xdr:cNvPr id="2" name="Project&#10;Site"/>
            <xdr:cNvGraphicFramePr/>
          </xdr:nvGraphicFramePr>
          <xdr:xfrm>
            <a:off x="0" y="0"/>
            <a:ext cx="0" cy="0"/>
          </xdr:xfrm>
          <a:graphic>
            <a:graphicData uri="http://schemas.microsoft.com/office/drawing/2010/slicer">
              <sle:slicer xmlns:sle="http://schemas.microsoft.com/office/drawing/2010/slicer" name="Project&#10;Site"/>
            </a:graphicData>
          </a:graphic>
        </xdr:graphicFrame>
      </mc:Choice>
      <mc:Fallback xmlns="">
        <xdr:sp macro="" textlink="">
          <xdr:nvSpPr>
            <xdr:cNvPr id="0" name=""/>
            <xdr:cNvSpPr>
              <a:spLocks noTextEdit="1"/>
            </xdr:cNvSpPr>
          </xdr:nvSpPr>
          <xdr:spPr>
            <a:xfrm>
              <a:off x="13458825" y="1962151"/>
              <a:ext cx="1562100" cy="223837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15</xdr:col>
      <xdr:colOff>247649</xdr:colOff>
      <xdr:row>0</xdr:row>
      <xdr:rowOff>0</xdr:rowOff>
    </xdr:from>
    <xdr:to>
      <xdr:col>31</xdr:col>
      <xdr:colOff>0</xdr:colOff>
      <xdr:row>22</xdr:row>
      <xdr:rowOff>219074</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Nety Con" refreshedDate="44655.525713425923" createdVersion="6" refreshedVersion="6" minRefreshableVersion="3" recordCount="1857">
  <cacheSource type="worksheet">
    <worksheetSource name="Comparison_Data"/>
  </cacheSource>
  <cacheFields count="10">
    <cacheField name="Combined_x000a_Headers" numFmtId="0">
      <sharedItems/>
    </cacheField>
    <cacheField name="Phase" numFmtId="0">
      <sharedItems containsSemiMixedTypes="0" containsString="0" containsNumber="1" containsInteger="1" minValue="0" maxValue="9" count="10">
        <n v="0"/>
        <n v="3"/>
        <n v="6"/>
        <n v="1"/>
        <n v="7"/>
        <n v="4"/>
        <n v="2"/>
        <n v="5"/>
        <n v="9"/>
        <n v="8"/>
      </sharedItems>
    </cacheField>
    <cacheField name="Project_x000a_Site" numFmtId="0">
      <sharedItems count="38">
        <s v="Amar"/>
        <s v="Baldwin"/>
        <s v="Bixby"/>
        <s v="California"/>
        <s v="Cedarlane"/>
        <s v="Del Valle"/>
        <s v="Dibble"/>
        <s v="District Office"/>
        <s v="Fairgrove"/>
        <s v="Grandview"/>
        <s v="Grazide"/>
        <s v="Kwis"/>
        <s v="La Puente HS"/>
        <s v="Lassalette"/>
        <s v="Los Altos ES"/>
        <s v="Los Altos HS"/>
        <s v="Los Molinos"/>
        <s v="Los Robles"/>
        <s v="Mesa Robles"/>
        <s v="Nelson"/>
        <s v="Newton"/>
        <s v="Orange Grove"/>
        <s v="Palm Canyon"/>
        <s v="Palm"/>
        <s v="Sierra Vista"/>
        <s v="Sparks ES"/>
        <s v="Sparks MS"/>
        <s v="Stimson"/>
        <s v="Sunset"/>
        <s v="Temple"/>
        <s v="Valinda"/>
        <s v="Valley"/>
        <s v="Wedgeworth"/>
        <s v="Willow"/>
        <s v="Wilson HS"/>
        <s v="Wing Lane"/>
        <s v="Workman ES"/>
        <s v="Workman HS"/>
      </sharedItems>
    </cacheField>
    <cacheField name="Project Description" numFmtId="0">
      <sharedItems containsBlank="1" count="8">
        <s v="21st Century"/>
        <s v="Ceiling replacement"/>
        <s v="Drinking fountain replacement"/>
        <s v="Fire Alarm"/>
        <s v="Interim Housing"/>
        <s v="Cost of Issuance"/>
        <s v="Design guidelines"/>
        <m u="1"/>
      </sharedItems>
    </cacheField>
    <cacheField name="Category" numFmtId="0">
      <sharedItems containsBlank="1" count="22">
        <s v="Advertisement"/>
        <s v="Asbestos oversight/survey/abatement"/>
        <s v="CM/PM Management"/>
        <s v="Construction Contingency"/>
        <s v="Contractor"/>
        <s v="Design"/>
        <s v="DSA Fees"/>
        <s v="DSA Inspection"/>
        <s v="DSA Special Inspection"/>
        <s v="Environ Consultant"/>
        <s v="FF &amp; E"/>
        <s v="Legal Services"/>
        <s v="Move classroom"/>
        <s v="Move Management"/>
        <s v="Reprographics"/>
        <s v="Technology"/>
        <s v="Alarm"/>
        <s v="Modular Buildings"/>
        <s v="Issuance costs"/>
        <s v="Utilities"/>
        <m u="1"/>
        <s v="Electricity Services" u="1"/>
      </sharedItems>
    </cacheField>
    <cacheField name="Preliminary_x000a_Budget" numFmtId="4">
      <sharedItems containsMixedTypes="1" containsNumber="1" minValue="0" maxValue="8966693"/>
    </cacheField>
    <cacheField name="Proposed_x000a_Budget" numFmtId="4">
      <sharedItems containsMixedTypes="1" containsNumber="1" minValue="0" maxValue="3097000"/>
    </cacheField>
    <cacheField name="Total Exp. &amp;_x000a_Committed" numFmtId="4">
      <sharedItems containsSemiMixedTypes="0" containsString="0" containsNumber="1" minValue="0" maxValue="3239909.02"/>
    </cacheField>
    <cacheField name="Completed_x000a_Amount" numFmtId="4">
      <sharedItems containsSemiMixedTypes="0" containsString="0" containsNumber="1" minValue="0" maxValue="3078187.5500000003"/>
    </cacheField>
    <cacheField name="% _x000a_Completion" numFmtId="10">
      <sharedItems containsMixedTypes="1" containsNumber="1" minValue="0" maxValue="1.0561127274137865"/>
    </cacheField>
  </cacheFields>
  <extLst>
    <ext xmlns:x14="http://schemas.microsoft.com/office/spreadsheetml/2009/9/main" uri="{725AE2AE-9491-48be-B2B4-4EB974FC3084}">
      <x14:pivotCacheDefinition pivotCacheId="1"/>
    </ext>
  </extLst>
</pivotCacheDefinition>
</file>

<file path=xl/pivotCache/pivotCacheDefinition2.xml><?xml version="1.0" encoding="utf-8"?>
<pivotCacheDefinition xmlns="http://schemas.openxmlformats.org/spreadsheetml/2006/main" xmlns:r="http://schemas.openxmlformats.org/officeDocument/2006/relationships" r:id="rId1" refreshedBy="Nety Con" refreshedDate="44655.525714930554" createdVersion="6" refreshedVersion="6" minRefreshableVersion="3" recordCount="2477">
  <cacheSource type="worksheet">
    <worksheetSource name="Measure_BB_Table"/>
  </cacheSource>
  <cacheFields count="28">
    <cacheField name="Combined_x000a_Headers" numFmtId="0">
      <sharedItems/>
    </cacheField>
    <cacheField name="Pha_x000a_se" numFmtId="0">
      <sharedItems containsSemiMixedTypes="0" containsString="0" containsNumber="1" containsInteger="1" minValue="0" maxValue="9" count="10">
        <n v="0"/>
        <n v="3"/>
        <n v="6"/>
        <n v="1"/>
        <n v="7"/>
        <n v="4"/>
        <n v="2"/>
        <n v="5"/>
        <n v="9"/>
        <n v="8"/>
      </sharedItems>
    </cacheField>
    <cacheField name="Category" numFmtId="0">
      <sharedItems count="18">
        <s v="Technology"/>
        <s v="FF &amp; E"/>
        <s v="Environ Consultant"/>
        <s v="Contractor"/>
        <s v="DSA Inspection"/>
        <s v="CM/PM Management"/>
        <s v="Design"/>
        <s v="DSA Fees"/>
        <s v="Reprographics"/>
        <s v="Move Management"/>
        <s v="Advertisement"/>
        <s v="Move classroom"/>
        <s v="DSA Special Inspection"/>
        <s v="Modular Buildings"/>
        <s v="Legal services"/>
        <s v="Issuance costs"/>
        <s v="Alarm"/>
        <s v="Utilities"/>
      </sharedItems>
    </cacheField>
    <cacheField name="Project Site" numFmtId="0">
      <sharedItems count="38">
        <s v="Amar"/>
        <s v="Baldwin"/>
        <s v="Bixby"/>
        <s v="California"/>
        <s v="Cedarlane"/>
        <s v="Del Valle"/>
        <s v="Dibble"/>
        <s v="District Office"/>
        <s v="Fairgrove"/>
        <s v="Grandview"/>
        <s v="Grazide"/>
        <s v="Kwis"/>
        <s v="La Puente HS"/>
        <s v="Lassalette"/>
        <s v="Los Altos ES"/>
        <s v="Los Altos HS"/>
        <s v="Los Molinos"/>
        <s v="Los Robles"/>
        <s v="Mesa Robles"/>
        <s v="Nelson"/>
        <s v="Newton"/>
        <s v="Orange Grove"/>
        <s v="Palm"/>
        <s v="Palm Canyon"/>
        <s v="Sierra Vista"/>
        <s v="Sparks ES"/>
        <s v="Sparks MS"/>
        <s v="Stimson"/>
        <s v="Sunset"/>
        <s v="Temple"/>
        <s v="Valinda"/>
        <s v="Valley"/>
        <s v="Wedgeworth"/>
        <s v="Willow"/>
        <s v="Wilson HS"/>
        <s v="Wing Lane"/>
        <s v="Workman ES"/>
        <s v="Workman HS"/>
      </sharedItems>
    </cacheField>
    <cacheField name="Project_x000a_Description" numFmtId="0">
      <sharedItems count="7">
        <s v="21st Century"/>
        <s v="Ceiling replacement"/>
        <s v="Drinking fountain replacement"/>
        <s v="Fire Alarm"/>
        <s v="Interim Housing"/>
        <s v="Cost of Issuance"/>
        <s v="Design guidelines"/>
      </sharedItems>
    </cacheField>
    <cacheField name="Vendor _x000a_Name" numFmtId="0">
      <sharedItems count="71">
        <s v="Arey Jones Educational Solutions"/>
        <s v="Lakeshore Learning Materials"/>
        <s v="Masek Consulting"/>
        <s v="Schneider Electric Buildings Americas, Inc"/>
        <s v="Optima"/>
        <s v="Team Inspections"/>
        <s v="Cumming Construction Management, Inc"/>
        <s v="Integrated Demolition &amp; Remediation, Inc. (IDR)"/>
        <s v="TDM Architects, Inc"/>
        <s v="Division of the State Architect (DSA)"/>
        <s v="tBP Architecture"/>
        <s v="Floor Tech America (FTA)"/>
        <s v="Department of General Services (DGS)"/>
        <s v="Telenet VOIP, Inc"/>
        <s v="Suburban Water Systems"/>
        <s v="ARC Document Solutions"/>
        <s v="Camcor"/>
        <s v="CDW-G Government Inc."/>
        <s v="Culver Newlin"/>
        <s v="David M Bertino Mfg"/>
        <s v="Dell Technologies"/>
        <s v="Graybar"/>
        <s v="ICS Service Co."/>
        <s v="Lightspeed"/>
        <s v="Martin Container"/>
        <s v="Masters Contracting Corp"/>
        <s v="PBK Architects"/>
        <s v="PI Manufacturing Corp."/>
        <s v="San Gabriel Tribune"/>
        <s v="Warehouse"/>
        <s v="Converse Consultants"/>
        <s v="Mobile Modular Management Corp"/>
        <s v="Education Products &amp; Services"/>
        <s v="Fagen Friedman &amp; Fulfrost LLP"/>
        <s v="Global Industrial"/>
        <s v="Home Depot"/>
        <s v="Megaphone Ink"/>
        <s v="Orbach Huff Suarez + Henderson, LLP"/>
        <s v="Southern California News Group"/>
        <s v="Uline"/>
        <s v="Avia Communications, Inc."/>
        <s v="California Municipal Statistics, Inc."/>
        <s v="Fitch Ratings, Inc."/>
        <s v="Hawkins Delafield &amp; Wood LLP"/>
        <s v="LACOE"/>
        <s v="Montague DeRose and Associates, LLC"/>
        <s v="Moody's Investors Service, Inc."/>
        <s v="Rbc Capital Markets, LLC"/>
        <s v="S&amp;P Global Ratings"/>
        <s v="U.S. Bank National Association"/>
        <s v="Underwriter's fees"/>
        <s v="Harley Ellis Devereaux (HED)"/>
        <s v="GDL Best Contractors, Inc"/>
        <s v="Integrated Pest Control Management"/>
        <s v="Lenovo Education"/>
        <s v="Bay Alarm Company"/>
        <s v="Mijac Alarm"/>
        <s v="Universal Asphalt"/>
        <s v="Chalmers Construction Services, Inc."/>
        <s v="Haul-Away Rubbish Service Co"/>
        <s v="Office p.S. Architecture + Urbanism + Design"/>
        <s v="Wolverine Fence"/>
        <s v="Amazon"/>
        <s v="Williams Tree Service"/>
        <s v="Southern California Edison Co (SCE)"/>
        <s v="Temp Power Sytems"/>
        <s v="Chatfield-Clarke"/>
        <s v="SVA Architects, Inc"/>
        <s v="The Nazerian Group"/>
        <s v="Teachers" u="1"/>
        <s v="Southern California Edison Co" u="1"/>
      </sharedItems>
    </cacheField>
    <cacheField name="Description _x000a_(Services)" numFmtId="0">
      <sharedItems count="70">
        <s v="Charging carts "/>
        <s v="Furniture"/>
        <s v="Asbestos &amp; lead-based paint survey"/>
        <s v="Contractor"/>
        <s v="General inspection"/>
        <s v="Laptops"/>
        <s v="Construction mgmt services"/>
        <s v="Demo ceiling tiles"/>
        <s v="Architect"/>
        <s v="DSA fees"/>
        <s v="Fire flow testing "/>
        <s v="Scanning/printing"/>
        <s v="ViewSonic monitor(s)"/>
        <s v="Desktop computer(s)"/>
        <s v="Web camera(s)"/>
        <s v="Document camera(s)"/>
        <s v="Wall plates"/>
        <s v="Networking power switches"/>
        <s v="Door hardware"/>
        <s v="Equipment to repair &amp; replace security system"/>
        <s v="Voice amplification system"/>
        <s v="Rental of container(s)"/>
        <s v="Oversight asbestos abatement"/>
        <s v="Computer cables"/>
        <s v="Newspaper Advertisement"/>
        <s v="Boxes"/>
        <s v="Boxes &amp; tapes"/>
        <s v="Soap dispensers"/>
        <s v="Paper towel dispenser"/>
        <s v="Asbestos survey"/>
        <s v="Geotechnical"/>
        <s v="Portable classrooms"/>
        <s v="Fire flow testing"/>
        <s v="Deposit to construct (1) 6&quot; public fire hydrant"/>
        <s v="Wireless network equipment"/>
        <s v="Tack boards"/>
        <s v="Attorney fees"/>
        <s v="Scissor lift"/>
        <s v="Hardware to install access point for classrooms"/>
        <s v="Decal"/>
        <s v="Carts"/>
        <s v="Hydraulic stacker"/>
        <s v="Printing &amp; posting of POS/Os"/>
        <s v="Demographic data"/>
        <s v="Rating Agency Fee"/>
        <s v="Bond Counsel and Disclosure Counsel Fees"/>
        <s v="Remaining funds-dep. into District's debt service fund &amp; close acct."/>
        <s v="Municipal Advisory services"/>
        <s v="Hotel reimb. during rating agency presentations in San Francisco"/>
        <s v="Reimb. Continuing Disclosure Report (DAC)"/>
        <s v="Trust fees"/>
        <s v="Underwriter's fees"/>
        <s v="White board(s)"/>
        <s v="Masonry inspection"/>
        <s v="Asbestos abatement &amp; demolition"/>
        <s v="Termite service"/>
        <s v="Alarm for portables "/>
        <s v="Move containers"/>
        <s v="Pre-demo asbestos &amp; lead-based paint "/>
        <s v="Deposit for engineering costs to construct (1) 6&quot; public fire hydrant"/>
        <s v="Remaining balance to construct (1) 6&quot; public fire hydrant"/>
        <s v="Sliding white boards"/>
        <s v="Sink cabinet"/>
        <s v="Tree Service"/>
        <s v="Portable classrooms (4)"/>
        <s v="Temporary power"/>
        <s v="Rental of power pole "/>
        <s v="Asbestos abatement"/>
        <s v="Pack classrooms" u="1"/>
        <s v="Plan check fee" u="1"/>
      </sharedItems>
    </cacheField>
    <cacheField name="Est._x000a_start_x000a_date" numFmtId="164">
      <sharedItems containsSemiMixedTypes="0" containsNonDate="0" containsDate="1" containsString="0" minDate="2017-07-11T00:00:00" maxDate="2022-03-31T00:00:00" count="172">
        <d v="2019-07-01T00:00:00"/>
        <d v="2019-11-01T00:00:00"/>
        <d v="2020-05-20T00:00:00"/>
        <d v="2019-08-20T00:00:00"/>
        <d v="2020-01-06T00:00:00"/>
        <d v="2021-07-01T00:00:00"/>
        <d v="2021-11-02T00:00:00"/>
        <d v="2021-02-25T00:00:00"/>
        <d v="2021-06-14T00:00:00"/>
        <d v="2021-05-03T00:00:00"/>
        <d v="2020-02-04T00:00:00"/>
        <d v="2019-09-09T00:00:00"/>
        <d v="2018-07-01T00:00:00"/>
        <d v="2021-05-11T00:00:00"/>
        <d v="2021-04-27T00:00:00"/>
        <d v="2020-01-15T00:00:00"/>
        <d v="2020-01-14T00:00:00"/>
        <d v="2020-02-26T00:00:00"/>
        <d v="2020-09-10T00:00:00"/>
        <d v="2021-08-25T00:00:00"/>
        <d v="2020-10-22T00:00:00"/>
        <d v="2020-04-13T00:00:00"/>
        <d v="2021-09-15T00:00:00"/>
        <d v="2020-04-28T00:00:00"/>
        <d v="2020-12-02T00:00:00"/>
        <d v="2020-12-03T00:00:00"/>
        <d v="2021-08-18T00:00:00"/>
        <d v="2020-12-09T00:00:00"/>
        <d v="2021-01-28T00:00:00"/>
        <d v="2021-04-29T00:00:00"/>
        <d v="2021-05-10T00:00:00"/>
        <d v="2022-01-14T00:00:00"/>
        <d v="2019-10-10T00:00:00"/>
        <d v="2021-11-09T00:00:00"/>
        <d v="2021-05-12T00:00:00"/>
        <d v="2021-06-16T00:00:00"/>
        <d v="2021-10-06T00:00:00"/>
        <d v="2021-04-20T00:00:00"/>
        <d v="2020-12-16T00:00:00"/>
        <d v="2021-02-10T00:00:00"/>
        <d v="2020-05-29T00:00:00"/>
        <d v="2020-10-27T00:00:00"/>
        <d v="2021-01-27T00:00:00"/>
        <d v="2021-03-19T00:00:00"/>
        <d v="2021-05-06T00:00:00"/>
        <d v="2021-06-07T00:00:00"/>
        <d v="2021-08-10T00:00:00"/>
        <d v="2020-10-23T00:00:00"/>
        <d v="2018-06-26T00:00:00"/>
        <d v="2020-10-05T00:00:00"/>
        <d v="2020-10-29T00:00:00"/>
        <d v="2020-10-20T00:00:00"/>
        <d v="2020-12-08T00:00:00"/>
        <d v="2021-01-08T00:00:00"/>
        <d v="2021-01-14T00:00:00"/>
        <d v="2021-07-09T00:00:00"/>
        <d v="2021-07-13T00:00:00"/>
        <d v="2021-01-06T00:00:00"/>
        <d v="2020-02-07T00:00:00"/>
        <d v="2019-09-26T00:00:00"/>
        <d v="2020-11-06T00:00:00"/>
        <d v="2020-03-17T00:00:00"/>
        <d v="2020-01-28T00:00:00"/>
        <d v="2022-03-25T00:00:00"/>
        <d v="2019-03-20T00:00:00"/>
        <d v="2019-04-16T00:00:00"/>
        <d v="2019-11-25T00:00:00"/>
        <d v="2021-03-17T00:00:00"/>
        <d v="2020-08-26T00:00:00"/>
        <d v="2019-05-13T00:00:00"/>
        <d v="2022-02-09T00:00:00"/>
        <d v="2017-07-11T00:00:00"/>
        <d v="2018-07-11T00:00:00"/>
        <d v="2019-12-30T00:00:00"/>
        <d v="2020-03-10T00:00:00"/>
        <d v="2020-07-31T00:00:00"/>
        <d v="2019-07-11T00:00:00"/>
        <d v="2021-05-18T00:00:00"/>
        <d v="2020-05-18T00:00:00"/>
        <d v="2022-01-06T00:00:00"/>
        <d v="2020-01-29T00:00:00"/>
        <d v="2020-08-11T00:00:00"/>
        <d v="2022-03-15T00:00:00"/>
        <d v="2020-12-01T00:00:00"/>
        <d v="2021-05-27T00:00:00"/>
        <d v="2021-06-08T00:00:00"/>
        <d v="2017-08-03T00:00:00"/>
        <d v="2017-12-14T00:00:00"/>
        <d v="2017-07-12T00:00:00"/>
        <d v="2017-07-31T00:00:00"/>
        <d v="2017-08-04T00:00:00"/>
        <d v="2021-01-12T00:00:00"/>
        <d v="2019-09-16T00:00:00"/>
        <d v="2018-06-13T00:00:00"/>
        <d v="2020-08-07T00:00:00"/>
        <d v="2021-07-21T00:00:00"/>
        <d v="2019-11-26T00:00:00"/>
        <d v="2021-04-06T00:00:00"/>
        <d v="2019-10-01T00:00:00"/>
        <d v="2020-07-01T00:00:00"/>
        <d v="2020-06-05T00:00:00"/>
        <d v="2020-10-28T00:00:00"/>
        <d v="2021-09-07T00:00:00"/>
        <d v="2021-12-15T00:00:00"/>
        <d v="2019-06-11T00:00:00"/>
        <d v="2020-09-11T00:00:00"/>
        <d v="2020-12-14T00:00:00"/>
        <d v="2020-07-06T00:00:00"/>
        <d v="2020-10-09T00:00:00"/>
        <d v="2020-11-10T00:00:00"/>
        <d v="2020-07-07T00:00:00"/>
        <d v="2020-05-06T00:00:00"/>
        <d v="2020-06-03T00:00:00"/>
        <d v="2020-04-15T00:00:00"/>
        <d v="2020-06-04T00:00:00"/>
        <d v="2020-11-30T00:00:00"/>
        <d v="2018-07-17T00:00:00"/>
        <d v="2020-05-11T00:00:00"/>
        <d v="2020-04-29T00:00:00"/>
        <d v="2021-09-01T00:00:00"/>
        <d v="2020-12-15T00:00:00"/>
        <d v="2022-03-23T00:00:00"/>
        <d v="2019-03-18T00:00:00"/>
        <d v="2020-03-06T00:00:00"/>
        <d v="2019-10-14T00:00:00"/>
        <d v="2019-07-23T00:00:00"/>
        <d v="2019-10-22T00:00:00"/>
        <d v="2020-10-16T00:00:00"/>
        <d v="2021-12-16T00:00:00"/>
        <d v="2021-02-11T00:00:00"/>
        <d v="2021-04-22T00:00:00"/>
        <d v="2021-05-19T00:00:00"/>
        <d v="2021-03-18T00:00:00"/>
        <d v="2021-02-04T00:00:00"/>
        <d v="2020-05-13T00:00:00"/>
        <d v="2020-02-13T00:00:00"/>
        <d v="2020-03-03T00:00:00"/>
        <d v="2020-05-27T00:00:00"/>
        <d v="2020-01-31T00:00:00"/>
        <d v="2019-01-09T00:00:00"/>
        <d v="2019-03-08T00:00:00"/>
        <d v="2020-01-08T00:00:00"/>
        <d v="2021-03-08T00:00:00"/>
        <d v="2020-09-03T00:00:00"/>
        <d v="2021-01-21T00:00:00"/>
        <d v="2020-07-08T00:00:00"/>
        <d v="2022-01-13T00:00:00"/>
        <d v="2020-02-03T00:00:00"/>
        <d v="2020-02-06T00:00:00"/>
        <d v="2018-09-01T00:00:00"/>
        <d v="2021-12-08T00:00:00"/>
        <d v="2020-08-10T00:00:00"/>
        <d v="2021-02-24T00:00:00"/>
        <d v="2022-01-10T00:00:00"/>
        <d v="2019-07-29T00:00:00"/>
        <d v="2022-03-30T00:00:00"/>
        <d v="2021-07-16T00:00:00"/>
        <d v="2019-12-18T00:00:00"/>
        <d v="2020-08-19T00:00:00"/>
        <d v="2020-09-23T00:00:00"/>
        <d v="2021-02-05T00:00:00"/>
        <d v="2022-01-19T00:00:00"/>
        <d v="2020-09-18T00:00:00"/>
        <d v="2021-03-12T00:00:00"/>
        <d v="2018-06-01T00:00:00"/>
        <d v="2020-02-27T00:00:00"/>
        <d v="2021-04-08T00:00:00"/>
        <d v="2022-03-07T00:00:00"/>
        <d v="2021-01-13T00:00:00"/>
        <d v="2021-07-06T00:00:00" u="1"/>
        <d v="2022-03-02T00:00:00" u="1"/>
        <d v="2020-12-19T00:00:00" u="1"/>
      </sharedItems>
    </cacheField>
    <cacheField name="Est._x000a_end_x000a_date" numFmtId="164">
      <sharedItems containsSemiMixedTypes="0" containsNonDate="0" containsDate="1" containsString="0" minDate="2017-07-11T00:00:00" maxDate="2026-02-10T00:00:00" count="359">
        <d v="2019-10-21T00:00:00"/>
        <d v="2020-02-03T00:00:00"/>
        <d v="2020-01-31T00:00:00"/>
        <d v="2020-08-17T00:00:00"/>
        <d v="2019-12-17T00:00:00"/>
        <d v="2025-01-16T00:00:00"/>
        <d v="2020-02-20T00:00:00"/>
        <d v="2023-07-11T00:00:00"/>
        <d v="2019-10-08T00:00:00"/>
        <d v="2019-10-10T00:00:00"/>
        <d v="2019-09-23T00:00:00"/>
        <d v="2019-11-07T00:00:00"/>
        <d v="2021-09-08T00:00:00"/>
        <d v="2021-09-29T00:00:00"/>
        <d v="2024-07-01T00:00:00"/>
        <d v="2021-11-08T00:00:00"/>
        <d v="2021-04-23T00:00:00"/>
        <d v="2021-09-09T00:00:00"/>
        <d v="2019-12-19T00:00:00"/>
        <d v="2021-10-19T00:00:00"/>
        <d v="2024-05-03T00:00:00"/>
        <d v="2020-10-21T00:00:00"/>
        <d v="2021-06-17T00:00:00"/>
        <d v="2020-02-13T00:00:00"/>
        <d v="2019-09-13T00:00:00"/>
        <d v="2023-07-31T00:00:00"/>
        <d v="2021-06-28T00:00:00"/>
        <d v="2021-05-05T00:00:00"/>
        <d v="2019-11-13T00:00:00"/>
        <d v="2020-12-08T00:00:00"/>
        <d v="2022-09-14T00:00:00"/>
        <d v="2021-10-01T00:00:00"/>
        <d v="2021-01-08T00:00:00"/>
        <d v="2021-02-05T00:00:00"/>
        <d v="2021-03-24T00:00:00"/>
        <d v="2021-05-26T00:00:00"/>
        <d v="2022-01-19T00:00:00"/>
        <d v="2021-02-09T00:00:00"/>
        <d v="2021-09-15T00:00:00"/>
        <d v="2022-10-22T00:00:00"/>
        <d v="2020-12-18T00:00:00"/>
        <d v="2021-02-02T00:00:00"/>
        <d v="2021-06-02T00:00:00"/>
        <d v="2021-09-27T00:00:00"/>
        <d v="2020-10-13T00:00:00"/>
        <d v="2020-10-20T00:00:00"/>
        <d v="2019-10-22T00:00:00"/>
        <d v="2019-10-15T00:00:00"/>
        <d v="2021-03-04T00:00:00"/>
        <d v="2021-04-09T00:00:00"/>
        <d v="2021-01-22T00:00:00"/>
        <d v="2022-02-08T00:00:00"/>
        <d v="2021-04-14T00:00:00"/>
        <d v="2021-03-05T00:00:00"/>
        <d v="2021-08-16T00:00:00"/>
        <d v="2021-04-19T00:00:00"/>
        <d v="2021-09-30T00:00:00"/>
        <d v="2023-01-14T00:00:00"/>
        <d v="2020-01-09T00:00:00"/>
        <d v="2020-01-14T00:00:00"/>
        <d v="2020-04-01T00:00:00"/>
        <d v="2020-04-15T00:00:00"/>
        <d v="2020-05-28T00:00:00"/>
        <d v="2020-06-17T00:00:00"/>
        <d v="2020-07-27T00:00:00"/>
        <d v="2021-02-08T00:00:00"/>
        <d v="2021-04-05T00:00:00"/>
        <d v="2021-04-16T00:00:00"/>
        <d v="2021-05-25T00:00:00"/>
        <d v="2022-10-10T00:00:00"/>
        <d v="2022-01-11T00:00:00"/>
        <d v="2021-08-27T00:00:00"/>
        <d v="2020-04-24T00:00:00"/>
        <d v="2021-08-30T00:00:00"/>
        <d v="2021-09-23T00:00:00"/>
        <d v="2022-03-15T00:00:00"/>
        <d v="2021-10-21T00:00:00"/>
        <d v="2021-06-07T00:00:00"/>
        <d v="2021-04-13T00:00:00"/>
        <d v="2021-02-22T00:00:00"/>
        <d v="2021-02-04T00:00:00"/>
        <d v="2023-01-16T00:00:00"/>
        <d v="2021-03-22T00:00:00"/>
        <d v="2023-01-27T00:00:00"/>
        <d v="2023-03-19T00:00:00"/>
        <d v="2023-05-06T00:00:00"/>
        <d v="2023-06-07T00:00:00"/>
        <d v="2023-08-10T00:00:00"/>
        <d v="2021-03-17T00:00:00"/>
        <d v="2021-04-07T00:00:00"/>
        <d v="2021-05-21T00:00:00"/>
        <d v="2021-06-18T00:00:00"/>
        <d v="2021-07-12T00:00:00"/>
        <d v="2021-08-17T00:00:00"/>
        <d v="2021-11-23T00:00:00"/>
        <d v="2021-12-20T00:00:00"/>
        <d v="2023-10-23T00:00:00"/>
        <d v="2018-10-12T00:00:00"/>
        <d v="2019-04-22T00:00:00"/>
        <d v="2020-04-17T00:00:00"/>
        <d v="2020-06-22T00:00:00"/>
        <d v="2020-08-18T00:00:00"/>
        <d v="2022-01-25T00:00:00"/>
        <d v="2022-01-26T00:00:00"/>
        <d v="2021-02-10T00:00:00"/>
        <d v="2020-10-19T00:00:00"/>
        <d v="2021-04-20T00:00:00"/>
        <d v="2021-06-09T00:00:00"/>
        <d v="2021-06-23T00:00:00"/>
        <d v="2021-09-22T00:00:00"/>
        <d v="2021-10-22T00:00:00"/>
        <d v="2021-12-01T00:00:00"/>
        <d v="2022-01-12T00:00:00"/>
        <d v="2025-07-11T00:00:00"/>
        <d v="2020-10-28T00:00:00"/>
        <d v="2020-12-10T00:00:00"/>
        <d v="2021-01-12T00:00:00"/>
        <d v="2021-06-04T00:00:00"/>
        <d v="2021-07-22T00:00:00"/>
        <d v="2021-01-20T00:00:00"/>
        <d v="2020-04-29T00:00:00"/>
        <d v="2020-10-14T00:00:00"/>
        <d v="2020-05-26T00:00:00"/>
        <d v="2020-03-10T00:00:00"/>
        <d v="2020-04-08T00:00:00"/>
        <d v="2020-05-29T00:00:00"/>
        <d v="2020-07-30T00:00:00"/>
        <d v="2020-06-30T00:00:00"/>
        <d v="2021-05-07T00:00:00"/>
        <d v="2021-03-23T00:00:00"/>
        <d v="2024-07-11T00:00:00"/>
        <d v="2020-02-18T00:00:00"/>
        <d v="2019-02-27T00:00:00"/>
        <d v="2019-05-23T00:00:00"/>
        <d v="2019-09-20T00:00:00"/>
        <d v="2019-10-01T00:00:00"/>
        <d v="2019-04-17T00:00:00"/>
        <d v="2019-12-10T00:00:00"/>
        <d v="2020-11-30T00:00:00"/>
        <d v="2021-03-30T00:00:00"/>
        <d v="2025-10-20T00:00:00"/>
        <d v="2019-06-03T00:00:00"/>
        <d v="2020-03-06T00:00:00"/>
        <d v="2020-04-23T00:00:00"/>
        <d v="2019-11-21T00:00:00"/>
        <d v="2019-10-04T00:00:00"/>
        <d v="2020-12-17T00:00:00"/>
        <d v="2021-06-22T00:00:00"/>
        <d v="2022-02-28T00:00:00"/>
        <d v="2026-02-09T00:00:00"/>
        <d v="2020-04-22T00:00:00"/>
        <d v="2017-12-19T00:00:00"/>
        <d v="2019-04-09T00:00:00"/>
        <d v="2020-01-03T00:00:00"/>
        <d v="2020-01-08T00:00:00"/>
        <d v="2020-01-13T00:00:00"/>
        <d v="2020-03-03T00:00:00"/>
        <d v="2020-07-01T00:00:00"/>
        <d v="2020-07-02T00:00:00"/>
        <d v="2021-06-30T00:00:00"/>
        <d v="2021-12-14T00:00:00"/>
        <d v="2021-12-23T00:00:00"/>
        <d v="2022-01-24T00:00:00"/>
        <d v="2022-01-28T00:00:00"/>
        <d v="2022-03-02T00:00:00"/>
        <d v="2022-07-31T00:00:00"/>
        <d v="2019-08-21T00:00:00"/>
        <d v="2019-08-28T00:00:00"/>
        <d v="2019-09-18T00:00:00"/>
        <d v="2020-05-07T00:00:00"/>
        <d v="2025-07-31T00:00:00"/>
        <d v="2021-06-03T00:00:00"/>
        <d v="2020-03-04T00:00:00"/>
        <d v="2020-04-07T00:00:00"/>
        <d v="2020-02-27T00:00:00"/>
        <d v="2020-10-22T00:00:00"/>
        <d v="2023-03-15T00:00:00"/>
        <d v="2021-06-15T00:00:00"/>
        <d v="2017-07-11T00:00:00"/>
        <d v="2017-08-03T00:00:00"/>
        <d v="2017-12-14T00:00:00"/>
        <d v="2017-07-12T00:00:00"/>
        <d v="2017-07-31T00:00:00"/>
        <d v="2017-08-04T00:00:00"/>
        <d v="2018-09-17T00:00:00"/>
        <d v="2018-10-19T00:00:00"/>
        <d v="2019-10-11T00:00:00"/>
        <d v="2021-03-18T00:00:00"/>
        <d v="2021-11-05T00:00:00"/>
        <d v="2019-09-25T00:00:00"/>
        <d v="2018-07-24T00:00:00"/>
        <d v="2019-02-19T00:00:00"/>
        <d v="2019-09-16T00:00:00"/>
        <d v="2020-06-04T00:00:00"/>
        <d v="2020-06-19T00:00:00"/>
        <d v="2019-07-30T00:00:00"/>
        <d v="2021-08-04T00:00:00"/>
        <d v="2021-01-07T00:00:00"/>
        <d v="2021-11-17T00:00:00"/>
        <d v="2021-09-13T00:00:00"/>
        <d v="2020-08-28T00:00:00"/>
        <d v="2021-11-22T00:00:00"/>
        <d v="2023-01-06T00:00:00"/>
        <d v="2021-04-27T00:00:00"/>
        <d v="2020-10-01T00:00:00"/>
        <d v="2020-07-16T00:00:00"/>
        <d v="2020-12-04T00:00:00"/>
        <d v="2021-11-16T00:00:00"/>
        <d v="2021-10-18T00:00:00"/>
        <d v="2022-01-06T00:00:00"/>
        <d v="2019-06-19T00:00:00"/>
        <d v="2021-03-26T00:00:00"/>
        <d v="2020-11-20T00:00:00"/>
        <d v="2020-08-24T00:00:00"/>
        <d v="2021-02-17T00:00:00"/>
        <d v="2020-08-05T00:00:00"/>
        <d v="2020-07-23T00:00:00"/>
        <d v="2020-06-03T00:00:00"/>
        <d v="2020-07-31T00:00:00"/>
        <d v="2020-09-28T00:00:00"/>
        <d v="2020-11-09T00:00:00"/>
        <d v="2021-01-15T00:00:00"/>
        <d v="2021-03-16T00:00:00"/>
        <d v="2018-10-11T00:00:00"/>
        <d v="2019-01-28T00:00:00"/>
        <d v="2019-09-05T00:00:00"/>
        <d v="2020-08-19T00:00:00"/>
        <d v="2021-09-03T00:00:00"/>
        <d v="2026-01-16T00:00:00"/>
        <d v="2019-12-11T00:00:00"/>
        <d v="2019-03-21T00:00:00"/>
        <d v="2020-03-11T00:00:00"/>
        <d v="2020-02-12T00:00:00"/>
        <d v="2019-11-06T00:00:00"/>
        <d v="2020-06-16T00:00:00"/>
        <d v="2019-11-05T00:00:00"/>
        <d v="2021-11-30T00:00:00"/>
        <d v="2020-01-16T00:00:00"/>
        <d v="2018-11-20T00:00:00"/>
        <d v="2019-02-06T00:00:00"/>
        <d v="2019-03-28T00:00:00"/>
        <d v="2019-11-15T00:00:00"/>
        <d v="2020-01-15T00:00:00"/>
        <d v="2019-08-05T00:00:00"/>
        <d v="2019-09-03T00:00:00"/>
        <d v="2019-10-25T00:00:00"/>
        <d v="2021-01-19T00:00:00"/>
        <d v="2020-02-10T00:00:00"/>
        <d v="2022-02-04T00:00:00"/>
        <d v="2021-02-11T00:00:00"/>
        <d v="2021-04-06T00:00:00"/>
        <d v="2021-05-17T00:00:00"/>
        <d v="2021-07-08T00:00:00"/>
        <d v="2022-01-05T00:00:00"/>
        <d v="2023-10-16T00:00:00"/>
        <d v="2023-12-16T00:00:00"/>
        <d v="2021-12-13T00:00:00"/>
        <d v="2022-02-11T00:00:00"/>
        <d v="2021-09-02T00:00:00"/>
        <d v="2023-03-18T00:00:00"/>
        <d v="2019-02-26T00:00:00"/>
        <d v="2018-06-28T00:00:00"/>
        <d v="2018-07-17T00:00:00"/>
        <d v="2019-10-28T00:00:00"/>
        <d v="2020-04-02T00:00:00"/>
        <d v="2020-06-18T00:00:00"/>
        <d v="2021-06-24T00:00:00"/>
        <d v="2020-11-17T00:00:00"/>
        <d v="2020-11-02T00:00:00"/>
        <d v="2021-12-10T00:00:00"/>
        <d v="2020-11-04T00:00:00"/>
        <d v="2020-07-28T00:00:00"/>
        <d v="2020-09-08T00:00:00"/>
        <d v="2022-02-01T00:00:00"/>
        <d v="2020-06-23T00:00:00"/>
        <d v="2019-01-11T00:00:00"/>
        <d v="2019-03-12T00:00:00"/>
        <d v="2019-08-22T00:00:00"/>
        <d v="2021-03-12T00:00:00"/>
        <d v="2024-07-31T00:00:00"/>
        <d v="2020-07-29T00:00:00"/>
        <d v="2020-07-21T00:00:00"/>
        <d v="2020-04-30T00:00:00"/>
        <d v="2020-09-16T00:00:00"/>
        <d v="2020-08-21T00:00:00"/>
        <d v="2021-06-01T00:00:00"/>
        <d v="2020-08-12T00:00:00"/>
        <d v="2020-08-20T00:00:00"/>
        <d v="2022-03-07T00:00:00"/>
        <d v="2019-09-11T00:00:00"/>
        <d v="2020-03-19T00:00:00"/>
        <d v="2022-02-23T00:00:00"/>
        <d v="2020-09-10T00:00:00"/>
        <d v="2022-08-11T00:00:00"/>
        <d v="2021-03-20T00:00:00"/>
        <d v="2020-09-18T00:00:00"/>
        <d v="2022-03-11T00:00:00"/>
        <d v="2025-12-08T00:00:00"/>
        <d v="2020-01-28T00:00:00"/>
        <d v="2022-12-15T00:00:00"/>
        <d v="2019-02-28T00:00:00"/>
        <d v="2022-03-24T00:00:00"/>
        <d v="2022-03-16T00:00:00"/>
        <d v="2021-07-30T00:00:00"/>
        <d v="2020-01-23T00:00:00"/>
        <d v="2019-11-12T00:00:00"/>
        <d v="2019-12-06T00:00:00"/>
        <d v="2021-08-02T00:00:00"/>
        <d v="2021-10-28T00:00:00"/>
        <d v="2021-05-12T00:00:00"/>
        <d v="2023-12-18T00:00:00"/>
        <d v="2020-05-06T00:00:00"/>
        <d v="2020-11-03T00:00:00"/>
        <d v="2022-03-23T00:00:00"/>
        <d v="2019-04-18T00:00:00"/>
        <d v="2020-06-26T00:00:00"/>
        <d v="2020-11-19T00:00:00"/>
        <d v="2023-09-11T00:00:00"/>
        <d v="2019-04-03T00:00:00"/>
        <d v="2019-02-08T00:00:00"/>
        <d v="2021-08-31T00:00:00"/>
        <d v="2023-04-08T00:00:00"/>
        <d v="2022-10-27T00:00:00" u="1"/>
        <d v="2021-10-29T00:00:00" u="1"/>
        <d v="2022-10-29T00:00:00" u="1"/>
        <d v="2021-01-04T00:00:00" u="1"/>
        <d v="2023-01-10T00:00:00" u="1"/>
        <d v="2024-03-02T00:00:00" u="1"/>
        <d v="2021-12-31T00:00:00" u="1"/>
        <d v="2022-01-16T00:00:00" u="1"/>
        <d v="2022-03-08T00:00:00" u="1"/>
        <d v="2022-03-12T00:00:00" u="1"/>
        <d v="2021-07-02T00:00:00" u="1"/>
        <d v="2023-07-06T00:00:00" u="1"/>
        <d v="2019-05-22T00:00:00" u="1"/>
        <d v="2022-04-30T00:00:00" u="1"/>
        <d v="2022-11-02T00:00:00" u="1"/>
        <d v="2022-08-18T00:00:00" u="1"/>
        <d v="2022-06-30T00:00:00" u="1"/>
        <d v="2022-11-22T00:00:00" u="1"/>
        <d v="2022-11-30T00:00:00" u="1"/>
        <d v="2021-03-01T00:00:00" u="1"/>
        <d v="2023-01-13T00:00:00" u="1"/>
        <d v="2021-04-01T00:00:00" u="1"/>
        <d v="2023-01-19T00:00:00" u="1"/>
        <d v="2021-05-03T00:00:00" u="1"/>
        <d v="2022-05-03T00:00:00" u="1"/>
        <d v="2023-06-01T00:00:00" u="1"/>
        <d v="2022-04-13T00:00:00" u="1"/>
        <d v="2021-07-01T00:00:00" u="1"/>
        <d v="2022-01-31T00:00:00" u="1"/>
        <d v="2022-07-11T00:00:00" u="1"/>
        <d v="2022-09-07T00:00:00" u="1"/>
        <d v="2019-07-17T00:00:00" u="1"/>
        <d v="2022-10-05T00:00:00" u="1"/>
        <d v="2020-12-01T00:00:00" u="1"/>
        <d v="2022-12-01T00:00:00" u="1"/>
        <d v="2022-11-09T00:00:00" u="1"/>
        <d v="2023-12-09T00:00:00" u="1"/>
      </sharedItems>
    </cacheField>
    <cacheField name="School_x000a_Year" numFmtId="0">
      <sharedItems count="5">
        <s v="2019/20"/>
        <s v="2020/21"/>
        <s v="2021/22"/>
        <s v="2017/18"/>
        <s v="2018/19"/>
      </sharedItems>
    </cacheField>
    <cacheField name="BEST_x000a_Req." numFmtId="0">
      <sharedItems containsBlank="1"/>
    </cacheField>
    <cacheField name="PO Number" numFmtId="0">
      <sharedItems containsBlank="1" count="378">
        <s v="PO3W-200000000730"/>
        <s v="PO3W-200000001592"/>
        <s v="PO3W-200000001595"/>
        <s v="PO3W-200000001597"/>
        <s v="PO2W-200000005314"/>
        <s v="PO1-200000000729"/>
        <s v="PO2W-200000002201"/>
        <s v="PO2W-200000003303"/>
        <s v="PO2W-200000000689, 19-109955"/>
        <s v="PO3W-200000000448"/>
        <s v="PO1-220000000334"/>
        <s v="PO2W-220000000862"/>
        <s v="PO2W-210000001838"/>
        <s v="PO2W-210000002615"/>
        <s v="PO3W-200000001593"/>
        <s v="PO3W-200000001596"/>
        <s v="PO2W-200000005315"/>
        <s v="PO2W-210000002222"/>
        <s v="PO1-200000000954"/>
        <s v="PO2W-200000001057"/>
        <s v="PO2W-210000000680"/>
        <s v="PO2W-210000002227"/>
        <s v="PO2W-210000002308"/>
        <s v="PO2W-200000005316"/>
        <s v="PO2W-210000002164"/>
        <s v="PO1-200000000849"/>
        <s v="PO1-200000000846"/>
        <s v="PO3W-200000000332"/>
        <s v="PO2W-200000004391"/>
        <s v="PO2W-210000000658"/>
        <s v="PO2W-200000005317"/>
        <s v="PO2W-210000002223"/>
        <s v="PO1-200000000953"/>
        <s v="PO2W-220000000367"/>
        <s v="PO2W-200000001054"/>
        <s v="PO2W-210000000977"/>
        <s v="PO2W-200000004928"/>
        <s v="PO2W-220000000489"/>
        <s v="PO2W-210000002228"/>
        <s v="PO1-200000001133"/>
        <s v="PO3W-210000001075"/>
        <s v="PO3W-210000001078"/>
        <s v="PO3W-220000000256"/>
        <s v="PO3W-210000001076"/>
        <s v="PO3W-210000001145"/>
        <s v="PO2W-210000001657"/>
        <s v="PO2W-210000001659"/>
        <s v="PO2W-210000002168"/>
        <s v="PO2W-210000002280"/>
        <s v="PO2W-210000002281"/>
        <s v="PO2W-220000001344"/>
        <s v="PO1-200000000640"/>
        <s v="PO2W-220000000940"/>
        <s v="PO3W-210000002719"/>
        <s v="PO2W-200000004897"/>
        <s v="PO3W-210000003051"/>
        <s v="PO2W-220000000706"/>
        <s v="PO3W-210000002406"/>
        <s v="PO2W-210000001495"/>
        <s v="PO3W-210000001079"/>
        <s v="PO1-210000000608"/>
        <s v="PO2W-200000005389"/>
        <s v="PO2W-210000000995"/>
        <s v="PO2W-210000001656"/>
        <s v="PO2W-210000001982"/>
        <s v="PO2W-210000002278"/>
        <s v="PO2W-210000002602"/>
        <s v="PO2W-220000000246"/>
        <s v="PO2W-210000000983"/>
        <s v="PO2W-200000000856, 19-100508, 18-109907"/>
        <s v="PO3W-210000001096"/>
        <s v="PO2W-210000000882"/>
        <s v="PO2W-210000001035"/>
        <s v="XSRQ-210000001812"/>
        <s v="XSRQ-210000002207"/>
        <s v="XSRQ-210000002247"/>
        <s v="XSRQ-210000002484"/>
        <s v="XSRQ-210000002565"/>
        <s v="XSRQ-220000000064"/>
        <s v="XSRQ-220000000112"/>
        <s v="PO2W-210000001557"/>
        <s v="PO2W-200000004872"/>
        <s v="PO2W-200000004017"/>
        <s v="PO1-200000000662"/>
        <s v="PO2W-210000001098"/>
        <s v="PO2W-200000004768"/>
        <s v="PO2W-200000003716"/>
        <m/>
        <s v="PO2W-200000003188, PO2W-200000001048, 19-107585"/>
        <s v="PO2W-200000003189, PO2W-200000001048, 19-107585"/>
        <s v="PO2W-200000001212, 19-100509, 18-109906"/>
        <s v="19-108466"/>
        <s v="PO2W-200000002737"/>
        <s v="PO2W-210000000725"/>
        <s v="PO2W-200000005318"/>
        <s v="PO2W-210000001958"/>
        <s v="PO2W-210000000984"/>
        <s v="PO1-210000000427"/>
        <s v="19-109342"/>
        <s v="PO1-210000000492"/>
        <s v="PO2W-200000004388"/>
        <s v="PO2W-200000000348"/>
        <s v="PO1-200000000761"/>
        <s v="PO1-220000000675"/>
        <s v="PO2W-200000004016"/>
        <s v="18-104648"/>
        <s v="19-100300"/>
        <s v="PO1-200000000812"/>
        <s v="PO1-200000001126"/>
        <s v="PO1-210000000260"/>
        <s v="PO2W-200000000134"/>
        <s v="PO3W-210000002747"/>
        <s v="PO1-200000001148"/>
        <s v="PO2W-220000001278"/>
        <s v="PO1-200000001027"/>
        <s v="PO2W-200000004282"/>
        <s v="PO2W-210000000381"/>
        <s v="PO3W-210000001074"/>
        <s v="PO3W-210000002899"/>
        <s v="PO3W-210000002998"/>
        <s v="N/A"/>
        <s v="PO2W-200000001205, 19-100491, 18-109571"/>
        <s v="PO2W-200000001206, 19-103806"/>
        <s v="PO1-210000000684"/>
        <s v="PO2W-200000001056"/>
        <s v="PO2W-210000001585"/>
        <s v="PO2W-200000004930"/>
        <s v="PO1-210000000686"/>
        <s v="PO2W-210000001571"/>
        <s v="PO2W-200000000102"/>
        <s v="PO2W-200000001207, 19-100507, 18-109551"/>
        <s v="PO2W-210000000359"/>
        <s v="PO2W-200000005390"/>
        <s v="PO3W-200000000288"/>
        <s v="PO2W-220000000119"/>
        <s v="PO2W-200000004873"/>
        <s v="PO2W-200000002809"/>
        <s v="PO2W-210000001556"/>
        <s v="PO2W-200000005319"/>
        <s v="PO2W-210000002224"/>
        <s v="PO1-200000000850"/>
        <s v="PO2W-210000002229"/>
        <s v="PO2W-210000002060"/>
        <s v="PO2W-200000005320"/>
        <s v="PO1-200000000853"/>
        <s v="PO1-200000000625"/>
        <s v="PO3W-210000000003"/>
        <s v="PO3W-210000000006"/>
        <s v="PO2W-200000005542"/>
        <s v="PO2W-210000001034"/>
        <s v="PO2W-210000001121"/>
        <s v="PO2W-220000000413"/>
        <s v="PO2W-220000001345"/>
        <s v="PO2W-220000001228"/>
        <s v="19-109963"/>
        <s v="PO2W-210000000586"/>
        <s v="PO3W-210000001162"/>
        <s v="PO2W-200000005820"/>
        <s v="PO2W-210000000146"/>
        <s v="PO2W-210000000884"/>
        <s v="PO2W-210000000362"/>
        <s v="PO2W-210000001120"/>
        <s v="PO3W-210000000004"/>
        <s v="PO3W-210000000029"/>
        <s v="PO2W-200000005018"/>
        <s v="PO2W-200000005483"/>
        <s v="PO2W-210000000059"/>
        <s v="PO2W-210000000340"/>
        <s v="PO2W-200000004874"/>
        <s v="PO2W-210000000060"/>
        <s v="PO2W-200000005828"/>
        <s v="PO2W-210000001349"/>
        <s v="PO2W-200000000858, 19-100485"/>
        <s v="PO2W-200000005064"/>
        <s v="PO2W-200000004960"/>
        <s v="XSRQ-220000000971"/>
        <s v="PO1-200000000955"/>
        <s v="PO2W-210000001492"/>
        <s v="PO2W-220000001857"/>
        <s v="PO2W-200000000203"/>
        <s v="19-107318"/>
        <s v="PO2W-200000004548"/>
        <s v="PO2W-200000002196"/>
        <s v="PO2W-200000000121"/>
        <s v="PO1-200000000617"/>
        <s v="PO2W-200000001050, 19-107587"/>
        <s v="PO2W-200000000857, 19-100486"/>
        <s v="PO2W-200000000103"/>
        <s v="PO2W-200000000237"/>
        <s v="PO2W-200000000632"/>
        <s v="PO2W-200000001460"/>
        <s v="PO2W-200000002204"/>
        <s v="PO2W-200000001053"/>
        <s v="PO3W-200000001600"/>
        <s v="PO2W-200000005321"/>
        <s v="PO2W-210000002225"/>
        <s v="PO2W-200000001058"/>
        <s v="PO2W-200000004929"/>
        <s v="PO2W-210000002230"/>
        <s v="PO2W-200000005322"/>
        <s v="PO3W-210000003053"/>
        <s v="PO2W-210000000935"/>
        <s v="PO2W-220000001552"/>
        <s v="PO2W-210000001658"/>
        <s v="PO2W-210000001660"/>
        <s v="PO2W-210000002169"/>
        <s v="PO2W-210000002282"/>
        <s v="PO2W-210000002283"/>
        <s v="PO2W-220000000464"/>
        <s v="PO2W-220000001346"/>
        <s v="PO1-200000001113"/>
        <s v="PO1-210000000609"/>
        <s v="PO3W-210000002442"/>
        <s v="PO2W-210000001496"/>
        <s v="PO3W-210000002832"/>
        <s v="PO2W-200000005019"/>
        <s v="PO2W-210000000975"/>
        <s v="PO2W-200000005391"/>
        <s v="PO2W-210000000976"/>
        <s v="PO2W-210000000986"/>
        <s v="PO2W-210000001978"/>
        <s v="19-100488"/>
        <s v="19-100492, 18-109572"/>
        <s v="PO2W-200000001909"/>
        <s v="PO2W-200000000098"/>
        <s v="PO3W-210000001095"/>
        <s v="XSRQ-210000001813"/>
        <s v="XSRQ-210000002024"/>
        <s v="XSRQ-210000002249"/>
        <s v="XSRQ-210000002810"/>
        <s v="PO2W-210000000063"/>
        <s v="PO2W-210000001036"/>
        <s v="PO1-200000000956"/>
        <s v="PO2W-200000002203"/>
        <s v="PO2W-200000005057"/>
        <s v="PO2W-200000004115"/>
        <s v="PO2W-200000001911"/>
        <s v="PO2W-200000004670"/>
        <s v="PO2W-220000000897"/>
        <s v="PO2W-200000005377"/>
        <s v="PO2W-200000003739"/>
        <s v="PO2W-200000003190, PO2W-200000001052, 19-107584"/>
        <s v="PO2W-200000003191, PO2W-200000001052, 19-107584"/>
        <s v="19-100493, 18-109556"/>
        <s v="PO2W-200000001924"/>
        <s v="19-105188"/>
        <s v="19-106996"/>
        <s v="PO2W-200000003306"/>
        <s v="PO2W-200000000855, 19-109962"/>
        <s v="PO2W-200000004113"/>
        <s v="PO2W-200000004671"/>
        <s v="PO2W-210000001738"/>
        <s v="PO2W-210000001875"/>
        <s v="PO2W-200000004878"/>
        <s v="PO2W-210000000545"/>
        <s v="PO2W-200000004114"/>
        <s v="PO2W-210000001628"/>
        <s v="PO3W-210000000037"/>
        <s v="PO3W-200000003014"/>
        <s v="PO3W-210000000002"/>
        <s v="PO2W-200000005543"/>
        <s v="PO2W-210000001122"/>
        <s v="PO2W-220000001347"/>
        <s v="PO2W-220000001343"/>
        <s v="19-109964"/>
        <s v="PO2W-200000003506"/>
        <s v="PO2W-200000003738"/>
        <s v="PO2W-200000003740"/>
        <s v="PO2W-200000003507"/>
        <s v="PO2W-200000004356"/>
        <s v="PO2W-200000003741"/>
        <s v="PO2W-210000000145"/>
        <s v="PO2W-200000004769"/>
        <s v="PO2W-200000004771"/>
        <s v="PO2W-200000004776"/>
        <s v="PO3W-210000000005"/>
        <s v="PO2W-200000005020"/>
        <s v="PO2W-200000005484"/>
        <s v="PO2W-210000000883"/>
        <s v="PO2W-200000004875"/>
        <s v="PO2W-210000000061"/>
        <s v="PO2W-200000005829"/>
        <s v="PO2W-210000001350"/>
        <s v="PO2W-200000000859, 19-100470"/>
        <s v="PO2W-200000005063"/>
        <s v="PO2W-200000004961"/>
        <s v="PO2W-200000004053"/>
        <s v="PO2W-200000003505"/>
        <s v="PO1-200000000957"/>
        <s v="PO2W-210000001572"/>
        <s v="PO2W-200000001210, 19-101980"/>
        <s v="PO2W-210000000360"/>
        <s v="PO2W-200000005392"/>
        <s v="PO2W-210000000996"/>
        <s v="PO2W-210000001789"/>
        <s v="PO1-2000000000899, 19-104053, JVER21-187"/>
        <s v="PO2W-200000002811"/>
        <s v="PO2W-220000001166"/>
        <s v="PO1-200000000863"/>
        <s v="PO1-220000000605"/>
        <s v="PO2W-200000001208, 19-101983"/>
        <s v="PO2W-210000000374"/>
        <s v="PO2W-210000001831"/>
        <s v="PO2W-200000003192, PO2W-200000001051, 19-107586"/>
        <s v="PO2W-2-00000003193, PO2W-200000001051, 19-107586"/>
        <s v="PO2W-220000000052"/>
        <s v="PO2W-220000001329"/>
        <s v="PO2W-200000003382"/>
        <s v="PO2W-210000000015"/>
        <s v="PO2W-200000000234"/>
        <s v="PO1-210000000685"/>
        <s v="PO1-210000000687"/>
        <s v="PO2W-200000005323"/>
        <s v="PO1-200000000958"/>
        <s v="PO2W-210000000726"/>
        <s v="PO2W-200000005324"/>
        <s v="PO1-200000000848"/>
        <s v="PO2W-200000001211, 19-101981"/>
        <s v="PO2W-210000000403"/>
        <s v="PO2W-200000005393"/>
        <s v="PO2W-200000002812"/>
        <s v="PO1-200000000851"/>
        <s v="PO2W-200000002766"/>
        <s v="PO2W-220000000024"/>
        <s v="PO2W-200000005325"/>
        <s v="PO2W-210000002226"/>
        <s v="PO1-200000000833"/>
        <s v="PO2W-210000000383"/>
        <s v="PO2W-210000002231"/>
        <s v="PO2W-200000005326"/>
        <s v="PO3W-200000000563"/>
        <s v="PO1-200000000852"/>
        <s v="PO2W-220000000054"/>
        <s v="PO2W-200000001055"/>
        <s v="PO2W-210000000455"/>
        <s v="PO2W-200000004931"/>
        <s v="PO2W-210000002213"/>
        <s v="PO1-200000000834"/>
        <s v="PO2W-200000005058"/>
        <s v="PO2W-200000005327"/>
        <s v="PO2W-200000002202"/>
        <s v="PO3W-210000003054"/>
        <s v="PO2W-210000000770"/>
        <s v="PO2W-200000005544"/>
        <s v="PO2W-210000001123"/>
        <s v="PO2W-210000001743"/>
        <s v="PO2W-220000001348"/>
        <s v="19-108465"/>
        <s v="PO2W-210000002165"/>
        <s v="PO2W-220000001377"/>
        <s v="PO2W-210000001354"/>
        <s v="PO2W-210000000144"/>
        <s v="PO2W-210000000675"/>
        <s v="PO2W-210000001119"/>
        <s v="PO2W-200000005021"/>
        <s v="PO2W-200000005485"/>
        <s v="PO2W-210000001957"/>
        <s v="PO2W-200000004876"/>
        <s v="PO2W-200000005541"/>
        <s v="PO2W-210000000062"/>
        <s v="PO2W-210000000585"/>
        <s v="PO2W-210000001351"/>
        <s v="PO2W-200000001213, 19-100506, 18-109555"/>
        <s v="PO2W-200000001214, 19-101982"/>
        <s v="PO2W-200000004424"/>
        <s v="PO2W-210000002075"/>
        <s v="PO2W-200000004962"/>
        <s v="PO2W-200000005821"/>
        <s v="PO2W-210000001574"/>
        <s v="Payroll register: C1J-C" u="1"/>
        <s v="Payroll register: C1F-C" u="1"/>
        <s v="Payroll register: C1K-C" u="1"/>
        <s v="PO2W-220000000606" u="1"/>
        <s v="PO2W-200000003193, PO2W-200000001051, 19-107586" u="1"/>
        <s v="Payroll register: C1H-C" u="1"/>
        <s v="Payroll register: C1I-C" u="1"/>
        <s v="Payroll register: C1E-C" u="1"/>
        <s v="Payroll register: V2B-C" u="1"/>
      </sharedItems>
    </cacheField>
    <cacheField name="Committed_x000a_Amount" numFmtId="4">
      <sharedItems containsSemiMixedTypes="0" containsString="0" containsNumber="1" minValue="-13093.19" maxValue="407500"/>
    </cacheField>
    <cacheField name="Total Exp. &amp;_x000a_Committed" numFmtId="4">
      <sharedItems containsSemiMixedTypes="0" containsString="0" containsNumber="1" minValue="-13093.19" maxValue="766840"/>
    </cacheField>
    <cacheField name="Invoice_x000a_Number" numFmtId="0">
      <sharedItems containsBlank="1" containsMixedTypes="1" containsNumber="1" containsInteger="1" minValue="3294" maxValue="10513843591"/>
    </cacheField>
    <cacheField name="Warrant_x000a_Date" numFmtId="164">
      <sharedItems containsNonDate="0" containsDate="1" containsString="0" containsBlank="1" minDate="2017-12-19T00:00:00" maxDate="2022-03-25T00:00:00"/>
    </cacheField>
    <cacheField name="Warrant_x000a_Number" numFmtId="49">
      <sharedItems containsBlank="1" containsMixedTypes="1" containsNumber="1" containsInteger="1" minValue="20122659" maxValue="25365032"/>
    </cacheField>
    <cacheField name="Completed_x000a_Amount " numFmtId="4">
      <sharedItems containsSemiMixedTypes="0" containsString="0" containsNumber="1" minValue="-13093.19" maxValue="766840"/>
    </cacheField>
    <cacheField name="DSA_x000a_Number" numFmtId="0">
      <sharedItems containsBlank="1" count="53">
        <m/>
        <s v="03-120655"/>
        <s v="03-120157"/>
        <s v="03-121642"/>
        <s v="03-120620"/>
        <s v="03-120656"/>
        <s v="03-120180"/>
        <s v="03-120780"/>
        <s v="03-119421"/>
        <s v="03-120587"/>
        <s v="03-121431"/>
        <s v="03-120181"/>
        <s v="03-121294"/>
        <s v="03-119498"/>
        <s v="03-120624"/>
        <s v="03-121430"/>
        <s v="03-119978"/>
        <s v="03-120621"/>
        <s v="03-119947"/>
        <s v="03-120657"/>
        <s v="03-119606"/>
        <s v="03-119857"/>
        <s v="03-120155"/>
        <s v="03-121641"/>
        <s v="03-120183"/>
        <s v="03-121429"/>
        <s v="03-120779"/>
        <s v="03-120658"/>
        <s v="03-119508"/>
        <s v="03-120417"/>
        <s v="03-119946"/>
        <s v="03-120659"/>
        <s v="03-119551"/>
        <s v="03-121295"/>
        <s v="03-119556"/>
        <s v="03-120447"/>
        <s v="03-121428"/>
        <s v="03-120660"/>
        <s v="03-121427"/>
        <s v="03-121426"/>
        <s v="03-120623"/>
        <s v="03-121296"/>
        <s v="03-119501"/>
        <s v="03-120829"/>
        <s v="03-121425"/>
        <s v="03-120622"/>
        <s v="03-120156"/>
        <s v="03-119611"/>
        <s v="03-121424"/>
        <s v="03-119881"/>
        <s v="03-121545"/>
        <s v="03-119612"/>
        <s v="N/A" u="1"/>
      </sharedItems>
    </cacheField>
    <cacheField name="Project_x000a_Tracking_x000a_#" numFmtId="0">
      <sharedItems containsBlank="1"/>
    </cacheField>
    <cacheField name="Fund" numFmtId="0">
      <sharedItems/>
    </cacheField>
    <cacheField name="Res." numFmtId="0">
      <sharedItems/>
    </cacheField>
    <cacheField name="Goal" numFmtId="0">
      <sharedItems/>
    </cacheField>
    <cacheField name="Funct." numFmtId="0">
      <sharedItems/>
    </cacheField>
    <cacheField name="Obj." numFmtId="1">
      <sharedItems containsSemiMixedTypes="0" containsString="0" containsNumber="1" containsInteger="1" minValue="4300" maxValue="6284" count="19">
        <n v="4400"/>
        <n v="4300"/>
        <n v="5850"/>
        <n v="6250"/>
        <n v="6150"/>
        <n v="6281"/>
        <n v="4340"/>
        <n v="5800"/>
        <n v="6210"/>
        <n v="6230"/>
        <n v="5600"/>
        <n v="5830"/>
        <n v="6284"/>
        <n v="6260"/>
        <n v="6200"/>
        <n v="5822"/>
        <n v="5570"/>
        <n v="5630"/>
        <n v="6233"/>
      </sharedItems>
    </cacheField>
    <cacheField name="Loc." numFmtId="0">
      <sharedItems containsSemiMixedTypes="0" containsString="0" containsNumber="1" containsInteger="1" minValue="7451101" maxValue="9900000" count="119">
        <n v="9011101"/>
        <n v="9011105"/>
        <n v="9011104"/>
        <n v="9021101"/>
        <n v="9021105"/>
        <n v="9021104"/>
        <n v="9021103"/>
        <n v="9021102"/>
        <n v="9031101"/>
        <n v="9031105"/>
        <n v="9031104"/>
        <n v="9031103"/>
        <n v="9041101"/>
        <n v="9041105"/>
        <n v="9041104"/>
        <n v="9041103"/>
        <n v="9041102"/>
        <n v="9051101"/>
        <n v="9051104"/>
        <n v="9051103"/>
        <n v="9051102"/>
        <n v="9061101"/>
        <n v="9061105"/>
        <n v="9061103"/>
        <n v="7451101"/>
        <n v="9851100"/>
        <n v="9900000"/>
        <n v="9091101"/>
        <n v="9091104"/>
        <n v="9091103"/>
        <n v="9091102"/>
        <n v="9121101"/>
        <n v="9121103"/>
        <n v="9131101"/>
        <n v="9131105"/>
        <n v="9131103"/>
        <n v="9131102"/>
        <n v="9161101"/>
        <n v="9161105"/>
        <n v="9161104"/>
        <n v="9161103"/>
        <n v="9401101"/>
        <n v="9401104"/>
        <n v="9401103"/>
        <n v="9171101"/>
        <n v="9171104"/>
        <n v="9171103"/>
        <n v="9191101"/>
        <n v="9191105"/>
        <n v="9191104"/>
        <n v="9191103"/>
        <n v="9191102"/>
        <n v="9411101"/>
        <n v="9411104"/>
        <n v="9411103"/>
        <n v="9201101"/>
        <n v="9201105"/>
        <n v="9201104"/>
        <n v="9201103"/>
        <n v="9201102"/>
        <n v="9211101"/>
        <n v="9211105"/>
        <n v="9211103"/>
        <n v="9221101"/>
        <n v="9211104"/>
        <n v="9221104"/>
        <n v="9221103"/>
        <n v="9221102"/>
        <n v="9231101"/>
        <n v="9231105"/>
        <n v="9231104"/>
        <n v="9231103"/>
        <n v="9241101"/>
        <n v="9241103"/>
        <n v="9241102"/>
        <n v="9251101"/>
        <n v="9251103"/>
        <n v="9251102"/>
        <n v="9261101"/>
        <n v="9261105"/>
        <n v="9261104"/>
        <n v="9261103"/>
        <n v="8031101"/>
        <n v="9281101"/>
        <n v="9281103"/>
        <n v="9291101"/>
        <n v="9291105"/>
        <n v="9291104"/>
        <n v="9291103"/>
        <n v="9301101"/>
        <n v="9301103"/>
        <n v="8021101"/>
        <n v="8021103"/>
        <n v="9311101"/>
        <n v="9311105"/>
        <n v="9311104"/>
        <n v="9311103"/>
        <n v="9311102"/>
        <n v="9331101"/>
        <n v="9331105"/>
        <n v="9341101"/>
        <n v="9341103"/>
        <n v="9441101"/>
        <n v="9441103"/>
        <n v="9351101"/>
        <n v="9351104"/>
        <n v="7461101"/>
        <n v="9421101"/>
        <n v="9421104"/>
        <n v="9421103"/>
        <n v="9371101"/>
        <n v="9371105"/>
        <n v="9371104"/>
        <n v="9371103"/>
        <n v="9381101"/>
        <n v="9381105"/>
        <n v="9381104"/>
        <n v="9381103"/>
        <n v="9431101"/>
      </sharedItems>
    </cacheField>
    <cacheField name="% _x000a_Completion" numFmtId="10">
      <sharedItems containsSemiMixedTypes="0" containsString="0" containsNumber="1" minValue="-1" maxValue="1"/>
    </cacheField>
    <cacheField name="Detail Description"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857">
  <r>
    <s v="Amar-21st Century-Advertisement"/>
    <x v="0"/>
    <x v="0"/>
    <x v="0"/>
    <x v="0"/>
    <n v="0"/>
    <n v="0"/>
    <n v="0"/>
    <n v="0"/>
    <e v="#DIV/0!"/>
  </r>
  <r>
    <s v="Amar-21st Century-Asbestos oversight/survey/abatement"/>
    <x v="0"/>
    <x v="0"/>
    <x v="0"/>
    <x v="1"/>
    <n v="0"/>
    <n v="0"/>
    <n v="0"/>
    <n v="0"/>
    <e v="#DIV/0!"/>
  </r>
  <r>
    <s v="Amar-21st Century-CM/PM Management"/>
    <x v="0"/>
    <x v="0"/>
    <x v="0"/>
    <x v="2"/>
    <n v="0"/>
    <n v="0"/>
    <n v="0"/>
    <n v="0"/>
    <e v="#DIV/0!"/>
  </r>
  <r>
    <s v="Amar-21st Century-Construction Contingency"/>
    <x v="0"/>
    <x v="0"/>
    <x v="0"/>
    <x v="3"/>
    <n v="0"/>
    <n v="0"/>
    <n v="0"/>
    <n v="0"/>
    <e v="#DIV/0!"/>
  </r>
  <r>
    <s v="Amar-21st Century-Contractor"/>
    <x v="0"/>
    <x v="0"/>
    <x v="0"/>
    <x v="4"/>
    <n v="0"/>
    <n v="0"/>
    <n v="0"/>
    <n v="0"/>
    <e v="#DIV/0!"/>
  </r>
  <r>
    <s v="Amar-21st Century-Design"/>
    <x v="0"/>
    <x v="0"/>
    <x v="0"/>
    <x v="5"/>
    <n v="0"/>
    <n v="0"/>
    <n v="0"/>
    <n v="0"/>
    <e v="#DIV/0!"/>
  </r>
  <r>
    <s v="Amar-21st Century-DSA Fees"/>
    <x v="0"/>
    <x v="0"/>
    <x v="0"/>
    <x v="6"/>
    <n v="0"/>
    <n v="0"/>
    <n v="0"/>
    <n v="0"/>
    <e v="#DIV/0!"/>
  </r>
  <r>
    <s v="Amar-21st Century-DSA Inspection"/>
    <x v="0"/>
    <x v="0"/>
    <x v="0"/>
    <x v="7"/>
    <n v="0"/>
    <n v="0"/>
    <n v="0"/>
    <n v="0"/>
    <e v="#DIV/0!"/>
  </r>
  <r>
    <s v="Amar-21st Century-DSA Special Inspection"/>
    <x v="0"/>
    <x v="0"/>
    <x v="0"/>
    <x v="8"/>
    <n v="0"/>
    <n v="0"/>
    <n v="0"/>
    <n v="0"/>
    <e v="#DIV/0!"/>
  </r>
  <r>
    <s v="Amar-21st Century-Environ Consultant"/>
    <x v="0"/>
    <x v="0"/>
    <x v="0"/>
    <x v="9"/>
    <n v="0"/>
    <n v="0"/>
    <n v="2600"/>
    <n v="2600"/>
    <n v="1"/>
  </r>
  <r>
    <s v="Amar-21st Century-FF &amp; E"/>
    <x v="0"/>
    <x v="0"/>
    <x v="0"/>
    <x v="10"/>
    <s v="N/A"/>
    <s v="No Proposal Provided"/>
    <n v="92679.97"/>
    <n v="92679.97"/>
    <n v="1"/>
  </r>
  <r>
    <s v="Amar-21st Century-Legal Services"/>
    <x v="0"/>
    <x v="0"/>
    <x v="0"/>
    <x v="11"/>
    <n v="0"/>
    <n v="0"/>
    <n v="0"/>
    <n v="0"/>
    <e v="#DIV/0!"/>
  </r>
  <r>
    <s v="Amar-21st Century-Move classroom"/>
    <x v="0"/>
    <x v="0"/>
    <x v="0"/>
    <x v="12"/>
    <n v="0"/>
    <n v="0"/>
    <n v="0"/>
    <n v="0"/>
    <e v="#DIV/0!"/>
  </r>
  <r>
    <s v="Amar-21st Century-Move Management"/>
    <x v="0"/>
    <x v="0"/>
    <x v="0"/>
    <x v="13"/>
    <n v="0"/>
    <n v="0"/>
    <n v="0"/>
    <n v="0"/>
    <e v="#DIV/0!"/>
  </r>
  <r>
    <s v="Amar-21st Century-Reprographics"/>
    <x v="0"/>
    <x v="0"/>
    <x v="0"/>
    <x v="14"/>
    <n v="0"/>
    <n v="0"/>
    <n v="0"/>
    <n v="0"/>
    <e v="#DIV/0!"/>
  </r>
  <r>
    <s v="Amar-21st Century-Technology"/>
    <x v="0"/>
    <x v="0"/>
    <x v="0"/>
    <x v="15"/>
    <s v="N/A"/>
    <s v="N/A"/>
    <n v="19593.919999999998"/>
    <n v="19593.919999999998"/>
    <n v="1"/>
  </r>
  <r>
    <s v="Amar-Ceiling replacement-CM/PM Management"/>
    <x v="0"/>
    <x v="0"/>
    <x v="1"/>
    <x v="2"/>
    <n v="0"/>
    <n v="0"/>
    <n v="0"/>
    <n v="0"/>
    <e v="#DIV/0!"/>
  </r>
  <r>
    <s v="Amar-Ceiling replacement-Contractor"/>
    <x v="0"/>
    <x v="0"/>
    <x v="1"/>
    <x v="4"/>
    <n v="180685"/>
    <n v="180685"/>
    <n v="180685"/>
    <n v="17165.07"/>
    <n v="9.4999972327531337E-2"/>
  </r>
  <r>
    <s v="Amar-Drinking fountain replacement-Advertisement"/>
    <x v="0"/>
    <x v="0"/>
    <x v="2"/>
    <x v="0"/>
    <n v="0"/>
    <n v="0"/>
    <n v="0"/>
    <n v="0"/>
    <e v="#DIV/0!"/>
  </r>
  <r>
    <s v="Amar-Drinking fountain replacement-Contractor"/>
    <x v="0"/>
    <x v="0"/>
    <x v="2"/>
    <x v="4"/>
    <n v="8200"/>
    <n v="8200"/>
    <n v="8200"/>
    <n v="8200"/>
    <n v="1"/>
  </r>
  <r>
    <s v="Amar-Drinking fountain replacement-Design"/>
    <x v="0"/>
    <x v="0"/>
    <x v="2"/>
    <x v="5"/>
    <n v="0"/>
    <n v="0"/>
    <n v="0"/>
    <n v="0"/>
    <e v="#DIV/0!"/>
  </r>
  <r>
    <s v="Amar-Drinking fountain replacement-DSA Fees"/>
    <x v="0"/>
    <x v="0"/>
    <x v="2"/>
    <x v="6"/>
    <n v="0"/>
    <n v="0"/>
    <n v="0"/>
    <n v="0"/>
    <e v="#DIV/0!"/>
  </r>
  <r>
    <s v="Amar-Drinking fountain replacement-DSA Inspection"/>
    <x v="0"/>
    <x v="0"/>
    <x v="2"/>
    <x v="7"/>
    <n v="0"/>
    <n v="0"/>
    <n v="1200"/>
    <n v="0"/>
    <n v="0"/>
  </r>
  <r>
    <s v="Amar-Drinking fountain replacement-DSA Special Inspection"/>
    <x v="0"/>
    <x v="0"/>
    <x v="2"/>
    <x v="8"/>
    <n v="0"/>
    <n v="0"/>
    <n v="0"/>
    <n v="0"/>
    <e v="#DIV/0!"/>
  </r>
  <r>
    <s v="Amar-Drinking fountain replacement-Environ Consultant"/>
    <x v="0"/>
    <x v="0"/>
    <x v="2"/>
    <x v="9"/>
    <n v="0"/>
    <n v="0"/>
    <n v="0"/>
    <n v="0"/>
    <e v="#DIV/0!"/>
  </r>
  <r>
    <s v="Amar-Drinking fountain replacement-Reprographics"/>
    <x v="0"/>
    <x v="0"/>
    <x v="2"/>
    <x v="14"/>
    <n v="0"/>
    <n v="0"/>
    <n v="0"/>
    <n v="0"/>
    <e v="#DIV/0!"/>
  </r>
  <r>
    <s v="Amar-Fire Alarm-Advertisement"/>
    <x v="0"/>
    <x v="0"/>
    <x v="3"/>
    <x v="0"/>
    <n v="0"/>
    <n v="0"/>
    <n v="0"/>
    <n v="0"/>
    <e v="#DIV/0!"/>
  </r>
  <r>
    <s v="Amar-Fire Alarm-Contractor"/>
    <x v="0"/>
    <x v="0"/>
    <x v="3"/>
    <x v="4"/>
    <n v="0"/>
    <n v="0"/>
    <n v="0"/>
    <n v="0"/>
    <e v="#DIV/0!"/>
  </r>
  <r>
    <s v="Amar-Fire Alarm-Design"/>
    <x v="0"/>
    <x v="0"/>
    <x v="3"/>
    <x v="5"/>
    <n v="0"/>
    <n v="0"/>
    <n v="0"/>
    <n v="0"/>
    <e v="#DIV/0!"/>
  </r>
  <r>
    <s v="Amar-Fire Alarm-DSA Fees"/>
    <x v="0"/>
    <x v="0"/>
    <x v="3"/>
    <x v="6"/>
    <n v="0"/>
    <n v="0"/>
    <n v="0"/>
    <n v="0"/>
    <e v="#DIV/0!"/>
  </r>
  <r>
    <s v="Amar-Fire Alarm-DSA Inspection"/>
    <x v="0"/>
    <x v="0"/>
    <x v="3"/>
    <x v="7"/>
    <n v="0"/>
    <n v="0"/>
    <n v="0"/>
    <n v="0"/>
    <e v="#DIV/0!"/>
  </r>
  <r>
    <s v="Amar-Fire Alarm-Environ Consultant"/>
    <x v="0"/>
    <x v="0"/>
    <x v="3"/>
    <x v="9"/>
    <n v="0"/>
    <n v="0"/>
    <n v="0"/>
    <n v="0"/>
    <e v="#DIV/0!"/>
  </r>
  <r>
    <s v="Amar-Fire Alarm-Reprographics"/>
    <x v="0"/>
    <x v="0"/>
    <x v="3"/>
    <x v="14"/>
    <n v="0"/>
    <n v="0"/>
    <n v="0"/>
    <n v="0"/>
    <e v="#DIV/0!"/>
  </r>
  <r>
    <s v="Amar-Interim Housing-Advertisement"/>
    <x v="0"/>
    <x v="0"/>
    <x v="4"/>
    <x v="0"/>
    <n v="0"/>
    <n v="0"/>
    <n v="0"/>
    <n v="0"/>
    <e v="#DIV/0!"/>
  </r>
  <r>
    <s v="Amar-Interim Housing-Alarm"/>
    <x v="0"/>
    <x v="0"/>
    <x v="4"/>
    <x v="16"/>
    <n v="0"/>
    <n v="0"/>
    <n v="0"/>
    <n v="0"/>
    <e v="#DIV/0!"/>
  </r>
  <r>
    <s v="Amar-Interim Housing-CM/PM Management"/>
    <x v="0"/>
    <x v="0"/>
    <x v="4"/>
    <x v="2"/>
    <n v="0"/>
    <n v="0"/>
    <n v="0"/>
    <n v="0"/>
    <e v="#DIV/0!"/>
  </r>
  <r>
    <s v="Amar-Interim Housing-Construction Contingency"/>
    <x v="0"/>
    <x v="0"/>
    <x v="4"/>
    <x v="3"/>
    <n v="0"/>
    <n v="0"/>
    <n v="0"/>
    <n v="0"/>
    <e v="#DIV/0!"/>
  </r>
  <r>
    <s v="Amar-Interim Housing-Contractor"/>
    <x v="0"/>
    <x v="0"/>
    <x v="4"/>
    <x v="4"/>
    <n v="0"/>
    <n v="0"/>
    <n v="0"/>
    <n v="0"/>
    <e v="#DIV/0!"/>
  </r>
  <r>
    <s v="Amar-Interim Housing-Design"/>
    <x v="0"/>
    <x v="0"/>
    <x v="4"/>
    <x v="5"/>
    <n v="0"/>
    <n v="0"/>
    <n v="0"/>
    <n v="0"/>
    <e v="#DIV/0!"/>
  </r>
  <r>
    <s v="Amar-Interim Housing-DSA Fees"/>
    <x v="0"/>
    <x v="0"/>
    <x v="4"/>
    <x v="6"/>
    <n v="0"/>
    <n v="0"/>
    <n v="0"/>
    <n v="0"/>
    <e v="#DIV/0!"/>
  </r>
  <r>
    <s v="Amar-Interim Housing-DSA Inspection"/>
    <x v="0"/>
    <x v="0"/>
    <x v="4"/>
    <x v="7"/>
    <n v="0"/>
    <n v="0"/>
    <n v="0"/>
    <n v="0"/>
    <e v="#DIV/0!"/>
  </r>
  <r>
    <s v="Amar-Interim Housing-DSA Special Inspection"/>
    <x v="0"/>
    <x v="0"/>
    <x v="4"/>
    <x v="8"/>
    <n v="0"/>
    <n v="0"/>
    <n v="0"/>
    <n v="0"/>
    <e v="#DIV/0!"/>
  </r>
  <r>
    <s v="Amar-Interim Housing-Environ Consultant"/>
    <x v="0"/>
    <x v="0"/>
    <x v="4"/>
    <x v="9"/>
    <n v="0"/>
    <n v="0"/>
    <n v="0"/>
    <n v="0"/>
    <e v="#DIV/0!"/>
  </r>
  <r>
    <s v="Amar-Interim Housing-FF &amp; E"/>
    <x v="0"/>
    <x v="0"/>
    <x v="4"/>
    <x v="10"/>
    <n v="0"/>
    <n v="0"/>
    <n v="0"/>
    <n v="0"/>
    <e v="#DIV/0!"/>
  </r>
  <r>
    <s v="Amar-Interim Housing-Legal Services"/>
    <x v="0"/>
    <x v="0"/>
    <x v="4"/>
    <x v="11"/>
    <n v="0"/>
    <n v="0"/>
    <n v="0"/>
    <n v="0"/>
    <e v="#DIV/0!"/>
  </r>
  <r>
    <s v="Amar-Interim Housing-Modular Buildings"/>
    <x v="0"/>
    <x v="0"/>
    <x v="4"/>
    <x v="17"/>
    <n v="0"/>
    <n v="0"/>
    <n v="0"/>
    <n v="0"/>
    <e v="#DIV/0!"/>
  </r>
  <r>
    <s v="Amar-Interim Housing-Move Management"/>
    <x v="0"/>
    <x v="0"/>
    <x v="4"/>
    <x v="13"/>
    <n v="0"/>
    <n v="0"/>
    <n v="0"/>
    <n v="0"/>
    <e v="#DIV/0!"/>
  </r>
  <r>
    <s v="Amar-Interim Housing-Reprographics"/>
    <x v="0"/>
    <x v="0"/>
    <x v="4"/>
    <x v="14"/>
    <n v="0"/>
    <n v="0"/>
    <n v="0"/>
    <n v="0"/>
    <e v="#DIV/0!"/>
  </r>
  <r>
    <s v="Amar-Interim Housing-Technology"/>
    <x v="0"/>
    <x v="0"/>
    <x v="4"/>
    <x v="15"/>
    <n v="0"/>
    <n v="0"/>
    <n v="0"/>
    <n v="0"/>
    <e v="#DIV/0!"/>
  </r>
  <r>
    <s v="Baldwin-21st Century-Advertisement"/>
    <x v="1"/>
    <x v="1"/>
    <x v="0"/>
    <x v="0"/>
    <n v="2001.44"/>
    <s v="N/A"/>
    <n v="0"/>
    <n v="0"/>
    <e v="#DIV/0!"/>
  </r>
  <r>
    <s v="Baldwin-21st Century-Asbestos oversight/survey/abatement"/>
    <x v="1"/>
    <x v="1"/>
    <x v="0"/>
    <x v="1"/>
    <n v="105000"/>
    <s v="N/A"/>
    <n v="0"/>
    <n v="0"/>
    <e v="#DIV/0!"/>
  </r>
  <r>
    <s v="Baldwin-21st Century-CM/PM Management"/>
    <x v="1"/>
    <x v="1"/>
    <x v="0"/>
    <x v="2"/>
    <n v="319939.40000000002"/>
    <s v="N/A"/>
    <n v="300512"/>
    <n v="8370"/>
    <n v="2.7852465126184646E-2"/>
  </r>
  <r>
    <s v="Baldwin-21st Century-Construction Contingency"/>
    <x v="1"/>
    <x v="1"/>
    <x v="0"/>
    <x v="3"/>
    <n v="311903.59999999998"/>
    <n v="0"/>
    <n v="0"/>
    <n v="0"/>
    <e v="#DIV/0!"/>
  </r>
  <r>
    <s v="Baldwin-21st Century-Contractor"/>
    <x v="1"/>
    <x v="1"/>
    <x v="0"/>
    <x v="4"/>
    <n v="3327075.7"/>
    <s v="N/A"/>
    <n v="56500"/>
    <n v="56500"/>
    <n v="1"/>
  </r>
  <r>
    <s v="Baldwin-21st Century-Design"/>
    <x v="1"/>
    <x v="1"/>
    <x v="0"/>
    <x v="5"/>
    <n v="382092.83"/>
    <n v="325287"/>
    <n v="337105"/>
    <n v="63549.299999999996"/>
    <n v="0.18851485442221266"/>
  </r>
  <r>
    <s v="Baldwin-21st Century-DSA Fees"/>
    <x v="1"/>
    <x v="1"/>
    <x v="0"/>
    <x v="6"/>
    <n v="63682.14"/>
    <s v="N/A"/>
    <n v="0"/>
    <n v="0"/>
    <e v="#DIV/0!"/>
  </r>
  <r>
    <s v="Baldwin-21st Century-DSA Inspection"/>
    <x v="1"/>
    <x v="1"/>
    <x v="0"/>
    <x v="7"/>
    <n v="54584.69"/>
    <s v="N/A"/>
    <n v="0"/>
    <n v="0"/>
    <e v="#DIV/0!"/>
  </r>
  <r>
    <s v="Baldwin-21st Century-DSA Special Inspection"/>
    <x v="1"/>
    <x v="1"/>
    <x v="0"/>
    <x v="8"/>
    <n v="45487.24"/>
    <s v="N/A"/>
    <n v="0"/>
    <n v="0"/>
    <e v="#DIV/0!"/>
  </r>
  <r>
    <s v="Baldwin-21st Century-Environ Consultant"/>
    <x v="1"/>
    <x v="1"/>
    <x v="0"/>
    <x v="9"/>
    <n v="16011.51"/>
    <s v="N/A"/>
    <n v="2600"/>
    <n v="2600"/>
    <n v="1"/>
  </r>
  <r>
    <s v="Baldwin-21st Century-FF &amp; E"/>
    <x v="1"/>
    <x v="1"/>
    <x v="0"/>
    <x v="10"/>
    <n v="580000"/>
    <s v="No Proposal Provided"/>
    <n v="43907.51"/>
    <n v="43907.51"/>
    <n v="1"/>
  </r>
  <r>
    <s v="Baldwin-21st Century-Legal Services"/>
    <x v="1"/>
    <x v="1"/>
    <x v="0"/>
    <x v="11"/>
    <n v="0"/>
    <n v="0"/>
    <n v="0"/>
    <n v="0"/>
    <e v="#DIV/0!"/>
  </r>
  <r>
    <s v="Baldwin-21st Century-Move classroom"/>
    <x v="1"/>
    <x v="1"/>
    <x v="0"/>
    <x v="12"/>
    <n v="0"/>
    <n v="0"/>
    <n v="0"/>
    <n v="0"/>
    <e v="#DIV/0!"/>
  </r>
  <r>
    <s v="Baldwin-21st Century-Move Management"/>
    <x v="1"/>
    <x v="1"/>
    <x v="0"/>
    <x v="13"/>
    <n v="14555.92"/>
    <s v="N/A"/>
    <n v="0"/>
    <n v="0"/>
    <e v="#DIV/0!"/>
  </r>
  <r>
    <s v="Baldwin-21st Century-Reprographics"/>
    <x v="1"/>
    <x v="1"/>
    <x v="0"/>
    <x v="14"/>
    <n v="2001.44"/>
    <n v="0"/>
    <n v="0"/>
    <n v="0"/>
    <e v="#DIV/0!"/>
  </r>
  <r>
    <s v="Baldwin-21st Century-Technology"/>
    <x v="1"/>
    <x v="1"/>
    <x v="0"/>
    <x v="15"/>
    <n v="580000"/>
    <s v="No Proposal Provided"/>
    <n v="247447.45"/>
    <n v="247447.45"/>
    <n v="1"/>
  </r>
  <r>
    <s v="Baldwin-Ceiling replacement-CM/PM Management"/>
    <x v="1"/>
    <x v="1"/>
    <x v="1"/>
    <x v="2"/>
    <s v="N/A"/>
    <n v="0"/>
    <n v="0"/>
    <n v="0"/>
    <e v="#DIV/0!"/>
  </r>
  <r>
    <s v="Baldwin-Ceiling replacement-Contractor"/>
    <x v="1"/>
    <x v="1"/>
    <x v="1"/>
    <x v="4"/>
    <n v="315644"/>
    <n v="315644"/>
    <n v="315644"/>
    <n v="299861.8"/>
    <n v="0.95"/>
  </r>
  <r>
    <s v="Baldwin-Drinking fountain replacement-Advertisement"/>
    <x v="1"/>
    <x v="1"/>
    <x v="2"/>
    <x v="0"/>
    <n v="0"/>
    <n v="0"/>
    <n v="0"/>
    <n v="0"/>
    <e v="#DIV/0!"/>
  </r>
  <r>
    <s v="Baldwin-Drinking fountain replacement-Contractor"/>
    <x v="1"/>
    <x v="1"/>
    <x v="2"/>
    <x v="4"/>
    <n v="22500"/>
    <s v="N/A"/>
    <n v="0"/>
    <n v="0"/>
    <e v="#DIV/0!"/>
  </r>
  <r>
    <s v="Baldwin-Drinking fountain replacement-Design"/>
    <x v="1"/>
    <x v="1"/>
    <x v="2"/>
    <x v="5"/>
    <n v="0"/>
    <n v="0"/>
    <n v="0"/>
    <n v="0"/>
    <e v="#DIV/0!"/>
  </r>
  <r>
    <s v="Baldwin-Drinking fountain replacement-DSA Fees"/>
    <x v="1"/>
    <x v="1"/>
    <x v="2"/>
    <x v="6"/>
    <n v="0"/>
    <s v="No Proposal Provided"/>
    <n v="1050"/>
    <n v="1050"/>
    <n v="1"/>
  </r>
  <r>
    <s v="Baldwin-Drinking fountain replacement-DSA Inspection"/>
    <x v="1"/>
    <x v="1"/>
    <x v="2"/>
    <x v="7"/>
    <n v="0"/>
    <n v="0"/>
    <n v="0"/>
    <n v="0"/>
    <e v="#DIV/0!"/>
  </r>
  <r>
    <s v="Baldwin-Drinking fountain replacement-DSA Special Inspection"/>
    <x v="1"/>
    <x v="1"/>
    <x v="2"/>
    <x v="8"/>
    <n v="0"/>
    <n v="0"/>
    <n v="0"/>
    <n v="0"/>
    <e v="#DIV/0!"/>
  </r>
  <r>
    <s v="Baldwin-Drinking fountain replacement-Environ Consultant"/>
    <x v="1"/>
    <x v="1"/>
    <x v="2"/>
    <x v="9"/>
    <n v="0"/>
    <n v="0"/>
    <n v="0"/>
    <n v="0"/>
    <e v="#DIV/0!"/>
  </r>
  <r>
    <s v="Baldwin-Drinking fountain replacement-Reprographics"/>
    <x v="1"/>
    <x v="1"/>
    <x v="2"/>
    <x v="14"/>
    <n v="0"/>
    <n v="0"/>
    <n v="0"/>
    <n v="0"/>
    <e v="#DIV/0!"/>
  </r>
  <r>
    <s v="Baldwin-Fire Alarm-Advertisement"/>
    <x v="1"/>
    <x v="1"/>
    <x v="3"/>
    <x v="0"/>
    <n v="0"/>
    <n v="0"/>
    <n v="0"/>
    <n v="0"/>
    <e v="#DIV/0!"/>
  </r>
  <r>
    <s v="Baldwin-Fire Alarm-Contractor"/>
    <x v="1"/>
    <x v="1"/>
    <x v="3"/>
    <x v="4"/>
    <n v="435000"/>
    <n v="338939"/>
    <n v="0"/>
    <n v="0"/>
    <e v="#DIV/0!"/>
  </r>
  <r>
    <s v="Baldwin-Fire Alarm-Design"/>
    <x v="1"/>
    <x v="1"/>
    <x v="3"/>
    <x v="5"/>
    <n v="0"/>
    <s v="No Proposal Provided"/>
    <n v="12125"/>
    <n v="0"/>
    <n v="0"/>
  </r>
  <r>
    <s v="Baldwin-Fire Alarm-DSA Fees"/>
    <x v="1"/>
    <x v="1"/>
    <x v="3"/>
    <x v="6"/>
    <n v="0"/>
    <s v="No Proposal Provided"/>
    <n v="1020"/>
    <n v="1020"/>
    <n v="1"/>
  </r>
  <r>
    <s v="Baldwin-Fire Alarm-DSA Inspection"/>
    <x v="1"/>
    <x v="1"/>
    <x v="3"/>
    <x v="7"/>
    <n v="0"/>
    <n v="0"/>
    <n v="0"/>
    <n v="0"/>
    <e v="#DIV/0!"/>
  </r>
  <r>
    <s v="Baldwin-Fire Alarm-Environ Consultant"/>
    <x v="1"/>
    <x v="1"/>
    <x v="3"/>
    <x v="9"/>
    <n v="0"/>
    <n v="0"/>
    <n v="0"/>
    <n v="0"/>
    <e v="#DIV/0!"/>
  </r>
  <r>
    <s v="Baldwin-Fire Alarm-Reprographics"/>
    <x v="1"/>
    <x v="1"/>
    <x v="3"/>
    <x v="14"/>
    <n v="0"/>
    <n v="0"/>
    <n v="0"/>
    <n v="0"/>
    <e v="#DIV/0!"/>
  </r>
  <r>
    <s v="Baldwin-Interim Housing-Advertisement"/>
    <x v="1"/>
    <x v="1"/>
    <x v="4"/>
    <x v="0"/>
    <n v="400"/>
    <s v="N/A"/>
    <n v="0"/>
    <n v="0"/>
    <e v="#DIV/0!"/>
  </r>
  <r>
    <s v="Baldwin-Interim Housing-Alarm"/>
    <x v="1"/>
    <x v="1"/>
    <x v="4"/>
    <x v="16"/>
    <n v="0"/>
    <n v="0"/>
    <n v="0"/>
    <n v="0"/>
    <e v="#DIV/0!"/>
  </r>
  <r>
    <s v="Baldwin-Interim Housing-CM/PM Management"/>
    <x v="1"/>
    <x v="1"/>
    <x v="4"/>
    <x v="2"/>
    <n v="43850"/>
    <s v="N/A"/>
    <n v="0"/>
    <n v="0"/>
    <e v="#DIV/0!"/>
  </r>
  <r>
    <s v="Baldwin-Interim Housing-Construction Contingency"/>
    <x v="1"/>
    <x v="1"/>
    <x v="4"/>
    <x v="3"/>
    <n v="55000"/>
    <s v="N/A"/>
    <n v="0"/>
    <n v="0"/>
    <e v="#DIV/0!"/>
  </r>
  <r>
    <s v="Baldwin-Interim Housing-Contractor"/>
    <x v="1"/>
    <x v="1"/>
    <x v="4"/>
    <x v="4"/>
    <n v="550000"/>
    <s v="N/A"/>
    <n v="0"/>
    <n v="0"/>
    <e v="#DIV/0!"/>
  </r>
  <r>
    <s v="Baldwin-Interim Housing-Design"/>
    <x v="1"/>
    <x v="1"/>
    <x v="4"/>
    <x v="5"/>
    <n v="80000"/>
    <s v="N/A"/>
    <n v="79400"/>
    <n v="0"/>
    <n v="0"/>
  </r>
  <r>
    <s v="Baldwin-Interim Housing-DSA Fees"/>
    <x v="1"/>
    <x v="1"/>
    <x v="4"/>
    <x v="6"/>
    <n v="14000"/>
    <s v="N/A"/>
    <n v="0"/>
    <n v="0"/>
    <e v="#DIV/0!"/>
  </r>
  <r>
    <s v="Baldwin-Interim Housing-DSA Inspection"/>
    <x v="1"/>
    <x v="1"/>
    <x v="4"/>
    <x v="7"/>
    <n v="12000"/>
    <s v="N/A"/>
    <n v="0"/>
    <n v="0"/>
    <e v="#DIV/0!"/>
  </r>
  <r>
    <s v="Baldwin-Interim Housing-DSA Special Inspection"/>
    <x v="1"/>
    <x v="1"/>
    <x v="4"/>
    <x v="8"/>
    <n v="12000"/>
    <s v="N/A"/>
    <n v="0"/>
    <n v="0"/>
    <e v="#DIV/0!"/>
  </r>
  <r>
    <s v="Baldwin-Interim Housing-Environ Consultant"/>
    <x v="1"/>
    <x v="1"/>
    <x v="4"/>
    <x v="9"/>
    <s v="N/A"/>
    <s v="N/A"/>
    <n v="0"/>
    <n v="0"/>
    <e v="#DIV/0!"/>
  </r>
  <r>
    <s v="Baldwin-Interim Housing-FF &amp; E"/>
    <x v="1"/>
    <x v="1"/>
    <x v="4"/>
    <x v="10"/>
    <n v="0"/>
    <n v="0"/>
    <n v="0"/>
    <n v="0"/>
    <e v="#DIV/0!"/>
  </r>
  <r>
    <s v="Baldwin-Interim Housing-Legal Services"/>
    <x v="1"/>
    <x v="1"/>
    <x v="4"/>
    <x v="11"/>
    <n v="0"/>
    <n v="0"/>
    <n v="0"/>
    <n v="0"/>
    <e v="#DIV/0!"/>
  </r>
  <r>
    <s v="Baldwin-Interim Housing-Modular Buildings"/>
    <x v="1"/>
    <x v="1"/>
    <x v="4"/>
    <x v="17"/>
    <n v="150000"/>
    <s v="N/A"/>
    <n v="0"/>
    <n v="0"/>
    <e v="#DIV/0!"/>
  </r>
  <r>
    <s v="Baldwin-Interim Housing-Move Management"/>
    <x v="1"/>
    <x v="1"/>
    <x v="4"/>
    <x v="13"/>
    <s v="N/A"/>
    <s v="N/A"/>
    <n v="0"/>
    <n v="0"/>
    <e v="#DIV/0!"/>
  </r>
  <r>
    <s v="Baldwin-Interim Housing-Reprographics"/>
    <x v="1"/>
    <x v="1"/>
    <x v="4"/>
    <x v="14"/>
    <n v="400"/>
    <s v="N/A"/>
    <n v="0"/>
    <n v="0"/>
    <e v="#DIV/0!"/>
  </r>
  <r>
    <s v="Baldwin-Interim Housing-Technology"/>
    <x v="1"/>
    <x v="1"/>
    <x v="4"/>
    <x v="15"/>
    <n v="0"/>
    <n v="0"/>
    <n v="0"/>
    <n v="0"/>
    <e v="#DIV/0!"/>
  </r>
  <r>
    <s v="Bixby-21st Century-Advertisement"/>
    <x v="2"/>
    <x v="2"/>
    <x v="0"/>
    <x v="0"/>
    <n v="1477.85"/>
    <s v="N/A"/>
    <n v="0"/>
    <n v="0"/>
    <e v="#DIV/0!"/>
  </r>
  <r>
    <s v="Bixby-21st Century-Asbestos oversight/survey/abatement"/>
    <x v="2"/>
    <x v="2"/>
    <x v="0"/>
    <x v="1"/>
    <n v="73500"/>
    <s v="N/A"/>
    <n v="0"/>
    <n v="0"/>
    <e v="#DIV/0!"/>
  </r>
  <r>
    <s v="Bixby-21st Century-CM/PM Management"/>
    <x v="2"/>
    <x v="2"/>
    <x v="0"/>
    <x v="2"/>
    <n v="235166.16"/>
    <s v="N/A"/>
    <n v="0"/>
    <n v="0"/>
    <e v="#DIV/0!"/>
  </r>
  <r>
    <s v="Bixby-21st Century-Construction Contingency"/>
    <x v="2"/>
    <x v="2"/>
    <x v="0"/>
    <x v="3"/>
    <n v="230307.4"/>
    <s v="N/A"/>
    <n v="0"/>
    <n v="0"/>
    <e v="#DIV/0!"/>
  </r>
  <r>
    <s v="Bixby-21st Century-Contractor"/>
    <x v="2"/>
    <x v="2"/>
    <x v="0"/>
    <x v="4"/>
    <n v="2456689.04"/>
    <s v="N/A"/>
    <n v="52500"/>
    <n v="52500"/>
    <n v="1"/>
  </r>
  <r>
    <s v="Bixby-21st Century-Design"/>
    <x v="2"/>
    <x v="2"/>
    <x v="0"/>
    <x v="5"/>
    <n v="282134.63"/>
    <s v="N/A"/>
    <n v="0"/>
    <n v="0"/>
    <e v="#DIV/0!"/>
  </r>
  <r>
    <s v="Bixby-21st Century-DSA Fees"/>
    <x v="2"/>
    <x v="2"/>
    <x v="0"/>
    <x v="6"/>
    <n v="47022.44"/>
    <s v="N/A"/>
    <n v="0"/>
    <n v="0"/>
    <e v="#DIV/0!"/>
  </r>
  <r>
    <s v="Bixby-21st Century-DSA Inspection"/>
    <x v="2"/>
    <x v="2"/>
    <x v="0"/>
    <x v="7"/>
    <n v="40304.949999999997"/>
    <s v="N/A"/>
    <n v="0"/>
    <n v="0"/>
    <e v="#DIV/0!"/>
  </r>
  <r>
    <s v="Bixby-21st Century-DSA Special Inspection"/>
    <x v="2"/>
    <x v="2"/>
    <x v="0"/>
    <x v="8"/>
    <n v="20152.47"/>
    <s v="N/A"/>
    <n v="0"/>
    <n v="0"/>
    <e v="#DIV/0!"/>
  </r>
  <r>
    <s v="Bixby-21st Century-Environ Consultant"/>
    <x v="2"/>
    <x v="2"/>
    <x v="0"/>
    <x v="9"/>
    <n v="11822.78"/>
    <s v="No Proposal Provided"/>
    <n v="2600"/>
    <n v="2600"/>
    <n v="1"/>
  </r>
  <r>
    <s v="Bixby-21st Century-FF &amp; E"/>
    <x v="2"/>
    <x v="2"/>
    <x v="0"/>
    <x v="10"/>
    <n v="420000"/>
    <s v="No Proposal Provided"/>
    <n v="20720.61"/>
    <n v="20720.61"/>
    <n v="1"/>
  </r>
  <r>
    <s v="Bixby-21st Century-Legal Services"/>
    <x v="2"/>
    <x v="2"/>
    <x v="0"/>
    <x v="11"/>
    <n v="0"/>
    <n v="0"/>
    <n v="0"/>
    <n v="0"/>
    <e v="#DIV/0!"/>
  </r>
  <r>
    <s v="Bixby-21st Century-Move classroom"/>
    <x v="2"/>
    <x v="2"/>
    <x v="0"/>
    <x v="12"/>
    <n v="0"/>
    <n v="0"/>
    <n v="0"/>
    <n v="0"/>
    <e v="#DIV/0!"/>
  </r>
  <r>
    <s v="Bixby-21st Century-Move Management"/>
    <x v="2"/>
    <x v="2"/>
    <x v="0"/>
    <x v="13"/>
    <n v="10747.99"/>
    <s v="N/A"/>
    <n v="0"/>
    <n v="0"/>
    <e v="#DIV/0!"/>
  </r>
  <r>
    <s v="Bixby-21st Century-Reprographics"/>
    <x v="2"/>
    <x v="2"/>
    <x v="0"/>
    <x v="14"/>
    <n v="1477.85"/>
    <s v="N/A"/>
    <n v="0"/>
    <n v="0"/>
    <e v="#DIV/0!"/>
  </r>
  <r>
    <s v="Bixby-21st Century-Technology"/>
    <x v="2"/>
    <x v="2"/>
    <x v="0"/>
    <x v="15"/>
    <n v="420000"/>
    <s v="No Proposal Provided"/>
    <n v="92588.93"/>
    <n v="92588.93"/>
    <n v="1"/>
  </r>
  <r>
    <s v="Bixby-Ceiling replacement-CM/PM Management"/>
    <x v="2"/>
    <x v="2"/>
    <x v="1"/>
    <x v="2"/>
    <n v="0"/>
    <n v="0"/>
    <n v="0"/>
    <n v="0"/>
    <e v="#DIV/0!"/>
  </r>
  <r>
    <s v="Bixby-Ceiling replacement-Contractor"/>
    <x v="2"/>
    <x v="2"/>
    <x v="1"/>
    <x v="4"/>
    <n v="296805"/>
    <n v="296805"/>
    <n v="296805"/>
    <n v="281964.75"/>
    <n v="0.95"/>
  </r>
  <r>
    <s v="Bixby-Drinking fountain replacement-Advertisement"/>
    <x v="2"/>
    <x v="2"/>
    <x v="2"/>
    <x v="0"/>
    <n v="0"/>
    <n v="0"/>
    <n v="0"/>
    <n v="0"/>
    <e v="#DIV/0!"/>
  </r>
  <r>
    <s v="Bixby-Drinking fountain replacement-Contractor"/>
    <x v="2"/>
    <x v="2"/>
    <x v="2"/>
    <x v="4"/>
    <n v="15000"/>
    <s v="N/A"/>
    <n v="0"/>
    <n v="0"/>
    <e v="#DIV/0!"/>
  </r>
  <r>
    <s v="Bixby-Drinking fountain replacement-Design"/>
    <x v="2"/>
    <x v="2"/>
    <x v="2"/>
    <x v="5"/>
    <n v="0"/>
    <n v="0"/>
    <n v="0"/>
    <n v="0"/>
    <e v="#DIV/0!"/>
  </r>
  <r>
    <s v="Bixby-Drinking fountain replacement-DSA Fees"/>
    <x v="2"/>
    <x v="2"/>
    <x v="2"/>
    <x v="6"/>
    <n v="0"/>
    <n v="0"/>
    <n v="1050"/>
    <n v="1050"/>
    <n v="1"/>
  </r>
  <r>
    <s v="Bixby-Drinking fountain replacement-DSA Inspection"/>
    <x v="2"/>
    <x v="2"/>
    <x v="2"/>
    <x v="7"/>
    <n v="0"/>
    <n v="0"/>
    <n v="0"/>
    <n v="0"/>
    <e v="#DIV/0!"/>
  </r>
  <r>
    <s v="Bixby-Drinking fountain replacement-DSA Special Inspection"/>
    <x v="2"/>
    <x v="2"/>
    <x v="2"/>
    <x v="8"/>
    <n v="0"/>
    <n v="0"/>
    <n v="0"/>
    <n v="0"/>
    <e v="#DIV/0!"/>
  </r>
  <r>
    <s v="Bixby-Drinking fountain replacement-Environ Consultant"/>
    <x v="2"/>
    <x v="2"/>
    <x v="2"/>
    <x v="9"/>
    <n v="0"/>
    <n v="0"/>
    <n v="0"/>
    <n v="0"/>
    <e v="#DIV/0!"/>
  </r>
  <r>
    <s v="Bixby-Drinking fountain replacement-Reprographics"/>
    <x v="2"/>
    <x v="2"/>
    <x v="2"/>
    <x v="14"/>
    <n v="0"/>
    <n v="0"/>
    <n v="0"/>
    <n v="0"/>
    <e v="#DIV/0!"/>
  </r>
  <r>
    <s v="Bixby-Fire Alarm-Advertisement"/>
    <x v="2"/>
    <x v="2"/>
    <x v="3"/>
    <x v="0"/>
    <n v="0"/>
    <n v="0"/>
    <n v="0"/>
    <n v="0"/>
    <e v="#DIV/0!"/>
  </r>
  <r>
    <s v="Bixby-Fire Alarm-Contractor"/>
    <x v="2"/>
    <x v="2"/>
    <x v="3"/>
    <x v="4"/>
    <n v="315000"/>
    <s v="N/A"/>
    <n v="0"/>
    <n v="0"/>
    <e v="#DIV/0!"/>
  </r>
  <r>
    <s v="Bixby-Fire Alarm-Design"/>
    <x v="2"/>
    <x v="2"/>
    <x v="3"/>
    <x v="5"/>
    <n v="12125"/>
    <s v="No Proposal Provided"/>
    <n v="12125"/>
    <n v="0"/>
    <n v="0"/>
  </r>
  <r>
    <s v="Bixby-Fire Alarm-DSA Fees"/>
    <x v="2"/>
    <x v="2"/>
    <x v="3"/>
    <x v="6"/>
    <n v="0"/>
    <n v="0"/>
    <n v="870"/>
    <n v="870"/>
    <n v="1"/>
  </r>
  <r>
    <s v="Bixby-Fire Alarm-DSA Inspection"/>
    <x v="2"/>
    <x v="2"/>
    <x v="3"/>
    <x v="7"/>
    <n v="0"/>
    <n v="0"/>
    <n v="0"/>
    <n v="0"/>
    <e v="#DIV/0!"/>
  </r>
  <r>
    <s v="Bixby-Fire Alarm-Environ Consultant"/>
    <x v="2"/>
    <x v="2"/>
    <x v="3"/>
    <x v="9"/>
    <n v="0"/>
    <n v="0"/>
    <n v="0"/>
    <n v="0"/>
    <e v="#DIV/0!"/>
  </r>
  <r>
    <s v="Bixby-Fire Alarm-Reprographics"/>
    <x v="2"/>
    <x v="2"/>
    <x v="3"/>
    <x v="14"/>
    <n v="0"/>
    <n v="0"/>
    <n v="0"/>
    <n v="0"/>
    <e v="#DIV/0!"/>
  </r>
  <r>
    <s v="Bixby-Interim Housing-Advertisement"/>
    <x v="2"/>
    <x v="2"/>
    <x v="4"/>
    <x v="0"/>
    <n v="400"/>
    <s v="N/A"/>
    <n v="0"/>
    <n v="0"/>
    <e v="#DIV/0!"/>
  </r>
  <r>
    <s v="Bixby-Interim Housing-Alarm"/>
    <x v="2"/>
    <x v="2"/>
    <x v="4"/>
    <x v="16"/>
    <n v="0"/>
    <n v="0"/>
    <n v="0"/>
    <n v="0"/>
    <e v="#DIV/0!"/>
  </r>
  <r>
    <s v="Bixby-Interim Housing-CM/PM Management"/>
    <x v="2"/>
    <x v="2"/>
    <x v="4"/>
    <x v="2"/>
    <n v="43850"/>
    <s v="N/A"/>
    <n v="0"/>
    <n v="0"/>
    <e v="#DIV/0!"/>
  </r>
  <r>
    <s v="Bixby-Interim Housing-Construction Contingency"/>
    <x v="2"/>
    <x v="2"/>
    <x v="4"/>
    <x v="3"/>
    <n v="55000"/>
    <s v="N/A"/>
    <n v="0"/>
    <n v="0"/>
    <e v="#DIV/0!"/>
  </r>
  <r>
    <s v="Bixby-Interim Housing-Contractor"/>
    <x v="2"/>
    <x v="2"/>
    <x v="4"/>
    <x v="4"/>
    <n v="550000"/>
    <s v="N/A"/>
    <n v="0"/>
    <n v="0"/>
    <e v="#DIV/0!"/>
  </r>
  <r>
    <s v="Bixby-Interim Housing-Design"/>
    <x v="2"/>
    <x v="2"/>
    <x v="4"/>
    <x v="5"/>
    <n v="80000"/>
    <s v="N/A"/>
    <n v="0"/>
    <n v="0"/>
    <e v="#DIV/0!"/>
  </r>
  <r>
    <s v="Bixby-Interim Housing-DSA Fees"/>
    <x v="2"/>
    <x v="2"/>
    <x v="4"/>
    <x v="6"/>
    <n v="14000"/>
    <s v="N/A"/>
    <n v="0"/>
    <n v="0"/>
    <e v="#DIV/0!"/>
  </r>
  <r>
    <s v="Bixby-Interim Housing-DSA Inspection"/>
    <x v="2"/>
    <x v="2"/>
    <x v="4"/>
    <x v="7"/>
    <n v="12000"/>
    <s v="N/A"/>
    <n v="0"/>
    <n v="0"/>
    <e v="#DIV/0!"/>
  </r>
  <r>
    <s v="Bixby-Interim Housing-DSA Special Inspection"/>
    <x v="2"/>
    <x v="2"/>
    <x v="4"/>
    <x v="8"/>
    <n v="12000"/>
    <s v="N/A"/>
    <n v="0"/>
    <n v="0"/>
    <e v="#DIV/0!"/>
  </r>
  <r>
    <s v="Bixby-Interim Housing-Environ Consultant"/>
    <x v="2"/>
    <x v="2"/>
    <x v="4"/>
    <x v="9"/>
    <n v="0"/>
    <n v="0"/>
    <n v="0"/>
    <n v="0"/>
    <e v="#DIV/0!"/>
  </r>
  <r>
    <s v="Bixby-Interim Housing-FF &amp; E"/>
    <x v="2"/>
    <x v="2"/>
    <x v="4"/>
    <x v="10"/>
    <n v="0"/>
    <n v="0"/>
    <n v="0"/>
    <n v="0"/>
    <e v="#DIV/0!"/>
  </r>
  <r>
    <s v="Bixby-Interim Housing-Legal Services"/>
    <x v="2"/>
    <x v="2"/>
    <x v="4"/>
    <x v="11"/>
    <n v="0"/>
    <n v="0"/>
    <n v="0"/>
    <n v="0"/>
    <e v="#DIV/0!"/>
  </r>
  <r>
    <s v="Bixby-Interim Housing-Modular Buildings"/>
    <x v="2"/>
    <x v="2"/>
    <x v="4"/>
    <x v="17"/>
    <n v="150000"/>
    <s v="N/A"/>
    <n v="0"/>
    <n v="0"/>
    <e v="#DIV/0!"/>
  </r>
  <r>
    <s v="Bixby-Interim Housing-Move Management"/>
    <x v="2"/>
    <x v="2"/>
    <x v="4"/>
    <x v="13"/>
    <n v="0"/>
    <n v="0"/>
    <n v="0"/>
    <n v="0"/>
    <e v="#DIV/0!"/>
  </r>
  <r>
    <s v="Bixby-Interim Housing-Reprographics"/>
    <x v="2"/>
    <x v="2"/>
    <x v="4"/>
    <x v="14"/>
    <n v="400"/>
    <s v="N/A"/>
    <n v="0"/>
    <n v="0"/>
    <e v="#DIV/0!"/>
  </r>
  <r>
    <s v="Bixby-Interim Housing-Technology"/>
    <x v="2"/>
    <x v="2"/>
    <x v="4"/>
    <x v="15"/>
    <n v="0"/>
    <n v="0"/>
    <n v="0"/>
    <n v="0"/>
    <e v="#DIV/0!"/>
  </r>
  <r>
    <s v="California-21st Century-Advertisement"/>
    <x v="1"/>
    <x v="3"/>
    <x v="0"/>
    <x v="0"/>
    <n v="2752.27"/>
    <n v="0"/>
    <n v="0"/>
    <n v="0"/>
    <e v="#DIV/0!"/>
  </r>
  <r>
    <s v="California-21st Century-Asbestos oversight/survey/abatement"/>
    <x v="1"/>
    <x v="3"/>
    <x v="0"/>
    <x v="1"/>
    <n v="52500"/>
    <s v="N/A"/>
    <n v="0"/>
    <n v="0"/>
    <e v="#DIV/0!"/>
  </r>
  <r>
    <s v="California-21st Century-CM/PM Management"/>
    <x v="1"/>
    <x v="3"/>
    <x v="0"/>
    <x v="2"/>
    <n v="173510.81"/>
    <s v="N/A"/>
    <n v="187820"/>
    <n v="17610"/>
    <n v="9.3759982962410823E-2"/>
  </r>
  <r>
    <s v="California-21st Century-Construction Contingency"/>
    <x v="1"/>
    <x v="3"/>
    <x v="0"/>
    <x v="3"/>
    <n v="200164.87"/>
    <s v="N/A"/>
    <n v="0"/>
    <n v="0"/>
    <e v="#DIV/0!"/>
  </r>
  <r>
    <s v="California-21st Century-Contractor"/>
    <x v="1"/>
    <x v="3"/>
    <x v="0"/>
    <x v="4"/>
    <n v="2168827.2000000002"/>
    <s v="No Proposal Provided"/>
    <n v="52744.479999999996"/>
    <n v="52744.479999999996"/>
    <n v="1"/>
  </r>
  <r>
    <s v="California-21st Century-Design"/>
    <x v="1"/>
    <x v="3"/>
    <x v="0"/>
    <x v="5"/>
    <n v="210173.13"/>
    <n v="270392"/>
    <n v="245525"/>
    <n v="62733.26"/>
    <n v="0.25550660828836169"/>
  </r>
  <r>
    <s v="California-21st Century-DSA Fees"/>
    <x v="1"/>
    <x v="3"/>
    <x v="0"/>
    <x v="6"/>
    <n v="40032.980000000003"/>
    <s v="N/A"/>
    <n v="0"/>
    <n v="0"/>
    <e v="#DIV/0!"/>
  </r>
  <r>
    <s v="California-21st Century-DSA Inspection"/>
    <x v="1"/>
    <x v="3"/>
    <x v="0"/>
    <x v="7"/>
    <n v="35028.85"/>
    <s v="N/A"/>
    <n v="0"/>
    <n v="0"/>
    <e v="#DIV/0!"/>
  </r>
  <r>
    <s v="California-21st Century-DSA Special Inspection"/>
    <x v="1"/>
    <x v="3"/>
    <x v="0"/>
    <x v="8"/>
    <n v="15012.37"/>
    <s v="N/A"/>
    <n v="0"/>
    <n v="0"/>
    <e v="#DIV/0!"/>
  </r>
  <r>
    <s v="California-21st Century-Environ Consultant"/>
    <x v="1"/>
    <x v="3"/>
    <x v="0"/>
    <x v="9"/>
    <n v="28125"/>
    <s v="No Proposal Provided"/>
    <n v="2600"/>
    <n v="2600"/>
    <n v="1"/>
  </r>
  <r>
    <s v="California-21st Century-FF &amp; E"/>
    <x v="1"/>
    <x v="3"/>
    <x v="0"/>
    <x v="10"/>
    <n v="300000"/>
    <s v="No Proposal Provided"/>
    <n v="20720.61"/>
    <n v="20720.61"/>
    <n v="1"/>
  </r>
  <r>
    <s v="California-21st Century-Legal Services"/>
    <x v="1"/>
    <x v="3"/>
    <x v="0"/>
    <x v="11"/>
    <n v="0"/>
    <n v="0"/>
    <n v="0"/>
    <n v="0"/>
    <e v="#DIV/0!"/>
  </r>
  <r>
    <s v="California-21st Century-Move classroom"/>
    <x v="1"/>
    <x v="3"/>
    <x v="0"/>
    <x v="12"/>
    <n v="0"/>
    <n v="0"/>
    <n v="0"/>
    <n v="0"/>
    <e v="#DIV/0!"/>
  </r>
  <r>
    <s v="California-21st Century-Move Management"/>
    <x v="1"/>
    <x v="3"/>
    <x v="0"/>
    <x v="13"/>
    <n v="8006.6"/>
    <s v="N/A"/>
    <n v="0"/>
    <n v="0"/>
    <e v="#DIV/0!"/>
  </r>
  <r>
    <s v="California-21st Century-Reprographics"/>
    <x v="1"/>
    <x v="3"/>
    <x v="0"/>
    <x v="14"/>
    <n v="2752.27"/>
    <s v="N/A"/>
    <n v="0"/>
    <n v="0"/>
    <e v="#DIV/0!"/>
  </r>
  <r>
    <s v="California-21st Century-Technology"/>
    <x v="1"/>
    <x v="3"/>
    <x v="0"/>
    <x v="15"/>
    <n v="300000"/>
    <s v="No Proposal Provided"/>
    <n v="135404.69"/>
    <n v="135404.69"/>
    <n v="1"/>
  </r>
  <r>
    <s v="California-Ceiling replacement-CM/PM Management"/>
    <x v="1"/>
    <x v="3"/>
    <x v="1"/>
    <x v="2"/>
    <n v="0"/>
    <n v="0"/>
    <n v="0"/>
    <n v="0"/>
    <e v="#DIV/0!"/>
  </r>
  <r>
    <s v="California-Ceiling replacement-Contractor"/>
    <x v="1"/>
    <x v="3"/>
    <x v="1"/>
    <x v="4"/>
    <n v="236982"/>
    <n v="236982"/>
    <n v="236982"/>
    <n v="225132.9"/>
    <n v="0.95"/>
  </r>
  <r>
    <s v="California-Drinking fountain replacement-Advertisement"/>
    <x v="1"/>
    <x v="3"/>
    <x v="2"/>
    <x v="0"/>
    <n v="0"/>
    <n v="0"/>
    <n v="0"/>
    <n v="0"/>
    <e v="#DIV/0!"/>
  </r>
  <r>
    <s v="California-Drinking fountain replacement-Contractor"/>
    <x v="1"/>
    <x v="3"/>
    <x v="2"/>
    <x v="4"/>
    <n v="15000"/>
    <s v="N/A"/>
    <n v="0"/>
    <n v="0"/>
    <e v="#DIV/0!"/>
  </r>
  <r>
    <s v="California-Drinking fountain replacement-Design"/>
    <x v="1"/>
    <x v="3"/>
    <x v="2"/>
    <x v="5"/>
    <n v="0"/>
    <n v="0"/>
    <n v="0"/>
    <n v="0"/>
    <e v="#DIV/0!"/>
  </r>
  <r>
    <s v="California-Drinking fountain replacement-DSA Fees"/>
    <x v="1"/>
    <x v="3"/>
    <x v="2"/>
    <x v="6"/>
    <n v="1050"/>
    <s v="No Proposal Provided"/>
    <n v="1050"/>
    <n v="1050"/>
    <n v="1"/>
  </r>
  <r>
    <s v="California-Drinking fountain replacement-DSA Inspection"/>
    <x v="1"/>
    <x v="3"/>
    <x v="2"/>
    <x v="7"/>
    <n v="0"/>
    <n v="0"/>
    <n v="0"/>
    <n v="0"/>
    <e v="#DIV/0!"/>
  </r>
  <r>
    <s v="California-Drinking fountain replacement-DSA Special Inspection"/>
    <x v="1"/>
    <x v="3"/>
    <x v="2"/>
    <x v="8"/>
    <n v="0"/>
    <n v="0"/>
    <n v="0"/>
    <n v="0"/>
    <e v="#DIV/0!"/>
  </r>
  <r>
    <s v="California-Drinking fountain replacement-Environ Consultant"/>
    <x v="1"/>
    <x v="3"/>
    <x v="2"/>
    <x v="9"/>
    <n v="0"/>
    <n v="0"/>
    <n v="0"/>
    <n v="0"/>
    <e v="#DIV/0!"/>
  </r>
  <r>
    <s v="California-Drinking fountain replacement-Reprographics"/>
    <x v="1"/>
    <x v="3"/>
    <x v="2"/>
    <x v="14"/>
    <n v="0"/>
    <n v="0"/>
    <n v="0"/>
    <n v="0"/>
    <e v="#DIV/0!"/>
  </r>
  <r>
    <s v="California-Fire Alarm-Advertisement"/>
    <x v="1"/>
    <x v="3"/>
    <x v="3"/>
    <x v="0"/>
    <n v="400"/>
    <n v="0"/>
    <n v="0"/>
    <n v="0"/>
    <e v="#DIV/0!"/>
  </r>
  <r>
    <s v="California-Fire Alarm-Contractor"/>
    <x v="1"/>
    <x v="3"/>
    <x v="3"/>
    <x v="4"/>
    <n v="225000"/>
    <n v="226573.08"/>
    <n v="226573.08"/>
    <n v="214104.43"/>
    <n v="0.94496852847655166"/>
  </r>
  <r>
    <s v="California-Fire Alarm-Design"/>
    <x v="1"/>
    <x v="3"/>
    <x v="3"/>
    <x v="5"/>
    <n v="12125"/>
    <s v="No Proposal Provided"/>
    <n v="12125"/>
    <n v="12125"/>
    <n v="1"/>
  </r>
  <r>
    <s v="California-Fire Alarm-DSA Fees"/>
    <x v="1"/>
    <x v="3"/>
    <x v="3"/>
    <x v="6"/>
    <n v="780"/>
    <s v="No Proposal Provided"/>
    <n v="2070"/>
    <n v="2070"/>
    <n v="1"/>
  </r>
  <r>
    <s v="California-Fire Alarm-DSA Inspection"/>
    <x v="1"/>
    <x v="3"/>
    <x v="3"/>
    <x v="7"/>
    <n v="12250"/>
    <s v="No Proposal Provided"/>
    <n v="12250"/>
    <n v="11750"/>
    <n v="0.95918367346938771"/>
  </r>
  <r>
    <s v="California-Fire Alarm-Environ Consultant"/>
    <x v="1"/>
    <x v="3"/>
    <x v="3"/>
    <x v="9"/>
    <n v="0"/>
    <n v="0"/>
    <n v="0"/>
    <n v="0"/>
    <e v="#DIV/0!"/>
  </r>
  <r>
    <s v="California-Fire Alarm-Reprographics"/>
    <x v="1"/>
    <x v="3"/>
    <x v="3"/>
    <x v="14"/>
    <n v="0"/>
    <n v="0"/>
    <n v="0"/>
    <n v="0"/>
    <e v="#DIV/0!"/>
  </r>
  <r>
    <s v="California-Interim Housing-Advertisement"/>
    <x v="1"/>
    <x v="3"/>
    <x v="4"/>
    <x v="0"/>
    <n v="0"/>
    <n v="0"/>
    <n v="0"/>
    <n v="0"/>
    <e v="#DIV/0!"/>
  </r>
  <r>
    <s v="California-Interim Housing-Alarm"/>
    <x v="1"/>
    <x v="3"/>
    <x v="4"/>
    <x v="16"/>
    <n v="0"/>
    <n v="0"/>
    <n v="0"/>
    <n v="0"/>
    <e v="#DIV/0!"/>
  </r>
  <r>
    <s v="California-Interim Housing-CM/PM Management"/>
    <x v="1"/>
    <x v="3"/>
    <x v="4"/>
    <x v="2"/>
    <n v="51590"/>
    <s v="N/A"/>
    <n v="0"/>
    <n v="0"/>
    <e v="#DIV/0!"/>
  </r>
  <r>
    <s v="California-Interim Housing-Construction Contingency"/>
    <x v="1"/>
    <x v="3"/>
    <x v="4"/>
    <x v="3"/>
    <n v="77000"/>
    <s v="N/A"/>
    <n v="0"/>
    <n v="0"/>
    <e v="#DIV/0!"/>
  </r>
  <r>
    <s v="California-Interim Housing-Contractor"/>
    <x v="1"/>
    <x v="3"/>
    <x v="4"/>
    <x v="4"/>
    <n v="770000"/>
    <s v="N/A"/>
    <n v="0"/>
    <n v="0"/>
    <e v="#DIV/0!"/>
  </r>
  <r>
    <s v="California-Interim Housing-Design"/>
    <x v="1"/>
    <x v="3"/>
    <x v="4"/>
    <x v="5"/>
    <n v="80000"/>
    <s v="N/A"/>
    <n v="97400"/>
    <n v="4646.25"/>
    <n v="4.770277207392197E-2"/>
  </r>
  <r>
    <s v="California-Interim Housing-DSA Fees"/>
    <x v="1"/>
    <x v="3"/>
    <x v="4"/>
    <x v="6"/>
    <n v="16100"/>
    <s v="N/A"/>
    <n v="0"/>
    <n v="0"/>
    <e v="#DIV/0!"/>
  </r>
  <r>
    <s v="California-Interim Housing-DSA Inspection"/>
    <x v="1"/>
    <x v="3"/>
    <x v="4"/>
    <x v="7"/>
    <n v="13800"/>
    <s v="N/A"/>
    <n v="0"/>
    <n v="0"/>
    <e v="#DIV/0!"/>
  </r>
  <r>
    <s v="California-Interim Housing-DSA Special Inspection"/>
    <x v="1"/>
    <x v="3"/>
    <x v="4"/>
    <x v="8"/>
    <n v="13800"/>
    <s v="N/A"/>
    <n v="0"/>
    <n v="0"/>
    <e v="#DIV/0!"/>
  </r>
  <r>
    <s v="California-Interim Housing-Environ Consultant"/>
    <x v="1"/>
    <x v="3"/>
    <x v="4"/>
    <x v="9"/>
    <n v="0"/>
    <n v="0"/>
    <n v="0"/>
    <n v="0"/>
    <e v="#DIV/0!"/>
  </r>
  <r>
    <s v="California-Interim Housing-FF &amp; E"/>
    <x v="1"/>
    <x v="3"/>
    <x v="4"/>
    <x v="10"/>
    <n v="0"/>
    <n v="0"/>
    <n v="0"/>
    <n v="0"/>
    <e v="#DIV/0!"/>
  </r>
  <r>
    <s v="California-Interim Housing-Legal Services"/>
    <x v="1"/>
    <x v="3"/>
    <x v="4"/>
    <x v="11"/>
    <n v="0"/>
    <n v="0"/>
    <n v="0"/>
    <n v="0"/>
    <e v="#DIV/0!"/>
  </r>
  <r>
    <s v="California-Interim Housing-Modular Buildings"/>
    <x v="1"/>
    <x v="3"/>
    <x v="4"/>
    <x v="17"/>
    <n v="150000"/>
    <s v="N/A"/>
    <n v="0"/>
    <n v="0"/>
    <e v="#DIV/0!"/>
  </r>
  <r>
    <s v="California-Interim Housing-Move Management"/>
    <x v="1"/>
    <x v="3"/>
    <x v="4"/>
    <x v="13"/>
    <n v="0"/>
    <n v="0"/>
    <n v="0"/>
    <n v="0"/>
    <e v="#DIV/0!"/>
  </r>
  <r>
    <s v="California-Interim Housing-Reprographics"/>
    <x v="1"/>
    <x v="3"/>
    <x v="4"/>
    <x v="14"/>
    <n v="400"/>
    <s v="N/A"/>
    <n v="0"/>
    <n v="0"/>
    <e v="#DIV/0!"/>
  </r>
  <r>
    <s v="California-Interim Housing-Technology"/>
    <x v="1"/>
    <x v="3"/>
    <x v="4"/>
    <x v="15"/>
    <n v="0"/>
    <n v="0"/>
    <n v="0"/>
    <n v="0"/>
    <e v="#DIV/0!"/>
  </r>
  <r>
    <s v="Cedarlane-21st Century-Advertisement"/>
    <x v="3"/>
    <x v="4"/>
    <x v="0"/>
    <x v="0"/>
    <n v="1728.75"/>
    <s v="No Proposal Provided"/>
    <n v="301.67"/>
    <n v="301.67"/>
    <n v="1"/>
  </r>
  <r>
    <s v="Cedarlane-21st Century-Asbestos oversight/survey/abatement"/>
    <x v="3"/>
    <x v="4"/>
    <x v="0"/>
    <x v="1"/>
    <n v="100000"/>
    <s v="Incl in GC"/>
    <n v="0"/>
    <n v="0"/>
    <e v="#DIV/0!"/>
  </r>
  <r>
    <s v="Cedarlane-21st Century-CM/PM Management"/>
    <x v="3"/>
    <x v="4"/>
    <x v="0"/>
    <x v="2"/>
    <n v="276221.51"/>
    <n v="187122"/>
    <n v="187122"/>
    <n v="187100"/>
    <n v="0.99988242964483065"/>
  </r>
  <r>
    <s v="Cedarlane-21st Century-Construction Contingency"/>
    <x v="3"/>
    <x v="4"/>
    <x v="0"/>
    <x v="3"/>
    <n v="269407.5"/>
    <n v="299000"/>
    <n v="0"/>
    <n v="0"/>
    <e v="#DIV/0!"/>
  </r>
  <r>
    <s v="Cedarlane-21st Century-Contractor"/>
    <x v="3"/>
    <x v="4"/>
    <x v="0"/>
    <x v="4"/>
    <n v="2873769.8"/>
    <n v="2990000"/>
    <n v="2992332.6"/>
    <n v="2842832.6000000006"/>
    <n v="0.95003897628224898"/>
  </r>
  <r>
    <s v="Cedarlane-21st Century-Design"/>
    <x v="3"/>
    <x v="4"/>
    <x v="0"/>
    <x v="5"/>
    <n v="330033.62"/>
    <n v="153600"/>
    <n v="153600"/>
    <n v="126314"/>
    <n v="0.82235677083333336"/>
  </r>
  <r>
    <s v="Cedarlane-21st Century-DSA Fees"/>
    <x v="3"/>
    <x v="4"/>
    <x v="0"/>
    <x v="6"/>
    <n v="55005.599999999999"/>
    <s v="No Proposal Provided"/>
    <n v="22159"/>
    <n v="22159"/>
    <n v="1"/>
  </r>
  <r>
    <s v="Cedarlane-21st Century-DSA Inspection"/>
    <x v="3"/>
    <x v="4"/>
    <x v="0"/>
    <x v="7"/>
    <n v="47147.66"/>
    <n v="93600"/>
    <n v="93600"/>
    <n v="68832"/>
    <n v="0.73538461538461541"/>
  </r>
  <r>
    <s v="Cedarlane-21st Century-DSA Special Inspection"/>
    <x v="3"/>
    <x v="4"/>
    <x v="0"/>
    <x v="8"/>
    <n v="23573"/>
    <s v="N/A"/>
    <n v="0"/>
    <n v="0"/>
    <e v="#DIV/0!"/>
  </r>
  <r>
    <s v="Cedarlane-21st Century-Environ Consultant"/>
    <x v="3"/>
    <x v="4"/>
    <x v="0"/>
    <x v="9"/>
    <n v="13829.98"/>
    <n v="0"/>
    <n v="39575"/>
    <n v="29325"/>
    <n v="0.74099810486418194"/>
  </r>
  <r>
    <s v="Cedarlane-21st Century-FF &amp; E"/>
    <x v="3"/>
    <x v="4"/>
    <x v="0"/>
    <x v="10"/>
    <n v="500000"/>
    <n v="453688.26"/>
    <n v="529098.91"/>
    <n v="500271.06000000006"/>
    <n v="0.94551519677105367"/>
  </r>
  <r>
    <s v="Cedarlane-21st Century-Legal Services"/>
    <x v="3"/>
    <x v="4"/>
    <x v="0"/>
    <x v="11"/>
    <n v="0"/>
    <n v="0"/>
    <n v="0"/>
    <n v="0"/>
    <e v="#DIV/0!"/>
  </r>
  <r>
    <s v="Cedarlane-21st Century-Move classroom"/>
    <x v="3"/>
    <x v="4"/>
    <x v="0"/>
    <x v="12"/>
    <n v="0"/>
    <n v="0"/>
    <n v="2548.2600000000002"/>
    <n v="2548.2600000000002"/>
    <n v="1"/>
  </r>
  <r>
    <s v="Cedarlane-21st Century-Move Management"/>
    <x v="3"/>
    <x v="4"/>
    <x v="0"/>
    <x v="13"/>
    <n v="12572.71"/>
    <n v="0"/>
    <n v="3723"/>
    <n v="3723"/>
    <n v="1"/>
  </r>
  <r>
    <s v="Cedarlane-21st Century-Reprographics"/>
    <x v="3"/>
    <x v="4"/>
    <x v="0"/>
    <x v="14"/>
    <n v="1728.75"/>
    <n v="0"/>
    <n v="216.16"/>
    <n v="216.16"/>
    <n v="1"/>
  </r>
  <r>
    <s v="Cedarlane-21st Century-Technology"/>
    <x v="3"/>
    <x v="4"/>
    <x v="0"/>
    <x v="15"/>
    <n v="500000"/>
    <n v="54618.01"/>
    <n v="469884.98000000004"/>
    <n v="469884.98000000004"/>
    <n v="1"/>
  </r>
  <r>
    <s v="Cedarlane-Ceiling replacement-CM/PM Management"/>
    <x v="3"/>
    <x v="4"/>
    <x v="1"/>
    <x v="2"/>
    <n v="0"/>
    <n v="0"/>
    <n v="0"/>
    <n v="0"/>
    <e v="#DIV/0!"/>
  </r>
  <r>
    <s v="Cedarlane-Ceiling replacement-Contractor"/>
    <x v="3"/>
    <x v="4"/>
    <x v="1"/>
    <x v="4"/>
    <s v="N/A"/>
    <s v="N/A"/>
    <n v="0"/>
    <n v="0"/>
    <e v="#DIV/0!"/>
  </r>
  <r>
    <s v="Cedarlane-Drinking fountain replacement-Advertisement"/>
    <x v="3"/>
    <x v="4"/>
    <x v="2"/>
    <x v="0"/>
    <n v="0"/>
    <n v="0"/>
    <n v="0"/>
    <n v="0"/>
    <e v="#DIV/0!"/>
  </r>
  <r>
    <s v="Cedarlane-Drinking fountain replacement-Contractor"/>
    <x v="3"/>
    <x v="4"/>
    <x v="2"/>
    <x v="4"/>
    <n v="18000"/>
    <s v="N/A"/>
    <n v="0"/>
    <n v="0"/>
    <e v="#DIV/0!"/>
  </r>
  <r>
    <s v="Cedarlane-Drinking fountain replacement-Design"/>
    <x v="3"/>
    <x v="4"/>
    <x v="2"/>
    <x v="5"/>
    <n v="0"/>
    <n v="0"/>
    <n v="0"/>
    <n v="0"/>
    <e v="#DIV/0!"/>
  </r>
  <r>
    <s v="Cedarlane-Drinking fountain replacement-DSA Fees"/>
    <x v="3"/>
    <x v="4"/>
    <x v="2"/>
    <x v="6"/>
    <n v="0"/>
    <n v="0"/>
    <n v="0"/>
    <n v="0"/>
    <e v="#DIV/0!"/>
  </r>
  <r>
    <s v="Cedarlane-Drinking fountain replacement-DSA Inspection"/>
    <x v="3"/>
    <x v="4"/>
    <x v="2"/>
    <x v="7"/>
    <n v="1200"/>
    <s v="No Proposal Provided"/>
    <n v="1200"/>
    <n v="0"/>
    <n v="0"/>
  </r>
  <r>
    <s v="Cedarlane-Drinking fountain replacement-DSA Special Inspection"/>
    <x v="3"/>
    <x v="4"/>
    <x v="2"/>
    <x v="8"/>
    <n v="0"/>
    <n v="0"/>
    <n v="0"/>
    <n v="0"/>
    <e v="#DIV/0!"/>
  </r>
  <r>
    <s v="Cedarlane-Drinking fountain replacement-Environ Consultant"/>
    <x v="3"/>
    <x v="4"/>
    <x v="2"/>
    <x v="9"/>
    <n v="0"/>
    <n v="0"/>
    <n v="0"/>
    <n v="0"/>
    <e v="#DIV/0!"/>
  </r>
  <r>
    <s v="Cedarlane-Drinking fountain replacement-Reprographics"/>
    <x v="3"/>
    <x v="4"/>
    <x v="2"/>
    <x v="14"/>
    <n v="0"/>
    <n v="0"/>
    <n v="0"/>
    <n v="0"/>
    <e v="#DIV/0!"/>
  </r>
  <r>
    <s v="Cedarlane-Fire Alarm-Advertisement"/>
    <x v="3"/>
    <x v="4"/>
    <x v="3"/>
    <x v="0"/>
    <n v="0"/>
    <n v="0"/>
    <n v="0"/>
    <n v="0"/>
    <e v="#DIV/0!"/>
  </r>
  <r>
    <s v="Cedarlane-Fire Alarm-Contractor"/>
    <x v="3"/>
    <x v="4"/>
    <x v="3"/>
    <x v="4"/>
    <n v="116400"/>
    <n v="116400"/>
    <n v="106399.99"/>
    <n v="101079.99"/>
    <n v="0.94999999530075141"/>
  </r>
  <r>
    <s v="Cedarlane-Fire Alarm-Design"/>
    <x v="3"/>
    <x v="4"/>
    <x v="3"/>
    <x v="5"/>
    <n v="47500"/>
    <n v="47500"/>
    <n v="4750"/>
    <n v="4750"/>
    <n v="1"/>
  </r>
  <r>
    <s v="Cedarlane-Fire Alarm-DSA Fees"/>
    <x v="3"/>
    <x v="4"/>
    <x v="3"/>
    <x v="6"/>
    <n v="1290"/>
    <s v="No Proposal Provided"/>
    <n v="1290"/>
    <n v="1290"/>
    <n v="1"/>
  </r>
  <r>
    <s v="Cedarlane-Fire Alarm-DSA Inspection"/>
    <x v="3"/>
    <x v="4"/>
    <x v="3"/>
    <x v="7"/>
    <n v="8250"/>
    <s v="No Proposal Provided"/>
    <n v="8250"/>
    <n v="8250"/>
    <n v="1"/>
  </r>
  <r>
    <s v="Cedarlane-Fire Alarm-Environ Consultant"/>
    <x v="3"/>
    <x v="4"/>
    <x v="3"/>
    <x v="9"/>
    <n v="0"/>
    <n v="0"/>
    <n v="800"/>
    <n v="800"/>
    <n v="1"/>
  </r>
  <r>
    <s v="Cedarlane-Fire Alarm-Reprographics"/>
    <x v="3"/>
    <x v="4"/>
    <x v="3"/>
    <x v="14"/>
    <n v="0"/>
    <n v="0"/>
    <n v="0"/>
    <n v="0"/>
    <e v="#DIV/0!"/>
  </r>
  <r>
    <s v="Cedarlane-Interim Housing-Advertisement"/>
    <x v="3"/>
    <x v="4"/>
    <x v="4"/>
    <x v="0"/>
    <n v="850"/>
    <n v="0"/>
    <n v="301.66000000000003"/>
    <n v="301.66000000000003"/>
    <n v="1"/>
  </r>
  <r>
    <s v="Cedarlane-Interim Housing-Alarm"/>
    <x v="3"/>
    <x v="4"/>
    <x v="4"/>
    <x v="16"/>
    <n v="0"/>
    <n v="0"/>
    <n v="0"/>
    <n v="0"/>
    <e v="#DIV/0!"/>
  </r>
  <r>
    <s v="Cedarlane-Interim Housing-CM/PM Management"/>
    <x v="3"/>
    <x v="4"/>
    <x v="4"/>
    <x v="2"/>
    <s v="Incl in 21st"/>
    <s v="Incl in 21st"/>
    <n v="0"/>
    <n v="0"/>
    <e v="#DIV/0!"/>
  </r>
  <r>
    <s v="Cedarlane-Interim Housing-Construction Contingency"/>
    <x v="3"/>
    <x v="4"/>
    <x v="4"/>
    <x v="3"/>
    <n v="82500"/>
    <n v="82500"/>
    <n v="0"/>
    <n v="0"/>
    <e v="#DIV/0!"/>
  </r>
  <r>
    <s v="Cedarlane-Interim Housing-Contractor"/>
    <x v="3"/>
    <x v="4"/>
    <x v="4"/>
    <x v="4"/>
    <n v="825000"/>
    <n v="825000"/>
    <n v="898952.41"/>
    <n v="786962"/>
    <n v="0.8754212027753504"/>
  </r>
  <r>
    <s v="Cedarlane-Interim Housing-Design"/>
    <x v="3"/>
    <x v="4"/>
    <x v="4"/>
    <x v="5"/>
    <n v="100000"/>
    <n v="117105"/>
    <n v="77333"/>
    <n v="71499.700000000026"/>
    <n v="0.9245690714184116"/>
  </r>
  <r>
    <s v="Cedarlane-Interim Housing-DSA Fees"/>
    <x v="3"/>
    <x v="4"/>
    <x v="4"/>
    <x v="6"/>
    <n v="17000"/>
    <s v="No Proposal Provided"/>
    <n v="3052.5"/>
    <n v="3052.5"/>
    <n v="1"/>
  </r>
  <r>
    <s v="Cedarlane-Interim Housing-DSA Inspection"/>
    <x v="3"/>
    <x v="4"/>
    <x v="4"/>
    <x v="7"/>
    <n v="14875"/>
    <n v="14688"/>
    <n v="14688"/>
    <n v="14688"/>
    <n v="1"/>
  </r>
  <r>
    <s v="Cedarlane-Interim Housing-DSA Special Inspection"/>
    <x v="3"/>
    <x v="4"/>
    <x v="4"/>
    <x v="8"/>
    <n v="10625"/>
    <n v="16920"/>
    <n v="16920"/>
    <n v="10317.5"/>
    <n v="0.60978132387706852"/>
  </r>
  <r>
    <s v="Cedarlane-Interim Housing-Environ Consultant"/>
    <x v="3"/>
    <x v="4"/>
    <x v="4"/>
    <x v="9"/>
    <n v="0"/>
    <n v="0"/>
    <n v="0"/>
    <n v="0"/>
    <e v="#DIV/0!"/>
  </r>
  <r>
    <s v="Cedarlane-Interim Housing-FF &amp; E"/>
    <x v="3"/>
    <x v="4"/>
    <x v="4"/>
    <x v="10"/>
    <n v="0"/>
    <n v="0"/>
    <n v="35280.9"/>
    <n v="35280.9"/>
    <n v="1"/>
  </r>
  <r>
    <s v="Cedarlane-Interim Housing-Legal Services"/>
    <x v="3"/>
    <x v="4"/>
    <x v="4"/>
    <x v="11"/>
    <n v="0"/>
    <n v="0"/>
    <n v="0"/>
    <n v="0"/>
    <e v="#DIV/0!"/>
  </r>
  <r>
    <s v="Cedarlane-Interim Housing-Modular Buildings"/>
    <x v="3"/>
    <x v="4"/>
    <x v="4"/>
    <x v="17"/>
    <n v="239788.74"/>
    <n v="239788.74"/>
    <n v="239788.74"/>
    <n v="239788.74"/>
    <n v="1"/>
  </r>
  <r>
    <s v="Cedarlane-Interim Housing-Move Management"/>
    <x v="3"/>
    <x v="4"/>
    <x v="4"/>
    <x v="13"/>
    <n v="0"/>
    <n v="0"/>
    <n v="0"/>
    <n v="0"/>
    <e v="#DIV/0!"/>
  </r>
  <r>
    <s v="Cedarlane-Interim Housing-Reprographics"/>
    <x v="3"/>
    <x v="4"/>
    <x v="4"/>
    <x v="14"/>
    <n v="850"/>
    <n v="0"/>
    <n v="0"/>
    <n v="0"/>
    <e v="#DIV/0!"/>
  </r>
  <r>
    <s v="Cedarlane-Interim Housing-Technology"/>
    <x v="3"/>
    <x v="4"/>
    <x v="4"/>
    <x v="15"/>
    <n v="0"/>
    <n v="0"/>
    <n v="0"/>
    <n v="0"/>
    <e v="#DIV/0!"/>
  </r>
  <r>
    <s v="Del Valle-21st Century-Advertisement"/>
    <x v="4"/>
    <x v="5"/>
    <x v="0"/>
    <x v="0"/>
    <n v="1217.69"/>
    <n v="0"/>
    <n v="0"/>
    <n v="0"/>
    <e v="#DIV/0!"/>
  </r>
  <r>
    <s v="Del Valle-21st Century-Asbestos oversight/survey/abatement"/>
    <x v="4"/>
    <x v="5"/>
    <x v="0"/>
    <x v="1"/>
    <n v="48872.24"/>
    <n v="0"/>
    <n v="0"/>
    <n v="0"/>
    <e v="#DIV/0!"/>
  </r>
  <r>
    <s v="Del Valle-21st Century-CM/PM Management"/>
    <x v="4"/>
    <x v="5"/>
    <x v="0"/>
    <x v="2"/>
    <n v="192978.68"/>
    <s v="N/A"/>
    <n v="0"/>
    <n v="0"/>
    <e v="#DIV/0!"/>
  </r>
  <r>
    <s v="Del Valle-21st Century-Construction Contingency"/>
    <x v="4"/>
    <x v="5"/>
    <x v="0"/>
    <x v="3"/>
    <n v="189763.3"/>
    <n v="0"/>
    <n v="0"/>
    <n v="0"/>
    <e v="#DIV/0!"/>
  </r>
  <r>
    <s v="Del Valle-21st Century-Contractor"/>
    <x v="4"/>
    <x v="5"/>
    <x v="0"/>
    <x v="4"/>
    <n v="2024205.12"/>
    <n v="0"/>
    <n v="48872.24"/>
    <n v="48872.24"/>
    <n v="1"/>
  </r>
  <r>
    <s v="Del Valle-21st Century-Design"/>
    <x v="4"/>
    <x v="5"/>
    <x v="0"/>
    <x v="5"/>
    <n v="232466.68"/>
    <s v="N/A"/>
    <n v="0"/>
    <n v="0"/>
    <e v="#DIV/0!"/>
  </r>
  <r>
    <s v="Del Valle-21st Century-DSA Fees"/>
    <x v="4"/>
    <x v="5"/>
    <x v="0"/>
    <x v="6"/>
    <n v="38744.449999999997"/>
    <s v="N/A"/>
    <n v="0"/>
    <n v="0"/>
    <e v="#DIV/0!"/>
  </r>
  <r>
    <s v="Del Valle-21st Century-DSA Inspection"/>
    <x v="4"/>
    <x v="5"/>
    <x v="0"/>
    <x v="7"/>
    <n v="33209.53"/>
    <s v="N/A"/>
    <n v="0"/>
    <n v="0"/>
    <e v="#DIV/0!"/>
  </r>
  <r>
    <s v="Del Valle-21st Century-DSA Special Inspection"/>
    <x v="4"/>
    <x v="5"/>
    <x v="0"/>
    <x v="8"/>
    <n v="16604.759999999998"/>
    <s v="N/A"/>
    <n v="0"/>
    <n v="0"/>
    <e v="#DIV/0!"/>
  </r>
  <r>
    <s v="Del Valle-21st Century-Environ Consultant"/>
    <x v="4"/>
    <x v="5"/>
    <x v="0"/>
    <x v="9"/>
    <n v="12176.83"/>
    <s v="N/A"/>
    <n v="2600"/>
    <n v="2600"/>
    <n v="1"/>
  </r>
  <r>
    <s v="Del Valle-21st Century-FF &amp; E"/>
    <x v="4"/>
    <x v="5"/>
    <x v="0"/>
    <x v="10"/>
    <n v="340000"/>
    <s v="No Request for Proposal"/>
    <n v="41441.22"/>
    <n v="41441.22"/>
    <n v="1"/>
  </r>
  <r>
    <s v="Del Valle-21st Century-Legal Services"/>
    <x v="4"/>
    <x v="5"/>
    <x v="0"/>
    <x v="11"/>
    <n v="0"/>
    <n v="0"/>
    <n v="0"/>
    <n v="0"/>
    <e v="#DIV/0!"/>
  </r>
  <r>
    <s v="Del Valle-21st Century-Move classroom"/>
    <x v="4"/>
    <x v="5"/>
    <x v="0"/>
    <x v="12"/>
    <n v="0"/>
    <n v="0"/>
    <n v="0"/>
    <n v="0"/>
    <e v="#DIV/0!"/>
  </r>
  <r>
    <s v="Del Valle-21st Century-Move Management"/>
    <x v="4"/>
    <x v="5"/>
    <x v="0"/>
    <x v="13"/>
    <n v="8855.8700000000008"/>
    <s v="N/A"/>
    <n v="0"/>
    <n v="0"/>
    <e v="#DIV/0!"/>
  </r>
  <r>
    <s v="Del Valle-21st Century-Reprographics"/>
    <x v="4"/>
    <x v="5"/>
    <x v="0"/>
    <x v="14"/>
    <n v="1217.69"/>
    <s v="N/A"/>
    <n v="0"/>
    <n v="0"/>
    <e v="#DIV/0!"/>
  </r>
  <r>
    <s v="Del Valle-21st Century-Technology"/>
    <x v="4"/>
    <x v="5"/>
    <x v="0"/>
    <x v="15"/>
    <n v="340000"/>
    <n v="0"/>
    <n v="150792.63999999998"/>
    <n v="150792.63999999998"/>
    <n v="1"/>
  </r>
  <r>
    <s v="Del Valle-Ceiling replacement-CM/PM Management"/>
    <x v="4"/>
    <x v="5"/>
    <x v="1"/>
    <x v="2"/>
    <n v="0"/>
    <n v="0"/>
    <n v="0"/>
    <n v="0"/>
    <e v="#DIV/0!"/>
  </r>
  <r>
    <s v="Del Valle-Ceiling replacement-Contractor"/>
    <x v="4"/>
    <x v="5"/>
    <x v="1"/>
    <x v="4"/>
    <n v="333183"/>
    <n v="333183"/>
    <n v="333183"/>
    <n v="316523.84999999998"/>
    <n v="0.95"/>
  </r>
  <r>
    <s v="Del Valle-Drinking fountain replacement-Advertisement"/>
    <x v="4"/>
    <x v="5"/>
    <x v="2"/>
    <x v="0"/>
    <n v="0"/>
    <n v="0"/>
    <n v="0"/>
    <n v="0"/>
    <e v="#DIV/0!"/>
  </r>
  <r>
    <s v="Del Valle-Drinking fountain replacement-Contractor"/>
    <x v="4"/>
    <x v="5"/>
    <x v="2"/>
    <x v="4"/>
    <n v="15000"/>
    <n v="0"/>
    <n v="0"/>
    <n v="0"/>
    <e v="#DIV/0!"/>
  </r>
  <r>
    <s v="Del Valle-Drinking fountain replacement-Design"/>
    <x v="4"/>
    <x v="5"/>
    <x v="2"/>
    <x v="5"/>
    <n v="0"/>
    <n v="0"/>
    <n v="0"/>
    <n v="0"/>
    <e v="#DIV/0!"/>
  </r>
  <r>
    <s v="Del Valle-Drinking fountain replacement-DSA Fees"/>
    <x v="4"/>
    <x v="5"/>
    <x v="2"/>
    <x v="6"/>
    <n v="0"/>
    <n v="0"/>
    <n v="0"/>
    <n v="0"/>
    <e v="#DIV/0!"/>
  </r>
  <r>
    <s v="Del Valle-Drinking fountain replacement-DSA Inspection"/>
    <x v="4"/>
    <x v="5"/>
    <x v="2"/>
    <x v="7"/>
    <n v="0"/>
    <n v="0"/>
    <n v="0"/>
    <n v="0"/>
    <e v="#DIV/0!"/>
  </r>
  <r>
    <s v="Del Valle-Drinking fountain replacement-DSA Special Inspection"/>
    <x v="4"/>
    <x v="5"/>
    <x v="2"/>
    <x v="8"/>
    <n v="0"/>
    <n v="0"/>
    <n v="0"/>
    <n v="0"/>
    <e v="#DIV/0!"/>
  </r>
  <r>
    <s v="Del Valle-Drinking fountain replacement-Environ Consultant"/>
    <x v="4"/>
    <x v="5"/>
    <x v="2"/>
    <x v="9"/>
    <n v="0"/>
    <n v="0"/>
    <n v="0"/>
    <n v="0"/>
    <e v="#DIV/0!"/>
  </r>
  <r>
    <s v="Del Valle-Drinking fountain replacement-Reprographics"/>
    <x v="4"/>
    <x v="5"/>
    <x v="2"/>
    <x v="14"/>
    <n v="0"/>
    <n v="0"/>
    <n v="0"/>
    <n v="0"/>
    <e v="#DIV/0!"/>
  </r>
  <r>
    <s v="Del Valle-Fire Alarm-Advertisement"/>
    <x v="4"/>
    <x v="5"/>
    <x v="3"/>
    <x v="0"/>
    <n v="0"/>
    <n v="0"/>
    <n v="0"/>
    <n v="0"/>
    <e v="#DIV/0!"/>
  </r>
  <r>
    <s v="Del Valle-Fire Alarm-Contractor"/>
    <x v="4"/>
    <x v="5"/>
    <x v="3"/>
    <x v="4"/>
    <n v="255000"/>
    <s v="N/A"/>
    <n v="0"/>
    <n v="0"/>
    <e v="#DIV/0!"/>
  </r>
  <r>
    <s v="Del Valle-Fire Alarm-Design"/>
    <x v="4"/>
    <x v="5"/>
    <x v="3"/>
    <x v="5"/>
    <n v="48500"/>
    <n v="48500"/>
    <n v="48500"/>
    <n v="36375"/>
    <n v="0.75"/>
  </r>
  <r>
    <s v="Del Valle-Fire Alarm-DSA Fees"/>
    <x v="4"/>
    <x v="5"/>
    <x v="3"/>
    <x v="6"/>
    <n v="0"/>
    <n v="0"/>
    <n v="870"/>
    <n v="870"/>
    <n v="1"/>
  </r>
  <r>
    <s v="Del Valle-Fire Alarm-DSA Inspection"/>
    <x v="4"/>
    <x v="5"/>
    <x v="3"/>
    <x v="7"/>
    <n v="0"/>
    <n v="0"/>
    <n v="0"/>
    <n v="0"/>
    <e v="#DIV/0!"/>
  </r>
  <r>
    <s v="Del Valle-Fire Alarm-Environ Consultant"/>
    <x v="4"/>
    <x v="5"/>
    <x v="3"/>
    <x v="9"/>
    <n v="0"/>
    <n v="0"/>
    <n v="0"/>
    <n v="0"/>
    <e v="#DIV/0!"/>
  </r>
  <r>
    <s v="Del Valle-Fire Alarm-Reprographics"/>
    <x v="4"/>
    <x v="5"/>
    <x v="3"/>
    <x v="14"/>
    <n v="0"/>
    <n v="0"/>
    <n v="0"/>
    <n v="0"/>
    <e v="#DIV/0!"/>
  </r>
  <r>
    <s v="Del Valle-Interim Housing-Advertisement"/>
    <x v="4"/>
    <x v="5"/>
    <x v="4"/>
    <x v="0"/>
    <n v="400"/>
    <s v="N/A"/>
    <n v="0"/>
    <n v="0"/>
    <e v="#DIV/0!"/>
  </r>
  <r>
    <s v="Del Valle-Interim Housing-Alarm"/>
    <x v="4"/>
    <x v="5"/>
    <x v="4"/>
    <x v="16"/>
    <n v="0"/>
    <n v="0"/>
    <n v="0"/>
    <n v="0"/>
    <e v="#DIV/0!"/>
  </r>
  <r>
    <s v="Del Valle-Interim Housing-CM/PM Management"/>
    <x v="4"/>
    <x v="5"/>
    <x v="4"/>
    <x v="2"/>
    <n v="43850"/>
    <s v="N/A"/>
    <n v="0"/>
    <n v="0"/>
    <e v="#DIV/0!"/>
  </r>
  <r>
    <s v="Del Valle-Interim Housing-Construction Contingency"/>
    <x v="4"/>
    <x v="5"/>
    <x v="4"/>
    <x v="3"/>
    <n v="55000"/>
    <s v="N/A"/>
    <n v="0"/>
    <n v="0"/>
    <e v="#DIV/0!"/>
  </r>
  <r>
    <s v="Del Valle-Interim Housing-Contractor"/>
    <x v="4"/>
    <x v="5"/>
    <x v="4"/>
    <x v="4"/>
    <n v="550000"/>
    <s v="N/A"/>
    <n v="0"/>
    <n v="0"/>
    <e v="#DIV/0!"/>
  </r>
  <r>
    <s v="Del Valle-Interim Housing-Design"/>
    <x v="4"/>
    <x v="5"/>
    <x v="4"/>
    <x v="5"/>
    <n v="80000"/>
    <s v="N/A"/>
    <n v="0"/>
    <n v="0"/>
    <e v="#DIV/0!"/>
  </r>
  <r>
    <s v="Del Valle-Interim Housing-DSA Fees"/>
    <x v="4"/>
    <x v="5"/>
    <x v="4"/>
    <x v="6"/>
    <n v="14000"/>
    <s v="N/A"/>
    <n v="0"/>
    <n v="0"/>
    <e v="#DIV/0!"/>
  </r>
  <r>
    <s v="Del Valle-Interim Housing-DSA Inspection"/>
    <x v="4"/>
    <x v="5"/>
    <x v="4"/>
    <x v="7"/>
    <n v="12000"/>
    <s v="N/A"/>
    <n v="0"/>
    <n v="0"/>
    <e v="#DIV/0!"/>
  </r>
  <r>
    <s v="Del Valle-Interim Housing-DSA Special Inspection"/>
    <x v="4"/>
    <x v="5"/>
    <x v="4"/>
    <x v="8"/>
    <n v="12000"/>
    <s v="N/A"/>
    <n v="0"/>
    <n v="0"/>
    <e v="#DIV/0!"/>
  </r>
  <r>
    <s v="Del Valle-Interim Housing-Environ Consultant"/>
    <x v="4"/>
    <x v="5"/>
    <x v="4"/>
    <x v="9"/>
    <n v="0"/>
    <n v="0"/>
    <n v="0"/>
    <n v="0"/>
    <e v="#DIV/0!"/>
  </r>
  <r>
    <s v="Del Valle-Interim Housing-FF &amp; E"/>
    <x v="4"/>
    <x v="5"/>
    <x v="4"/>
    <x v="10"/>
    <n v="0"/>
    <n v="0"/>
    <n v="0"/>
    <n v="0"/>
    <e v="#DIV/0!"/>
  </r>
  <r>
    <s v="Del Valle-Interim Housing-Legal Services"/>
    <x v="4"/>
    <x v="5"/>
    <x v="4"/>
    <x v="11"/>
    <n v="0"/>
    <n v="0"/>
    <n v="0"/>
    <n v="0"/>
    <e v="#DIV/0!"/>
  </r>
  <r>
    <s v="Del Valle-Interim Housing-Modular Buildings"/>
    <x v="4"/>
    <x v="5"/>
    <x v="4"/>
    <x v="17"/>
    <n v="150000"/>
    <s v="N/A"/>
    <n v="0"/>
    <n v="0"/>
    <e v="#DIV/0!"/>
  </r>
  <r>
    <s v="Del Valle-Interim Housing-Move Management"/>
    <x v="4"/>
    <x v="5"/>
    <x v="4"/>
    <x v="13"/>
    <n v="0"/>
    <n v="0"/>
    <n v="0"/>
    <n v="0"/>
    <e v="#DIV/0!"/>
  </r>
  <r>
    <s v="Del Valle-Interim Housing-Reprographics"/>
    <x v="4"/>
    <x v="5"/>
    <x v="4"/>
    <x v="14"/>
    <n v="400"/>
    <s v="N/A"/>
    <n v="0"/>
    <n v="0"/>
    <e v="#DIV/0!"/>
  </r>
  <r>
    <s v="Del Valle-Interim Housing-Technology"/>
    <x v="4"/>
    <x v="5"/>
    <x v="4"/>
    <x v="15"/>
    <n v="0"/>
    <n v="0"/>
    <n v="0"/>
    <n v="0"/>
    <e v="#DIV/0!"/>
  </r>
  <r>
    <s v="Dibble-21st Century-Advertisement"/>
    <x v="0"/>
    <x v="6"/>
    <x v="0"/>
    <x v="0"/>
    <n v="0"/>
    <n v="0"/>
    <n v="0"/>
    <n v="0"/>
    <e v="#DIV/0!"/>
  </r>
  <r>
    <s v="Dibble-21st Century-Asbestos oversight/survey/abatement"/>
    <x v="0"/>
    <x v="6"/>
    <x v="0"/>
    <x v="1"/>
    <n v="0"/>
    <n v="0"/>
    <n v="0"/>
    <n v="0"/>
    <e v="#DIV/0!"/>
  </r>
  <r>
    <s v="Dibble-21st Century-CM/PM Management"/>
    <x v="0"/>
    <x v="6"/>
    <x v="0"/>
    <x v="2"/>
    <n v="0"/>
    <n v="0"/>
    <n v="0"/>
    <n v="0"/>
    <e v="#DIV/0!"/>
  </r>
  <r>
    <s v="Dibble-21st Century-Construction Contingency"/>
    <x v="0"/>
    <x v="6"/>
    <x v="0"/>
    <x v="3"/>
    <n v="0"/>
    <n v="0"/>
    <n v="0"/>
    <n v="0"/>
    <e v="#DIV/0!"/>
  </r>
  <r>
    <s v="Dibble-21st Century-Contractor"/>
    <x v="0"/>
    <x v="6"/>
    <x v="0"/>
    <x v="4"/>
    <n v="0"/>
    <n v="0"/>
    <n v="0"/>
    <n v="0"/>
    <e v="#DIV/0!"/>
  </r>
  <r>
    <s v="Dibble-21st Century-Design"/>
    <x v="0"/>
    <x v="6"/>
    <x v="0"/>
    <x v="5"/>
    <n v="0"/>
    <n v="0"/>
    <n v="0"/>
    <n v="0"/>
    <e v="#DIV/0!"/>
  </r>
  <r>
    <s v="Dibble-21st Century-DSA Fees"/>
    <x v="0"/>
    <x v="6"/>
    <x v="0"/>
    <x v="6"/>
    <n v="0"/>
    <n v="0"/>
    <n v="0"/>
    <n v="0"/>
    <e v="#DIV/0!"/>
  </r>
  <r>
    <s v="Dibble-21st Century-DSA Inspection"/>
    <x v="0"/>
    <x v="6"/>
    <x v="0"/>
    <x v="7"/>
    <n v="0"/>
    <n v="0"/>
    <n v="0"/>
    <n v="0"/>
    <e v="#DIV/0!"/>
  </r>
  <r>
    <s v="Dibble-21st Century-DSA Special Inspection"/>
    <x v="0"/>
    <x v="6"/>
    <x v="0"/>
    <x v="8"/>
    <n v="0"/>
    <n v="0"/>
    <n v="0"/>
    <n v="0"/>
    <e v="#DIV/0!"/>
  </r>
  <r>
    <s v="Dibble-21st Century-Environ Consultant"/>
    <x v="0"/>
    <x v="6"/>
    <x v="0"/>
    <x v="9"/>
    <n v="2700"/>
    <s v="No Proposal Provided"/>
    <n v="2700"/>
    <n v="2700"/>
    <n v="1"/>
  </r>
  <r>
    <s v="Dibble-21st Century-FF &amp; E"/>
    <x v="0"/>
    <x v="6"/>
    <x v="0"/>
    <x v="10"/>
    <n v="0"/>
    <n v="0"/>
    <n v="0"/>
    <n v="0"/>
    <e v="#DIV/0!"/>
  </r>
  <r>
    <s v="Dibble-21st Century-Legal Services"/>
    <x v="0"/>
    <x v="6"/>
    <x v="0"/>
    <x v="11"/>
    <n v="0"/>
    <n v="0"/>
    <n v="0"/>
    <n v="0"/>
    <e v="#DIV/0!"/>
  </r>
  <r>
    <s v="Dibble-21st Century-Move classroom"/>
    <x v="0"/>
    <x v="6"/>
    <x v="0"/>
    <x v="12"/>
    <n v="0"/>
    <n v="0"/>
    <n v="0"/>
    <n v="0"/>
    <e v="#DIV/0!"/>
  </r>
  <r>
    <s v="Dibble-21st Century-Move Management"/>
    <x v="0"/>
    <x v="6"/>
    <x v="0"/>
    <x v="13"/>
    <n v="0"/>
    <n v="0"/>
    <n v="0"/>
    <n v="0"/>
    <e v="#DIV/0!"/>
  </r>
  <r>
    <s v="Dibble-21st Century-Reprographics"/>
    <x v="0"/>
    <x v="6"/>
    <x v="0"/>
    <x v="14"/>
    <n v="0"/>
    <n v="0"/>
    <n v="0"/>
    <n v="0"/>
    <e v="#DIV/0!"/>
  </r>
  <r>
    <s v="Dibble-21st Century-Technology"/>
    <x v="0"/>
    <x v="6"/>
    <x v="0"/>
    <x v="15"/>
    <n v="0"/>
    <n v="0"/>
    <n v="0"/>
    <n v="0"/>
    <e v="#DIV/0!"/>
  </r>
  <r>
    <s v="Dibble-Ceiling replacement-CM/PM Management"/>
    <x v="0"/>
    <x v="6"/>
    <x v="1"/>
    <x v="2"/>
    <n v="0"/>
    <n v="0"/>
    <n v="0"/>
    <n v="0"/>
    <e v="#DIV/0!"/>
  </r>
  <r>
    <s v="Dibble-Ceiling replacement-Contractor"/>
    <x v="0"/>
    <x v="6"/>
    <x v="1"/>
    <x v="4"/>
    <n v="0"/>
    <n v="0"/>
    <n v="0"/>
    <n v="0"/>
    <e v="#DIV/0!"/>
  </r>
  <r>
    <s v="Dibble-Drinking fountain replacement-Advertisement"/>
    <x v="0"/>
    <x v="6"/>
    <x v="2"/>
    <x v="0"/>
    <n v="0"/>
    <n v="0"/>
    <n v="0"/>
    <n v="0"/>
    <e v="#DIV/0!"/>
  </r>
  <r>
    <s v="Dibble-Drinking fountain replacement-Contractor"/>
    <x v="0"/>
    <x v="6"/>
    <x v="2"/>
    <x v="4"/>
    <n v="0"/>
    <n v="0"/>
    <n v="0"/>
    <n v="0"/>
    <e v="#DIV/0!"/>
  </r>
  <r>
    <s v="Dibble-Drinking fountain replacement-Design"/>
    <x v="0"/>
    <x v="6"/>
    <x v="2"/>
    <x v="5"/>
    <n v="0"/>
    <n v="0"/>
    <n v="0"/>
    <n v="0"/>
    <e v="#DIV/0!"/>
  </r>
  <r>
    <s v="Dibble-Drinking fountain replacement-DSA Fees"/>
    <x v="0"/>
    <x v="6"/>
    <x v="2"/>
    <x v="6"/>
    <n v="0"/>
    <n v="0"/>
    <n v="0"/>
    <n v="0"/>
    <e v="#DIV/0!"/>
  </r>
  <r>
    <s v="Dibble-Drinking fountain replacement-DSA Inspection"/>
    <x v="0"/>
    <x v="6"/>
    <x v="2"/>
    <x v="7"/>
    <n v="0"/>
    <n v="0"/>
    <n v="0"/>
    <n v="0"/>
    <e v="#DIV/0!"/>
  </r>
  <r>
    <s v="Dibble-Drinking fountain replacement-DSA Special Inspection"/>
    <x v="0"/>
    <x v="6"/>
    <x v="2"/>
    <x v="8"/>
    <n v="0"/>
    <n v="0"/>
    <n v="0"/>
    <n v="0"/>
    <e v="#DIV/0!"/>
  </r>
  <r>
    <s v="Dibble-Drinking fountain replacement-Environ Consultant"/>
    <x v="0"/>
    <x v="6"/>
    <x v="2"/>
    <x v="9"/>
    <n v="0"/>
    <n v="0"/>
    <n v="0"/>
    <n v="0"/>
    <e v="#DIV/0!"/>
  </r>
  <r>
    <s v="Dibble-Drinking fountain replacement-Reprographics"/>
    <x v="0"/>
    <x v="6"/>
    <x v="2"/>
    <x v="14"/>
    <n v="0"/>
    <n v="0"/>
    <n v="0"/>
    <n v="0"/>
    <e v="#DIV/0!"/>
  </r>
  <r>
    <s v="Dibble-Fire Alarm-Advertisement"/>
    <x v="0"/>
    <x v="6"/>
    <x v="3"/>
    <x v="0"/>
    <n v="0"/>
    <n v="0"/>
    <n v="0"/>
    <n v="0"/>
    <e v="#DIV/0!"/>
  </r>
  <r>
    <s v="Dibble-Fire Alarm-Contractor"/>
    <x v="0"/>
    <x v="6"/>
    <x v="3"/>
    <x v="4"/>
    <n v="0"/>
    <n v="0"/>
    <n v="0"/>
    <n v="0"/>
    <e v="#DIV/0!"/>
  </r>
  <r>
    <s v="Dibble-Fire Alarm-Design"/>
    <x v="0"/>
    <x v="6"/>
    <x v="3"/>
    <x v="5"/>
    <n v="0"/>
    <n v="0"/>
    <n v="0"/>
    <n v="0"/>
    <e v="#DIV/0!"/>
  </r>
  <r>
    <s v="Dibble-Fire Alarm-DSA Fees"/>
    <x v="0"/>
    <x v="6"/>
    <x v="3"/>
    <x v="6"/>
    <n v="0"/>
    <n v="0"/>
    <n v="0"/>
    <n v="0"/>
    <e v="#DIV/0!"/>
  </r>
  <r>
    <s v="Dibble-Fire Alarm-DSA Inspection"/>
    <x v="0"/>
    <x v="6"/>
    <x v="3"/>
    <x v="7"/>
    <n v="0"/>
    <n v="0"/>
    <n v="0"/>
    <n v="0"/>
    <e v="#DIV/0!"/>
  </r>
  <r>
    <s v="Dibble-Fire Alarm-Environ Consultant"/>
    <x v="0"/>
    <x v="6"/>
    <x v="3"/>
    <x v="9"/>
    <n v="0"/>
    <n v="0"/>
    <n v="0"/>
    <n v="0"/>
    <e v="#DIV/0!"/>
  </r>
  <r>
    <s v="Dibble-Fire Alarm-Reprographics"/>
    <x v="0"/>
    <x v="6"/>
    <x v="3"/>
    <x v="14"/>
    <n v="0"/>
    <n v="0"/>
    <n v="0"/>
    <n v="0"/>
    <e v="#DIV/0!"/>
  </r>
  <r>
    <s v="Dibble-Interim Housing-Advertisement"/>
    <x v="0"/>
    <x v="6"/>
    <x v="4"/>
    <x v="0"/>
    <n v="0"/>
    <n v="0"/>
    <n v="0"/>
    <n v="0"/>
    <e v="#DIV/0!"/>
  </r>
  <r>
    <s v="Dibble-Interim Housing-Alarm"/>
    <x v="0"/>
    <x v="6"/>
    <x v="4"/>
    <x v="16"/>
    <n v="0"/>
    <n v="0"/>
    <n v="0"/>
    <n v="0"/>
    <e v="#DIV/0!"/>
  </r>
  <r>
    <s v="Dibble-Interim Housing-CM/PM Management"/>
    <x v="0"/>
    <x v="6"/>
    <x v="4"/>
    <x v="2"/>
    <n v="0"/>
    <n v="0"/>
    <n v="0"/>
    <n v="0"/>
    <e v="#DIV/0!"/>
  </r>
  <r>
    <s v="Dibble-Interim Housing-Construction Contingency"/>
    <x v="0"/>
    <x v="6"/>
    <x v="4"/>
    <x v="3"/>
    <n v="0"/>
    <n v="0"/>
    <n v="0"/>
    <n v="0"/>
    <e v="#DIV/0!"/>
  </r>
  <r>
    <s v="Dibble-Interim Housing-Contractor"/>
    <x v="0"/>
    <x v="6"/>
    <x v="4"/>
    <x v="4"/>
    <n v="0"/>
    <n v="0"/>
    <n v="0"/>
    <n v="0"/>
    <e v="#DIV/0!"/>
  </r>
  <r>
    <s v="Dibble-Interim Housing-Design"/>
    <x v="0"/>
    <x v="6"/>
    <x v="4"/>
    <x v="5"/>
    <n v="0"/>
    <n v="0"/>
    <n v="0"/>
    <n v="0"/>
    <e v="#DIV/0!"/>
  </r>
  <r>
    <s v="Dibble-Interim Housing-DSA Fees"/>
    <x v="0"/>
    <x v="6"/>
    <x v="4"/>
    <x v="6"/>
    <n v="0"/>
    <n v="0"/>
    <n v="0"/>
    <n v="0"/>
    <e v="#DIV/0!"/>
  </r>
  <r>
    <s v="Dibble-Interim Housing-DSA Inspection"/>
    <x v="0"/>
    <x v="6"/>
    <x v="4"/>
    <x v="7"/>
    <n v="0"/>
    <n v="0"/>
    <n v="0"/>
    <n v="0"/>
    <e v="#DIV/0!"/>
  </r>
  <r>
    <s v="Dibble-Interim Housing-DSA Special Inspection"/>
    <x v="0"/>
    <x v="6"/>
    <x v="4"/>
    <x v="8"/>
    <n v="0"/>
    <n v="0"/>
    <n v="0"/>
    <n v="0"/>
    <e v="#DIV/0!"/>
  </r>
  <r>
    <s v="Dibble-Interim Housing-Environ Consultant"/>
    <x v="0"/>
    <x v="6"/>
    <x v="4"/>
    <x v="9"/>
    <n v="0"/>
    <n v="0"/>
    <n v="0"/>
    <n v="0"/>
    <e v="#DIV/0!"/>
  </r>
  <r>
    <s v="Dibble-Interim Housing-FF &amp; E"/>
    <x v="0"/>
    <x v="6"/>
    <x v="4"/>
    <x v="10"/>
    <n v="0"/>
    <n v="0"/>
    <n v="0"/>
    <n v="0"/>
    <e v="#DIV/0!"/>
  </r>
  <r>
    <s v="Dibble-Interim Housing-Legal Services"/>
    <x v="0"/>
    <x v="6"/>
    <x v="4"/>
    <x v="11"/>
    <n v="0"/>
    <n v="0"/>
    <n v="0"/>
    <n v="0"/>
    <e v="#DIV/0!"/>
  </r>
  <r>
    <s v="Dibble-Interim Housing-Modular Buildings"/>
    <x v="0"/>
    <x v="6"/>
    <x v="4"/>
    <x v="17"/>
    <n v="0"/>
    <n v="0"/>
    <n v="0"/>
    <n v="0"/>
    <e v="#DIV/0!"/>
  </r>
  <r>
    <s v="Dibble-Interim Housing-Move Management"/>
    <x v="0"/>
    <x v="6"/>
    <x v="4"/>
    <x v="13"/>
    <n v="0"/>
    <n v="0"/>
    <n v="0"/>
    <n v="0"/>
    <e v="#DIV/0!"/>
  </r>
  <r>
    <s v="Dibble-Interim Housing-Reprographics"/>
    <x v="0"/>
    <x v="6"/>
    <x v="4"/>
    <x v="14"/>
    <n v="0"/>
    <n v="0"/>
    <n v="0"/>
    <n v="0"/>
    <e v="#DIV/0!"/>
  </r>
  <r>
    <s v="Dibble-Interim Housing-Technology"/>
    <x v="0"/>
    <x v="6"/>
    <x v="4"/>
    <x v="15"/>
    <n v="0"/>
    <n v="0"/>
    <n v="0"/>
    <n v="0"/>
    <e v="#DIV/0!"/>
  </r>
  <r>
    <s v="District Office-21st Century-Advertisement"/>
    <x v="0"/>
    <x v="7"/>
    <x v="0"/>
    <x v="0"/>
    <n v="0"/>
    <n v="0"/>
    <n v="1243.25"/>
    <n v="632"/>
    <n v="0.5083450633420471"/>
  </r>
  <r>
    <s v="District Office-21st Century-Asbestos oversight/survey/abatement"/>
    <x v="0"/>
    <x v="7"/>
    <x v="0"/>
    <x v="1"/>
    <n v="0"/>
    <n v="0"/>
    <n v="0"/>
    <n v="0"/>
    <e v="#DIV/0!"/>
  </r>
  <r>
    <s v="District Office-21st Century-CM/PM Management"/>
    <x v="0"/>
    <x v="7"/>
    <x v="0"/>
    <x v="2"/>
    <n v="450000"/>
    <n v="450000"/>
    <n v="750000"/>
    <n v="500905"/>
    <n v="0.66787333333333332"/>
  </r>
  <r>
    <s v="District Office-21st Century-Construction Contingency"/>
    <x v="0"/>
    <x v="7"/>
    <x v="0"/>
    <x v="3"/>
    <n v="0"/>
    <n v="0"/>
    <n v="0"/>
    <n v="0"/>
    <e v="#DIV/0!"/>
  </r>
  <r>
    <s v="District Office-21st Century-Contractor"/>
    <x v="0"/>
    <x v="7"/>
    <x v="0"/>
    <x v="4"/>
    <n v="392859.44"/>
    <s v="No Proposal Provided"/>
    <n v="278159.12000000011"/>
    <n v="259042.4"/>
    <n v="0.93127415703644689"/>
  </r>
  <r>
    <s v="District Office-21st Century-Design"/>
    <x v="0"/>
    <x v="7"/>
    <x v="0"/>
    <x v="5"/>
    <n v="2022.86"/>
    <n v="2022.86"/>
    <n v="0"/>
    <n v="0"/>
    <e v="#DIV/0!"/>
  </r>
  <r>
    <s v="District Office-21st Century-DSA Fees"/>
    <x v="0"/>
    <x v="7"/>
    <x v="0"/>
    <x v="6"/>
    <n v="0"/>
    <n v="0"/>
    <n v="0"/>
    <n v="0"/>
    <e v="#DIV/0!"/>
  </r>
  <r>
    <s v="District Office-21st Century-DSA Inspection"/>
    <x v="0"/>
    <x v="7"/>
    <x v="0"/>
    <x v="7"/>
    <n v="0"/>
    <n v="0"/>
    <n v="0"/>
    <n v="0"/>
    <e v="#DIV/0!"/>
  </r>
  <r>
    <s v="District Office-21st Century-DSA Special Inspection"/>
    <x v="0"/>
    <x v="7"/>
    <x v="0"/>
    <x v="8"/>
    <n v="0"/>
    <n v="0"/>
    <n v="0"/>
    <n v="0"/>
    <e v="#DIV/0!"/>
  </r>
  <r>
    <s v="District Office-21st Century-Environ Consultant"/>
    <x v="0"/>
    <x v="7"/>
    <x v="0"/>
    <x v="9"/>
    <n v="0"/>
    <n v="0"/>
    <n v="0"/>
    <n v="0"/>
    <e v="#DIV/0!"/>
  </r>
  <r>
    <s v="District Office-21st Century-FF &amp; E"/>
    <x v="0"/>
    <x v="7"/>
    <x v="0"/>
    <x v="10"/>
    <n v="2678.05"/>
    <s v="No Proposal Provided"/>
    <n v="84862.090000000011"/>
    <n v="84862.090000000011"/>
    <n v="1"/>
  </r>
  <r>
    <s v="District Office-21st Century-Legal Services"/>
    <x v="0"/>
    <x v="7"/>
    <x v="0"/>
    <x v="11"/>
    <n v="774388.14"/>
    <s v="No Proposal Provided"/>
    <n v="102571.44"/>
    <n v="67648.94"/>
    <n v="0.65952998222507164"/>
  </r>
  <r>
    <s v="District Office-21st Century-Move classroom"/>
    <x v="0"/>
    <x v="7"/>
    <x v="0"/>
    <x v="12"/>
    <n v="146130.32999999999"/>
    <s v="N/A"/>
    <n v="0"/>
    <n v="0"/>
    <e v="#DIV/0!"/>
  </r>
  <r>
    <s v="District Office-21st Century-Move Management"/>
    <x v="0"/>
    <x v="7"/>
    <x v="0"/>
    <x v="13"/>
    <n v="0"/>
    <n v="0"/>
    <n v="0"/>
    <n v="0"/>
    <e v="#DIV/0!"/>
  </r>
  <r>
    <s v="District Office-21st Century-Reprographics"/>
    <x v="0"/>
    <x v="7"/>
    <x v="0"/>
    <x v="14"/>
    <n v="7950.01"/>
    <s v="No Proposal Provided"/>
    <n v="4267.04"/>
    <n v="229.19"/>
    <n v="5.371170647568338E-2"/>
  </r>
  <r>
    <s v="District Office-21st Century-Technology"/>
    <x v="0"/>
    <x v="7"/>
    <x v="0"/>
    <x v="15"/>
    <n v="434528.6"/>
    <s v="No Proposal Provided"/>
    <n v="434528.61"/>
    <n v="434528.61"/>
    <n v="1"/>
  </r>
  <r>
    <s v="District Office-Ceiling replacement-CM/PM Management"/>
    <x v="0"/>
    <x v="7"/>
    <x v="1"/>
    <x v="2"/>
    <n v="0"/>
    <n v="0"/>
    <n v="0"/>
    <n v="0"/>
    <e v="#DIV/0!"/>
  </r>
  <r>
    <s v="District Office-Ceiling replacement-Contractor"/>
    <x v="0"/>
    <x v="7"/>
    <x v="1"/>
    <x v="4"/>
    <n v="0"/>
    <n v="0"/>
    <n v="0"/>
    <n v="0"/>
    <e v="#DIV/0!"/>
  </r>
  <r>
    <s v="District Office-Cost of Issuance-Issuance costs"/>
    <x v="0"/>
    <x v="7"/>
    <x v="5"/>
    <x v="18"/>
    <n v="1572741.59"/>
    <s v="No Proposal Provided"/>
    <n v="465750"/>
    <n v="465750"/>
    <n v="1"/>
  </r>
  <r>
    <s v="District Office-Design guidelines-Design"/>
    <x v="0"/>
    <x v="7"/>
    <x v="6"/>
    <x v="5"/>
    <n v="29500"/>
    <n v="29500"/>
    <n v="29500"/>
    <n v="24000"/>
    <n v="0.81355932203389836"/>
  </r>
  <r>
    <s v="District Office-Fire Alarm-Advertisement"/>
    <x v="0"/>
    <x v="7"/>
    <x v="3"/>
    <x v="0"/>
    <n v="0"/>
    <n v="0"/>
    <n v="0"/>
    <n v="0"/>
    <e v="#DIV/0!"/>
  </r>
  <r>
    <s v="District Office-Fire Alarm-Contractor"/>
    <x v="0"/>
    <x v="7"/>
    <x v="3"/>
    <x v="4"/>
    <n v="0"/>
    <n v="0"/>
    <n v="0"/>
    <n v="0"/>
    <e v="#DIV/0!"/>
  </r>
  <r>
    <s v="District Office-Fire Alarm-Design"/>
    <x v="0"/>
    <x v="7"/>
    <x v="3"/>
    <x v="5"/>
    <n v="0"/>
    <n v="0"/>
    <n v="0"/>
    <n v="0"/>
    <e v="#DIV/0!"/>
  </r>
  <r>
    <s v="District Office-Fire Alarm-DSA Fees"/>
    <x v="0"/>
    <x v="7"/>
    <x v="3"/>
    <x v="6"/>
    <n v="0"/>
    <n v="0"/>
    <n v="0"/>
    <n v="0"/>
    <e v="#DIV/0!"/>
  </r>
  <r>
    <s v="District Office-Fire Alarm-DSA Inspection"/>
    <x v="0"/>
    <x v="7"/>
    <x v="3"/>
    <x v="7"/>
    <n v="0"/>
    <n v="0"/>
    <n v="0"/>
    <n v="0"/>
    <e v="#DIV/0!"/>
  </r>
  <r>
    <s v="District Office-Fire Alarm-Environ Consultant"/>
    <x v="0"/>
    <x v="7"/>
    <x v="3"/>
    <x v="9"/>
    <n v="0"/>
    <n v="0"/>
    <n v="0"/>
    <n v="0"/>
    <e v="#DIV/0!"/>
  </r>
  <r>
    <s v="District Office-Fire Alarm-Reprographics"/>
    <x v="0"/>
    <x v="7"/>
    <x v="3"/>
    <x v="14"/>
    <n v="0"/>
    <n v="0"/>
    <n v="0"/>
    <n v="0"/>
    <e v="#DIV/0!"/>
  </r>
  <r>
    <s v="District Office-Interim Housing-Advertisement"/>
    <x v="0"/>
    <x v="7"/>
    <x v="4"/>
    <x v="0"/>
    <n v="0"/>
    <n v="0"/>
    <n v="0"/>
    <n v="0"/>
    <e v="#DIV/0!"/>
  </r>
  <r>
    <s v="District Office-Interim Housing-Alarm"/>
    <x v="0"/>
    <x v="7"/>
    <x v="4"/>
    <x v="16"/>
    <n v="0"/>
    <n v="0"/>
    <n v="0"/>
    <n v="0"/>
    <e v="#DIV/0!"/>
  </r>
  <r>
    <s v="District Office-Interim Housing-CM/PM Management"/>
    <x v="0"/>
    <x v="7"/>
    <x v="4"/>
    <x v="2"/>
    <n v="0"/>
    <n v="0"/>
    <n v="0"/>
    <n v="0"/>
    <e v="#DIV/0!"/>
  </r>
  <r>
    <s v="District Office-Interim Housing-Construction Contingency"/>
    <x v="0"/>
    <x v="7"/>
    <x v="4"/>
    <x v="3"/>
    <n v="0"/>
    <n v="0"/>
    <n v="0"/>
    <n v="0"/>
    <e v="#DIV/0!"/>
  </r>
  <r>
    <s v="District Office-Interim Housing-Contractor"/>
    <x v="0"/>
    <x v="7"/>
    <x v="4"/>
    <x v="4"/>
    <n v="0"/>
    <n v="0"/>
    <n v="0"/>
    <n v="0"/>
    <e v="#DIV/0!"/>
  </r>
  <r>
    <s v="District Office-Interim Housing-Design"/>
    <x v="0"/>
    <x v="7"/>
    <x v="4"/>
    <x v="5"/>
    <n v="0"/>
    <n v="0"/>
    <n v="0"/>
    <n v="0"/>
    <e v="#DIV/0!"/>
  </r>
  <r>
    <s v="District Office-Interim Housing-DSA Fees"/>
    <x v="0"/>
    <x v="7"/>
    <x v="4"/>
    <x v="6"/>
    <n v="0"/>
    <n v="0"/>
    <n v="0"/>
    <n v="0"/>
    <e v="#DIV/0!"/>
  </r>
  <r>
    <s v="District Office-Interim Housing-DSA Inspection"/>
    <x v="0"/>
    <x v="7"/>
    <x v="4"/>
    <x v="7"/>
    <n v="0"/>
    <n v="0"/>
    <n v="0"/>
    <n v="0"/>
    <e v="#DIV/0!"/>
  </r>
  <r>
    <s v="District Office-Interim Housing-DSA Special Inspection"/>
    <x v="0"/>
    <x v="7"/>
    <x v="4"/>
    <x v="8"/>
    <n v="0"/>
    <n v="0"/>
    <n v="0"/>
    <n v="0"/>
    <e v="#DIV/0!"/>
  </r>
  <r>
    <s v="District Office-Interim Housing-Environ Consultant"/>
    <x v="0"/>
    <x v="7"/>
    <x v="4"/>
    <x v="9"/>
    <n v="0"/>
    <n v="0"/>
    <n v="0"/>
    <n v="0"/>
    <e v="#DIV/0!"/>
  </r>
  <r>
    <s v="District Office-Interim Housing-FF &amp; E"/>
    <x v="0"/>
    <x v="7"/>
    <x v="4"/>
    <x v="10"/>
    <n v="621114.32999999996"/>
    <n v="621114.32999999996"/>
    <n v="0"/>
    <n v="0"/>
    <e v="#DIV/0!"/>
  </r>
  <r>
    <s v="District Office-Interim Housing-Legal Services"/>
    <x v="0"/>
    <x v="7"/>
    <x v="4"/>
    <x v="11"/>
    <n v="0"/>
    <n v="0"/>
    <n v="0"/>
    <n v="0"/>
    <e v="#DIV/0!"/>
  </r>
  <r>
    <s v="District Office-Interim Housing-Modular Buildings"/>
    <x v="0"/>
    <x v="7"/>
    <x v="4"/>
    <x v="17"/>
    <n v="0"/>
    <n v="0"/>
    <n v="0"/>
    <n v="0"/>
    <e v="#DIV/0!"/>
  </r>
  <r>
    <s v="District Office-Interim Housing-Move Management"/>
    <x v="0"/>
    <x v="7"/>
    <x v="4"/>
    <x v="13"/>
    <n v="0"/>
    <n v="0"/>
    <n v="0"/>
    <n v="0"/>
    <e v="#DIV/0!"/>
  </r>
  <r>
    <s v="District Office-Interim Housing-Reprographics"/>
    <x v="0"/>
    <x v="7"/>
    <x v="4"/>
    <x v="14"/>
    <n v="0"/>
    <n v="0"/>
    <n v="0"/>
    <n v="0"/>
    <e v="#DIV/0!"/>
  </r>
  <r>
    <s v="District Office-Interim Housing-Technology"/>
    <x v="0"/>
    <x v="7"/>
    <x v="4"/>
    <x v="15"/>
    <n v="0"/>
    <n v="0"/>
    <n v="0"/>
    <n v="0"/>
    <e v="#DIV/0!"/>
  </r>
  <r>
    <s v="Fairgrove-21st Century-Advertisement"/>
    <x v="5"/>
    <x v="8"/>
    <x v="0"/>
    <x v="0"/>
    <n v="2585.85"/>
    <s v="N/A"/>
    <n v="0"/>
    <n v="0"/>
    <e v="#DIV/0!"/>
  </r>
  <r>
    <s v="Fairgrove-21st Century-Asbestos oversight/survey/abatement"/>
    <x v="5"/>
    <x v="8"/>
    <x v="0"/>
    <x v="1"/>
    <n v="129500"/>
    <s v="N/A"/>
    <n v="0"/>
    <n v="0"/>
    <e v="#DIV/0!"/>
  </r>
  <r>
    <s v="Fairgrove-21st Century-CM/PM Management"/>
    <x v="5"/>
    <x v="8"/>
    <x v="0"/>
    <x v="2"/>
    <n v="412143.23"/>
    <s v="N/A"/>
    <n v="413204"/>
    <n v="13010"/>
    <n v="3.1485658415697816E-2"/>
  </r>
  <r>
    <s v="Fairgrove-21st Century-Construction Contingency"/>
    <x v="5"/>
    <x v="8"/>
    <x v="0"/>
    <x v="3"/>
    <n v="402977.3"/>
    <s v="N/A"/>
    <n v="0"/>
    <n v="0"/>
    <e v="#DIV/0!"/>
  </r>
  <r>
    <s v="Fairgrove-21st Century-Contractor"/>
    <x v="5"/>
    <x v="8"/>
    <x v="0"/>
    <x v="4"/>
    <n v="4298558.8600000003"/>
    <s v="N/A"/>
    <n v="0"/>
    <n v="0"/>
    <e v="#DIV/0!"/>
  </r>
  <r>
    <s v="Fairgrove-21st Century-Design"/>
    <x v="5"/>
    <x v="8"/>
    <x v="0"/>
    <x v="5"/>
    <n v="493661.3"/>
    <s v="N/A"/>
    <n v="407500"/>
    <n v="0"/>
    <n v="0"/>
  </r>
  <r>
    <s v="Fairgrove-21st Century-DSA Fees"/>
    <x v="5"/>
    <x v="8"/>
    <x v="0"/>
    <x v="6"/>
    <n v="82276.88"/>
    <s v="N/A"/>
    <n v="0"/>
    <n v="0"/>
    <e v="#DIV/0!"/>
  </r>
  <r>
    <s v="Fairgrove-21st Century-DSA Inspection"/>
    <x v="5"/>
    <x v="8"/>
    <x v="0"/>
    <x v="7"/>
    <n v="70523.039999999994"/>
    <s v="N/A"/>
    <n v="0"/>
    <n v="0"/>
    <e v="#DIV/0!"/>
  </r>
  <r>
    <s v="Fairgrove-21st Century-DSA Special Inspection"/>
    <x v="5"/>
    <x v="8"/>
    <x v="0"/>
    <x v="8"/>
    <n v="35261.519999999997"/>
    <s v="N/A"/>
    <n v="0"/>
    <n v="0"/>
    <e v="#DIV/0!"/>
  </r>
  <r>
    <s v="Fairgrove-21st Century-Environ Consultant"/>
    <x v="5"/>
    <x v="8"/>
    <x v="0"/>
    <x v="9"/>
    <n v="20686.759999999998"/>
    <s v="N/A"/>
    <n v="2700"/>
    <n v="2700"/>
    <n v="1"/>
  </r>
  <r>
    <s v="Fairgrove-21st Century-FF &amp; E"/>
    <x v="5"/>
    <x v="8"/>
    <x v="0"/>
    <x v="10"/>
    <n v="740000"/>
    <n v="0"/>
    <n v="41441.21"/>
    <n v="41441.21"/>
    <n v="1"/>
  </r>
  <r>
    <s v="Fairgrove-21st Century-Legal Services"/>
    <x v="5"/>
    <x v="8"/>
    <x v="0"/>
    <x v="11"/>
    <n v="0"/>
    <n v="0"/>
    <n v="0"/>
    <n v="0"/>
    <e v="#DIV/0!"/>
  </r>
  <r>
    <s v="Fairgrove-21st Century-Move classroom"/>
    <x v="5"/>
    <x v="8"/>
    <x v="0"/>
    <x v="12"/>
    <n v="0"/>
    <n v="0"/>
    <n v="0"/>
    <n v="0"/>
    <e v="#DIV/0!"/>
  </r>
  <r>
    <s v="Fairgrove-21st Century-Move Management"/>
    <x v="5"/>
    <x v="8"/>
    <x v="0"/>
    <x v="13"/>
    <n v="18806.14"/>
    <s v="N/A"/>
    <n v="0"/>
    <n v="0"/>
    <e v="#DIV/0!"/>
  </r>
  <r>
    <s v="Fairgrove-21st Century-Reprographics"/>
    <x v="5"/>
    <x v="8"/>
    <x v="0"/>
    <x v="14"/>
    <n v="2585.85"/>
    <s v="N/A"/>
    <n v="0"/>
    <n v="0"/>
    <e v="#DIV/0!"/>
  </r>
  <r>
    <s v="Fairgrove-21st Century-Technology"/>
    <x v="5"/>
    <x v="8"/>
    <x v="0"/>
    <x v="15"/>
    <n v="740000"/>
    <n v="0"/>
    <n v="449375.25"/>
    <n v="449375.25"/>
    <n v="1"/>
  </r>
  <r>
    <s v="Fairgrove-Ceiling replacement-CM/PM Management"/>
    <x v="5"/>
    <x v="8"/>
    <x v="1"/>
    <x v="2"/>
    <n v="0"/>
    <n v="0"/>
    <n v="0"/>
    <n v="0"/>
    <e v="#DIV/0!"/>
  </r>
  <r>
    <s v="Fairgrove-Ceiling replacement-Contractor"/>
    <x v="5"/>
    <x v="8"/>
    <x v="1"/>
    <x v="4"/>
    <n v="0"/>
    <n v="0"/>
    <n v="0"/>
    <n v="0"/>
    <e v="#DIV/0!"/>
  </r>
  <r>
    <s v="Fairgrove-Drinking fountain replacement-Advertisement"/>
    <x v="5"/>
    <x v="8"/>
    <x v="2"/>
    <x v="0"/>
    <n v="0"/>
    <n v="0"/>
    <n v="0"/>
    <n v="0"/>
    <e v="#DIV/0!"/>
  </r>
  <r>
    <s v="Fairgrove-Drinking fountain replacement-Contractor"/>
    <x v="5"/>
    <x v="8"/>
    <x v="2"/>
    <x v="4"/>
    <n v="30000"/>
    <n v="0"/>
    <n v="0"/>
    <n v="0"/>
    <e v="#DIV/0!"/>
  </r>
  <r>
    <s v="Fairgrove-Drinking fountain replacement-Design"/>
    <x v="5"/>
    <x v="8"/>
    <x v="2"/>
    <x v="5"/>
    <n v="0"/>
    <n v="0"/>
    <n v="0"/>
    <n v="0"/>
    <e v="#DIV/0!"/>
  </r>
  <r>
    <s v="Fairgrove-Drinking fountain replacement-DSA Fees"/>
    <x v="5"/>
    <x v="8"/>
    <x v="2"/>
    <x v="6"/>
    <n v="0"/>
    <n v="0"/>
    <n v="0"/>
    <n v="0"/>
    <e v="#DIV/0!"/>
  </r>
  <r>
    <s v="Fairgrove-Drinking fountain replacement-DSA Inspection"/>
    <x v="5"/>
    <x v="8"/>
    <x v="2"/>
    <x v="7"/>
    <n v="1200"/>
    <s v="No Proposal Provided"/>
    <n v="1200"/>
    <n v="0"/>
    <n v="0"/>
  </r>
  <r>
    <s v="Fairgrove-Drinking fountain replacement-DSA Special Inspection"/>
    <x v="5"/>
    <x v="8"/>
    <x v="2"/>
    <x v="8"/>
    <n v="0"/>
    <n v="0"/>
    <n v="0"/>
    <n v="0"/>
    <e v="#DIV/0!"/>
  </r>
  <r>
    <s v="Fairgrove-Drinking fountain replacement-Environ Consultant"/>
    <x v="5"/>
    <x v="8"/>
    <x v="2"/>
    <x v="9"/>
    <n v="0"/>
    <n v="0"/>
    <n v="0"/>
    <n v="0"/>
    <e v="#DIV/0!"/>
  </r>
  <r>
    <s v="Fairgrove-Drinking fountain replacement-Reprographics"/>
    <x v="5"/>
    <x v="8"/>
    <x v="2"/>
    <x v="14"/>
    <n v="0"/>
    <n v="0"/>
    <n v="0"/>
    <n v="0"/>
    <e v="#DIV/0!"/>
  </r>
  <r>
    <s v="Fairgrove-Fire Alarm-Advertisement"/>
    <x v="5"/>
    <x v="8"/>
    <x v="3"/>
    <x v="0"/>
    <n v="400"/>
    <s v="N/A"/>
    <n v="0"/>
    <n v="0"/>
    <e v="#DIV/0!"/>
  </r>
  <r>
    <s v="Fairgrove-Fire Alarm-Contractor"/>
    <x v="5"/>
    <x v="8"/>
    <x v="3"/>
    <x v="4"/>
    <n v="555000"/>
    <n v="378735.79"/>
    <n v="378735.79"/>
    <n v="375687.03"/>
    <n v="0.99195016663199442"/>
  </r>
  <r>
    <s v="Fairgrove-Fire Alarm-Design"/>
    <x v="5"/>
    <x v="8"/>
    <x v="3"/>
    <x v="5"/>
    <n v="12125"/>
    <s v="No Proposal Provided"/>
    <n v="12125"/>
    <n v="11155"/>
    <n v="0.92"/>
  </r>
  <r>
    <s v="Fairgrove-Fire Alarm-DSA Fees"/>
    <x v="5"/>
    <x v="8"/>
    <x v="3"/>
    <x v="6"/>
    <n v="1230"/>
    <s v="No Proposal Provided"/>
    <n v="1230"/>
    <n v="1230"/>
    <n v="1"/>
  </r>
  <r>
    <s v="Fairgrove-Fire Alarm-DSA Inspection"/>
    <x v="5"/>
    <x v="8"/>
    <x v="3"/>
    <x v="7"/>
    <n v="14350"/>
    <s v="No Proposal Provided"/>
    <n v="14350"/>
    <n v="14350"/>
    <n v="1"/>
  </r>
  <r>
    <s v="Fairgrove-Fire Alarm-Environ Consultant"/>
    <x v="5"/>
    <x v="8"/>
    <x v="3"/>
    <x v="9"/>
    <n v="0"/>
    <n v="0"/>
    <n v="0"/>
    <n v="0"/>
    <e v="#DIV/0!"/>
  </r>
  <r>
    <s v="Fairgrove-Fire Alarm-Reprographics"/>
    <x v="5"/>
    <x v="8"/>
    <x v="3"/>
    <x v="14"/>
    <n v="0"/>
    <n v="0"/>
    <n v="0"/>
    <n v="0"/>
    <e v="#DIV/0!"/>
  </r>
  <r>
    <s v="Fairgrove-Interim Housing-Advertisement"/>
    <x v="5"/>
    <x v="8"/>
    <x v="4"/>
    <x v="0"/>
    <n v="0"/>
    <n v="0"/>
    <n v="0"/>
    <n v="0"/>
    <e v="#DIV/0!"/>
  </r>
  <r>
    <s v="Fairgrove-Interim Housing-Alarm"/>
    <x v="5"/>
    <x v="8"/>
    <x v="4"/>
    <x v="16"/>
    <n v="0"/>
    <n v="0"/>
    <n v="0"/>
    <n v="0"/>
    <e v="#DIV/0!"/>
  </r>
  <r>
    <s v="Fairgrove-Interim Housing-CM/PM Management"/>
    <x v="5"/>
    <x v="8"/>
    <x v="4"/>
    <x v="2"/>
    <n v="37150"/>
    <s v="N/A"/>
    <n v="0"/>
    <n v="0"/>
    <e v="#DIV/0!"/>
  </r>
  <r>
    <s v="Fairgrove-Interim Housing-Construction Contingency"/>
    <x v="5"/>
    <x v="8"/>
    <x v="4"/>
    <x v="3"/>
    <n v="55000"/>
    <s v="N/A"/>
    <n v="0"/>
    <n v="0"/>
    <e v="#DIV/0!"/>
  </r>
  <r>
    <s v="Fairgrove-Interim Housing-Contractor"/>
    <x v="5"/>
    <x v="8"/>
    <x v="4"/>
    <x v="4"/>
    <n v="550000"/>
    <s v="N/A"/>
    <n v="0"/>
    <n v="0"/>
    <e v="#DIV/0!"/>
  </r>
  <r>
    <s v="Fairgrove-Interim Housing-Design"/>
    <x v="5"/>
    <x v="8"/>
    <x v="4"/>
    <x v="5"/>
    <n v="80000"/>
    <s v="N/A"/>
    <n v="95400"/>
    <n v="0"/>
    <n v="0"/>
  </r>
  <r>
    <s v="Fairgrove-Interim Housing-DSA Fees"/>
    <x v="5"/>
    <x v="8"/>
    <x v="4"/>
    <x v="6"/>
    <n v="12250"/>
    <s v="N/A"/>
    <n v="0"/>
    <n v="0"/>
    <e v="#DIV/0!"/>
  </r>
  <r>
    <s v="Fairgrove-Interim Housing-DSA Inspection"/>
    <x v="5"/>
    <x v="8"/>
    <x v="4"/>
    <x v="7"/>
    <n v="10500"/>
    <s v="N/A"/>
    <n v="0"/>
    <n v="0"/>
    <e v="#DIV/0!"/>
  </r>
  <r>
    <s v="Fairgrove-Interim Housing-DSA Special Inspection"/>
    <x v="5"/>
    <x v="8"/>
    <x v="4"/>
    <x v="8"/>
    <n v="10500"/>
    <s v="N/A"/>
    <n v="0"/>
    <n v="0"/>
    <e v="#DIV/0!"/>
  </r>
  <r>
    <s v="Fairgrove-Interim Housing-Environ Consultant"/>
    <x v="5"/>
    <x v="8"/>
    <x v="4"/>
    <x v="9"/>
    <n v="0"/>
    <n v="0"/>
    <n v="0"/>
    <n v="0"/>
    <e v="#DIV/0!"/>
  </r>
  <r>
    <s v="Fairgrove-Interim Housing-FF &amp; E"/>
    <x v="5"/>
    <x v="8"/>
    <x v="4"/>
    <x v="10"/>
    <n v="0"/>
    <n v="0"/>
    <n v="0"/>
    <n v="0"/>
    <e v="#DIV/0!"/>
  </r>
  <r>
    <s v="Fairgrove-Interim Housing-Legal Services"/>
    <x v="5"/>
    <x v="8"/>
    <x v="4"/>
    <x v="11"/>
    <n v="0"/>
    <n v="0"/>
    <n v="0"/>
    <n v="0"/>
    <e v="#DIV/0!"/>
  </r>
  <r>
    <s v="Fairgrove-Interim Housing-Modular Buildings"/>
    <x v="5"/>
    <x v="8"/>
    <x v="4"/>
    <x v="17"/>
    <n v="150000"/>
    <s v="N/A"/>
    <n v="0"/>
    <n v="0"/>
    <e v="#DIV/0!"/>
  </r>
  <r>
    <s v="Fairgrove-Interim Housing-Move Management"/>
    <x v="5"/>
    <x v="8"/>
    <x v="4"/>
    <x v="13"/>
    <n v="0"/>
    <n v="0"/>
    <n v="0"/>
    <n v="0"/>
    <e v="#DIV/0!"/>
  </r>
  <r>
    <s v="Fairgrove-Interim Housing-Reprographics"/>
    <x v="5"/>
    <x v="8"/>
    <x v="4"/>
    <x v="14"/>
    <n v="400"/>
    <s v="N/A"/>
    <n v="0"/>
    <n v="0"/>
    <e v="#DIV/0!"/>
  </r>
  <r>
    <s v="Fairgrove-Interim Housing-Technology"/>
    <x v="5"/>
    <x v="8"/>
    <x v="4"/>
    <x v="15"/>
    <n v="0"/>
    <n v="0"/>
    <n v="0"/>
    <n v="0"/>
    <e v="#DIV/0!"/>
  </r>
  <r>
    <s v="Grandview-21st Century-Advertisement"/>
    <x v="6"/>
    <x v="9"/>
    <x v="0"/>
    <x v="0"/>
    <n v="2087.79"/>
    <s v="N/A"/>
    <n v="0"/>
    <n v="0"/>
    <e v="#DIV/0!"/>
  </r>
  <r>
    <s v="Grandview-21st Century-Asbestos oversight/survey/abatement"/>
    <x v="6"/>
    <x v="9"/>
    <x v="0"/>
    <x v="1"/>
    <n v="105000"/>
    <s v="N/A"/>
    <n v="0"/>
    <n v="0"/>
    <e v="#DIV/0!"/>
  </r>
  <r>
    <s v="Grandview-21st Century-CM/PM Management"/>
    <x v="6"/>
    <x v="9"/>
    <x v="0"/>
    <x v="2"/>
    <n v="333089.53000000003"/>
    <n v="194205"/>
    <n v="194205"/>
    <n v="186794.99999999997"/>
    <n v="0.96184444272804492"/>
  </r>
  <r>
    <s v="Grandview-21st Century-Construction Contingency"/>
    <x v="6"/>
    <x v="9"/>
    <x v="0"/>
    <x v="3"/>
    <n v="325360"/>
    <s v="N/A"/>
    <n v="0"/>
    <n v="0"/>
    <e v="#DIV/0!"/>
  </r>
  <r>
    <s v="Grandview-21st Century-Contractor"/>
    <x v="6"/>
    <x v="9"/>
    <x v="0"/>
    <x v="4"/>
    <n v="3470615.12"/>
    <s v="N/A"/>
    <n v="0"/>
    <n v="0"/>
    <e v="#DIV/0!"/>
  </r>
  <r>
    <s v="Grandview-21st Century-Design"/>
    <x v="6"/>
    <x v="9"/>
    <x v="0"/>
    <x v="5"/>
    <n v="398577.39"/>
    <n v="248631"/>
    <n v="260300"/>
    <n v="197181"/>
    <n v="0.7575144064540914"/>
  </r>
  <r>
    <s v="Grandview-21st Century-DSA Fees"/>
    <x v="6"/>
    <x v="9"/>
    <x v="0"/>
    <x v="6"/>
    <n v="66429.56"/>
    <n v="35235.879999999997"/>
    <n v="35235.879999999997"/>
    <n v="35235.879999999997"/>
    <n v="1"/>
  </r>
  <r>
    <s v="Grandview-21st Century-DSA Inspection"/>
    <x v="6"/>
    <x v="9"/>
    <x v="0"/>
    <x v="7"/>
    <n v="56939.63"/>
    <s v="N/A"/>
    <n v="0"/>
    <n v="0"/>
    <e v="#DIV/0!"/>
  </r>
  <r>
    <s v="Grandview-21st Century-DSA Special Inspection"/>
    <x v="6"/>
    <x v="9"/>
    <x v="0"/>
    <x v="8"/>
    <n v="28469.81"/>
    <s v="N/A"/>
    <n v="0"/>
    <n v="0"/>
    <e v="#DIV/0!"/>
  </r>
  <r>
    <s v="Grandview-21st Century-Environ Consultant"/>
    <x v="6"/>
    <x v="9"/>
    <x v="0"/>
    <x v="9"/>
    <n v="16702.29"/>
    <s v="No Proposal Provided"/>
    <n v="2900"/>
    <n v="2900"/>
    <n v="1"/>
  </r>
  <r>
    <s v="Grandview-21st Century-FF &amp; E"/>
    <x v="6"/>
    <x v="9"/>
    <x v="0"/>
    <x v="10"/>
    <n v="600000"/>
    <s v="No Proposal Provided"/>
    <n v="30227.07"/>
    <n v="30227.07"/>
    <n v="1"/>
  </r>
  <r>
    <s v="Grandview-21st Century-Legal Services"/>
    <x v="6"/>
    <x v="9"/>
    <x v="0"/>
    <x v="11"/>
    <n v="0"/>
    <n v="0"/>
    <n v="0"/>
    <n v="0"/>
    <e v="#DIV/0!"/>
  </r>
  <r>
    <s v="Grandview-21st Century-Move classroom"/>
    <x v="6"/>
    <x v="9"/>
    <x v="0"/>
    <x v="12"/>
    <n v="0"/>
    <n v="0"/>
    <n v="0"/>
    <n v="0"/>
    <e v="#DIV/0!"/>
  </r>
  <r>
    <s v="Grandview-21st Century-Move Management"/>
    <x v="6"/>
    <x v="9"/>
    <x v="0"/>
    <x v="13"/>
    <n v="15183.9"/>
    <s v="N/A"/>
    <n v="0"/>
    <n v="0"/>
    <e v="#DIV/0!"/>
  </r>
  <r>
    <s v="Grandview-21st Century-Reprographics"/>
    <x v="6"/>
    <x v="9"/>
    <x v="0"/>
    <x v="14"/>
    <n v="2087.79"/>
    <s v="N/A"/>
    <n v="0"/>
    <n v="0"/>
    <e v="#DIV/0!"/>
  </r>
  <r>
    <s v="Grandview-21st Century-Technology"/>
    <x v="6"/>
    <x v="9"/>
    <x v="0"/>
    <x v="15"/>
    <n v="600000"/>
    <s v="No Proposal Provided"/>
    <n v="272255.51"/>
    <n v="272255.51"/>
    <n v="1"/>
  </r>
  <r>
    <s v="Grandview-Ceiling replacement-CM/PM Management"/>
    <x v="6"/>
    <x v="9"/>
    <x v="1"/>
    <x v="2"/>
    <n v="0"/>
    <n v="0"/>
    <n v="0"/>
    <n v="0"/>
    <e v="#DIV/0!"/>
  </r>
  <r>
    <s v="Grandview-Ceiling replacement-Contractor"/>
    <x v="6"/>
    <x v="9"/>
    <x v="1"/>
    <x v="4"/>
    <n v="0"/>
    <n v="0"/>
    <n v="0"/>
    <n v="0"/>
    <e v="#DIV/0!"/>
  </r>
  <r>
    <s v="Grandview-Drinking fountain replacement-Advertisement"/>
    <x v="6"/>
    <x v="9"/>
    <x v="2"/>
    <x v="0"/>
    <n v="0"/>
    <n v="0"/>
    <n v="0"/>
    <n v="0"/>
    <e v="#DIV/0!"/>
  </r>
  <r>
    <s v="Grandview-Drinking fountain replacement-Contractor"/>
    <x v="6"/>
    <x v="9"/>
    <x v="2"/>
    <x v="4"/>
    <n v="30000"/>
    <s v="N/A"/>
    <n v="0"/>
    <n v="0"/>
    <e v="#DIV/0!"/>
  </r>
  <r>
    <s v="Grandview-Drinking fountain replacement-Design"/>
    <x v="6"/>
    <x v="9"/>
    <x v="2"/>
    <x v="5"/>
    <n v="0"/>
    <n v="0"/>
    <n v="0"/>
    <n v="0"/>
    <e v="#DIV/0!"/>
  </r>
  <r>
    <s v="Grandview-Drinking fountain replacement-DSA Fees"/>
    <x v="6"/>
    <x v="9"/>
    <x v="2"/>
    <x v="6"/>
    <n v="0"/>
    <n v="0"/>
    <n v="0"/>
    <n v="0"/>
    <e v="#DIV/0!"/>
  </r>
  <r>
    <s v="Grandview-Drinking fountain replacement-DSA Inspection"/>
    <x v="6"/>
    <x v="9"/>
    <x v="2"/>
    <x v="7"/>
    <n v="0"/>
    <n v="0"/>
    <n v="0"/>
    <n v="0"/>
    <e v="#DIV/0!"/>
  </r>
  <r>
    <s v="Grandview-Drinking fountain replacement-DSA Special Inspection"/>
    <x v="6"/>
    <x v="9"/>
    <x v="2"/>
    <x v="8"/>
    <n v="0"/>
    <n v="0"/>
    <n v="0"/>
    <n v="0"/>
    <e v="#DIV/0!"/>
  </r>
  <r>
    <s v="Grandview-Drinking fountain replacement-Environ Consultant"/>
    <x v="6"/>
    <x v="9"/>
    <x v="2"/>
    <x v="9"/>
    <n v="0"/>
    <n v="0"/>
    <n v="0"/>
    <n v="0"/>
    <e v="#DIV/0!"/>
  </r>
  <r>
    <s v="Grandview-Drinking fountain replacement-Reprographics"/>
    <x v="6"/>
    <x v="9"/>
    <x v="2"/>
    <x v="14"/>
    <n v="0"/>
    <n v="0"/>
    <n v="0"/>
    <n v="0"/>
    <e v="#DIV/0!"/>
  </r>
  <r>
    <s v="Grandview-Fire Alarm-Advertisement"/>
    <x v="6"/>
    <x v="9"/>
    <x v="3"/>
    <x v="0"/>
    <n v="0"/>
    <n v="0"/>
    <n v="0"/>
    <n v="0"/>
    <e v="#DIV/0!"/>
  </r>
  <r>
    <s v="Grandview-Fire Alarm-Contractor"/>
    <x v="6"/>
    <x v="9"/>
    <x v="3"/>
    <x v="4"/>
    <n v="450000"/>
    <n v="152797"/>
    <n v="146640.10999999999"/>
    <n v="138358.1"/>
    <n v="0.94352152354495655"/>
  </r>
  <r>
    <s v="Grandview-Fire Alarm-Design"/>
    <x v="6"/>
    <x v="9"/>
    <x v="3"/>
    <x v="5"/>
    <n v="11875"/>
    <s v="No Proposal Provided"/>
    <n v="11875"/>
    <n v="11875"/>
    <n v="1"/>
  </r>
  <r>
    <s v="Grandview-Fire Alarm-DSA Fees"/>
    <x v="6"/>
    <x v="9"/>
    <x v="3"/>
    <x v="6"/>
    <n v="1230"/>
    <s v="No Proposal Provided"/>
    <n v="1451.25"/>
    <n v="1451.25"/>
    <n v="1"/>
  </r>
  <r>
    <s v="Grandview-Fire Alarm-DSA Inspection"/>
    <x v="6"/>
    <x v="9"/>
    <x v="3"/>
    <x v="7"/>
    <n v="0"/>
    <n v="0"/>
    <n v="9375"/>
    <n v="8875"/>
    <n v="0.94666666666666666"/>
  </r>
  <r>
    <s v="Grandview-Fire Alarm-Environ Consultant"/>
    <x v="6"/>
    <x v="9"/>
    <x v="3"/>
    <x v="9"/>
    <n v="0"/>
    <n v="0"/>
    <n v="850"/>
    <n v="850"/>
    <n v="1"/>
  </r>
  <r>
    <s v="Grandview-Fire Alarm-Reprographics"/>
    <x v="6"/>
    <x v="9"/>
    <x v="3"/>
    <x v="14"/>
    <n v="0"/>
    <n v="0"/>
    <n v="0"/>
    <n v="0"/>
    <e v="#DIV/0!"/>
  </r>
  <r>
    <s v="Grandview-Interim Housing-Advertisement"/>
    <x v="6"/>
    <x v="9"/>
    <x v="4"/>
    <x v="0"/>
    <s v="No IH Required"/>
    <n v="0"/>
    <n v="0"/>
    <n v="0"/>
    <e v="#DIV/0!"/>
  </r>
  <r>
    <s v="Grandview-Interim Housing-Alarm"/>
    <x v="6"/>
    <x v="9"/>
    <x v="4"/>
    <x v="16"/>
    <s v="No IH Required"/>
    <n v="0"/>
    <n v="0"/>
    <n v="0"/>
    <e v="#DIV/0!"/>
  </r>
  <r>
    <s v="Grandview-Interim Housing-CM/PM Management"/>
    <x v="6"/>
    <x v="9"/>
    <x v="4"/>
    <x v="2"/>
    <s v="No IH Required"/>
    <n v="0"/>
    <n v="0"/>
    <n v="0"/>
    <e v="#DIV/0!"/>
  </r>
  <r>
    <s v="Grandview-Interim Housing-Construction Contingency"/>
    <x v="6"/>
    <x v="9"/>
    <x v="4"/>
    <x v="3"/>
    <s v="No IH Required"/>
    <n v="0"/>
    <n v="0"/>
    <n v="0"/>
    <e v="#DIV/0!"/>
  </r>
  <r>
    <s v="Grandview-Interim Housing-Contractor"/>
    <x v="6"/>
    <x v="9"/>
    <x v="4"/>
    <x v="4"/>
    <s v="No IH Required"/>
    <n v="0"/>
    <n v="0"/>
    <n v="0"/>
    <e v="#DIV/0!"/>
  </r>
  <r>
    <s v="Grandview-Interim Housing-Design"/>
    <x v="6"/>
    <x v="9"/>
    <x v="4"/>
    <x v="5"/>
    <s v="No IH Required"/>
    <n v="0"/>
    <n v="0"/>
    <n v="0"/>
    <e v="#DIV/0!"/>
  </r>
  <r>
    <s v="Grandview-Interim Housing-DSA Fees"/>
    <x v="6"/>
    <x v="9"/>
    <x v="4"/>
    <x v="6"/>
    <s v="No IH Required"/>
    <n v="0"/>
    <n v="0"/>
    <n v="0"/>
    <e v="#DIV/0!"/>
  </r>
  <r>
    <s v="Grandview-Interim Housing-DSA Inspection"/>
    <x v="6"/>
    <x v="9"/>
    <x v="4"/>
    <x v="7"/>
    <s v="No IH Required"/>
    <n v="0"/>
    <n v="0"/>
    <n v="0"/>
    <e v="#DIV/0!"/>
  </r>
  <r>
    <s v="Grandview-Interim Housing-DSA Special Inspection"/>
    <x v="6"/>
    <x v="9"/>
    <x v="4"/>
    <x v="8"/>
    <s v="No IH Required"/>
    <n v="0"/>
    <n v="0"/>
    <n v="0"/>
    <e v="#DIV/0!"/>
  </r>
  <r>
    <s v="Grandview-Interim Housing-Environ Consultant"/>
    <x v="6"/>
    <x v="9"/>
    <x v="4"/>
    <x v="9"/>
    <s v="No IH Required"/>
    <n v="0"/>
    <n v="0"/>
    <n v="0"/>
    <e v="#DIV/0!"/>
  </r>
  <r>
    <s v="Grandview-Interim Housing-FF &amp; E"/>
    <x v="6"/>
    <x v="9"/>
    <x v="4"/>
    <x v="10"/>
    <s v="No IH Required"/>
    <n v="0"/>
    <n v="0"/>
    <n v="0"/>
    <e v="#DIV/0!"/>
  </r>
  <r>
    <s v="Grandview-Interim Housing-Legal Services"/>
    <x v="6"/>
    <x v="9"/>
    <x v="4"/>
    <x v="11"/>
    <s v="No IH Required"/>
    <n v="0"/>
    <n v="0"/>
    <n v="0"/>
    <e v="#DIV/0!"/>
  </r>
  <r>
    <s v="Grandview-Interim Housing-Modular Buildings"/>
    <x v="6"/>
    <x v="9"/>
    <x v="4"/>
    <x v="17"/>
    <s v="No IH Required"/>
    <n v="0"/>
    <n v="0"/>
    <n v="0"/>
    <e v="#DIV/0!"/>
  </r>
  <r>
    <s v="Grandview-Interim Housing-Move Management"/>
    <x v="6"/>
    <x v="9"/>
    <x v="4"/>
    <x v="13"/>
    <s v="No IH Required"/>
    <n v="0"/>
    <n v="0"/>
    <n v="0"/>
    <e v="#DIV/0!"/>
  </r>
  <r>
    <s v="Grandview-Interim Housing-Reprographics"/>
    <x v="6"/>
    <x v="9"/>
    <x v="4"/>
    <x v="14"/>
    <s v="No IH Required"/>
    <n v="0"/>
    <n v="0"/>
    <n v="0"/>
    <e v="#DIV/0!"/>
  </r>
  <r>
    <s v="Grandview-Interim Housing-Technology"/>
    <x v="6"/>
    <x v="9"/>
    <x v="4"/>
    <x v="15"/>
    <s v="No IH Required"/>
    <n v="0"/>
    <n v="0"/>
    <n v="0"/>
    <e v="#DIV/0!"/>
  </r>
  <r>
    <s v="Grazide-21st Century-Advertisement"/>
    <x v="1"/>
    <x v="10"/>
    <x v="0"/>
    <x v="0"/>
    <n v="0"/>
    <n v="0"/>
    <n v="0"/>
    <n v="0"/>
    <e v="#DIV/0!"/>
  </r>
  <r>
    <s v="Grazide-21st Century-Asbestos oversight/survey/abatement"/>
    <x v="1"/>
    <x v="10"/>
    <x v="0"/>
    <x v="1"/>
    <n v="70000"/>
    <n v="0"/>
    <n v="0"/>
    <n v="0"/>
    <e v="#DIV/0!"/>
  </r>
  <r>
    <s v="Grazide-21st Century-CM/PM Management"/>
    <x v="1"/>
    <x v="10"/>
    <x v="0"/>
    <x v="2"/>
    <n v="0"/>
    <n v="0"/>
    <n v="206602"/>
    <n v="10410"/>
    <n v="5.0386733913514871E-2"/>
  </r>
  <r>
    <s v="Grazide-21st Century-Construction Contingency"/>
    <x v="1"/>
    <x v="10"/>
    <x v="0"/>
    <x v="3"/>
    <n v="218338"/>
    <n v="0"/>
    <n v="0"/>
    <n v="0"/>
    <e v="#DIV/0!"/>
  </r>
  <r>
    <s v="Grazide-21st Century-Contractor"/>
    <x v="1"/>
    <x v="10"/>
    <x v="0"/>
    <x v="4"/>
    <n v="2329011.4500000002"/>
    <s v="No Proposal Provided"/>
    <n v="37500"/>
    <n v="37500"/>
    <n v="1"/>
  </r>
  <r>
    <s v="Grazide-21st Century-Design"/>
    <x v="1"/>
    <x v="10"/>
    <x v="0"/>
    <x v="5"/>
    <n v="267471.69"/>
    <n v="285705"/>
    <n v="244558"/>
    <n v="33100.449999999997"/>
    <n v="0.13534805649375606"/>
  </r>
  <r>
    <s v="Grazide-21st Century-DSA Fees"/>
    <x v="1"/>
    <x v="10"/>
    <x v="0"/>
    <x v="6"/>
    <n v="0"/>
    <n v="0"/>
    <n v="0"/>
    <n v="0"/>
    <e v="#DIV/0!"/>
  </r>
  <r>
    <s v="Grazide-21st Century-DSA Inspection"/>
    <x v="1"/>
    <x v="10"/>
    <x v="0"/>
    <x v="7"/>
    <n v="0"/>
    <n v="0"/>
    <n v="0"/>
    <n v="0"/>
    <e v="#DIV/0!"/>
  </r>
  <r>
    <s v="Grazide-21st Century-DSA Special Inspection"/>
    <x v="1"/>
    <x v="10"/>
    <x v="0"/>
    <x v="8"/>
    <n v="0"/>
    <n v="0"/>
    <n v="0"/>
    <n v="0"/>
    <e v="#DIV/0!"/>
  </r>
  <r>
    <s v="Grazide-21st Century-Environ Consultant"/>
    <x v="1"/>
    <x v="10"/>
    <x v="0"/>
    <x v="9"/>
    <n v="0"/>
    <n v="0"/>
    <n v="2550"/>
    <n v="2550"/>
    <n v="1"/>
  </r>
  <r>
    <s v="Grazide-21st Century-FF &amp; E"/>
    <x v="1"/>
    <x v="10"/>
    <x v="0"/>
    <x v="10"/>
    <n v="400000"/>
    <n v="0"/>
    <n v="0"/>
    <n v="0"/>
    <e v="#DIV/0!"/>
  </r>
  <r>
    <s v="Grazide-21st Century-Legal Services"/>
    <x v="1"/>
    <x v="10"/>
    <x v="0"/>
    <x v="11"/>
    <n v="0"/>
    <n v="0"/>
    <n v="0"/>
    <n v="0"/>
    <e v="#DIV/0!"/>
  </r>
  <r>
    <s v="Grazide-21st Century-Move classroom"/>
    <x v="1"/>
    <x v="10"/>
    <x v="0"/>
    <x v="12"/>
    <n v="0"/>
    <n v="0"/>
    <n v="0"/>
    <n v="0"/>
    <e v="#DIV/0!"/>
  </r>
  <r>
    <s v="Grazide-21st Century-Move Management"/>
    <x v="1"/>
    <x v="10"/>
    <x v="0"/>
    <x v="13"/>
    <n v="0"/>
    <n v="0"/>
    <n v="0"/>
    <n v="0"/>
    <e v="#DIV/0!"/>
  </r>
  <r>
    <s v="Grazide-21st Century-Reprographics"/>
    <x v="1"/>
    <x v="10"/>
    <x v="0"/>
    <x v="14"/>
    <n v="0"/>
    <n v="0"/>
    <n v="0"/>
    <n v="0"/>
    <e v="#DIV/0!"/>
  </r>
  <r>
    <s v="Grazide-21st Century-Technology"/>
    <x v="1"/>
    <x v="10"/>
    <x v="0"/>
    <x v="15"/>
    <n v="400000"/>
    <n v="0"/>
    <n v="187241.75999999998"/>
    <n v="187241.75999999998"/>
    <n v="1"/>
  </r>
  <r>
    <s v="Grazide-Ceiling replacement-CM/PM Management"/>
    <x v="1"/>
    <x v="10"/>
    <x v="1"/>
    <x v="2"/>
    <n v="0"/>
    <n v="0"/>
    <n v="0"/>
    <n v="0"/>
    <e v="#DIV/0!"/>
  </r>
  <r>
    <s v="Grazide-Ceiling replacement-Contractor"/>
    <x v="1"/>
    <x v="10"/>
    <x v="1"/>
    <x v="4"/>
    <n v="0"/>
    <n v="0"/>
    <n v="281598"/>
    <n v="267518.09999999998"/>
    <n v="0.95"/>
  </r>
  <r>
    <s v="Grazide-Drinking fountain replacement-Advertisement"/>
    <x v="1"/>
    <x v="10"/>
    <x v="2"/>
    <x v="0"/>
    <n v="0"/>
    <n v="0"/>
    <n v="0"/>
    <n v="0"/>
    <e v="#DIV/0!"/>
  </r>
  <r>
    <s v="Grazide-Drinking fountain replacement-Contractor"/>
    <x v="1"/>
    <x v="10"/>
    <x v="2"/>
    <x v="4"/>
    <n v="15000"/>
    <n v="0"/>
    <n v="0"/>
    <n v="0"/>
    <e v="#DIV/0!"/>
  </r>
  <r>
    <s v="Grazide-Drinking fountain replacement-Design"/>
    <x v="1"/>
    <x v="10"/>
    <x v="2"/>
    <x v="5"/>
    <n v="0"/>
    <n v="0"/>
    <n v="0"/>
    <n v="0"/>
    <e v="#DIV/0!"/>
  </r>
  <r>
    <s v="Grazide-Drinking fountain replacement-DSA Fees"/>
    <x v="1"/>
    <x v="10"/>
    <x v="2"/>
    <x v="6"/>
    <n v="0"/>
    <n v="0"/>
    <n v="0"/>
    <n v="0"/>
    <e v="#DIV/0!"/>
  </r>
  <r>
    <s v="Grazide-Drinking fountain replacement-DSA Inspection"/>
    <x v="1"/>
    <x v="10"/>
    <x v="2"/>
    <x v="7"/>
    <n v="0"/>
    <n v="0"/>
    <n v="0"/>
    <n v="0"/>
    <e v="#DIV/0!"/>
  </r>
  <r>
    <s v="Grazide-Drinking fountain replacement-DSA Special Inspection"/>
    <x v="1"/>
    <x v="10"/>
    <x v="2"/>
    <x v="8"/>
    <n v="0"/>
    <n v="0"/>
    <n v="0"/>
    <n v="0"/>
    <e v="#DIV/0!"/>
  </r>
  <r>
    <s v="Grazide-Drinking fountain replacement-Environ Consultant"/>
    <x v="1"/>
    <x v="10"/>
    <x v="2"/>
    <x v="9"/>
    <n v="0"/>
    <n v="0"/>
    <n v="0"/>
    <n v="0"/>
    <e v="#DIV/0!"/>
  </r>
  <r>
    <s v="Grazide-Drinking fountain replacement-Reprographics"/>
    <x v="1"/>
    <x v="10"/>
    <x v="2"/>
    <x v="14"/>
    <n v="0"/>
    <n v="0"/>
    <n v="0"/>
    <n v="0"/>
    <e v="#DIV/0!"/>
  </r>
  <r>
    <s v="Grazide-Fire Alarm-Advertisement"/>
    <x v="1"/>
    <x v="10"/>
    <x v="3"/>
    <x v="0"/>
    <n v="0"/>
    <n v="0"/>
    <n v="0"/>
    <n v="0"/>
    <e v="#DIV/0!"/>
  </r>
  <r>
    <s v="Grazide-Fire Alarm-Contractor"/>
    <x v="1"/>
    <x v="10"/>
    <x v="3"/>
    <x v="4"/>
    <n v="300000"/>
    <s v="N/A"/>
    <n v="0"/>
    <n v="0"/>
    <e v="#DIV/0!"/>
  </r>
  <r>
    <s v="Grazide-Fire Alarm-Design"/>
    <x v="1"/>
    <x v="10"/>
    <x v="3"/>
    <x v="5"/>
    <n v="0"/>
    <n v="0"/>
    <n v="12125"/>
    <n v="0"/>
    <n v="0"/>
  </r>
  <r>
    <s v="Grazide-Fire Alarm-DSA Fees"/>
    <x v="1"/>
    <x v="10"/>
    <x v="3"/>
    <x v="6"/>
    <n v="0"/>
    <n v="0"/>
    <n v="960"/>
    <n v="960"/>
    <n v="1"/>
  </r>
  <r>
    <s v="Grazide-Fire Alarm-DSA Inspection"/>
    <x v="1"/>
    <x v="10"/>
    <x v="3"/>
    <x v="7"/>
    <n v="0"/>
    <n v="0"/>
    <n v="0"/>
    <n v="0"/>
    <e v="#DIV/0!"/>
  </r>
  <r>
    <s v="Grazide-Fire Alarm-Environ Consultant"/>
    <x v="1"/>
    <x v="10"/>
    <x v="3"/>
    <x v="9"/>
    <n v="0"/>
    <n v="0"/>
    <n v="0"/>
    <n v="0"/>
    <e v="#DIV/0!"/>
  </r>
  <r>
    <s v="Grazide-Fire Alarm-Reprographics"/>
    <x v="1"/>
    <x v="10"/>
    <x v="3"/>
    <x v="14"/>
    <n v="0"/>
    <n v="0"/>
    <n v="0"/>
    <n v="0"/>
    <e v="#DIV/0!"/>
  </r>
  <r>
    <s v="Grazide-Interim Housing-Advertisement"/>
    <x v="1"/>
    <x v="10"/>
    <x v="4"/>
    <x v="0"/>
    <n v="400"/>
    <s v="N/A"/>
    <n v="0"/>
    <n v="0"/>
    <e v="#DIV/0!"/>
  </r>
  <r>
    <s v="Grazide-Interim Housing-Alarm"/>
    <x v="1"/>
    <x v="10"/>
    <x v="4"/>
    <x v="16"/>
    <n v="0"/>
    <n v="0"/>
    <n v="0"/>
    <n v="0"/>
    <e v="#DIV/0!"/>
  </r>
  <r>
    <s v="Grazide-Interim Housing-CM/PM Management"/>
    <x v="1"/>
    <x v="10"/>
    <x v="4"/>
    <x v="2"/>
    <n v="33600"/>
    <s v="N/A"/>
    <n v="0"/>
    <n v="0"/>
    <e v="#DIV/0!"/>
  </r>
  <r>
    <s v="Grazide-Interim Housing-Construction Contingency"/>
    <x v="1"/>
    <x v="10"/>
    <x v="4"/>
    <x v="3"/>
    <n v="55000"/>
    <s v="N/A"/>
    <n v="0"/>
    <n v="0"/>
    <e v="#DIV/0!"/>
  </r>
  <r>
    <s v="Grazide-Interim Housing-Contractor"/>
    <x v="1"/>
    <x v="10"/>
    <x v="4"/>
    <x v="4"/>
    <n v="550000"/>
    <s v="N/A"/>
    <n v="0"/>
    <n v="0"/>
    <e v="#DIV/0!"/>
  </r>
  <r>
    <s v="Grazide-Interim Housing-Design"/>
    <x v="1"/>
    <x v="10"/>
    <x v="4"/>
    <x v="5"/>
    <n v="80000"/>
    <s v="N/A"/>
    <n v="79400"/>
    <n v="0"/>
    <n v="0"/>
  </r>
  <r>
    <s v="Grazide-Interim Housing-DSA Fees"/>
    <x v="1"/>
    <x v="10"/>
    <x v="4"/>
    <x v="6"/>
    <n v="15750"/>
    <s v="N/A"/>
    <n v="0"/>
    <n v="0"/>
    <e v="#DIV/0!"/>
  </r>
  <r>
    <s v="Grazide-Interim Housing-DSA Inspection"/>
    <x v="1"/>
    <x v="10"/>
    <x v="4"/>
    <x v="7"/>
    <n v="12000"/>
    <s v="N/A"/>
    <n v="0"/>
    <n v="0"/>
    <e v="#DIV/0!"/>
  </r>
  <r>
    <s v="Grazide-Interim Housing-DSA Special Inspection"/>
    <x v="1"/>
    <x v="10"/>
    <x v="4"/>
    <x v="8"/>
    <n v="12000"/>
    <s v="N/A"/>
    <n v="0"/>
    <n v="0"/>
    <e v="#DIV/0!"/>
  </r>
  <r>
    <s v="Grazide-Interim Housing-Environ Consultant"/>
    <x v="1"/>
    <x v="10"/>
    <x v="4"/>
    <x v="9"/>
    <n v="0"/>
    <n v="0"/>
    <n v="0"/>
    <n v="0"/>
    <e v="#DIV/0!"/>
  </r>
  <r>
    <s v="Grazide-Interim Housing-FF &amp; E"/>
    <x v="1"/>
    <x v="10"/>
    <x v="4"/>
    <x v="10"/>
    <n v="0"/>
    <n v="0"/>
    <n v="0"/>
    <n v="0"/>
    <e v="#DIV/0!"/>
  </r>
  <r>
    <s v="Grazide-Interim Housing-Legal Services"/>
    <x v="1"/>
    <x v="10"/>
    <x v="4"/>
    <x v="11"/>
    <n v="0"/>
    <n v="0"/>
    <n v="0"/>
    <n v="0"/>
    <e v="#DIV/0!"/>
  </r>
  <r>
    <s v="Grazide-Interim Housing-Modular Buildings"/>
    <x v="1"/>
    <x v="10"/>
    <x v="4"/>
    <x v="17"/>
    <n v="0"/>
    <n v="0"/>
    <n v="0"/>
    <n v="0"/>
    <e v="#DIV/0!"/>
  </r>
  <r>
    <s v="Grazide-Interim Housing-Move Management"/>
    <x v="1"/>
    <x v="10"/>
    <x v="4"/>
    <x v="13"/>
    <n v="0"/>
    <n v="0"/>
    <n v="0"/>
    <n v="0"/>
    <e v="#DIV/0!"/>
  </r>
  <r>
    <s v="Grazide-Interim Housing-Reprographics"/>
    <x v="1"/>
    <x v="10"/>
    <x v="4"/>
    <x v="14"/>
    <n v="400"/>
    <s v="N/A"/>
    <n v="0"/>
    <n v="0"/>
    <e v="#DIV/0!"/>
  </r>
  <r>
    <s v="Grazide-Interim Housing-Technology"/>
    <x v="1"/>
    <x v="10"/>
    <x v="4"/>
    <x v="15"/>
    <n v="0"/>
    <n v="0"/>
    <n v="0"/>
    <n v="0"/>
    <e v="#DIV/0!"/>
  </r>
  <r>
    <s v="Kwis-21st Century-Advertisement"/>
    <x v="4"/>
    <x v="11"/>
    <x v="0"/>
    <x v="0"/>
    <n v="1344.05"/>
    <s v="N/A"/>
    <n v="0"/>
    <n v="0"/>
    <e v="#DIV/0!"/>
  </r>
  <r>
    <s v="Kwis-21st Century-Asbestos oversight/survey/abatement"/>
    <x v="4"/>
    <x v="11"/>
    <x v="0"/>
    <x v="1"/>
    <n v="66500"/>
    <s v="N/A"/>
    <n v="0"/>
    <n v="0"/>
    <e v="#DIV/0!"/>
  </r>
  <r>
    <s v="Kwis-21st Century-CM/PM Management"/>
    <x v="4"/>
    <x v="11"/>
    <x v="0"/>
    <x v="2"/>
    <n v="213618.67"/>
    <s v="N/A"/>
    <n v="0"/>
    <n v="0"/>
    <e v="#DIV/0!"/>
  </r>
  <r>
    <s v="Kwis-21st Century-Construction Contingency"/>
    <x v="4"/>
    <x v="11"/>
    <x v="0"/>
    <x v="3"/>
    <n v="209456.6"/>
    <s v="N/A"/>
    <n v="0"/>
    <n v="0"/>
    <e v="#DIV/0!"/>
  </r>
  <r>
    <s v="Kwis-21st Century-Contractor"/>
    <x v="4"/>
    <x v="11"/>
    <x v="0"/>
    <x v="4"/>
    <n v="2234273.5499999998"/>
    <s v="N/A"/>
    <n v="49000"/>
    <n v="49000"/>
    <n v="1"/>
  </r>
  <r>
    <s v="Kwis-21st Century-Design"/>
    <x v="4"/>
    <x v="11"/>
    <x v="0"/>
    <x v="5"/>
    <n v="256591.67"/>
    <s v="N/A"/>
    <n v="0"/>
    <n v="0"/>
    <e v="#DIV/0!"/>
  </r>
  <r>
    <s v="Kwis-21st Century-DSA Fees"/>
    <x v="4"/>
    <x v="11"/>
    <x v="0"/>
    <x v="6"/>
    <n v="42765.279999999999"/>
    <s v="N/A"/>
    <n v="0"/>
    <n v="0"/>
    <e v="#DIV/0!"/>
  </r>
  <r>
    <s v="Kwis-21st Century-DSA Inspection"/>
    <x v="4"/>
    <x v="11"/>
    <x v="0"/>
    <x v="7"/>
    <n v="36655.949999999997"/>
    <s v="N/A"/>
    <n v="0"/>
    <n v="0"/>
    <e v="#DIV/0!"/>
  </r>
  <r>
    <s v="Kwis-21st Century-DSA Special Inspection"/>
    <x v="4"/>
    <x v="11"/>
    <x v="0"/>
    <x v="8"/>
    <n v="18327.98"/>
    <s v="N/A"/>
    <n v="0"/>
    <n v="0"/>
    <e v="#DIV/0!"/>
  </r>
  <r>
    <s v="Kwis-21st Century-Environ Consultant"/>
    <x v="4"/>
    <x v="11"/>
    <x v="0"/>
    <x v="9"/>
    <n v="10752.41"/>
    <s v="No Proposal Provided"/>
    <n v="2600"/>
    <n v="2600"/>
    <n v="1"/>
  </r>
  <r>
    <s v="Kwis-21st Century-FF &amp; E"/>
    <x v="4"/>
    <x v="11"/>
    <x v="0"/>
    <x v="10"/>
    <n v="380000"/>
    <s v="No Proposal Provided"/>
    <n v="38238.17"/>
    <n v="38238.17"/>
    <n v="1"/>
  </r>
  <r>
    <s v="Kwis-21st Century-Legal Services"/>
    <x v="4"/>
    <x v="11"/>
    <x v="0"/>
    <x v="11"/>
    <n v="0"/>
    <n v="0"/>
    <n v="0"/>
    <n v="0"/>
    <e v="#DIV/0!"/>
  </r>
  <r>
    <s v="Kwis-21st Century-Move classroom"/>
    <x v="4"/>
    <x v="11"/>
    <x v="0"/>
    <x v="12"/>
    <n v="0"/>
    <n v="0"/>
    <n v="0"/>
    <n v="0"/>
    <e v="#DIV/0!"/>
  </r>
  <r>
    <s v="Kwis-21st Century-Move Management"/>
    <x v="4"/>
    <x v="11"/>
    <x v="0"/>
    <x v="13"/>
    <n v="9774.92"/>
    <n v="0"/>
    <n v="0"/>
    <n v="0"/>
    <e v="#DIV/0!"/>
  </r>
  <r>
    <s v="Kwis-21st Century-Reprographics"/>
    <x v="4"/>
    <x v="11"/>
    <x v="0"/>
    <x v="14"/>
    <n v="1344.05"/>
    <s v="N/A"/>
    <n v="0"/>
    <n v="0"/>
    <e v="#DIV/0!"/>
  </r>
  <r>
    <s v="Kwis-21st Century-Technology"/>
    <x v="4"/>
    <x v="11"/>
    <x v="0"/>
    <x v="15"/>
    <n v="380000"/>
    <s v="No Proposal Provided"/>
    <n v="119134.89"/>
    <n v="119134.89"/>
    <n v="1"/>
  </r>
  <r>
    <s v="Kwis-Ceiling replacement-CM/PM Management"/>
    <x v="4"/>
    <x v="11"/>
    <x v="1"/>
    <x v="2"/>
    <n v="0"/>
    <n v="0"/>
    <n v="0"/>
    <n v="0"/>
    <e v="#DIV/0!"/>
  </r>
  <r>
    <s v="Kwis-Ceiling replacement-Contractor"/>
    <x v="4"/>
    <x v="11"/>
    <x v="1"/>
    <x v="4"/>
    <n v="271028"/>
    <n v="271208"/>
    <n v="271028"/>
    <n v="257476.6"/>
    <n v="0.95000000000000007"/>
  </r>
  <r>
    <s v="Kwis-Drinking fountain replacement-Advertisement"/>
    <x v="4"/>
    <x v="11"/>
    <x v="2"/>
    <x v="0"/>
    <n v="0"/>
    <n v="0"/>
    <n v="0"/>
    <n v="0"/>
    <e v="#DIV/0!"/>
  </r>
  <r>
    <s v="Kwis-Drinking fountain replacement-Contractor"/>
    <x v="4"/>
    <x v="11"/>
    <x v="2"/>
    <x v="4"/>
    <n v="15000"/>
    <s v="N/A"/>
    <n v="0"/>
    <n v="0"/>
    <e v="#DIV/0!"/>
  </r>
  <r>
    <s v="Kwis-Drinking fountain replacement-Design"/>
    <x v="4"/>
    <x v="11"/>
    <x v="2"/>
    <x v="5"/>
    <n v="0"/>
    <s v="N/A"/>
    <n v="0"/>
    <n v="0"/>
    <e v="#DIV/0!"/>
  </r>
  <r>
    <s v="Kwis-Drinking fountain replacement-DSA Fees"/>
    <x v="4"/>
    <x v="11"/>
    <x v="2"/>
    <x v="6"/>
    <n v="0"/>
    <n v="0"/>
    <n v="0"/>
    <n v="0"/>
    <e v="#DIV/0!"/>
  </r>
  <r>
    <s v="Kwis-Drinking fountain replacement-DSA Inspection"/>
    <x v="4"/>
    <x v="11"/>
    <x v="2"/>
    <x v="7"/>
    <n v="0"/>
    <n v="0"/>
    <n v="1200"/>
    <n v="0"/>
    <n v="0"/>
  </r>
  <r>
    <s v="Kwis-Drinking fountain replacement-DSA Special Inspection"/>
    <x v="4"/>
    <x v="11"/>
    <x v="2"/>
    <x v="8"/>
    <n v="0"/>
    <n v="0"/>
    <n v="0"/>
    <n v="0"/>
    <e v="#DIV/0!"/>
  </r>
  <r>
    <s v="Kwis-Drinking fountain replacement-Environ Consultant"/>
    <x v="4"/>
    <x v="11"/>
    <x v="2"/>
    <x v="9"/>
    <n v="0"/>
    <n v="0"/>
    <n v="0"/>
    <n v="0"/>
    <e v="#DIV/0!"/>
  </r>
  <r>
    <s v="Kwis-Drinking fountain replacement-Reprographics"/>
    <x v="4"/>
    <x v="11"/>
    <x v="2"/>
    <x v="14"/>
    <n v="0"/>
    <n v="0"/>
    <n v="0"/>
    <n v="0"/>
    <e v="#DIV/0!"/>
  </r>
  <r>
    <s v="Kwis-Fire Alarm-Advertisement"/>
    <x v="4"/>
    <x v="11"/>
    <x v="3"/>
    <x v="0"/>
    <n v="0"/>
    <n v="0"/>
    <n v="0"/>
    <n v="0"/>
    <e v="#DIV/0!"/>
  </r>
  <r>
    <s v="Kwis-Fire Alarm-Contractor"/>
    <x v="4"/>
    <x v="11"/>
    <x v="3"/>
    <x v="4"/>
    <n v="285000"/>
    <s v="N/A"/>
    <n v="0"/>
    <n v="0"/>
    <e v="#DIV/0!"/>
  </r>
  <r>
    <s v="Kwis-Fire Alarm-Design"/>
    <x v="4"/>
    <x v="11"/>
    <x v="3"/>
    <x v="5"/>
    <n v="48500"/>
    <s v="No Proposal Provided"/>
    <n v="48500"/>
    <n v="36375"/>
    <n v="0.75"/>
  </r>
  <r>
    <s v="Kwis-Fire Alarm-DSA Fees"/>
    <x v="4"/>
    <x v="11"/>
    <x v="3"/>
    <x v="6"/>
    <n v="0"/>
    <n v="0"/>
    <n v="891"/>
    <n v="891"/>
    <n v="1"/>
  </r>
  <r>
    <s v="Kwis-Fire Alarm-DSA Inspection"/>
    <x v="4"/>
    <x v="11"/>
    <x v="3"/>
    <x v="7"/>
    <n v="0"/>
    <n v="0"/>
    <n v="0"/>
    <n v="0"/>
    <e v="#DIV/0!"/>
  </r>
  <r>
    <s v="Kwis-Fire Alarm-Environ Consultant"/>
    <x v="4"/>
    <x v="11"/>
    <x v="3"/>
    <x v="9"/>
    <n v="0"/>
    <n v="0"/>
    <n v="0"/>
    <n v="0"/>
    <e v="#DIV/0!"/>
  </r>
  <r>
    <s v="Kwis-Fire Alarm-Reprographics"/>
    <x v="4"/>
    <x v="11"/>
    <x v="3"/>
    <x v="14"/>
    <n v="0"/>
    <n v="0"/>
    <n v="0"/>
    <n v="0"/>
    <e v="#DIV/0!"/>
  </r>
  <r>
    <s v="Kwis-Interim Housing-Advertisement"/>
    <x v="4"/>
    <x v="11"/>
    <x v="4"/>
    <x v="0"/>
    <n v="400"/>
    <s v="N/A"/>
    <n v="0"/>
    <n v="0"/>
    <e v="#DIV/0!"/>
  </r>
  <r>
    <s v="Kwis-Interim Housing-Alarm"/>
    <x v="4"/>
    <x v="11"/>
    <x v="4"/>
    <x v="16"/>
    <n v="0"/>
    <n v="0"/>
    <n v="0"/>
    <n v="0"/>
    <e v="#DIV/0!"/>
  </r>
  <r>
    <s v="Kwis-Interim Housing-CM/PM Management"/>
    <x v="4"/>
    <x v="11"/>
    <x v="4"/>
    <x v="2"/>
    <n v="43850"/>
    <s v="N/A"/>
    <n v="0"/>
    <n v="0"/>
    <e v="#DIV/0!"/>
  </r>
  <r>
    <s v="Kwis-Interim Housing-Construction Contingency"/>
    <x v="4"/>
    <x v="11"/>
    <x v="4"/>
    <x v="3"/>
    <n v="55000"/>
    <s v="N/A"/>
    <n v="0"/>
    <n v="0"/>
    <e v="#DIV/0!"/>
  </r>
  <r>
    <s v="Kwis-Interim Housing-Contractor"/>
    <x v="4"/>
    <x v="11"/>
    <x v="4"/>
    <x v="4"/>
    <n v="550000"/>
    <s v="N/A"/>
    <n v="0"/>
    <n v="0"/>
    <e v="#DIV/0!"/>
  </r>
  <r>
    <s v="Kwis-Interim Housing-Design"/>
    <x v="4"/>
    <x v="11"/>
    <x v="4"/>
    <x v="5"/>
    <n v="80000"/>
    <s v="N/A"/>
    <n v="0"/>
    <n v="0"/>
    <e v="#DIV/0!"/>
  </r>
  <r>
    <s v="Kwis-Interim Housing-DSA Fees"/>
    <x v="4"/>
    <x v="11"/>
    <x v="4"/>
    <x v="6"/>
    <n v="14000"/>
    <s v="N/A"/>
    <n v="0"/>
    <n v="0"/>
    <e v="#DIV/0!"/>
  </r>
  <r>
    <s v="Kwis-Interim Housing-DSA Inspection"/>
    <x v="4"/>
    <x v="11"/>
    <x v="4"/>
    <x v="7"/>
    <n v="12000"/>
    <s v="N/A"/>
    <n v="0"/>
    <n v="0"/>
    <e v="#DIV/0!"/>
  </r>
  <r>
    <s v="Kwis-Interim Housing-DSA Special Inspection"/>
    <x v="4"/>
    <x v="11"/>
    <x v="4"/>
    <x v="8"/>
    <n v="12000"/>
    <s v="N/A"/>
    <n v="0"/>
    <n v="0"/>
    <e v="#DIV/0!"/>
  </r>
  <r>
    <s v="Kwis-Interim Housing-Environ Consultant"/>
    <x v="4"/>
    <x v="11"/>
    <x v="4"/>
    <x v="9"/>
    <n v="0"/>
    <n v="0"/>
    <n v="0"/>
    <n v="0"/>
    <e v="#DIV/0!"/>
  </r>
  <r>
    <s v="Kwis-Interim Housing-FF &amp; E"/>
    <x v="4"/>
    <x v="11"/>
    <x v="4"/>
    <x v="10"/>
    <n v="0"/>
    <n v="0"/>
    <n v="0"/>
    <n v="0"/>
    <e v="#DIV/0!"/>
  </r>
  <r>
    <s v="Kwis-Interim Housing-Legal Services"/>
    <x v="4"/>
    <x v="11"/>
    <x v="4"/>
    <x v="11"/>
    <n v="0"/>
    <n v="0"/>
    <n v="0"/>
    <n v="0"/>
    <e v="#DIV/0!"/>
  </r>
  <r>
    <s v="Kwis-Interim Housing-Modular Buildings"/>
    <x v="4"/>
    <x v="11"/>
    <x v="4"/>
    <x v="17"/>
    <n v="150000"/>
    <s v="N/A"/>
    <n v="0"/>
    <n v="0"/>
    <e v="#DIV/0!"/>
  </r>
  <r>
    <s v="Kwis-Interim Housing-Move Management"/>
    <x v="4"/>
    <x v="11"/>
    <x v="4"/>
    <x v="13"/>
    <n v="0"/>
    <n v="0"/>
    <n v="0"/>
    <n v="0"/>
    <e v="#DIV/0!"/>
  </r>
  <r>
    <s v="Kwis-Interim Housing-Reprographics"/>
    <x v="4"/>
    <x v="11"/>
    <x v="4"/>
    <x v="14"/>
    <n v="400"/>
    <s v="N/A"/>
    <n v="0"/>
    <n v="0"/>
    <e v="#DIV/0!"/>
  </r>
  <r>
    <s v="Kwis-Interim Housing-Technology"/>
    <x v="4"/>
    <x v="11"/>
    <x v="4"/>
    <x v="15"/>
    <n v="0"/>
    <n v="0"/>
    <n v="0"/>
    <n v="0"/>
    <e v="#DIV/0!"/>
  </r>
  <r>
    <s v="La Puente HS-21st Century-Advertisement"/>
    <x v="7"/>
    <x v="12"/>
    <x v="0"/>
    <x v="0"/>
    <n v="5093.8"/>
    <s v="N/A"/>
    <n v="0"/>
    <n v="0"/>
    <e v="#DIV/0!"/>
  </r>
  <r>
    <s v="La Puente HS-21st Century-Asbestos oversight/survey/abatement"/>
    <x v="7"/>
    <x v="12"/>
    <x v="0"/>
    <x v="1"/>
    <n v="224000"/>
    <s v="N/A"/>
    <n v="0"/>
    <n v="0"/>
    <e v="#DIV/0!"/>
  </r>
  <r>
    <s v="La Puente HS-21st Century-CM/PM Management"/>
    <x v="7"/>
    <x v="12"/>
    <x v="0"/>
    <x v="2"/>
    <n v="788769.21"/>
    <s v="N/A"/>
    <n v="0"/>
    <n v="0"/>
    <e v="#DIV/0!"/>
  </r>
  <r>
    <s v="La Puente HS-21st Century-Construction Contingency"/>
    <x v="7"/>
    <x v="12"/>
    <x v="0"/>
    <x v="3"/>
    <n v="793815.6"/>
    <s v="N/A"/>
    <n v="0"/>
    <n v="0"/>
    <e v="#DIV/0!"/>
  </r>
  <r>
    <s v="La Puente HS-21st Century-Contractor"/>
    <x v="7"/>
    <x v="12"/>
    <x v="0"/>
    <x v="4"/>
    <n v="8467631.0099999998"/>
    <s v="N/A"/>
    <n v="0"/>
    <n v="0"/>
    <e v="#DIV/0!"/>
  </r>
  <r>
    <s v="La Puente HS-21st Century-Design"/>
    <x v="7"/>
    <x v="12"/>
    <x v="0"/>
    <x v="5"/>
    <n v="972451.89"/>
    <s v="N/A"/>
    <n v="0"/>
    <n v="0"/>
    <e v="#DIV/0!"/>
  </r>
  <r>
    <s v="La Puente HS-21st Century-DSA Fees"/>
    <x v="7"/>
    <x v="12"/>
    <x v="0"/>
    <x v="6"/>
    <n v="162075.32"/>
    <s v="N/A"/>
    <n v="0"/>
    <n v="0"/>
    <e v="#DIV/0!"/>
  </r>
  <r>
    <s v="La Puente HS-21st Century-DSA Inspection"/>
    <x v="7"/>
    <x v="12"/>
    <x v="0"/>
    <x v="7"/>
    <n v="138921.70000000001"/>
    <s v="N/A"/>
    <n v="0"/>
    <n v="0"/>
    <e v="#DIV/0!"/>
  </r>
  <r>
    <s v="La Puente HS-21st Century-DSA Special Inspection"/>
    <x v="7"/>
    <x v="12"/>
    <x v="0"/>
    <x v="8"/>
    <n v="69460.850000000006"/>
    <s v="N/A"/>
    <n v="0"/>
    <n v="0"/>
    <e v="#DIV/0!"/>
  </r>
  <r>
    <s v="La Puente HS-21st Century-Environ Consultant"/>
    <x v="7"/>
    <x v="12"/>
    <x v="0"/>
    <x v="9"/>
    <n v="40750.370000000003"/>
    <s v="No Proposal Provided"/>
    <n v="6900"/>
    <n v="6900"/>
    <n v="1"/>
  </r>
  <r>
    <s v="La Puente HS-21st Century-FF &amp; E"/>
    <x v="7"/>
    <x v="12"/>
    <x v="0"/>
    <x v="10"/>
    <n v="1280000"/>
    <s v="N/A"/>
    <n v="0"/>
    <n v="0"/>
    <e v="#DIV/0!"/>
  </r>
  <r>
    <s v="La Puente HS-21st Century-Legal Services"/>
    <x v="7"/>
    <x v="12"/>
    <x v="0"/>
    <x v="11"/>
    <n v="0"/>
    <n v="0"/>
    <n v="0"/>
    <n v="0"/>
    <e v="#DIV/0!"/>
  </r>
  <r>
    <s v="La Puente HS-21st Century-Move classroom"/>
    <x v="7"/>
    <x v="12"/>
    <x v="0"/>
    <x v="12"/>
    <n v="0"/>
    <n v="0"/>
    <n v="0"/>
    <n v="0"/>
    <e v="#DIV/0!"/>
  </r>
  <r>
    <s v="La Puente HS-21st Century-Move Management"/>
    <x v="7"/>
    <x v="12"/>
    <x v="0"/>
    <x v="13"/>
    <n v="0"/>
    <n v="0"/>
    <n v="0"/>
    <n v="0"/>
    <e v="#DIV/0!"/>
  </r>
  <r>
    <s v="La Puente HS-21st Century-Reprographics"/>
    <x v="7"/>
    <x v="12"/>
    <x v="0"/>
    <x v="14"/>
    <n v="5093.8"/>
    <s v="N/A"/>
    <n v="0"/>
    <n v="0"/>
    <e v="#DIV/0!"/>
  </r>
  <r>
    <s v="La Puente HS-21st Century-Technology"/>
    <x v="7"/>
    <x v="12"/>
    <x v="0"/>
    <x v="15"/>
    <n v="1280000"/>
    <s v="N/A"/>
    <n v="505300.94000000006"/>
    <n v="505300.94000000006"/>
    <n v="1"/>
  </r>
  <r>
    <s v="La Puente HS-Ceiling replacement-CM/PM Management"/>
    <x v="7"/>
    <x v="12"/>
    <x v="1"/>
    <x v="2"/>
    <n v="0"/>
    <n v="0"/>
    <n v="0"/>
    <n v="0"/>
    <e v="#DIV/0!"/>
  </r>
  <r>
    <s v="La Puente HS-Ceiling replacement-Contractor"/>
    <x v="7"/>
    <x v="12"/>
    <x v="1"/>
    <x v="4"/>
    <n v="0"/>
    <n v="0"/>
    <n v="0"/>
    <n v="0"/>
    <e v="#DIV/0!"/>
  </r>
  <r>
    <s v="La Puente HS-Drinking fountain replacement-Advertisement"/>
    <x v="7"/>
    <x v="12"/>
    <x v="2"/>
    <x v="0"/>
    <n v="0"/>
    <n v="0"/>
    <n v="0"/>
    <n v="0"/>
    <e v="#DIV/0!"/>
  </r>
  <r>
    <s v="La Puente HS-Drinking fountain replacement-Contractor"/>
    <x v="7"/>
    <x v="12"/>
    <x v="2"/>
    <x v="4"/>
    <n v="60000"/>
    <s v="N/A"/>
    <n v="0"/>
    <n v="0"/>
    <e v="#DIV/0!"/>
  </r>
  <r>
    <s v="La Puente HS-Drinking fountain replacement-Design"/>
    <x v="7"/>
    <x v="12"/>
    <x v="2"/>
    <x v="5"/>
    <n v="0"/>
    <n v="0"/>
    <n v="0"/>
    <n v="0"/>
    <e v="#DIV/0!"/>
  </r>
  <r>
    <s v="La Puente HS-Drinking fountain replacement-DSA Fees"/>
    <x v="7"/>
    <x v="12"/>
    <x v="2"/>
    <x v="6"/>
    <n v="0"/>
    <n v="0"/>
    <n v="0"/>
    <n v="0"/>
    <e v="#DIV/0!"/>
  </r>
  <r>
    <s v="La Puente HS-Drinking fountain replacement-DSA Inspection"/>
    <x v="7"/>
    <x v="12"/>
    <x v="2"/>
    <x v="7"/>
    <n v="0"/>
    <n v="0"/>
    <n v="1200"/>
    <n v="0"/>
    <n v="0"/>
  </r>
  <r>
    <s v="La Puente HS-Drinking fountain replacement-DSA Special Inspection"/>
    <x v="7"/>
    <x v="12"/>
    <x v="2"/>
    <x v="8"/>
    <n v="0"/>
    <n v="0"/>
    <n v="0"/>
    <n v="0"/>
    <e v="#DIV/0!"/>
  </r>
  <r>
    <s v="La Puente HS-Drinking fountain replacement-Environ Consultant"/>
    <x v="7"/>
    <x v="12"/>
    <x v="2"/>
    <x v="9"/>
    <n v="0"/>
    <n v="0"/>
    <n v="0"/>
    <n v="0"/>
    <e v="#DIV/0!"/>
  </r>
  <r>
    <s v="La Puente HS-Drinking fountain replacement-Reprographics"/>
    <x v="7"/>
    <x v="12"/>
    <x v="2"/>
    <x v="14"/>
    <n v="0"/>
    <n v="0"/>
    <n v="0"/>
    <n v="0"/>
    <e v="#DIV/0!"/>
  </r>
  <r>
    <s v="La Puente HS-Fire Alarm-Advertisement"/>
    <x v="7"/>
    <x v="12"/>
    <x v="3"/>
    <x v="0"/>
    <n v="0"/>
    <n v="0"/>
    <n v="0"/>
    <n v="0"/>
    <e v="#DIV/0!"/>
  </r>
  <r>
    <s v="La Puente HS-Fire Alarm-Contractor"/>
    <x v="7"/>
    <x v="12"/>
    <x v="3"/>
    <x v="4"/>
    <n v="1152000"/>
    <s v="No Proposal Provided"/>
    <n v="2717.95"/>
    <n v="2717.95"/>
    <n v="1"/>
  </r>
  <r>
    <s v="La Puente HS-Fire Alarm-Design"/>
    <x v="7"/>
    <x v="12"/>
    <x v="3"/>
    <x v="5"/>
    <n v="0"/>
    <n v="0"/>
    <n v="14700"/>
    <n v="0"/>
    <n v="0"/>
  </r>
  <r>
    <s v="La Puente HS-Fire Alarm-DSA Fees"/>
    <x v="7"/>
    <x v="12"/>
    <x v="3"/>
    <x v="6"/>
    <n v="0"/>
    <n v="0"/>
    <n v="0"/>
    <n v="0"/>
    <e v="#DIV/0!"/>
  </r>
  <r>
    <s v="La Puente HS-Fire Alarm-DSA Inspection"/>
    <x v="7"/>
    <x v="12"/>
    <x v="3"/>
    <x v="7"/>
    <n v="0"/>
    <n v="0"/>
    <n v="0"/>
    <n v="0"/>
    <e v="#DIV/0!"/>
  </r>
  <r>
    <s v="La Puente HS-Fire Alarm-Environ Consultant"/>
    <x v="7"/>
    <x v="12"/>
    <x v="3"/>
    <x v="9"/>
    <n v="0"/>
    <n v="0"/>
    <n v="0"/>
    <n v="0"/>
    <e v="#DIV/0!"/>
  </r>
  <r>
    <s v="La Puente HS-Fire Alarm-Reprographics"/>
    <x v="7"/>
    <x v="12"/>
    <x v="3"/>
    <x v="14"/>
    <n v="0"/>
    <n v="0"/>
    <n v="0"/>
    <n v="0"/>
    <e v="#DIV/0!"/>
  </r>
  <r>
    <s v="La Puente HS-Interim Housing-Advertisement"/>
    <x v="7"/>
    <x v="12"/>
    <x v="4"/>
    <x v="0"/>
    <n v="412.5"/>
    <s v="N/A"/>
    <n v="0"/>
    <n v="0"/>
    <e v="#DIV/0!"/>
  </r>
  <r>
    <s v="La Puente HS-Interim Housing-Alarm"/>
    <x v="7"/>
    <x v="12"/>
    <x v="4"/>
    <x v="16"/>
    <n v="0"/>
    <n v="0"/>
    <n v="0"/>
    <n v="0"/>
    <e v="#DIV/0!"/>
  </r>
  <r>
    <s v="La Puente HS-Interim Housing-CM/PM Management"/>
    <x v="7"/>
    <x v="12"/>
    <x v="4"/>
    <x v="2"/>
    <n v="54275"/>
    <s v="N/A"/>
    <n v="0"/>
    <n v="0"/>
    <e v="#DIV/0!"/>
  </r>
  <r>
    <s v="La Puente HS-Interim Housing-Construction Contingency"/>
    <x v="7"/>
    <x v="12"/>
    <x v="4"/>
    <x v="3"/>
    <n v="82500"/>
    <s v="N/A"/>
    <n v="0"/>
    <n v="0"/>
    <e v="#DIV/0!"/>
  </r>
  <r>
    <s v="La Puente HS-Interim Housing-Contractor"/>
    <x v="7"/>
    <x v="12"/>
    <x v="4"/>
    <x v="4"/>
    <n v="825000"/>
    <s v="N/A"/>
    <n v="0"/>
    <n v="0"/>
    <e v="#DIV/0!"/>
  </r>
  <r>
    <s v="La Puente HS-Interim Housing-Design"/>
    <x v="7"/>
    <x v="12"/>
    <x v="4"/>
    <x v="5"/>
    <n v="82500"/>
    <s v="N/A"/>
    <n v="0"/>
    <n v="0"/>
    <e v="#DIV/0!"/>
  </r>
  <r>
    <s v="La Puente HS-Interim Housing-DSA Fees"/>
    <x v="7"/>
    <x v="12"/>
    <x v="4"/>
    <x v="6"/>
    <n v="14437.5"/>
    <s v="N/A"/>
    <n v="0"/>
    <n v="0"/>
    <e v="#DIV/0!"/>
  </r>
  <r>
    <s v="La Puente HS-Interim Housing-DSA Inspection"/>
    <x v="7"/>
    <x v="12"/>
    <x v="4"/>
    <x v="7"/>
    <n v="15750"/>
    <s v="N/A"/>
    <n v="0"/>
    <n v="0"/>
    <e v="#DIV/0!"/>
  </r>
  <r>
    <s v="La Puente HS-Interim Housing-DSA Special Inspection"/>
    <x v="7"/>
    <x v="12"/>
    <x v="4"/>
    <x v="8"/>
    <n v="15750"/>
    <s v="N/A"/>
    <n v="0"/>
    <n v="0"/>
    <e v="#DIV/0!"/>
  </r>
  <r>
    <s v="La Puente HS-Interim Housing-Environ Consultant"/>
    <x v="7"/>
    <x v="12"/>
    <x v="4"/>
    <x v="9"/>
    <n v="0"/>
    <n v="0"/>
    <n v="0"/>
    <n v="0"/>
    <e v="#DIV/0!"/>
  </r>
  <r>
    <s v="La Puente HS-Interim Housing-FF &amp; E"/>
    <x v="7"/>
    <x v="12"/>
    <x v="4"/>
    <x v="10"/>
    <n v="0"/>
    <n v="0"/>
    <n v="0"/>
    <n v="0"/>
    <e v="#DIV/0!"/>
  </r>
  <r>
    <s v="La Puente HS-Interim Housing-Legal Services"/>
    <x v="7"/>
    <x v="12"/>
    <x v="4"/>
    <x v="11"/>
    <n v="0"/>
    <n v="0"/>
    <n v="0"/>
    <n v="0"/>
    <e v="#DIV/0!"/>
  </r>
  <r>
    <s v="La Puente HS-Interim Housing-Modular Buildings"/>
    <x v="7"/>
    <x v="12"/>
    <x v="4"/>
    <x v="17"/>
    <n v="225000"/>
    <s v="N/A"/>
    <n v="0"/>
    <n v="0"/>
    <e v="#DIV/0!"/>
  </r>
  <r>
    <s v="La Puente HS-Interim Housing-Move Management"/>
    <x v="7"/>
    <x v="12"/>
    <x v="4"/>
    <x v="13"/>
    <n v="0"/>
    <n v="0"/>
    <n v="0"/>
    <n v="0"/>
    <e v="#DIV/0!"/>
  </r>
  <r>
    <s v="La Puente HS-Interim Housing-Reprographics"/>
    <x v="7"/>
    <x v="12"/>
    <x v="4"/>
    <x v="14"/>
    <n v="412.5"/>
    <s v="N/A"/>
    <n v="0"/>
    <n v="0"/>
    <e v="#DIV/0!"/>
  </r>
  <r>
    <s v="La Puente HS-Interim Housing-Technology"/>
    <x v="7"/>
    <x v="12"/>
    <x v="4"/>
    <x v="15"/>
    <n v="0"/>
    <n v="0"/>
    <n v="0"/>
    <n v="0"/>
    <e v="#DIV/0!"/>
  </r>
  <r>
    <s v="Lassalette-21st Century-Advertisement"/>
    <x v="2"/>
    <x v="13"/>
    <x v="0"/>
    <x v="0"/>
    <n v="2881.28"/>
    <s v="N/A"/>
    <n v="0"/>
    <n v="0"/>
    <e v="#DIV/0!"/>
  </r>
  <r>
    <s v="Lassalette-21st Century-Asbestos oversight/survey/abatement"/>
    <x v="2"/>
    <x v="13"/>
    <x v="0"/>
    <x v="1"/>
    <n v="94500"/>
    <s v="N/A"/>
    <n v="0"/>
    <n v="0"/>
    <e v="#DIV/0!"/>
  </r>
  <r>
    <s v="Lassalette-21st Century-CM/PM Management"/>
    <x v="2"/>
    <x v="13"/>
    <x v="0"/>
    <x v="2"/>
    <n v="304893.42"/>
    <s v="N/A"/>
    <n v="0"/>
    <n v="0"/>
    <e v="#DIV/0!"/>
  </r>
  <r>
    <s v="Lassalette-21st Century-Construction Contingency"/>
    <x v="2"/>
    <x v="13"/>
    <x v="0"/>
    <x v="3"/>
    <n v="299345.3"/>
    <s v="N/A"/>
    <n v="0"/>
    <n v="0"/>
    <e v="#DIV/0!"/>
  </r>
  <r>
    <s v="Lassalette-21st Century-Contractor"/>
    <x v="2"/>
    <x v="13"/>
    <x v="0"/>
    <x v="4"/>
    <n v="3193116.32"/>
    <s v="N/A"/>
    <n v="0"/>
    <n v="0"/>
    <e v="#DIV/0!"/>
  </r>
  <r>
    <s v="Lassalette-21st Century-Design"/>
    <x v="2"/>
    <x v="13"/>
    <x v="0"/>
    <x v="5"/>
    <n v="366708.47"/>
    <s v="N/A"/>
    <n v="0"/>
    <n v="0"/>
    <e v="#DIV/0!"/>
  </r>
  <r>
    <s v="Lassalette-21st Century-DSA Fees"/>
    <x v="2"/>
    <x v="13"/>
    <x v="0"/>
    <x v="6"/>
    <n v="61118.080000000002"/>
    <s v="N/A"/>
    <n v="0"/>
    <n v="0"/>
    <e v="#DIV/0!"/>
  </r>
  <r>
    <s v="Lassalette-21st Century-DSA Inspection"/>
    <x v="2"/>
    <x v="13"/>
    <x v="0"/>
    <x v="7"/>
    <n v="52386.92"/>
    <s v="N/A"/>
    <n v="0"/>
    <n v="0"/>
    <e v="#DIV/0!"/>
  </r>
  <r>
    <s v="Lassalette-21st Century-DSA Special Inspection"/>
    <x v="2"/>
    <x v="13"/>
    <x v="0"/>
    <x v="8"/>
    <n v="26193.46"/>
    <s v="N/A"/>
    <n v="0"/>
    <n v="0"/>
    <e v="#DIV/0!"/>
  </r>
  <r>
    <s v="Lassalette-21st Century-Environ Consultant"/>
    <x v="2"/>
    <x v="13"/>
    <x v="0"/>
    <x v="9"/>
    <n v="15366.83"/>
    <s v="N/A"/>
    <n v="2800"/>
    <n v="2800"/>
    <n v="1"/>
  </r>
  <r>
    <s v="Lassalette-21st Century-FF &amp; E"/>
    <x v="2"/>
    <x v="13"/>
    <x v="0"/>
    <x v="10"/>
    <n v="540000"/>
    <s v="No Proposal Provided"/>
    <n v="20720.61"/>
    <n v="20720.61"/>
    <n v="1"/>
  </r>
  <r>
    <s v="Lassalette-21st Century-Legal Services"/>
    <x v="2"/>
    <x v="13"/>
    <x v="0"/>
    <x v="11"/>
    <n v="0"/>
    <n v="0"/>
    <n v="0"/>
    <n v="0"/>
    <e v="#DIV/0!"/>
  </r>
  <r>
    <s v="Lassalette-21st Century-Move classroom"/>
    <x v="2"/>
    <x v="13"/>
    <x v="0"/>
    <x v="12"/>
    <n v="0"/>
    <n v="0"/>
    <n v="0"/>
    <n v="0"/>
    <e v="#DIV/0!"/>
  </r>
  <r>
    <s v="Lassalette-21st Century-Move Management"/>
    <x v="2"/>
    <x v="13"/>
    <x v="0"/>
    <x v="13"/>
    <n v="13969.85"/>
    <s v="N/A"/>
    <n v="0"/>
    <n v="0"/>
    <e v="#DIV/0!"/>
  </r>
  <r>
    <s v="Lassalette-21st Century-Reprographics"/>
    <x v="2"/>
    <x v="13"/>
    <x v="0"/>
    <x v="14"/>
    <n v="2881.28"/>
    <s v="N/A"/>
    <n v="0"/>
    <n v="0"/>
    <e v="#DIV/0!"/>
  </r>
  <r>
    <s v="Lassalette-21st Century-Technology"/>
    <x v="2"/>
    <x v="13"/>
    <x v="0"/>
    <x v="15"/>
    <n v="540000"/>
    <s v="No Proposal Provided"/>
    <n v="243109.49999999997"/>
    <n v="243109.49999999997"/>
    <n v="1"/>
  </r>
  <r>
    <s v="Lassalette-Ceiling replacement-CM/PM Management"/>
    <x v="2"/>
    <x v="13"/>
    <x v="1"/>
    <x v="2"/>
    <n v="0"/>
    <n v="0"/>
    <n v="0"/>
    <n v="0"/>
    <e v="#DIV/0!"/>
  </r>
  <r>
    <s v="Lassalette-Ceiling replacement-Contractor"/>
    <x v="2"/>
    <x v="13"/>
    <x v="1"/>
    <x v="4"/>
    <n v="0"/>
    <n v="0"/>
    <n v="0"/>
    <n v="0"/>
    <e v="#DIV/0!"/>
  </r>
  <r>
    <s v="Lassalette-Drinking fountain replacement-Advertisement"/>
    <x v="2"/>
    <x v="13"/>
    <x v="2"/>
    <x v="0"/>
    <n v="0"/>
    <n v="0"/>
    <n v="0"/>
    <n v="0"/>
    <e v="#DIV/0!"/>
  </r>
  <r>
    <s v="Lassalette-Drinking fountain replacement-Contractor"/>
    <x v="2"/>
    <x v="13"/>
    <x v="2"/>
    <x v="4"/>
    <n v="30000"/>
    <s v="N/A"/>
    <n v="0"/>
    <n v="0"/>
    <e v="#DIV/0!"/>
  </r>
  <r>
    <s v="Lassalette-Drinking fountain replacement-Design"/>
    <x v="2"/>
    <x v="13"/>
    <x v="2"/>
    <x v="5"/>
    <n v="0"/>
    <n v="0"/>
    <n v="0"/>
    <n v="0"/>
    <e v="#DIV/0!"/>
  </r>
  <r>
    <s v="Lassalette-Drinking fountain replacement-DSA Fees"/>
    <x v="2"/>
    <x v="13"/>
    <x v="2"/>
    <x v="6"/>
    <n v="0"/>
    <n v="0"/>
    <n v="0"/>
    <n v="0"/>
    <e v="#DIV/0!"/>
  </r>
  <r>
    <s v="Lassalette-Drinking fountain replacement-DSA Inspection"/>
    <x v="2"/>
    <x v="13"/>
    <x v="2"/>
    <x v="7"/>
    <n v="1200"/>
    <s v="No Proposal Provided"/>
    <n v="1200"/>
    <n v="0"/>
    <n v="0"/>
  </r>
  <r>
    <s v="Lassalette-Drinking fountain replacement-DSA Special Inspection"/>
    <x v="2"/>
    <x v="13"/>
    <x v="2"/>
    <x v="8"/>
    <n v="0"/>
    <n v="0"/>
    <n v="0"/>
    <n v="0"/>
    <e v="#DIV/0!"/>
  </r>
  <r>
    <s v="Lassalette-Drinking fountain replacement-Environ Consultant"/>
    <x v="2"/>
    <x v="13"/>
    <x v="2"/>
    <x v="9"/>
    <n v="0"/>
    <n v="0"/>
    <n v="0"/>
    <n v="0"/>
    <e v="#DIV/0!"/>
  </r>
  <r>
    <s v="Lassalette-Drinking fountain replacement-Reprographics"/>
    <x v="2"/>
    <x v="13"/>
    <x v="2"/>
    <x v="14"/>
    <n v="0"/>
    <n v="0"/>
    <n v="0"/>
    <n v="0"/>
    <e v="#DIV/0!"/>
  </r>
  <r>
    <s v="Lassalette-Fire Alarm-Advertisement"/>
    <x v="2"/>
    <x v="13"/>
    <x v="3"/>
    <x v="0"/>
    <n v="0"/>
    <n v="0"/>
    <n v="0"/>
    <n v="0"/>
    <e v="#DIV/0!"/>
  </r>
  <r>
    <s v="Lassalette-Fire Alarm-Contractor"/>
    <x v="2"/>
    <x v="13"/>
    <x v="3"/>
    <x v="4"/>
    <n v="405000"/>
    <s v="N/A"/>
    <n v="0"/>
    <n v="0"/>
    <e v="#DIV/0!"/>
  </r>
  <r>
    <s v="Lassalette-Fire Alarm-Design"/>
    <x v="2"/>
    <x v="13"/>
    <x v="3"/>
    <x v="5"/>
    <n v="12375"/>
    <s v="No Proposal Provided"/>
    <n v="12375"/>
    <n v="0"/>
    <n v="0"/>
  </r>
  <r>
    <s v="Lassalette-Fire Alarm-DSA Fees"/>
    <x v="2"/>
    <x v="13"/>
    <x v="3"/>
    <x v="6"/>
    <n v="0"/>
    <n v="0"/>
    <n v="0"/>
    <n v="0"/>
    <e v="#DIV/0!"/>
  </r>
  <r>
    <s v="Lassalette-Fire Alarm-DSA Inspection"/>
    <x v="2"/>
    <x v="13"/>
    <x v="3"/>
    <x v="7"/>
    <n v="0"/>
    <n v="0"/>
    <n v="0"/>
    <n v="0"/>
    <e v="#DIV/0!"/>
  </r>
  <r>
    <s v="Lassalette-Fire Alarm-Environ Consultant"/>
    <x v="2"/>
    <x v="13"/>
    <x v="3"/>
    <x v="9"/>
    <n v="0"/>
    <n v="0"/>
    <n v="0"/>
    <n v="0"/>
    <e v="#DIV/0!"/>
  </r>
  <r>
    <s v="Lassalette-Fire Alarm-Reprographics"/>
    <x v="2"/>
    <x v="13"/>
    <x v="3"/>
    <x v="14"/>
    <n v="0"/>
    <n v="0"/>
    <n v="0"/>
    <n v="0"/>
    <e v="#DIV/0!"/>
  </r>
  <r>
    <s v="Lassalette-Interim Housing-Advertisement"/>
    <x v="2"/>
    <x v="13"/>
    <x v="4"/>
    <x v="0"/>
    <n v="400"/>
    <s v="N/A"/>
    <n v="0"/>
    <n v="0"/>
    <e v="#DIV/0!"/>
  </r>
  <r>
    <s v="Lassalette-Interim Housing-Alarm"/>
    <x v="2"/>
    <x v="13"/>
    <x v="4"/>
    <x v="16"/>
    <n v="0"/>
    <n v="0"/>
    <n v="0"/>
    <n v="0"/>
    <e v="#DIV/0!"/>
  </r>
  <r>
    <s v="Lassalette-Interim Housing-CM/PM Management"/>
    <x v="2"/>
    <x v="13"/>
    <x v="4"/>
    <x v="2"/>
    <n v="43850"/>
    <s v="N/A"/>
    <n v="0"/>
    <n v="0"/>
    <e v="#DIV/0!"/>
  </r>
  <r>
    <s v="Lassalette-Interim Housing-Construction Contingency"/>
    <x v="2"/>
    <x v="13"/>
    <x v="4"/>
    <x v="3"/>
    <n v="55000"/>
    <s v="N/A"/>
    <n v="0"/>
    <n v="0"/>
    <e v="#DIV/0!"/>
  </r>
  <r>
    <s v="Lassalette-Interim Housing-Contractor"/>
    <x v="2"/>
    <x v="13"/>
    <x v="4"/>
    <x v="4"/>
    <n v="550000"/>
    <s v="N/A"/>
    <n v="0"/>
    <n v="0"/>
    <e v="#DIV/0!"/>
  </r>
  <r>
    <s v="Lassalette-Interim Housing-Design"/>
    <x v="2"/>
    <x v="13"/>
    <x v="4"/>
    <x v="5"/>
    <n v="80000"/>
    <s v="N/A"/>
    <n v="0"/>
    <n v="0"/>
    <e v="#DIV/0!"/>
  </r>
  <r>
    <s v="Lassalette-Interim Housing-DSA Fees"/>
    <x v="2"/>
    <x v="13"/>
    <x v="4"/>
    <x v="6"/>
    <n v="14000"/>
    <s v="N/A"/>
    <n v="0"/>
    <n v="0"/>
    <e v="#DIV/0!"/>
  </r>
  <r>
    <s v="Lassalette-Interim Housing-DSA Inspection"/>
    <x v="2"/>
    <x v="13"/>
    <x v="4"/>
    <x v="7"/>
    <n v="12000"/>
    <s v="N/A"/>
    <n v="0"/>
    <n v="0"/>
    <e v="#DIV/0!"/>
  </r>
  <r>
    <s v="Lassalette-Interim Housing-DSA Special Inspection"/>
    <x v="2"/>
    <x v="13"/>
    <x v="4"/>
    <x v="8"/>
    <n v="12000"/>
    <s v="N/A"/>
    <n v="0"/>
    <n v="0"/>
    <e v="#DIV/0!"/>
  </r>
  <r>
    <s v="Lassalette-Interim Housing-Environ Consultant"/>
    <x v="2"/>
    <x v="13"/>
    <x v="4"/>
    <x v="9"/>
    <n v="0"/>
    <n v="0"/>
    <n v="0"/>
    <n v="0"/>
    <e v="#DIV/0!"/>
  </r>
  <r>
    <s v="Lassalette-Interim Housing-FF &amp; E"/>
    <x v="2"/>
    <x v="13"/>
    <x v="4"/>
    <x v="10"/>
    <n v="0"/>
    <n v="0"/>
    <n v="0"/>
    <n v="0"/>
    <e v="#DIV/0!"/>
  </r>
  <r>
    <s v="Lassalette-Interim Housing-Legal Services"/>
    <x v="2"/>
    <x v="13"/>
    <x v="4"/>
    <x v="11"/>
    <n v="0"/>
    <n v="0"/>
    <n v="0"/>
    <n v="0"/>
    <e v="#DIV/0!"/>
  </r>
  <r>
    <s v="Lassalette-Interim Housing-Modular Buildings"/>
    <x v="2"/>
    <x v="13"/>
    <x v="4"/>
    <x v="17"/>
    <n v="150000"/>
    <s v="N/A"/>
    <n v="0"/>
    <n v="0"/>
    <e v="#DIV/0!"/>
  </r>
  <r>
    <s v="Lassalette-Interim Housing-Move Management"/>
    <x v="2"/>
    <x v="13"/>
    <x v="4"/>
    <x v="13"/>
    <n v="0"/>
    <n v="0"/>
    <n v="0"/>
    <n v="0"/>
    <e v="#DIV/0!"/>
  </r>
  <r>
    <s v="Lassalette-Interim Housing-Reprographics"/>
    <x v="2"/>
    <x v="13"/>
    <x v="4"/>
    <x v="14"/>
    <n v="400"/>
    <s v="N/A"/>
    <n v="0"/>
    <n v="0"/>
    <e v="#DIV/0!"/>
  </r>
  <r>
    <s v="Lassalette-Interim Housing-Technology"/>
    <x v="2"/>
    <x v="13"/>
    <x v="4"/>
    <x v="15"/>
    <n v="0"/>
    <n v="0"/>
    <n v="0"/>
    <n v="0"/>
    <e v="#DIV/0!"/>
  </r>
  <r>
    <s v="Los Altos ES-21st Century-Advertisement"/>
    <x v="6"/>
    <x v="14"/>
    <x v="0"/>
    <x v="0"/>
    <n v="1328.33"/>
    <n v="0"/>
    <n v="0"/>
    <n v="0"/>
    <e v="#DIV/0!"/>
  </r>
  <r>
    <s v="Los Altos ES-21st Century-Asbestos oversight/survey/abatement"/>
    <x v="6"/>
    <x v="14"/>
    <x v="0"/>
    <x v="1"/>
    <n v="66500"/>
    <n v="0"/>
    <n v="0"/>
    <n v="0"/>
    <e v="#DIV/0!"/>
  </r>
  <r>
    <s v="Los Altos ES-21st Century-CM/PM Management"/>
    <x v="6"/>
    <x v="14"/>
    <x v="0"/>
    <x v="2"/>
    <n v="211697.5"/>
    <n v="145452"/>
    <n v="145452"/>
    <n v="145426.24999999997"/>
    <n v="0.99982296565189865"/>
  </r>
  <r>
    <s v="Los Altos ES-21st Century-Construction Contingency"/>
    <x v="6"/>
    <x v="14"/>
    <x v="0"/>
    <x v="3"/>
    <n v="207006.2"/>
    <n v="0"/>
    <n v="0"/>
    <n v="0"/>
    <e v="#DIV/0!"/>
  </r>
  <r>
    <s v="Los Altos ES-21st Century-Contractor"/>
    <x v="6"/>
    <x v="14"/>
    <x v="0"/>
    <x v="4"/>
    <n v="2208135.14"/>
    <n v="2288481"/>
    <n v="2338611.8000000003"/>
    <n v="2223725.0000000005"/>
    <n v="0.95087393298879286"/>
  </r>
  <r>
    <s v="Los Altos ES-21st Century-Design"/>
    <x v="6"/>
    <x v="14"/>
    <x v="0"/>
    <x v="5"/>
    <n v="0"/>
    <n v="0"/>
    <n v="105694.72000000002"/>
    <n v="105694.72000000002"/>
    <n v="1"/>
  </r>
  <r>
    <s v="Los Altos ES-21st Century-DSA Fees"/>
    <x v="6"/>
    <x v="14"/>
    <x v="0"/>
    <x v="6"/>
    <n v="42264.97"/>
    <s v="No Proposal Provided"/>
    <n v="30129.11"/>
    <n v="30129.11"/>
    <n v="1"/>
  </r>
  <r>
    <s v="Los Altos ES-21st Century-DSA Inspection"/>
    <x v="6"/>
    <x v="14"/>
    <x v="0"/>
    <x v="7"/>
    <n v="36227.120000000003"/>
    <s v="No Proposal Provided"/>
    <n v="34720"/>
    <n v="34720"/>
    <n v="1"/>
  </r>
  <r>
    <s v="Los Altos ES-21st Century-DSA Special Inspection"/>
    <x v="6"/>
    <x v="14"/>
    <x v="0"/>
    <x v="8"/>
    <n v="18113.560000000001"/>
    <s v="No Proposal Provided"/>
    <n v="26217.5"/>
    <n v="14916.5"/>
    <n v="0.56895203585391441"/>
  </r>
  <r>
    <s v="Los Altos ES-21st Century-Environ Consultant"/>
    <x v="6"/>
    <x v="14"/>
    <x v="0"/>
    <x v="9"/>
    <n v="10626.62"/>
    <n v="13900"/>
    <n v="16700"/>
    <n v="10575"/>
    <n v="0.63323353293413176"/>
  </r>
  <r>
    <s v="Los Altos ES-21st Century-FF &amp; E"/>
    <x v="6"/>
    <x v="14"/>
    <x v="0"/>
    <x v="10"/>
    <n v="380000"/>
    <n v="249195.59"/>
    <n v="405886.01000000007"/>
    <n v="386667.45000000007"/>
    <n v="0.95265035126487851"/>
  </r>
  <r>
    <s v="Los Altos ES-21st Century-Legal Services"/>
    <x v="6"/>
    <x v="14"/>
    <x v="0"/>
    <x v="11"/>
    <n v="0"/>
    <n v="0"/>
    <n v="0"/>
    <n v="0"/>
    <e v="#DIV/0!"/>
  </r>
  <r>
    <s v="Los Altos ES-21st Century-Move classroom"/>
    <x v="6"/>
    <x v="14"/>
    <x v="0"/>
    <x v="12"/>
    <n v="0"/>
    <n v="0"/>
    <n v="0"/>
    <n v="0"/>
    <e v="#DIV/0!"/>
  </r>
  <r>
    <s v="Los Altos ES-21st Century-Move Management"/>
    <x v="6"/>
    <x v="14"/>
    <x v="0"/>
    <x v="13"/>
    <n v="9660.57"/>
    <n v="0"/>
    <n v="12975.74"/>
    <n v="12975.74"/>
    <n v="1"/>
  </r>
  <r>
    <s v="Los Altos ES-21st Century-Reprographics"/>
    <x v="6"/>
    <x v="14"/>
    <x v="0"/>
    <x v="14"/>
    <n v="1328.33"/>
    <n v="0"/>
    <n v="728.6"/>
    <n v="728.6"/>
    <n v="1"/>
  </r>
  <r>
    <s v="Los Altos ES-21st Century-Technology"/>
    <x v="6"/>
    <x v="14"/>
    <x v="0"/>
    <x v="15"/>
    <n v="380000"/>
    <n v="43694.21"/>
    <n v="300395.25"/>
    <n v="300395.25"/>
    <n v="1"/>
  </r>
  <r>
    <s v="Los Altos ES-Ceiling replacement-CM/PM Management"/>
    <x v="6"/>
    <x v="14"/>
    <x v="1"/>
    <x v="2"/>
    <n v="0"/>
    <n v="0"/>
    <n v="0"/>
    <n v="0"/>
    <e v="#DIV/0!"/>
  </r>
  <r>
    <s v="Los Altos ES-Ceiling replacement-Contractor"/>
    <x v="6"/>
    <x v="14"/>
    <x v="1"/>
    <x v="4"/>
    <n v="232310"/>
    <n v="232310"/>
    <n v="232310"/>
    <n v="220694.5"/>
    <n v="0.95"/>
  </r>
  <r>
    <s v="Los Altos ES-Drinking fountain replacement-Advertisement"/>
    <x v="6"/>
    <x v="14"/>
    <x v="2"/>
    <x v="0"/>
    <n v="0"/>
    <n v="0"/>
    <n v="0"/>
    <n v="0"/>
    <e v="#DIV/0!"/>
  </r>
  <r>
    <s v="Los Altos ES-Drinking fountain replacement-Contractor"/>
    <x v="6"/>
    <x v="14"/>
    <x v="2"/>
    <x v="4"/>
    <n v="15000"/>
    <s v="Incl in GC"/>
    <n v="0"/>
    <n v="0"/>
    <e v="#DIV/0!"/>
  </r>
  <r>
    <s v="Los Altos ES-Drinking fountain replacement-Design"/>
    <x v="6"/>
    <x v="14"/>
    <x v="2"/>
    <x v="5"/>
    <n v="0"/>
    <n v="0"/>
    <n v="0"/>
    <n v="0"/>
    <e v="#DIV/0!"/>
  </r>
  <r>
    <s v="Los Altos ES-Drinking fountain replacement-DSA Fees"/>
    <x v="6"/>
    <x v="14"/>
    <x v="2"/>
    <x v="6"/>
    <n v="1050"/>
    <s v="No Proposal Provided"/>
    <n v="1050"/>
    <n v="1050"/>
    <n v="1"/>
  </r>
  <r>
    <s v="Los Altos ES-Drinking fountain replacement-DSA Inspection"/>
    <x v="6"/>
    <x v="14"/>
    <x v="2"/>
    <x v="7"/>
    <n v="0"/>
    <n v="0"/>
    <n v="0"/>
    <n v="0"/>
    <e v="#DIV/0!"/>
  </r>
  <r>
    <s v="Los Altos ES-Drinking fountain replacement-DSA Special Inspection"/>
    <x v="6"/>
    <x v="14"/>
    <x v="2"/>
    <x v="8"/>
    <n v="0"/>
    <n v="0"/>
    <n v="0"/>
    <n v="0"/>
    <e v="#DIV/0!"/>
  </r>
  <r>
    <s v="Los Altos ES-Drinking fountain replacement-Environ Consultant"/>
    <x v="6"/>
    <x v="14"/>
    <x v="2"/>
    <x v="9"/>
    <n v="0"/>
    <n v="0"/>
    <n v="0"/>
    <n v="0"/>
    <e v="#DIV/0!"/>
  </r>
  <r>
    <s v="Los Altos ES-Drinking fountain replacement-Reprographics"/>
    <x v="6"/>
    <x v="14"/>
    <x v="2"/>
    <x v="14"/>
    <n v="0"/>
    <n v="0"/>
    <n v="0"/>
    <n v="0"/>
    <e v="#DIV/0!"/>
  </r>
  <r>
    <s v="Los Altos ES-Fire Alarm-Advertisement"/>
    <x v="6"/>
    <x v="14"/>
    <x v="3"/>
    <x v="0"/>
    <n v="0"/>
    <n v="0"/>
    <n v="0"/>
    <n v="0"/>
    <e v="#DIV/0!"/>
  </r>
  <r>
    <s v="Los Altos ES-Fire Alarm-Contractor"/>
    <x v="6"/>
    <x v="14"/>
    <x v="3"/>
    <x v="4"/>
    <n v="285000"/>
    <n v="91250"/>
    <n v="107228.53"/>
    <n v="100917.09999999998"/>
    <n v="0.94114038493300223"/>
  </r>
  <r>
    <s v="Los Altos ES-Fire Alarm-Design"/>
    <x v="6"/>
    <x v="14"/>
    <x v="3"/>
    <x v="5"/>
    <n v="0"/>
    <n v="0"/>
    <n v="11875"/>
    <n v="11875"/>
    <n v="1"/>
  </r>
  <r>
    <s v="Los Altos ES-Fire Alarm-DSA Fees"/>
    <x v="6"/>
    <x v="14"/>
    <x v="3"/>
    <x v="6"/>
    <n v="945"/>
    <s v="No Proposal Provided"/>
    <n v="0"/>
    <n v="0"/>
    <e v="#DIV/0!"/>
  </r>
  <r>
    <s v="Los Altos ES-Fire Alarm-DSA Inspection"/>
    <x v="6"/>
    <x v="14"/>
    <x v="3"/>
    <x v="7"/>
    <n v="12250"/>
    <s v="No Proposal Provided"/>
    <n v="12250"/>
    <n v="12250"/>
    <n v="1"/>
  </r>
  <r>
    <s v="Los Altos ES-Fire Alarm-Environ Consultant"/>
    <x v="6"/>
    <x v="14"/>
    <x v="3"/>
    <x v="9"/>
    <n v="0"/>
    <n v="0"/>
    <n v="0"/>
    <n v="0"/>
    <e v="#DIV/0!"/>
  </r>
  <r>
    <s v="Los Altos ES-Fire Alarm-Reprographics"/>
    <x v="6"/>
    <x v="14"/>
    <x v="3"/>
    <x v="14"/>
    <n v="0"/>
    <n v="0"/>
    <n v="0"/>
    <n v="0"/>
    <e v="#DIV/0!"/>
  </r>
  <r>
    <s v="Los Altos ES-Interim Housing-Advertisement"/>
    <x v="6"/>
    <x v="14"/>
    <x v="4"/>
    <x v="0"/>
    <n v="0"/>
    <n v="0"/>
    <n v="0"/>
    <n v="0"/>
    <e v="#DIV/0!"/>
  </r>
  <r>
    <s v="Los Altos ES-Interim Housing-Alarm"/>
    <x v="6"/>
    <x v="14"/>
    <x v="4"/>
    <x v="16"/>
    <n v="3498"/>
    <s v="No Proposal Provided"/>
    <n v="3498"/>
    <n v="715.5"/>
    <n v="0.20454545454545456"/>
  </r>
  <r>
    <s v="Los Altos ES-Interim Housing-CM/PM Management"/>
    <x v="6"/>
    <x v="14"/>
    <x v="4"/>
    <x v="2"/>
    <n v="0"/>
    <n v="0"/>
    <n v="0"/>
    <n v="0"/>
    <e v="#DIV/0!"/>
  </r>
  <r>
    <s v="Los Altos ES-Interim Housing-Construction Contingency"/>
    <x v="6"/>
    <x v="14"/>
    <x v="4"/>
    <x v="3"/>
    <n v="59526"/>
    <n v="0"/>
    <n v="0"/>
    <n v="0"/>
    <e v="#DIV/0!"/>
  </r>
  <r>
    <s v="Los Altos ES-Interim Housing-Contractor"/>
    <x v="6"/>
    <x v="14"/>
    <x v="4"/>
    <x v="4"/>
    <n v="254951.88"/>
    <n v="254951.88"/>
    <n v="254951.88"/>
    <n v="254951.88"/>
    <n v="1"/>
  </r>
  <r>
    <s v="Los Altos ES-Interim Housing-Design"/>
    <x v="6"/>
    <x v="14"/>
    <x v="4"/>
    <x v="5"/>
    <n v="57890.18"/>
    <n v="57890.18"/>
    <n v="57890.18"/>
    <n v="40706.18"/>
    <n v="0.70316209070346647"/>
  </r>
  <r>
    <s v="Los Altos ES-Interim Housing-DSA Fees"/>
    <x v="6"/>
    <x v="14"/>
    <x v="4"/>
    <x v="6"/>
    <n v="6169.04"/>
    <s v="No Proposal Provided"/>
    <n v="6169.04"/>
    <n v="6169.04"/>
    <n v="1"/>
  </r>
  <r>
    <s v="Los Altos ES-Interim Housing-DSA Inspection"/>
    <x v="6"/>
    <x v="14"/>
    <x v="4"/>
    <x v="7"/>
    <n v="19369.04"/>
    <s v="No Proposal Provided"/>
    <n v="13200"/>
    <n v="13200"/>
    <n v="1"/>
  </r>
  <r>
    <s v="Los Altos ES-Interim Housing-DSA Special Inspection"/>
    <x v="6"/>
    <x v="14"/>
    <x v="4"/>
    <x v="8"/>
    <n v="14530"/>
    <s v="No Proposal Provided"/>
    <n v="14530"/>
    <n v="5280.5"/>
    <n v="0.3634205092911218"/>
  </r>
  <r>
    <s v="Los Altos ES-Interim Housing-Environ Consultant"/>
    <x v="6"/>
    <x v="14"/>
    <x v="4"/>
    <x v="9"/>
    <n v="0"/>
    <n v="0"/>
    <n v="0"/>
    <n v="0"/>
    <e v="#DIV/0!"/>
  </r>
  <r>
    <s v="Los Altos ES-Interim Housing-FF &amp; E"/>
    <x v="6"/>
    <x v="14"/>
    <x v="4"/>
    <x v="10"/>
    <n v="1894.88"/>
    <n v="0"/>
    <n v="10486.26"/>
    <n v="10486.26"/>
    <n v="1"/>
  </r>
  <r>
    <s v="Los Altos ES-Interim Housing-Legal Services"/>
    <x v="6"/>
    <x v="14"/>
    <x v="4"/>
    <x v="11"/>
    <n v="0"/>
    <n v="0"/>
    <n v="0"/>
    <n v="0"/>
    <e v="#DIV/0!"/>
  </r>
  <r>
    <s v="Los Altos ES-Interim Housing-Modular Buildings"/>
    <x v="6"/>
    <x v="14"/>
    <x v="4"/>
    <x v="17"/>
    <n v="236959.74"/>
    <n v="236959.74"/>
    <n v="236959.74"/>
    <n v="236959.74"/>
    <n v="1"/>
  </r>
  <r>
    <s v="Los Altos ES-Interim Housing-Move Management"/>
    <x v="6"/>
    <x v="14"/>
    <x v="4"/>
    <x v="13"/>
    <n v="0"/>
    <n v="0"/>
    <n v="0"/>
    <n v="0"/>
    <e v="#DIV/0!"/>
  </r>
  <r>
    <s v="Los Altos ES-Interim Housing-Reprographics"/>
    <x v="6"/>
    <x v="14"/>
    <x v="4"/>
    <x v="14"/>
    <n v="0"/>
    <n v="0"/>
    <n v="0"/>
    <n v="0"/>
    <e v="#DIV/0!"/>
  </r>
  <r>
    <s v="Los Altos ES-Interim Housing-Technology"/>
    <x v="6"/>
    <x v="14"/>
    <x v="4"/>
    <x v="15"/>
    <n v="0"/>
    <n v="0"/>
    <n v="0"/>
    <n v="0"/>
    <e v="#DIV/0!"/>
  </r>
  <r>
    <s v="Los Altos HS-21st Century-Advertisement"/>
    <x v="7"/>
    <x v="15"/>
    <x v="0"/>
    <x v="0"/>
    <n v="5394.01"/>
    <s v="N/A"/>
    <n v="0"/>
    <n v="0"/>
    <e v="#DIV/0!"/>
  </r>
  <r>
    <s v="Los Altos HS-21st Century-Asbestos oversight/survey/abatement"/>
    <x v="7"/>
    <x v="15"/>
    <x v="0"/>
    <x v="1"/>
    <n v="224000"/>
    <s v="N/A"/>
    <n v="0"/>
    <n v="0"/>
    <e v="#DIV/0!"/>
  </r>
  <r>
    <s v="Los Altos HS-21st Century-CM/PM Management"/>
    <x v="7"/>
    <x v="15"/>
    <x v="0"/>
    <x v="2"/>
    <n v="835850.17"/>
    <s v="N/A"/>
    <n v="0"/>
    <n v="0"/>
    <e v="#DIV/0!"/>
  </r>
  <r>
    <s v="Los Altos HS-21st Century-Construction Contingency"/>
    <x v="7"/>
    <x v="15"/>
    <x v="0"/>
    <x v="3"/>
    <n v="840601.2"/>
    <s v="N/A"/>
    <n v="0"/>
    <n v="0"/>
    <e v="#DIV/0!"/>
  </r>
  <r>
    <s v="Los Altos HS-21st Century-Contractor"/>
    <x v="7"/>
    <x v="15"/>
    <x v="0"/>
    <x v="4"/>
    <n v="8966693"/>
    <s v="N/A"/>
    <n v="19116.72"/>
    <n v="19116.72"/>
    <n v="1"/>
  </r>
  <r>
    <s v="Los Altos HS-21st Century-Design"/>
    <x v="7"/>
    <x v="15"/>
    <x v="0"/>
    <x v="5"/>
    <n v="1029765.89"/>
    <s v="N/A"/>
    <n v="0"/>
    <n v="0"/>
    <e v="#DIV/0!"/>
  </r>
  <r>
    <s v="Los Altos HS-21st Century-DSA Fees"/>
    <x v="7"/>
    <x v="15"/>
    <x v="0"/>
    <x v="6"/>
    <n v="0"/>
    <n v="0"/>
    <n v="0"/>
    <n v="0"/>
    <e v="#DIV/0!"/>
  </r>
  <r>
    <s v="Los Altos HS-21st Century-DSA Inspection"/>
    <x v="7"/>
    <x v="15"/>
    <x v="0"/>
    <x v="7"/>
    <n v="147109.41"/>
    <s v="N/A"/>
    <n v="0"/>
    <n v="0"/>
    <e v="#DIV/0!"/>
  </r>
  <r>
    <s v="Los Altos HS-21st Century-DSA Special Inspection"/>
    <x v="7"/>
    <x v="15"/>
    <x v="0"/>
    <x v="8"/>
    <n v="73554.710000000006"/>
    <s v="N/A"/>
    <n v="0"/>
    <n v="0"/>
    <e v="#DIV/0!"/>
  </r>
  <r>
    <s v="Los Altos HS-21st Century-Environ Consultant"/>
    <x v="7"/>
    <x v="15"/>
    <x v="0"/>
    <x v="9"/>
    <n v="43152.09"/>
    <s v="No Proposal Provided"/>
    <n v="4350"/>
    <n v="4350"/>
    <n v="1"/>
  </r>
  <r>
    <s v="Los Altos HS-21st Century-FF &amp; E"/>
    <x v="7"/>
    <x v="15"/>
    <x v="0"/>
    <x v="10"/>
    <n v="1360000"/>
    <s v="N/A"/>
    <n v="0"/>
    <n v="0"/>
    <e v="#DIV/0!"/>
  </r>
  <r>
    <s v="Los Altos HS-21st Century-Legal Services"/>
    <x v="7"/>
    <x v="15"/>
    <x v="0"/>
    <x v="11"/>
    <n v="0"/>
    <n v="0"/>
    <n v="0"/>
    <n v="0"/>
    <e v="#DIV/0!"/>
  </r>
  <r>
    <s v="Los Altos HS-21st Century-Move classroom"/>
    <x v="7"/>
    <x v="15"/>
    <x v="0"/>
    <x v="12"/>
    <n v="0"/>
    <n v="0"/>
    <n v="0"/>
    <n v="0"/>
    <e v="#DIV/0!"/>
  </r>
  <r>
    <s v="Los Altos HS-21st Century-Move Management"/>
    <x v="7"/>
    <x v="15"/>
    <x v="0"/>
    <x v="13"/>
    <n v="39229.18"/>
    <s v="N/A"/>
    <n v="0"/>
    <n v="0"/>
    <e v="#DIV/0!"/>
  </r>
  <r>
    <s v="Los Altos HS-21st Century-Reprographics"/>
    <x v="7"/>
    <x v="15"/>
    <x v="0"/>
    <x v="14"/>
    <n v="5394.01"/>
    <s v="N/A"/>
    <n v="0"/>
    <n v="0"/>
    <e v="#DIV/0!"/>
  </r>
  <r>
    <s v="Los Altos HS-21st Century-Technology"/>
    <x v="7"/>
    <x v="15"/>
    <x v="0"/>
    <x v="15"/>
    <n v="1360000"/>
    <s v="N/A"/>
    <n v="782574.99"/>
    <n v="782574.99"/>
    <n v="1"/>
  </r>
  <r>
    <s v="Los Altos HS-Ceiling replacement-CM/PM Management"/>
    <x v="7"/>
    <x v="15"/>
    <x v="1"/>
    <x v="2"/>
    <n v="0"/>
    <n v="0"/>
    <n v="0"/>
    <n v="0"/>
    <e v="#DIV/0!"/>
  </r>
  <r>
    <s v="Los Altos HS-Ceiling replacement-Contractor"/>
    <x v="7"/>
    <x v="15"/>
    <x v="1"/>
    <x v="4"/>
    <n v="0"/>
    <n v="0"/>
    <n v="0"/>
    <n v="0"/>
    <e v="#DIV/0!"/>
  </r>
  <r>
    <s v="Los Altos HS-Drinking fountain replacement-Advertisement"/>
    <x v="7"/>
    <x v="15"/>
    <x v="2"/>
    <x v="0"/>
    <n v="0"/>
    <n v="0"/>
    <n v="0"/>
    <n v="0"/>
    <e v="#DIV/0!"/>
  </r>
  <r>
    <s v="Los Altos HS-Drinking fountain replacement-Contractor"/>
    <x v="7"/>
    <x v="15"/>
    <x v="2"/>
    <x v="4"/>
    <n v="60000"/>
    <n v="0"/>
    <n v="6600"/>
    <n v="6600"/>
    <n v="1"/>
  </r>
  <r>
    <s v="Los Altos HS-Drinking fountain replacement-Design"/>
    <x v="7"/>
    <x v="15"/>
    <x v="2"/>
    <x v="5"/>
    <n v="0"/>
    <n v="0"/>
    <n v="0"/>
    <n v="0"/>
    <e v="#DIV/0!"/>
  </r>
  <r>
    <s v="Los Altos HS-Drinking fountain replacement-DSA Fees"/>
    <x v="7"/>
    <x v="15"/>
    <x v="2"/>
    <x v="6"/>
    <n v="0"/>
    <n v="0"/>
    <n v="0"/>
    <n v="0"/>
    <e v="#DIV/0!"/>
  </r>
  <r>
    <s v="Los Altos HS-Drinking fountain replacement-DSA Inspection"/>
    <x v="7"/>
    <x v="15"/>
    <x v="2"/>
    <x v="7"/>
    <n v="0"/>
    <n v="0"/>
    <n v="0"/>
    <n v="0"/>
    <e v="#DIV/0!"/>
  </r>
  <r>
    <s v="Los Altos HS-Drinking fountain replacement-DSA Special Inspection"/>
    <x v="7"/>
    <x v="15"/>
    <x v="2"/>
    <x v="8"/>
    <n v="0"/>
    <n v="0"/>
    <n v="0"/>
    <n v="0"/>
    <e v="#DIV/0!"/>
  </r>
  <r>
    <s v="Los Altos HS-Drinking fountain replacement-Environ Consultant"/>
    <x v="7"/>
    <x v="15"/>
    <x v="2"/>
    <x v="9"/>
    <n v="0"/>
    <n v="0"/>
    <n v="0"/>
    <n v="0"/>
    <e v="#DIV/0!"/>
  </r>
  <r>
    <s v="Los Altos HS-Drinking fountain replacement-Reprographics"/>
    <x v="7"/>
    <x v="15"/>
    <x v="2"/>
    <x v="14"/>
    <n v="0"/>
    <n v="0"/>
    <n v="0"/>
    <n v="0"/>
    <e v="#DIV/0!"/>
  </r>
  <r>
    <s v="Los Altos HS-Fire Alarm-Advertisement"/>
    <x v="7"/>
    <x v="15"/>
    <x v="3"/>
    <x v="0"/>
    <n v="0"/>
    <n v="0"/>
    <n v="0"/>
    <n v="0"/>
    <e v="#DIV/0!"/>
  </r>
  <r>
    <s v="Los Altos HS-Fire Alarm-Contractor"/>
    <x v="7"/>
    <x v="15"/>
    <x v="3"/>
    <x v="4"/>
    <n v="1224000"/>
    <n v="1144366.69"/>
    <n v="0"/>
    <n v="0"/>
    <e v="#DIV/0!"/>
  </r>
  <r>
    <s v="Los Altos HS-Fire Alarm-Design"/>
    <x v="7"/>
    <x v="15"/>
    <x v="3"/>
    <x v="5"/>
    <n v="0"/>
    <n v="0"/>
    <n v="13950"/>
    <n v="0"/>
    <n v="0"/>
  </r>
  <r>
    <s v="Los Altos HS-Fire Alarm-DSA Fees"/>
    <x v="7"/>
    <x v="15"/>
    <x v="3"/>
    <x v="6"/>
    <n v="0"/>
    <n v="0"/>
    <n v="5500"/>
    <n v="5500"/>
    <n v="1"/>
  </r>
  <r>
    <s v="Los Altos HS-Fire Alarm-DSA Inspection"/>
    <x v="7"/>
    <x v="15"/>
    <x v="3"/>
    <x v="7"/>
    <n v="0"/>
    <n v="0"/>
    <n v="0"/>
    <n v="0"/>
    <e v="#DIV/0!"/>
  </r>
  <r>
    <s v="Los Altos HS-Fire Alarm-Environ Consultant"/>
    <x v="7"/>
    <x v="15"/>
    <x v="3"/>
    <x v="9"/>
    <n v="0"/>
    <n v="0"/>
    <n v="0"/>
    <n v="0"/>
    <e v="#DIV/0!"/>
  </r>
  <r>
    <s v="Los Altos HS-Fire Alarm-Reprographics"/>
    <x v="7"/>
    <x v="15"/>
    <x v="3"/>
    <x v="14"/>
    <n v="0"/>
    <n v="0"/>
    <n v="0"/>
    <n v="0"/>
    <e v="#DIV/0!"/>
  </r>
  <r>
    <s v="Los Altos HS-Interim Housing-Advertisement"/>
    <x v="7"/>
    <x v="15"/>
    <x v="4"/>
    <x v="0"/>
    <n v="412.5"/>
    <s v="N/A"/>
    <n v="0"/>
    <n v="0"/>
    <e v="#DIV/0!"/>
  </r>
  <r>
    <s v="Los Altos HS-Interim Housing-Alarm"/>
    <x v="7"/>
    <x v="15"/>
    <x v="4"/>
    <x v="16"/>
    <n v="0"/>
    <n v="0"/>
    <n v="0"/>
    <n v="0"/>
    <e v="#DIV/0!"/>
  </r>
  <r>
    <s v="Los Altos HS-Interim Housing-CM/PM Management"/>
    <x v="7"/>
    <x v="15"/>
    <x v="4"/>
    <x v="2"/>
    <n v="55275"/>
    <s v="N/A"/>
    <n v="0"/>
    <n v="0"/>
    <e v="#DIV/0!"/>
  </r>
  <r>
    <s v="Los Altos HS-Interim Housing-Construction Contingency"/>
    <x v="7"/>
    <x v="15"/>
    <x v="4"/>
    <x v="3"/>
    <n v="82500"/>
    <s v="N/A"/>
    <n v="0"/>
    <n v="0"/>
    <e v="#DIV/0!"/>
  </r>
  <r>
    <s v="Los Altos HS-Interim Housing-Contractor"/>
    <x v="7"/>
    <x v="15"/>
    <x v="4"/>
    <x v="4"/>
    <n v="825000"/>
    <s v="N/A"/>
    <n v="0"/>
    <n v="0"/>
    <e v="#DIV/0!"/>
  </r>
  <r>
    <s v="Los Altos HS-Interim Housing-Design"/>
    <x v="7"/>
    <x v="15"/>
    <x v="4"/>
    <x v="5"/>
    <n v="82500"/>
    <s v="N/A"/>
    <n v="0"/>
    <n v="0"/>
    <e v="#DIV/0!"/>
  </r>
  <r>
    <s v="Los Altos HS-Interim Housing-DSA Fees"/>
    <x v="7"/>
    <x v="15"/>
    <x v="4"/>
    <x v="6"/>
    <n v="14437"/>
    <s v="N/A"/>
    <n v="0"/>
    <n v="0"/>
    <e v="#DIV/0!"/>
  </r>
  <r>
    <s v="Los Altos HS-Interim Housing-DSA Inspection"/>
    <x v="7"/>
    <x v="15"/>
    <x v="4"/>
    <x v="7"/>
    <n v="15750"/>
    <s v="N/A"/>
    <n v="0"/>
    <n v="0"/>
    <e v="#DIV/0!"/>
  </r>
  <r>
    <s v="Los Altos HS-Interim Housing-DSA Special Inspection"/>
    <x v="7"/>
    <x v="15"/>
    <x v="4"/>
    <x v="8"/>
    <n v="15750"/>
    <s v="N/A"/>
    <n v="0"/>
    <n v="0"/>
    <e v="#DIV/0!"/>
  </r>
  <r>
    <s v="Los Altos HS-Interim Housing-Environ Consultant"/>
    <x v="7"/>
    <x v="15"/>
    <x v="4"/>
    <x v="9"/>
    <n v="0"/>
    <n v="0"/>
    <n v="0"/>
    <n v="0"/>
    <e v="#DIV/0!"/>
  </r>
  <r>
    <s v="Los Altos HS-Interim Housing-FF &amp; E"/>
    <x v="7"/>
    <x v="15"/>
    <x v="4"/>
    <x v="10"/>
    <n v="0"/>
    <n v="0"/>
    <n v="0"/>
    <n v="0"/>
    <e v="#DIV/0!"/>
  </r>
  <r>
    <s v="Los Altos HS-Interim Housing-Legal Services"/>
    <x v="7"/>
    <x v="15"/>
    <x v="4"/>
    <x v="11"/>
    <n v="0"/>
    <n v="0"/>
    <n v="0"/>
    <n v="0"/>
    <e v="#DIV/0!"/>
  </r>
  <r>
    <s v="Los Altos HS-Interim Housing-Modular Buildings"/>
    <x v="7"/>
    <x v="15"/>
    <x v="4"/>
    <x v="17"/>
    <n v="225000"/>
    <s v="N/A"/>
    <n v="0"/>
    <n v="0"/>
    <e v="#DIV/0!"/>
  </r>
  <r>
    <s v="Los Altos HS-Interim Housing-Move Management"/>
    <x v="7"/>
    <x v="15"/>
    <x v="4"/>
    <x v="13"/>
    <n v="0"/>
    <n v="0"/>
    <n v="0"/>
    <n v="0"/>
    <e v="#DIV/0!"/>
  </r>
  <r>
    <s v="Los Altos HS-Interim Housing-Reprographics"/>
    <x v="7"/>
    <x v="15"/>
    <x v="4"/>
    <x v="14"/>
    <n v="412.5"/>
    <s v="N/A"/>
    <n v="0"/>
    <n v="0"/>
    <e v="#DIV/0!"/>
  </r>
  <r>
    <s v="Los Altos HS-Interim Housing-Technology"/>
    <x v="7"/>
    <x v="15"/>
    <x v="4"/>
    <x v="15"/>
    <n v="0"/>
    <n v="0"/>
    <n v="0"/>
    <n v="0"/>
    <e v="#DIV/0!"/>
  </r>
  <r>
    <s v="Los Molinos-21st Century-Advertisement"/>
    <x v="5"/>
    <x v="16"/>
    <x v="0"/>
    <x v="0"/>
    <n v="1282.02"/>
    <s v="N/A"/>
    <n v="0"/>
    <n v="0"/>
    <e v="#DIV/0!"/>
  </r>
  <r>
    <s v="Los Molinos-21st Century-Asbestos oversight/survey/abatement"/>
    <x v="5"/>
    <x v="16"/>
    <x v="0"/>
    <x v="1"/>
    <n v="80500"/>
    <s v="N/A"/>
    <n v="0"/>
    <n v="0"/>
    <e v="#DIV/0!"/>
  </r>
  <r>
    <s v="Los Molinos-21st Century-CM/PM Management"/>
    <x v="5"/>
    <x v="16"/>
    <x v="0"/>
    <x v="2"/>
    <n v="260826.25"/>
    <s v="N/A"/>
    <n v="281730"/>
    <n v="10890"/>
    <n v="3.8654030454690659E-2"/>
  </r>
  <r>
    <s v="Los Molinos-21st Century-Construction Contingency"/>
    <x v="5"/>
    <x v="16"/>
    <x v="0"/>
    <x v="3"/>
    <n v="256403.7"/>
    <s v="N/A"/>
    <n v="0"/>
    <n v="0"/>
    <e v="#DIV/0!"/>
  </r>
  <r>
    <s v="Los Molinos-21st Century-Contractor"/>
    <x v="5"/>
    <x v="16"/>
    <x v="0"/>
    <x v="4"/>
    <n v="2735058.27"/>
    <s v="No Proposal Provided"/>
    <n v="37500"/>
    <n v="37500"/>
    <n v="1"/>
  </r>
  <r>
    <s v="Los Molinos-21st Century-Design"/>
    <x v="5"/>
    <x v="16"/>
    <x v="0"/>
    <x v="5"/>
    <n v="314103.51"/>
    <n v="281510"/>
    <n v="268024"/>
    <n v="33387.03"/>
    <n v="0.12456731486732531"/>
  </r>
  <r>
    <s v="Los Molinos-21st Century-DSA Fees"/>
    <x v="5"/>
    <x v="16"/>
    <x v="0"/>
    <x v="6"/>
    <n v="52350.58"/>
    <s v="N/A"/>
    <n v="0"/>
    <n v="0"/>
    <e v="#DIV/0!"/>
  </r>
  <r>
    <s v="Los Molinos-21st Century-DSA Inspection"/>
    <x v="5"/>
    <x v="16"/>
    <x v="0"/>
    <x v="7"/>
    <n v="44871.93"/>
    <s v="N/A"/>
    <n v="0"/>
    <n v="0"/>
    <e v="#DIV/0!"/>
  </r>
  <r>
    <s v="Los Molinos-21st Century-DSA Special Inspection"/>
    <x v="5"/>
    <x v="16"/>
    <x v="0"/>
    <x v="8"/>
    <n v="22435.96"/>
    <s v="N/A"/>
    <n v="0"/>
    <n v="0"/>
    <e v="#DIV/0!"/>
  </r>
  <r>
    <s v="Los Molinos-21st Century-Environ Consultant"/>
    <x v="5"/>
    <x v="16"/>
    <x v="0"/>
    <x v="9"/>
    <n v="13162.43"/>
    <s v="No Proposal Provided"/>
    <n v="2600"/>
    <n v="2600"/>
    <n v="1"/>
  </r>
  <r>
    <s v="Los Molinos-21st Century-FF &amp; E"/>
    <x v="5"/>
    <x v="16"/>
    <x v="0"/>
    <x v="10"/>
    <n v="460000"/>
    <n v="0"/>
    <n v="21169.42"/>
    <n v="21169.42"/>
    <n v="1"/>
  </r>
  <r>
    <s v="Los Molinos-21st Century-Legal Services"/>
    <x v="5"/>
    <x v="16"/>
    <x v="0"/>
    <x v="11"/>
    <n v="0"/>
    <n v="0"/>
    <n v="0"/>
    <n v="0"/>
    <e v="#DIV/0!"/>
  </r>
  <r>
    <s v="Los Molinos-21st Century-Move classroom"/>
    <x v="5"/>
    <x v="16"/>
    <x v="0"/>
    <x v="12"/>
    <n v="0"/>
    <n v="0"/>
    <n v="0"/>
    <n v="0"/>
    <e v="#DIV/0!"/>
  </r>
  <r>
    <s v="Los Molinos-21st Century-Move Management"/>
    <x v="5"/>
    <x v="16"/>
    <x v="0"/>
    <x v="13"/>
    <n v="11965.85"/>
    <s v="N/A"/>
    <n v="0"/>
    <n v="0"/>
    <e v="#DIV/0!"/>
  </r>
  <r>
    <s v="Los Molinos-21st Century-Reprographics"/>
    <x v="5"/>
    <x v="16"/>
    <x v="0"/>
    <x v="14"/>
    <n v="1282.02"/>
    <s v="N/A"/>
    <n v="0"/>
    <n v="0"/>
    <e v="#DIV/0!"/>
  </r>
  <r>
    <s v="Los Molinos-21st Century-Technology"/>
    <x v="5"/>
    <x v="16"/>
    <x v="0"/>
    <x v="15"/>
    <n v="460000"/>
    <s v="N/A"/>
    <n v="149425.45000000001"/>
    <n v="149425.45000000001"/>
    <n v="1"/>
  </r>
  <r>
    <s v="Los Molinos-Ceiling replacement-CM/PM Management"/>
    <x v="5"/>
    <x v="16"/>
    <x v="1"/>
    <x v="2"/>
    <n v="0"/>
    <n v="0"/>
    <n v="0"/>
    <n v="0"/>
    <e v="#DIV/0!"/>
  </r>
  <r>
    <s v="Los Molinos-Ceiling replacement-Contractor"/>
    <x v="5"/>
    <x v="16"/>
    <x v="1"/>
    <x v="4"/>
    <n v="359035"/>
    <n v="359035"/>
    <n v="359035"/>
    <n v="341083.25"/>
    <n v="0.95"/>
  </r>
  <r>
    <s v="Los Molinos-Drinking fountain replacement-Advertisement"/>
    <x v="5"/>
    <x v="16"/>
    <x v="2"/>
    <x v="0"/>
    <n v="0"/>
    <n v="0"/>
    <n v="0"/>
    <n v="0"/>
    <e v="#DIV/0!"/>
  </r>
  <r>
    <s v="Los Molinos-Drinking fountain replacement-Contractor"/>
    <x v="5"/>
    <x v="16"/>
    <x v="2"/>
    <x v="4"/>
    <n v="15000"/>
    <s v="N/A"/>
    <n v="0"/>
    <n v="0"/>
    <e v="#DIV/0!"/>
  </r>
  <r>
    <s v="Los Molinos-Drinking fountain replacement-Design"/>
    <x v="5"/>
    <x v="16"/>
    <x v="2"/>
    <x v="5"/>
    <n v="0"/>
    <n v="0"/>
    <n v="0"/>
    <n v="0"/>
    <e v="#DIV/0!"/>
  </r>
  <r>
    <s v="Los Molinos-Drinking fountain replacement-DSA Fees"/>
    <x v="5"/>
    <x v="16"/>
    <x v="2"/>
    <x v="6"/>
    <n v="0"/>
    <n v="0"/>
    <n v="1050"/>
    <n v="1050"/>
    <n v="1"/>
  </r>
  <r>
    <s v="Los Molinos-Drinking fountain replacement-DSA Inspection"/>
    <x v="5"/>
    <x v="16"/>
    <x v="2"/>
    <x v="7"/>
    <n v="0"/>
    <n v="0"/>
    <n v="0"/>
    <n v="0"/>
    <e v="#DIV/0!"/>
  </r>
  <r>
    <s v="Los Molinos-Drinking fountain replacement-DSA Special Inspection"/>
    <x v="5"/>
    <x v="16"/>
    <x v="2"/>
    <x v="8"/>
    <n v="0"/>
    <n v="0"/>
    <n v="0"/>
    <n v="0"/>
    <e v="#DIV/0!"/>
  </r>
  <r>
    <s v="Los Molinos-Drinking fountain replacement-Environ Consultant"/>
    <x v="5"/>
    <x v="16"/>
    <x v="2"/>
    <x v="9"/>
    <n v="0"/>
    <n v="0"/>
    <n v="0"/>
    <n v="0"/>
    <e v="#DIV/0!"/>
  </r>
  <r>
    <s v="Los Molinos-Drinking fountain replacement-Reprographics"/>
    <x v="5"/>
    <x v="16"/>
    <x v="2"/>
    <x v="14"/>
    <n v="0"/>
    <n v="0"/>
    <n v="0"/>
    <n v="0"/>
    <e v="#DIV/0!"/>
  </r>
  <r>
    <s v="Los Molinos-Fire Alarm-Advertisement"/>
    <x v="5"/>
    <x v="16"/>
    <x v="3"/>
    <x v="0"/>
    <n v="0"/>
    <n v="0"/>
    <n v="0"/>
    <n v="0"/>
    <e v="#DIV/0!"/>
  </r>
  <r>
    <s v="Los Molinos-Fire Alarm-Contractor"/>
    <x v="5"/>
    <x v="16"/>
    <x v="3"/>
    <x v="4"/>
    <n v="345000"/>
    <n v="188914.76"/>
    <n v="188914.76"/>
    <n v="178201.64"/>
    <n v="0.9432912494502812"/>
  </r>
  <r>
    <s v="Los Molinos-Fire Alarm-Design"/>
    <x v="5"/>
    <x v="16"/>
    <x v="3"/>
    <x v="5"/>
    <n v="12125"/>
    <s v="No Proposal Provided"/>
    <n v="12125"/>
    <n v="11155"/>
    <n v="0.92"/>
  </r>
  <r>
    <s v="Los Molinos-Fire Alarm-DSA Fees"/>
    <x v="5"/>
    <x v="16"/>
    <x v="3"/>
    <x v="6"/>
    <n v="870"/>
    <s v="No Proposal Provided"/>
    <n v="870"/>
    <n v="870"/>
    <n v="1"/>
  </r>
  <r>
    <s v="Los Molinos-Fire Alarm-DSA Inspection"/>
    <x v="5"/>
    <x v="16"/>
    <x v="3"/>
    <x v="7"/>
    <n v="0"/>
    <s v="No Proposal Provided"/>
    <n v="14350"/>
    <n v="14350"/>
    <n v="1"/>
  </r>
  <r>
    <s v="Los Molinos-Fire Alarm-Environ Consultant"/>
    <x v="5"/>
    <x v="16"/>
    <x v="3"/>
    <x v="9"/>
    <n v="0"/>
    <n v="0"/>
    <n v="0"/>
    <n v="0"/>
    <e v="#DIV/0!"/>
  </r>
  <r>
    <s v="Los Molinos-Fire Alarm-Reprographics"/>
    <x v="5"/>
    <x v="16"/>
    <x v="3"/>
    <x v="14"/>
    <n v="0"/>
    <s v="No Proposal Provided"/>
    <n v="422.21"/>
    <n v="422.21"/>
    <n v="1"/>
  </r>
  <r>
    <s v="Los Molinos-Interim Housing-Advertisement"/>
    <x v="5"/>
    <x v="16"/>
    <x v="4"/>
    <x v="0"/>
    <n v="400"/>
    <s v="N/A"/>
    <n v="0"/>
    <n v="0"/>
    <e v="#DIV/0!"/>
  </r>
  <r>
    <s v="Los Molinos-Interim Housing-Alarm"/>
    <x v="5"/>
    <x v="16"/>
    <x v="4"/>
    <x v="16"/>
    <n v="0"/>
    <n v="0"/>
    <n v="0"/>
    <n v="0"/>
    <e v="#DIV/0!"/>
  </r>
  <r>
    <s v="Los Molinos-Interim Housing-CM/PM Management"/>
    <x v="5"/>
    <x v="16"/>
    <x v="4"/>
    <x v="2"/>
    <n v="37350"/>
    <s v="N/A"/>
    <n v="0"/>
    <n v="0"/>
    <e v="#DIV/0!"/>
  </r>
  <r>
    <s v="Los Molinos-Interim Housing-Construction Contingency"/>
    <x v="5"/>
    <x v="16"/>
    <x v="4"/>
    <x v="3"/>
    <n v="55000"/>
    <s v="N/A"/>
    <n v="0"/>
    <n v="0"/>
    <e v="#DIV/0!"/>
  </r>
  <r>
    <s v="Los Molinos-Interim Housing-Contractor"/>
    <x v="5"/>
    <x v="16"/>
    <x v="4"/>
    <x v="4"/>
    <n v="55000"/>
    <s v="N/A"/>
    <n v="0"/>
    <n v="0"/>
    <e v="#DIV/0!"/>
  </r>
  <r>
    <s v="Los Molinos-Interim Housing-Design"/>
    <x v="5"/>
    <x v="16"/>
    <x v="4"/>
    <x v="5"/>
    <n v="80000"/>
    <s v="N/A"/>
    <n v="79400"/>
    <n v="0"/>
    <n v="0"/>
  </r>
  <r>
    <s v="Los Molinos-Interim Housing-DSA Fees"/>
    <x v="5"/>
    <x v="16"/>
    <x v="4"/>
    <x v="6"/>
    <n v="14000"/>
    <s v="N/A"/>
    <n v="0"/>
    <n v="0"/>
    <e v="#DIV/0!"/>
  </r>
  <r>
    <s v="Los Molinos-Interim Housing-DSA Inspection"/>
    <x v="5"/>
    <x v="16"/>
    <x v="4"/>
    <x v="7"/>
    <n v="12000"/>
    <s v="N/A"/>
    <n v="0"/>
    <n v="0"/>
    <e v="#DIV/0!"/>
  </r>
  <r>
    <s v="Los Molinos-Interim Housing-DSA Special Inspection"/>
    <x v="5"/>
    <x v="16"/>
    <x v="4"/>
    <x v="8"/>
    <n v="12000"/>
    <s v="N/A"/>
    <n v="0"/>
    <n v="0"/>
    <e v="#DIV/0!"/>
  </r>
  <r>
    <s v="Los Molinos-Interim Housing-Environ Consultant"/>
    <x v="5"/>
    <x v="16"/>
    <x v="4"/>
    <x v="9"/>
    <n v="0"/>
    <n v="0"/>
    <n v="0"/>
    <n v="0"/>
    <e v="#DIV/0!"/>
  </r>
  <r>
    <s v="Los Molinos-Interim Housing-FF &amp; E"/>
    <x v="5"/>
    <x v="16"/>
    <x v="4"/>
    <x v="10"/>
    <n v="0"/>
    <n v="0"/>
    <n v="0"/>
    <n v="0"/>
    <e v="#DIV/0!"/>
  </r>
  <r>
    <s v="Los Molinos-Interim Housing-Legal Services"/>
    <x v="5"/>
    <x v="16"/>
    <x v="4"/>
    <x v="11"/>
    <n v="0"/>
    <n v="0"/>
    <n v="0"/>
    <n v="0"/>
    <e v="#DIV/0!"/>
  </r>
  <r>
    <s v="Los Molinos-Interim Housing-Modular Buildings"/>
    <x v="5"/>
    <x v="16"/>
    <x v="4"/>
    <x v="17"/>
    <n v="0"/>
    <n v="0"/>
    <n v="0"/>
    <n v="0"/>
    <e v="#DIV/0!"/>
  </r>
  <r>
    <s v="Los Molinos-Interim Housing-Move Management"/>
    <x v="5"/>
    <x v="16"/>
    <x v="4"/>
    <x v="13"/>
    <n v="0"/>
    <n v="0"/>
    <n v="0"/>
    <n v="0"/>
    <e v="#DIV/0!"/>
  </r>
  <r>
    <s v="Los Molinos-Interim Housing-Reprographics"/>
    <x v="5"/>
    <x v="16"/>
    <x v="4"/>
    <x v="14"/>
    <n v="400"/>
    <s v="N/A"/>
    <n v="0"/>
    <n v="0"/>
    <e v="#DIV/0!"/>
  </r>
  <r>
    <s v="Los Molinos-Interim Housing-Technology"/>
    <x v="5"/>
    <x v="16"/>
    <x v="4"/>
    <x v="15"/>
    <n v="0"/>
    <n v="0"/>
    <n v="0"/>
    <n v="0"/>
    <e v="#DIV/0!"/>
  </r>
  <r>
    <s v="Los Robles-21st Century-Advertisement"/>
    <x v="8"/>
    <x v="17"/>
    <x v="0"/>
    <x v="0"/>
    <n v="1222.31"/>
    <s v="N/A"/>
    <n v="0"/>
    <n v="0"/>
    <e v="#DIV/0!"/>
  </r>
  <r>
    <s v="Los Robles-21st Century-Asbestos oversight/survey/abatement"/>
    <x v="8"/>
    <x v="17"/>
    <x v="0"/>
    <x v="1"/>
    <n v="59500"/>
    <s v="N/A"/>
    <n v="0"/>
    <n v="0"/>
    <e v="#DIV/0!"/>
  </r>
  <r>
    <s v="Los Robles-21st Century-CM/PM Management"/>
    <x v="8"/>
    <x v="17"/>
    <x v="0"/>
    <x v="2"/>
    <n v="193544.35"/>
    <s v="N/A"/>
    <n v="0"/>
    <n v="0"/>
    <e v="#DIV/0!"/>
  </r>
  <r>
    <s v="Los Robles-21st Century-Construction Contingency"/>
    <x v="8"/>
    <x v="17"/>
    <x v="0"/>
    <x v="3"/>
    <n v="190484"/>
    <s v="N/A"/>
    <n v="0"/>
    <n v="0"/>
    <e v="#DIV/0!"/>
  </r>
  <r>
    <s v="Los Robles-21st Century-Contractor"/>
    <x v="8"/>
    <x v="17"/>
    <x v="0"/>
    <x v="4"/>
    <n v="2031901.36"/>
    <s v="N/A"/>
    <n v="40000"/>
    <n v="40000"/>
    <n v="1"/>
  </r>
  <r>
    <s v="Los Robles-21st Century-Design"/>
    <x v="8"/>
    <x v="17"/>
    <x v="0"/>
    <x v="5"/>
    <n v="233350.55"/>
    <s v="N/A"/>
    <n v="0"/>
    <n v="0"/>
    <e v="#DIV/0!"/>
  </r>
  <r>
    <s v="Los Robles-21st Century-DSA Fees"/>
    <x v="8"/>
    <x v="17"/>
    <x v="0"/>
    <x v="6"/>
    <n v="38891.760000000002"/>
    <s v="N/A"/>
    <n v="0"/>
    <n v="0"/>
    <e v="#DIV/0!"/>
  </r>
  <r>
    <s v="Los Robles-21st Century-DSA Inspection"/>
    <x v="8"/>
    <x v="17"/>
    <x v="0"/>
    <x v="7"/>
    <n v="33335.79"/>
    <s v="N/A"/>
    <n v="0"/>
    <n v="0"/>
    <e v="#DIV/0!"/>
  </r>
  <r>
    <s v="Los Robles-21st Century-DSA Special Inspection"/>
    <x v="8"/>
    <x v="17"/>
    <x v="0"/>
    <x v="8"/>
    <n v="16667.900000000001"/>
    <s v="N/A"/>
    <n v="0"/>
    <n v="0"/>
    <e v="#DIV/0!"/>
  </r>
  <r>
    <s v="Los Robles-21st Century-Environ Consultant"/>
    <x v="8"/>
    <x v="17"/>
    <x v="0"/>
    <x v="9"/>
    <n v="9778.5"/>
    <s v="No Proposal Provided"/>
    <n v="2800"/>
    <n v="2800"/>
    <n v="1"/>
  </r>
  <r>
    <s v="Los Robles-21st Century-FF &amp; E"/>
    <x v="8"/>
    <x v="17"/>
    <x v="0"/>
    <x v="10"/>
    <n v="340000"/>
    <s v="N/A"/>
    <n v="0"/>
    <n v="0"/>
    <e v="#DIV/0!"/>
  </r>
  <r>
    <s v="Los Robles-21st Century-Legal Services"/>
    <x v="8"/>
    <x v="17"/>
    <x v="0"/>
    <x v="11"/>
    <n v="0"/>
    <n v="0"/>
    <n v="0"/>
    <n v="0"/>
    <e v="#DIV/0!"/>
  </r>
  <r>
    <s v="Los Robles-21st Century-Move classroom"/>
    <x v="8"/>
    <x v="17"/>
    <x v="0"/>
    <x v="12"/>
    <n v="0"/>
    <n v="0"/>
    <n v="0"/>
    <n v="0"/>
    <e v="#DIV/0!"/>
  </r>
  <r>
    <s v="Los Robles-21st Century-Move Management"/>
    <x v="8"/>
    <x v="17"/>
    <x v="0"/>
    <x v="13"/>
    <n v="0"/>
    <n v="0"/>
    <n v="0"/>
    <n v="0"/>
    <e v="#DIV/0!"/>
  </r>
  <r>
    <s v="Los Robles-21st Century-Reprographics"/>
    <x v="8"/>
    <x v="17"/>
    <x v="0"/>
    <x v="14"/>
    <n v="1222.31"/>
    <s v="N/A"/>
    <n v="0"/>
    <n v="0"/>
    <e v="#DIV/0!"/>
  </r>
  <r>
    <s v="Los Robles-21st Century-Technology"/>
    <x v="8"/>
    <x v="17"/>
    <x v="0"/>
    <x v="15"/>
    <n v="340000"/>
    <s v="N/A"/>
    <n v="76568.08"/>
    <n v="76568.08"/>
    <n v="1"/>
  </r>
  <r>
    <s v="Los Robles-Ceiling replacement-CM/PM Management"/>
    <x v="8"/>
    <x v="17"/>
    <x v="1"/>
    <x v="2"/>
    <n v="0"/>
    <n v="0"/>
    <n v="0"/>
    <n v="0"/>
    <e v="#DIV/0!"/>
  </r>
  <r>
    <s v="Los Robles-Ceiling replacement-Contractor"/>
    <x v="8"/>
    <x v="17"/>
    <x v="1"/>
    <x v="4"/>
    <n v="219377"/>
    <n v="219377"/>
    <n v="219377"/>
    <n v="208408.15"/>
    <n v="0.95"/>
  </r>
  <r>
    <s v="Los Robles-Drinking fountain replacement-Advertisement"/>
    <x v="8"/>
    <x v="17"/>
    <x v="2"/>
    <x v="0"/>
    <n v="0"/>
    <n v="0"/>
    <n v="0"/>
    <n v="0"/>
    <e v="#DIV/0!"/>
  </r>
  <r>
    <s v="Los Robles-Drinking fountain replacement-Contractor"/>
    <x v="8"/>
    <x v="17"/>
    <x v="2"/>
    <x v="4"/>
    <n v="15000"/>
    <s v="N/A"/>
    <n v="0"/>
    <n v="0"/>
    <e v="#DIV/0!"/>
  </r>
  <r>
    <s v="Los Robles-Drinking fountain replacement-Design"/>
    <x v="8"/>
    <x v="17"/>
    <x v="2"/>
    <x v="5"/>
    <n v="0"/>
    <n v="0"/>
    <n v="0"/>
    <n v="0"/>
    <e v="#DIV/0!"/>
  </r>
  <r>
    <s v="Los Robles-Drinking fountain replacement-DSA Fees"/>
    <x v="8"/>
    <x v="17"/>
    <x v="2"/>
    <x v="6"/>
    <n v="1050"/>
    <s v="No Proposal Provided"/>
    <n v="0"/>
    <n v="0"/>
    <e v="#DIV/0!"/>
  </r>
  <r>
    <s v="Los Robles-Drinking fountain replacement-DSA Inspection"/>
    <x v="8"/>
    <x v="17"/>
    <x v="2"/>
    <x v="7"/>
    <n v="0"/>
    <n v="0"/>
    <n v="0"/>
    <n v="0"/>
    <e v="#DIV/0!"/>
  </r>
  <r>
    <s v="Los Robles-Drinking fountain replacement-DSA Special Inspection"/>
    <x v="8"/>
    <x v="17"/>
    <x v="2"/>
    <x v="8"/>
    <n v="0"/>
    <n v="0"/>
    <n v="0"/>
    <n v="0"/>
    <e v="#DIV/0!"/>
  </r>
  <r>
    <s v="Los Robles-Drinking fountain replacement-Environ Consultant"/>
    <x v="8"/>
    <x v="17"/>
    <x v="2"/>
    <x v="9"/>
    <n v="0"/>
    <n v="0"/>
    <n v="0"/>
    <n v="0"/>
    <e v="#DIV/0!"/>
  </r>
  <r>
    <s v="Los Robles-Drinking fountain replacement-Reprographics"/>
    <x v="8"/>
    <x v="17"/>
    <x v="2"/>
    <x v="14"/>
    <n v="0"/>
    <n v="0"/>
    <n v="0"/>
    <n v="0"/>
    <e v="#DIV/0!"/>
  </r>
  <r>
    <s v="Los Robles-Fire Alarm-Advertisement"/>
    <x v="8"/>
    <x v="17"/>
    <x v="3"/>
    <x v="0"/>
    <n v="0"/>
    <n v="0"/>
    <n v="0"/>
    <n v="0"/>
    <e v="#DIV/0!"/>
  </r>
  <r>
    <s v="Los Robles-Fire Alarm-Contractor"/>
    <x v="8"/>
    <x v="17"/>
    <x v="3"/>
    <x v="4"/>
    <n v="255000"/>
    <s v="N/A"/>
    <n v="0"/>
    <n v="0"/>
    <e v="#DIV/0!"/>
  </r>
  <r>
    <s v="Los Robles-Fire Alarm-Design"/>
    <x v="8"/>
    <x v="17"/>
    <x v="3"/>
    <x v="5"/>
    <n v="48500"/>
    <s v="No Proposal Provided"/>
    <n v="48500"/>
    <n v="36375"/>
    <n v="0.75"/>
  </r>
  <r>
    <s v="Los Robles-Fire Alarm-DSA Fees"/>
    <x v="8"/>
    <x v="17"/>
    <x v="3"/>
    <x v="6"/>
    <n v="0"/>
    <n v="0"/>
    <n v="900"/>
    <n v="900"/>
    <n v="1"/>
  </r>
  <r>
    <s v="Los Robles-Fire Alarm-DSA Inspection"/>
    <x v="8"/>
    <x v="17"/>
    <x v="3"/>
    <x v="7"/>
    <n v="0"/>
    <n v="0"/>
    <n v="0"/>
    <n v="0"/>
    <e v="#DIV/0!"/>
  </r>
  <r>
    <s v="Los Robles-Fire Alarm-Environ Consultant"/>
    <x v="8"/>
    <x v="17"/>
    <x v="3"/>
    <x v="9"/>
    <n v="0"/>
    <n v="0"/>
    <n v="0"/>
    <n v="0"/>
    <e v="#DIV/0!"/>
  </r>
  <r>
    <s v="Los Robles-Fire Alarm-Reprographics"/>
    <x v="8"/>
    <x v="17"/>
    <x v="3"/>
    <x v="14"/>
    <n v="0"/>
    <n v="0"/>
    <n v="0"/>
    <n v="0"/>
    <e v="#DIV/0!"/>
  </r>
  <r>
    <s v="Los Robles-Interim Housing-Advertisement"/>
    <x v="8"/>
    <x v="17"/>
    <x v="4"/>
    <x v="0"/>
    <n v="400"/>
    <s v="N/A"/>
    <n v="0"/>
    <n v="0"/>
    <e v="#DIV/0!"/>
  </r>
  <r>
    <s v="Los Robles-Interim Housing-Alarm"/>
    <x v="8"/>
    <x v="17"/>
    <x v="4"/>
    <x v="16"/>
    <n v="0"/>
    <n v="0"/>
    <n v="0"/>
    <n v="0"/>
    <e v="#DIV/0!"/>
  </r>
  <r>
    <s v="Los Robles-Interim Housing-CM/PM Management"/>
    <x v="8"/>
    <x v="17"/>
    <x v="4"/>
    <x v="2"/>
    <n v="43850"/>
    <s v="N/A"/>
    <n v="0"/>
    <n v="0"/>
    <e v="#DIV/0!"/>
  </r>
  <r>
    <s v="Los Robles-Interim Housing-Construction Contingency"/>
    <x v="8"/>
    <x v="17"/>
    <x v="4"/>
    <x v="3"/>
    <n v="55000"/>
    <s v="N/A"/>
    <n v="0"/>
    <n v="0"/>
    <e v="#DIV/0!"/>
  </r>
  <r>
    <s v="Los Robles-Interim Housing-Contractor"/>
    <x v="8"/>
    <x v="17"/>
    <x v="4"/>
    <x v="4"/>
    <n v="550000"/>
    <s v="N/A"/>
    <n v="0"/>
    <n v="0"/>
    <e v="#DIV/0!"/>
  </r>
  <r>
    <s v="Los Robles-Interim Housing-Design"/>
    <x v="8"/>
    <x v="17"/>
    <x v="4"/>
    <x v="5"/>
    <n v="80000"/>
    <s v="N/A"/>
    <n v="0"/>
    <n v="0"/>
    <e v="#DIV/0!"/>
  </r>
  <r>
    <s v="Los Robles-Interim Housing-DSA Fees"/>
    <x v="8"/>
    <x v="17"/>
    <x v="4"/>
    <x v="6"/>
    <n v="14000"/>
    <s v="N/A"/>
    <n v="0"/>
    <n v="0"/>
    <e v="#DIV/0!"/>
  </r>
  <r>
    <s v="Los Robles-Interim Housing-DSA Inspection"/>
    <x v="8"/>
    <x v="17"/>
    <x v="4"/>
    <x v="7"/>
    <n v="12000"/>
    <s v="N/A"/>
    <n v="0"/>
    <n v="0"/>
    <e v="#DIV/0!"/>
  </r>
  <r>
    <s v="Los Robles-Interim Housing-DSA Special Inspection"/>
    <x v="8"/>
    <x v="17"/>
    <x v="4"/>
    <x v="8"/>
    <n v="12000"/>
    <s v="N/A"/>
    <n v="0"/>
    <n v="0"/>
    <e v="#DIV/0!"/>
  </r>
  <r>
    <s v="Los Robles-Interim Housing-Environ Consultant"/>
    <x v="8"/>
    <x v="17"/>
    <x v="4"/>
    <x v="9"/>
    <n v="0"/>
    <n v="0"/>
    <n v="0"/>
    <n v="0"/>
    <e v="#DIV/0!"/>
  </r>
  <r>
    <s v="Los Robles-Interim Housing-FF &amp; E"/>
    <x v="8"/>
    <x v="17"/>
    <x v="4"/>
    <x v="10"/>
    <n v="0"/>
    <n v="0"/>
    <n v="0"/>
    <n v="0"/>
    <e v="#DIV/0!"/>
  </r>
  <r>
    <s v="Los Robles-Interim Housing-Legal Services"/>
    <x v="8"/>
    <x v="17"/>
    <x v="4"/>
    <x v="11"/>
    <n v="0"/>
    <n v="0"/>
    <n v="0"/>
    <n v="0"/>
    <e v="#DIV/0!"/>
  </r>
  <r>
    <s v="Los Robles-Interim Housing-Modular Buildings"/>
    <x v="8"/>
    <x v="17"/>
    <x v="4"/>
    <x v="17"/>
    <n v="150000"/>
    <s v="N/A"/>
    <n v="0"/>
    <n v="0"/>
    <e v="#DIV/0!"/>
  </r>
  <r>
    <s v="Los Robles-Interim Housing-Move Management"/>
    <x v="8"/>
    <x v="17"/>
    <x v="4"/>
    <x v="13"/>
    <n v="0"/>
    <n v="0"/>
    <n v="0"/>
    <n v="0"/>
    <e v="#DIV/0!"/>
  </r>
  <r>
    <s v="Los Robles-Interim Housing-Reprographics"/>
    <x v="8"/>
    <x v="17"/>
    <x v="4"/>
    <x v="14"/>
    <n v="400"/>
    <s v="N/A"/>
    <n v="0"/>
    <n v="0"/>
    <e v="#DIV/0!"/>
  </r>
  <r>
    <s v="Los Robles-Interim Housing-Technology"/>
    <x v="8"/>
    <x v="17"/>
    <x v="4"/>
    <x v="15"/>
    <n v="0"/>
    <n v="0"/>
    <n v="0"/>
    <n v="0"/>
    <e v="#DIV/0!"/>
  </r>
  <r>
    <s v="Mesa Robles-21st Century-Advertisement"/>
    <x v="3"/>
    <x v="18"/>
    <x v="0"/>
    <x v="0"/>
    <n v="2276.66"/>
    <n v="0"/>
    <n v="301.67"/>
    <n v="301.67"/>
    <n v="1"/>
  </r>
  <r>
    <s v="Mesa Robles-21st Century-Asbestos oversight/survey/abatement"/>
    <x v="3"/>
    <x v="18"/>
    <x v="0"/>
    <x v="1"/>
    <n v="108000"/>
    <n v="12480"/>
    <n v="0"/>
    <n v="0"/>
    <e v="#DIV/0!"/>
  </r>
  <r>
    <s v="Mesa Robles-21st Century-CM/PM Management"/>
    <x v="3"/>
    <x v="18"/>
    <x v="0"/>
    <x v="2"/>
    <n v="371765.88"/>
    <n v="265179"/>
    <n v="265179"/>
    <n v="265093.75"/>
    <n v="0.99967851903808369"/>
  </r>
  <r>
    <s v="Mesa Robles-21st Century-Construction Contingency"/>
    <x v="3"/>
    <x v="18"/>
    <x v="0"/>
    <x v="3"/>
    <n v="354793.28"/>
    <n v="309700"/>
    <n v="0"/>
    <n v="0"/>
    <e v="#DIV/0!"/>
  </r>
  <r>
    <s v="Mesa Robles-21st Century-Contractor"/>
    <x v="3"/>
    <x v="18"/>
    <x v="0"/>
    <x v="4"/>
    <n v="3784579.12"/>
    <n v="3097000"/>
    <n v="3239909.02"/>
    <n v="3078187.5500000003"/>
    <n v="0.9500845644116267"/>
  </r>
  <r>
    <s v="Mesa Robles-21st Century-Design"/>
    <x v="3"/>
    <x v="18"/>
    <x v="0"/>
    <x v="5"/>
    <n v="434634.19"/>
    <n v="269527.44"/>
    <n v="263527.44"/>
    <n v="225287.44"/>
    <n v="0.85489177142236117"/>
  </r>
  <r>
    <s v="Mesa Robles-21st Century-DSA Fees"/>
    <x v="3"/>
    <x v="18"/>
    <x v="0"/>
    <x v="6"/>
    <n v="72439.03"/>
    <n v="0"/>
    <n v="28009"/>
    <n v="28009"/>
    <n v="1"/>
  </r>
  <r>
    <s v="Mesa Robles-21st Century-DSA Inspection"/>
    <x v="3"/>
    <x v="18"/>
    <x v="0"/>
    <x v="7"/>
    <n v="62090.6"/>
    <n v="93600"/>
    <n v="93600"/>
    <n v="57744"/>
    <n v="0.61692307692307691"/>
  </r>
  <r>
    <s v="Mesa Robles-21st Century-DSA Special Inspection"/>
    <x v="3"/>
    <x v="18"/>
    <x v="0"/>
    <x v="8"/>
    <n v="31045"/>
    <n v="0"/>
    <n v="0"/>
    <n v="0"/>
    <e v="#DIV/0!"/>
  </r>
  <r>
    <s v="Mesa Robles-21st Century-Environ Consultant"/>
    <x v="3"/>
    <x v="18"/>
    <x v="0"/>
    <x v="9"/>
    <n v="0"/>
    <n v="0"/>
    <n v="29930"/>
    <n v="21990"/>
    <n v="0.73471433344470427"/>
  </r>
  <r>
    <s v="Mesa Robles-21st Century-FF &amp; E"/>
    <x v="3"/>
    <x v="18"/>
    <x v="0"/>
    <x v="10"/>
    <n v="720000"/>
    <n v="656535.85"/>
    <n v="820765.62"/>
    <n v="776322.69000000006"/>
    <n v="0.94585186206995375"/>
  </r>
  <r>
    <s v="Mesa Robles-21st Century-Legal Services"/>
    <x v="3"/>
    <x v="18"/>
    <x v="0"/>
    <x v="11"/>
    <n v="0"/>
    <n v="0"/>
    <n v="0"/>
    <n v="0"/>
    <e v="#DIV/0!"/>
  </r>
  <r>
    <s v="Mesa Robles-21st Century-Move classroom"/>
    <x v="3"/>
    <x v="18"/>
    <x v="0"/>
    <x v="12"/>
    <n v="0"/>
    <n v="0"/>
    <n v="1852.8000000000002"/>
    <n v="1852.8000000000002"/>
    <n v="1"/>
  </r>
  <r>
    <s v="Mesa Robles-21st Century-Move Management"/>
    <x v="3"/>
    <x v="18"/>
    <x v="0"/>
    <x v="13"/>
    <n v="16557.490000000002"/>
    <n v="0"/>
    <n v="11847.099999999999"/>
    <n v="11847.099999999999"/>
    <n v="1"/>
  </r>
  <r>
    <s v="Mesa Robles-21st Century-Reprographics"/>
    <x v="3"/>
    <x v="18"/>
    <x v="0"/>
    <x v="14"/>
    <n v="2276.66"/>
    <n v="0"/>
    <n v="216.14"/>
    <n v="216.14"/>
    <n v="1"/>
  </r>
  <r>
    <s v="Mesa Robles-21st Century-Technology"/>
    <x v="3"/>
    <x v="18"/>
    <x v="0"/>
    <x v="15"/>
    <n v="720000"/>
    <n v="83019.38"/>
    <n v="758904.29000000027"/>
    <n v="758904.29000000027"/>
    <n v="1"/>
  </r>
  <r>
    <s v="Mesa Robles-Ceiling replacement-CM/PM Management"/>
    <x v="3"/>
    <x v="18"/>
    <x v="1"/>
    <x v="2"/>
    <n v="0"/>
    <n v="0"/>
    <n v="0"/>
    <n v="0"/>
    <e v="#DIV/0!"/>
  </r>
  <r>
    <s v="Mesa Robles-Ceiling replacement-Contractor"/>
    <x v="3"/>
    <x v="18"/>
    <x v="1"/>
    <x v="4"/>
    <n v="0"/>
    <n v="0"/>
    <n v="0"/>
    <n v="0"/>
    <e v="#DIV/0!"/>
  </r>
  <r>
    <s v="Mesa Robles-Drinking fountain replacement-Advertisement"/>
    <x v="3"/>
    <x v="18"/>
    <x v="2"/>
    <x v="0"/>
    <n v="0"/>
    <n v="0"/>
    <n v="0"/>
    <n v="0"/>
    <e v="#DIV/0!"/>
  </r>
  <r>
    <s v="Mesa Robles-Drinking fountain replacement-Contractor"/>
    <x v="3"/>
    <x v="18"/>
    <x v="2"/>
    <x v="4"/>
    <n v="24000"/>
    <n v="16000"/>
    <n v="11000"/>
    <n v="11000"/>
    <n v="1"/>
  </r>
  <r>
    <s v="Mesa Robles-Drinking fountain replacement-Design"/>
    <x v="3"/>
    <x v="18"/>
    <x v="2"/>
    <x v="5"/>
    <n v="0"/>
    <n v="0"/>
    <n v="0"/>
    <n v="0"/>
    <e v="#DIV/0!"/>
  </r>
  <r>
    <s v="Mesa Robles-Drinking fountain replacement-DSA Fees"/>
    <x v="3"/>
    <x v="18"/>
    <x v="2"/>
    <x v="6"/>
    <n v="0"/>
    <n v="0"/>
    <n v="1050"/>
    <n v="1050"/>
    <n v="1"/>
  </r>
  <r>
    <s v="Mesa Robles-Drinking fountain replacement-DSA Inspection"/>
    <x v="3"/>
    <x v="18"/>
    <x v="2"/>
    <x v="7"/>
    <n v="0"/>
    <n v="0"/>
    <n v="0"/>
    <n v="0"/>
    <e v="#DIV/0!"/>
  </r>
  <r>
    <s v="Mesa Robles-Drinking fountain replacement-DSA Special Inspection"/>
    <x v="3"/>
    <x v="18"/>
    <x v="2"/>
    <x v="8"/>
    <n v="0"/>
    <n v="0"/>
    <n v="0"/>
    <n v="0"/>
    <e v="#DIV/0!"/>
  </r>
  <r>
    <s v="Mesa Robles-Drinking fountain replacement-Environ Consultant"/>
    <x v="3"/>
    <x v="18"/>
    <x v="2"/>
    <x v="9"/>
    <n v="0"/>
    <n v="0"/>
    <n v="0"/>
    <n v="0"/>
    <e v="#DIV/0!"/>
  </r>
  <r>
    <s v="Mesa Robles-Drinking fountain replacement-Reprographics"/>
    <x v="3"/>
    <x v="18"/>
    <x v="2"/>
    <x v="14"/>
    <n v="0"/>
    <n v="0"/>
    <n v="0"/>
    <n v="0"/>
    <e v="#DIV/0!"/>
  </r>
  <r>
    <s v="Mesa Robles-Fire Alarm-Advertisement"/>
    <x v="3"/>
    <x v="18"/>
    <x v="3"/>
    <x v="0"/>
    <n v="0"/>
    <n v="0"/>
    <n v="0"/>
    <n v="0"/>
    <e v="#DIV/0!"/>
  </r>
  <r>
    <s v="Mesa Robles-Fire Alarm-Contractor"/>
    <x v="3"/>
    <x v="18"/>
    <x v="3"/>
    <x v="4"/>
    <n v="540000"/>
    <n v="408743.31"/>
    <n v="146793.60999999999"/>
    <n v="139057.13000000003"/>
    <n v="0.94729688846810189"/>
  </r>
  <r>
    <s v="Mesa Robles-Fire Alarm-Design"/>
    <x v="3"/>
    <x v="18"/>
    <x v="3"/>
    <x v="5"/>
    <n v="0"/>
    <n v="55800"/>
    <n v="11875"/>
    <n v="11875"/>
    <n v="1"/>
  </r>
  <r>
    <s v="Mesa Robles-Fire Alarm-DSA Fees"/>
    <x v="3"/>
    <x v="18"/>
    <x v="3"/>
    <x v="6"/>
    <n v="0"/>
    <n v="0"/>
    <n v="1720"/>
    <n v="1720"/>
    <n v="1"/>
  </r>
  <r>
    <s v="Mesa Robles-Fire Alarm-DSA Inspection"/>
    <x v="3"/>
    <x v="18"/>
    <x v="3"/>
    <x v="7"/>
    <n v="8250"/>
    <s v="No Proposal Provided"/>
    <n v="8250"/>
    <n v="8250"/>
    <n v="1"/>
  </r>
  <r>
    <s v="Mesa Robles-Fire Alarm-Environ Consultant"/>
    <x v="3"/>
    <x v="18"/>
    <x v="3"/>
    <x v="9"/>
    <n v="0"/>
    <n v="0"/>
    <n v="0"/>
    <n v="0"/>
    <e v="#DIV/0!"/>
  </r>
  <r>
    <s v="Mesa Robles-Fire Alarm-Reprographics"/>
    <x v="3"/>
    <x v="18"/>
    <x v="3"/>
    <x v="14"/>
    <n v="0"/>
    <n v="0"/>
    <n v="0"/>
    <n v="0"/>
    <e v="#DIV/0!"/>
  </r>
  <r>
    <s v="Mesa Robles-Interim Housing-Advertisement"/>
    <x v="3"/>
    <x v="18"/>
    <x v="4"/>
    <x v="0"/>
    <n v="0"/>
    <n v="0"/>
    <n v="0"/>
    <n v="0"/>
    <e v="#DIV/0!"/>
  </r>
  <r>
    <s v="Mesa Robles-Interim Housing-Alarm"/>
    <x v="3"/>
    <x v="18"/>
    <x v="4"/>
    <x v="16"/>
    <n v="0"/>
    <n v="0"/>
    <n v="0"/>
    <n v="0"/>
    <e v="#DIV/0!"/>
  </r>
  <r>
    <s v="Mesa Robles-Interim Housing-CM/PM Management"/>
    <x v="3"/>
    <x v="18"/>
    <x v="4"/>
    <x v="2"/>
    <n v="0"/>
    <n v="0"/>
    <n v="0"/>
    <n v="0"/>
    <e v="#DIV/0!"/>
  </r>
  <r>
    <s v="Mesa Robles-Interim Housing-Construction Contingency"/>
    <x v="3"/>
    <x v="18"/>
    <x v="4"/>
    <x v="3"/>
    <n v="87894"/>
    <n v="0"/>
    <n v="0"/>
    <n v="0"/>
    <e v="#DIV/0!"/>
  </r>
  <r>
    <s v="Mesa Robles-Interim Housing-Contractor"/>
    <x v="3"/>
    <x v="18"/>
    <x v="4"/>
    <x v="4"/>
    <n v="879842.2"/>
    <n v="879842.2"/>
    <n v="1232317.0399999998"/>
    <n v="1217601.0899999999"/>
    <n v="0.9880583084366017"/>
  </r>
  <r>
    <s v="Mesa Robles-Interim Housing-Design"/>
    <x v="3"/>
    <x v="18"/>
    <x v="4"/>
    <x v="5"/>
    <n v="93467.93"/>
    <n v="93467.93"/>
    <n v="93467.93"/>
    <n v="93467.93"/>
    <n v="1"/>
  </r>
  <r>
    <s v="Mesa Robles-Interim Housing-DSA Fees"/>
    <x v="3"/>
    <x v="18"/>
    <x v="4"/>
    <x v="6"/>
    <n v="7425"/>
    <n v="7425"/>
    <n v="7425"/>
    <n v="7425"/>
    <n v="1"/>
  </r>
  <r>
    <s v="Mesa Robles-Interim Housing-DSA Inspection"/>
    <x v="3"/>
    <x v="18"/>
    <x v="4"/>
    <x v="7"/>
    <n v="39740"/>
    <n v="39740"/>
    <n v="39740"/>
    <n v="39740"/>
    <n v="1"/>
  </r>
  <r>
    <s v="Mesa Robles-Interim Housing-DSA Special Inspection"/>
    <x v="3"/>
    <x v="18"/>
    <x v="4"/>
    <x v="8"/>
    <n v="13540"/>
    <n v="13540"/>
    <n v="13540"/>
    <n v="11330.5"/>
    <n v="0.83681683899556869"/>
  </r>
  <r>
    <s v="Mesa Robles-Interim Housing-Environ Consultant"/>
    <x v="3"/>
    <x v="18"/>
    <x v="4"/>
    <x v="9"/>
    <n v="1280"/>
    <s v="No Proposal Provided"/>
    <n v="1280"/>
    <n v="1280"/>
    <n v="1"/>
  </r>
  <r>
    <s v="Mesa Robles-Interim Housing-FF &amp; E"/>
    <x v="3"/>
    <x v="18"/>
    <x v="4"/>
    <x v="10"/>
    <n v="0"/>
    <n v="0"/>
    <n v="86851.54"/>
    <n v="86851.54"/>
    <n v="1"/>
  </r>
  <r>
    <s v="Mesa Robles-Interim Housing-Legal Services"/>
    <x v="3"/>
    <x v="18"/>
    <x v="4"/>
    <x v="11"/>
    <n v="0"/>
    <n v="0"/>
    <n v="0"/>
    <n v="0"/>
    <e v="#DIV/0!"/>
  </r>
  <r>
    <s v="Mesa Robles-Interim Housing-Modular Buildings"/>
    <x v="3"/>
    <x v="18"/>
    <x v="4"/>
    <x v="17"/>
    <n v="479577.48"/>
    <n v="0"/>
    <n v="479577.48"/>
    <n v="479577.48"/>
    <n v="1"/>
  </r>
  <r>
    <s v="Mesa Robles-Interim Housing-Move Management"/>
    <x v="3"/>
    <x v="18"/>
    <x v="4"/>
    <x v="13"/>
    <n v="0"/>
    <n v="0"/>
    <n v="500"/>
    <n v="500"/>
    <n v="1"/>
  </r>
  <r>
    <s v="Mesa Robles-Interim Housing-Reprographics"/>
    <x v="3"/>
    <x v="18"/>
    <x v="4"/>
    <x v="14"/>
    <n v="1661.08"/>
    <n v="1661.08"/>
    <n v="1661.08"/>
    <n v="1661.08"/>
    <n v="1"/>
  </r>
  <r>
    <s v="Mesa Robles-Interim Housing-Technology"/>
    <x v="3"/>
    <x v="18"/>
    <x v="4"/>
    <x v="15"/>
    <n v="0"/>
    <n v="0"/>
    <n v="0"/>
    <n v="0"/>
    <e v="#DIV/0!"/>
  </r>
  <r>
    <s v="Nelson-21st Century-Advertisement"/>
    <x v="3"/>
    <x v="19"/>
    <x v="0"/>
    <x v="0"/>
    <n v="1306.06"/>
    <n v="0"/>
    <n v="0"/>
    <n v="0"/>
    <e v="#DIV/0!"/>
  </r>
  <r>
    <s v="Nelson-21st Century-Asbestos oversight/survey/abatement"/>
    <x v="3"/>
    <x v="19"/>
    <x v="0"/>
    <x v="1"/>
    <n v="85835"/>
    <n v="0"/>
    <n v="0"/>
    <n v="0"/>
    <e v="#DIV/0!"/>
  </r>
  <r>
    <s v="Nelson-21st Century-CM/PM Management"/>
    <x v="3"/>
    <x v="19"/>
    <x v="0"/>
    <x v="2"/>
    <n v="208976.71"/>
    <n v="150831"/>
    <n v="150831"/>
    <n v="150811.25000000003"/>
    <n v="0.99986905874787035"/>
  </r>
  <r>
    <s v="Nelson-21st Century-Construction Contingency"/>
    <x v="3"/>
    <x v="19"/>
    <x v="0"/>
    <x v="3"/>
    <n v="203535.9"/>
    <n v="0"/>
    <n v="0"/>
    <n v="0"/>
    <e v="#DIV/0!"/>
  </r>
  <r>
    <s v="Nelson-21st Century-Contractor"/>
    <x v="3"/>
    <x v="19"/>
    <x v="0"/>
    <x v="4"/>
    <n v="2234549.6800000002"/>
    <n v="2253432.23"/>
    <n v="2339408.9300000002"/>
    <n v="2215904.9900000002"/>
    <n v="0.94720720331695074"/>
  </r>
  <r>
    <s v="Nelson-21st Century-Design"/>
    <x v="3"/>
    <x v="19"/>
    <x v="0"/>
    <x v="5"/>
    <n v="249338.6"/>
    <n v="127727.2"/>
    <n v="109894.72"/>
    <n v="109894.72"/>
    <n v="1"/>
  </r>
  <r>
    <s v="Nelson-21st Century-DSA Fees"/>
    <x v="3"/>
    <x v="19"/>
    <x v="0"/>
    <x v="6"/>
    <n v="41556.43"/>
    <s v="No Proposal Provided"/>
    <n v="30211.09"/>
    <n v="30211.09"/>
    <n v="1"/>
  </r>
  <r>
    <s v="Nelson-21st Century-DSA Inspection"/>
    <x v="3"/>
    <x v="19"/>
    <x v="0"/>
    <x v="7"/>
    <n v="35619.800000000003"/>
    <n v="34720"/>
    <n v="34720"/>
    <n v="32620"/>
    <n v="0.93951612903225812"/>
  </r>
  <r>
    <s v="Nelson-21st Century-DSA Special Inspection"/>
    <x v="3"/>
    <x v="19"/>
    <x v="0"/>
    <x v="8"/>
    <n v="17809.900000000001"/>
    <n v="26880"/>
    <n v="26637.5"/>
    <n v="6905"/>
    <n v="0.2592210229938996"/>
  </r>
  <r>
    <s v="Nelson-21st Century-Environ Consultant"/>
    <x v="3"/>
    <x v="19"/>
    <x v="0"/>
    <x v="9"/>
    <n v="10448.469999999999"/>
    <n v="0"/>
    <n v="10630"/>
    <n v="6505"/>
    <n v="0.61194731890874887"/>
  </r>
  <r>
    <s v="Nelson-21st Century-FF &amp; E"/>
    <x v="3"/>
    <x v="19"/>
    <x v="0"/>
    <x v="10"/>
    <n v="380000"/>
    <n v="131001.36"/>
    <n v="409727.86"/>
    <n v="390509.3"/>
    <n v="0.95309432948982287"/>
  </r>
  <r>
    <s v="Nelson-21st Century-Legal Services"/>
    <x v="3"/>
    <x v="19"/>
    <x v="0"/>
    <x v="11"/>
    <n v="0"/>
    <n v="0"/>
    <n v="0"/>
    <n v="0"/>
    <e v="#DIV/0!"/>
  </r>
  <r>
    <s v="Nelson-21st Century-Move classroom"/>
    <x v="3"/>
    <x v="19"/>
    <x v="0"/>
    <x v="12"/>
    <n v="0"/>
    <n v="0"/>
    <n v="0"/>
    <n v="0"/>
    <e v="#DIV/0!"/>
  </r>
  <r>
    <s v="Nelson-21st Century-Move Management"/>
    <x v="3"/>
    <x v="19"/>
    <x v="0"/>
    <x v="13"/>
    <n v="9498.61"/>
    <n v="0"/>
    <n v="8551.9800000000014"/>
    <n v="8551.98"/>
    <n v="0.99999999999999978"/>
  </r>
  <r>
    <s v="Nelson-21st Century-Reprographics"/>
    <x v="3"/>
    <x v="19"/>
    <x v="0"/>
    <x v="14"/>
    <n v="1306.06"/>
    <s v="No Proposal Provided"/>
    <n v="728.6"/>
    <n v="728.6"/>
    <n v="1"/>
  </r>
  <r>
    <s v="Nelson-21st Century-Technology"/>
    <x v="3"/>
    <x v="19"/>
    <x v="0"/>
    <x v="15"/>
    <n v="380000"/>
    <n v="54617.760000000002"/>
    <n v="313543.29999999993"/>
    <n v="313543.29999999993"/>
    <n v="1"/>
  </r>
  <r>
    <s v="Nelson-Ceiling replacement-CM/PM Management"/>
    <x v="3"/>
    <x v="19"/>
    <x v="1"/>
    <x v="2"/>
    <n v="0"/>
    <n v="0"/>
    <n v="0"/>
    <n v="0"/>
    <e v="#DIV/0!"/>
  </r>
  <r>
    <s v="Nelson-Ceiling replacement-Contractor"/>
    <x v="3"/>
    <x v="19"/>
    <x v="1"/>
    <x v="4"/>
    <n v="309746"/>
    <n v="309746"/>
    <n v="309746"/>
    <n v="294258.7"/>
    <n v="0.95000000000000007"/>
  </r>
  <r>
    <s v="Nelson-Drinking fountain replacement-Advertisement"/>
    <x v="3"/>
    <x v="19"/>
    <x v="2"/>
    <x v="0"/>
    <n v="0"/>
    <n v="0"/>
    <n v="0"/>
    <n v="0"/>
    <e v="#DIV/0!"/>
  </r>
  <r>
    <s v="Nelson-Drinking fountain replacement-Contractor"/>
    <x v="3"/>
    <x v="19"/>
    <x v="2"/>
    <x v="4"/>
    <n v="30000"/>
    <n v="0"/>
    <n v="0"/>
    <n v="0"/>
    <e v="#DIV/0!"/>
  </r>
  <r>
    <s v="Nelson-Drinking fountain replacement-Design"/>
    <x v="3"/>
    <x v="19"/>
    <x v="2"/>
    <x v="5"/>
    <n v="0"/>
    <n v="0"/>
    <n v="0"/>
    <n v="0"/>
    <e v="#DIV/0!"/>
  </r>
  <r>
    <s v="Nelson-Drinking fountain replacement-DSA Fees"/>
    <x v="3"/>
    <x v="19"/>
    <x v="2"/>
    <x v="6"/>
    <n v="0"/>
    <n v="0"/>
    <n v="1050"/>
    <n v="1050"/>
    <n v="1"/>
  </r>
  <r>
    <s v="Nelson-Drinking fountain replacement-DSA Inspection"/>
    <x v="3"/>
    <x v="19"/>
    <x v="2"/>
    <x v="7"/>
    <n v="0"/>
    <n v="0"/>
    <n v="0"/>
    <n v="0"/>
    <e v="#DIV/0!"/>
  </r>
  <r>
    <s v="Nelson-Drinking fountain replacement-DSA Special Inspection"/>
    <x v="3"/>
    <x v="19"/>
    <x v="2"/>
    <x v="8"/>
    <n v="0"/>
    <n v="0"/>
    <n v="0"/>
    <n v="0"/>
    <e v="#DIV/0!"/>
  </r>
  <r>
    <s v="Nelson-Drinking fountain replacement-Environ Consultant"/>
    <x v="3"/>
    <x v="19"/>
    <x v="2"/>
    <x v="9"/>
    <n v="0"/>
    <n v="0"/>
    <n v="0"/>
    <n v="0"/>
    <e v="#DIV/0!"/>
  </r>
  <r>
    <s v="Nelson-Drinking fountain replacement-Reprographics"/>
    <x v="3"/>
    <x v="19"/>
    <x v="2"/>
    <x v="14"/>
    <n v="0"/>
    <n v="0"/>
    <n v="0"/>
    <n v="0"/>
    <e v="#DIV/0!"/>
  </r>
  <r>
    <s v="Nelson-Fire Alarm-Advertisement"/>
    <x v="3"/>
    <x v="19"/>
    <x v="3"/>
    <x v="0"/>
    <n v="0"/>
    <n v="0"/>
    <n v="0"/>
    <n v="0"/>
    <e v="#DIV/0!"/>
  </r>
  <r>
    <s v="Nelson-Fire Alarm-Contractor"/>
    <x v="3"/>
    <x v="19"/>
    <x v="3"/>
    <x v="4"/>
    <n v="285000"/>
    <n v="98440"/>
    <n v="119435.08"/>
    <n v="111843.34"/>
    <n v="0.936436263114656"/>
  </r>
  <r>
    <s v="Nelson-Fire Alarm-Design"/>
    <x v="3"/>
    <x v="19"/>
    <x v="3"/>
    <x v="5"/>
    <n v="11875"/>
    <s v="No Proposal Provided"/>
    <n v="11875"/>
    <n v="11875"/>
    <n v="1"/>
  </r>
  <r>
    <s v="Nelson-Fire Alarm-DSA Fees"/>
    <x v="3"/>
    <x v="19"/>
    <x v="3"/>
    <x v="6"/>
    <n v="0"/>
    <n v="0"/>
    <n v="0"/>
    <n v="0"/>
    <e v="#DIV/0!"/>
  </r>
  <r>
    <s v="Nelson-Fire Alarm-DSA Inspection"/>
    <x v="3"/>
    <x v="19"/>
    <x v="3"/>
    <x v="7"/>
    <n v="0"/>
    <n v="0"/>
    <n v="12250"/>
    <n v="12250"/>
    <n v="1"/>
  </r>
  <r>
    <s v="Nelson-Fire Alarm-Environ Consultant"/>
    <x v="3"/>
    <x v="19"/>
    <x v="3"/>
    <x v="9"/>
    <n v="0"/>
    <n v="0"/>
    <n v="0"/>
    <n v="0"/>
    <e v="#DIV/0!"/>
  </r>
  <r>
    <s v="Nelson-Fire Alarm-Reprographics"/>
    <x v="3"/>
    <x v="19"/>
    <x v="3"/>
    <x v="14"/>
    <n v="0"/>
    <n v="0"/>
    <n v="0"/>
    <n v="0"/>
    <e v="#DIV/0!"/>
  </r>
  <r>
    <s v="Nelson-Interim Housing-Advertisement"/>
    <x v="3"/>
    <x v="19"/>
    <x v="4"/>
    <x v="0"/>
    <s v="No IH Required"/>
    <n v="0"/>
    <n v="0"/>
    <n v="0"/>
    <e v="#DIV/0!"/>
  </r>
  <r>
    <s v="Nelson-Interim Housing-Alarm"/>
    <x v="3"/>
    <x v="19"/>
    <x v="4"/>
    <x v="16"/>
    <s v="No IH Required"/>
    <n v="0"/>
    <n v="0"/>
    <n v="0"/>
    <e v="#DIV/0!"/>
  </r>
  <r>
    <s v="Nelson-Interim Housing-CM/PM Management"/>
    <x v="3"/>
    <x v="19"/>
    <x v="4"/>
    <x v="2"/>
    <s v="No IH Required"/>
    <n v="0"/>
    <n v="0"/>
    <n v="0"/>
    <e v="#DIV/0!"/>
  </r>
  <r>
    <s v="Nelson-Interim Housing-Construction Contingency"/>
    <x v="3"/>
    <x v="19"/>
    <x v="4"/>
    <x v="3"/>
    <s v="No IH Required"/>
    <n v="0"/>
    <n v="0"/>
    <n v="0"/>
    <e v="#DIV/0!"/>
  </r>
  <r>
    <s v="Nelson-Interim Housing-Contractor"/>
    <x v="3"/>
    <x v="19"/>
    <x v="4"/>
    <x v="4"/>
    <s v="No IH Required"/>
    <n v="0"/>
    <n v="0"/>
    <n v="0"/>
    <e v="#DIV/0!"/>
  </r>
  <r>
    <s v="Nelson-Interim Housing-Design"/>
    <x v="3"/>
    <x v="19"/>
    <x v="4"/>
    <x v="5"/>
    <s v="No IH Required"/>
    <n v="0"/>
    <n v="0"/>
    <n v="0"/>
    <e v="#DIV/0!"/>
  </r>
  <r>
    <s v="Nelson-Interim Housing-DSA Fees"/>
    <x v="3"/>
    <x v="19"/>
    <x v="4"/>
    <x v="6"/>
    <s v="No IH Required"/>
    <n v="0"/>
    <n v="0"/>
    <n v="0"/>
    <e v="#DIV/0!"/>
  </r>
  <r>
    <s v="Nelson-Interim Housing-DSA Inspection"/>
    <x v="3"/>
    <x v="19"/>
    <x v="4"/>
    <x v="7"/>
    <s v="No IH Required"/>
    <n v="0"/>
    <n v="0"/>
    <n v="0"/>
    <e v="#DIV/0!"/>
  </r>
  <r>
    <s v="Nelson-Interim Housing-DSA Special Inspection"/>
    <x v="3"/>
    <x v="19"/>
    <x v="4"/>
    <x v="8"/>
    <s v="No IH Required"/>
    <n v="0"/>
    <n v="0"/>
    <n v="0"/>
    <e v="#DIV/0!"/>
  </r>
  <r>
    <s v="Nelson-Interim Housing-Environ Consultant"/>
    <x v="3"/>
    <x v="19"/>
    <x v="4"/>
    <x v="9"/>
    <s v="No IH Required"/>
    <n v="0"/>
    <n v="0"/>
    <n v="0"/>
    <e v="#DIV/0!"/>
  </r>
  <r>
    <s v="Nelson-Interim Housing-FF &amp; E"/>
    <x v="3"/>
    <x v="19"/>
    <x v="4"/>
    <x v="10"/>
    <s v="No IH Required"/>
    <n v="0"/>
    <n v="0"/>
    <n v="0"/>
    <e v="#DIV/0!"/>
  </r>
  <r>
    <s v="Nelson-Interim Housing-Legal Services"/>
    <x v="3"/>
    <x v="19"/>
    <x v="4"/>
    <x v="11"/>
    <s v="No IH Required"/>
    <n v="0"/>
    <n v="0"/>
    <n v="0"/>
    <e v="#DIV/0!"/>
  </r>
  <r>
    <s v="Nelson-Interim Housing-Modular Buildings"/>
    <x v="3"/>
    <x v="19"/>
    <x v="4"/>
    <x v="17"/>
    <s v="No IH Required"/>
    <n v="0"/>
    <n v="0"/>
    <n v="0"/>
    <e v="#DIV/0!"/>
  </r>
  <r>
    <s v="Nelson-Interim Housing-Move Management"/>
    <x v="3"/>
    <x v="19"/>
    <x v="4"/>
    <x v="13"/>
    <s v="No IH Required"/>
    <n v="0"/>
    <n v="0"/>
    <n v="0"/>
    <e v="#DIV/0!"/>
  </r>
  <r>
    <s v="Nelson-Interim Housing-Reprographics"/>
    <x v="3"/>
    <x v="19"/>
    <x v="4"/>
    <x v="14"/>
    <s v="No IH Required"/>
    <n v="0"/>
    <n v="0"/>
    <n v="0"/>
    <e v="#DIV/0!"/>
  </r>
  <r>
    <s v="Nelson-Interim Housing-Technology"/>
    <x v="3"/>
    <x v="19"/>
    <x v="4"/>
    <x v="15"/>
    <s v="No IH Required"/>
    <n v="0"/>
    <n v="0"/>
    <n v="0"/>
    <e v="#DIV/0!"/>
  </r>
  <r>
    <s v="Newton-21st Century-Advertisement"/>
    <x v="3"/>
    <x v="20"/>
    <x v="0"/>
    <x v="0"/>
    <n v="1380.36"/>
    <n v="0"/>
    <n v="0"/>
    <n v="0"/>
    <e v="#DIV/0!"/>
  </r>
  <r>
    <s v="Newton-21st Century-Asbestos oversight/survey/abatement"/>
    <x v="3"/>
    <x v="20"/>
    <x v="0"/>
    <x v="1"/>
    <n v="66500"/>
    <n v="0"/>
    <n v="0"/>
    <n v="0"/>
    <e v="#DIV/0!"/>
  </r>
  <r>
    <s v="Newton-21st Century-CM/PM Management"/>
    <x v="3"/>
    <x v="20"/>
    <x v="0"/>
    <x v="2"/>
    <n v="220654.2"/>
    <n v="180453"/>
    <n v="180453"/>
    <n v="190578.71000000002"/>
    <n v="1.0561127274137865"/>
  </r>
  <r>
    <s v="Newton-21st Century-Construction Contingency"/>
    <x v="3"/>
    <x v="20"/>
    <x v="0"/>
    <x v="3"/>
    <n v="215114"/>
    <n v="0"/>
    <n v="0"/>
    <n v="0"/>
    <e v="#DIV/0!"/>
  </r>
  <r>
    <s v="Newton-21st Century-Contractor"/>
    <x v="3"/>
    <x v="20"/>
    <x v="0"/>
    <x v="4"/>
    <n v="2294621.04"/>
    <s v="No Proposal Provided"/>
    <n v="3400"/>
    <n v="3400"/>
    <n v="1"/>
  </r>
  <r>
    <s v="Newton-21st Century-Design"/>
    <x v="3"/>
    <x v="20"/>
    <x v="0"/>
    <x v="5"/>
    <n v="263522.18"/>
    <n v="232763"/>
    <n v="221580"/>
    <n v="170829.49"/>
    <n v="0.7709607816589944"/>
  </r>
  <r>
    <s v="Newton-21st Century-DSA Fees"/>
    <x v="3"/>
    <x v="20"/>
    <x v="0"/>
    <x v="6"/>
    <n v="43920.36"/>
    <n v="28270.82"/>
    <n v="28270.82"/>
    <n v="28270.82"/>
    <n v="1"/>
  </r>
  <r>
    <s v="Newton-21st Century-DSA Inspection"/>
    <x v="3"/>
    <x v="20"/>
    <x v="0"/>
    <x v="7"/>
    <n v="37646.03"/>
    <s v="N/A"/>
    <n v="0"/>
    <n v="0"/>
    <e v="#DIV/0!"/>
  </r>
  <r>
    <s v="Newton-21st Century-DSA Special Inspection"/>
    <x v="3"/>
    <x v="20"/>
    <x v="0"/>
    <x v="8"/>
    <n v="18823.009999999998"/>
    <s v="N/A"/>
    <n v="0"/>
    <n v="0"/>
    <e v="#DIV/0!"/>
  </r>
  <r>
    <s v="Newton-21st Century-Environ Consultant"/>
    <x v="3"/>
    <x v="20"/>
    <x v="0"/>
    <x v="9"/>
    <n v="0"/>
    <n v="0"/>
    <n v="2950"/>
    <n v="2950"/>
    <n v="1"/>
  </r>
  <r>
    <s v="Newton-21st Century-FF &amp; E"/>
    <x v="3"/>
    <x v="20"/>
    <x v="0"/>
    <x v="10"/>
    <n v="400000"/>
    <n v="0"/>
    <n v="0"/>
    <n v="0"/>
    <e v="#DIV/0!"/>
  </r>
  <r>
    <s v="Newton-21st Century-Legal Services"/>
    <x v="3"/>
    <x v="20"/>
    <x v="0"/>
    <x v="11"/>
    <n v="0"/>
    <n v="0"/>
    <n v="0"/>
    <n v="0"/>
    <e v="#DIV/0!"/>
  </r>
  <r>
    <s v="Newton-21st Century-Move classroom"/>
    <x v="3"/>
    <x v="20"/>
    <x v="0"/>
    <x v="12"/>
    <n v="0"/>
    <n v="0"/>
    <n v="0"/>
    <n v="0"/>
    <e v="#DIV/0!"/>
  </r>
  <r>
    <s v="Newton-21st Century-Move Management"/>
    <x v="3"/>
    <x v="20"/>
    <x v="0"/>
    <x v="13"/>
    <n v="10038.94"/>
    <n v="0"/>
    <n v="0"/>
    <n v="0"/>
    <e v="#DIV/0!"/>
  </r>
  <r>
    <s v="Newton-21st Century-Reprographics"/>
    <x v="3"/>
    <x v="20"/>
    <x v="0"/>
    <x v="14"/>
    <n v="1380.36"/>
    <n v="0"/>
    <n v="0"/>
    <n v="0"/>
    <e v="#DIV/0!"/>
  </r>
  <r>
    <s v="Newton-21st Century-Technology"/>
    <x v="3"/>
    <x v="20"/>
    <x v="0"/>
    <x v="15"/>
    <n v="400000"/>
    <n v="0"/>
    <n v="331364.34999999998"/>
    <n v="331364.34999999998"/>
    <n v="1"/>
  </r>
  <r>
    <s v="Newton-Ceiling replacement-CM/PM Management"/>
    <x v="3"/>
    <x v="20"/>
    <x v="1"/>
    <x v="2"/>
    <n v="0"/>
    <n v="0"/>
    <n v="0"/>
    <n v="0"/>
    <e v="#DIV/0!"/>
  </r>
  <r>
    <s v="Newton-Ceiling replacement-Contractor"/>
    <x v="3"/>
    <x v="20"/>
    <x v="1"/>
    <x v="4"/>
    <n v="0"/>
    <n v="0"/>
    <n v="0"/>
    <n v="0"/>
    <e v="#DIV/0!"/>
  </r>
  <r>
    <s v="Newton-Drinking fountain replacement-Advertisement"/>
    <x v="3"/>
    <x v="20"/>
    <x v="2"/>
    <x v="0"/>
    <n v="0"/>
    <n v="0"/>
    <n v="0"/>
    <n v="0"/>
    <e v="#DIV/0!"/>
  </r>
  <r>
    <s v="Newton-Drinking fountain replacement-Contractor"/>
    <x v="3"/>
    <x v="20"/>
    <x v="2"/>
    <x v="4"/>
    <n v="30000"/>
    <s v="N/A"/>
    <n v="0"/>
    <n v="0"/>
    <e v="#DIV/0!"/>
  </r>
  <r>
    <s v="Newton-Drinking fountain replacement-Design"/>
    <x v="3"/>
    <x v="20"/>
    <x v="2"/>
    <x v="5"/>
    <n v="0"/>
    <n v="0"/>
    <n v="0"/>
    <n v="0"/>
    <e v="#DIV/0!"/>
  </r>
  <r>
    <s v="Newton-Drinking fountain replacement-DSA Fees"/>
    <x v="3"/>
    <x v="20"/>
    <x v="2"/>
    <x v="6"/>
    <n v="0"/>
    <n v="0"/>
    <n v="0"/>
    <n v="0"/>
    <e v="#DIV/0!"/>
  </r>
  <r>
    <s v="Newton-Drinking fountain replacement-DSA Inspection"/>
    <x v="3"/>
    <x v="20"/>
    <x v="2"/>
    <x v="7"/>
    <n v="0"/>
    <n v="0"/>
    <n v="0"/>
    <n v="0"/>
    <e v="#DIV/0!"/>
  </r>
  <r>
    <s v="Newton-Drinking fountain replacement-DSA Special Inspection"/>
    <x v="3"/>
    <x v="20"/>
    <x v="2"/>
    <x v="8"/>
    <n v="0"/>
    <n v="0"/>
    <n v="0"/>
    <n v="0"/>
    <e v="#DIV/0!"/>
  </r>
  <r>
    <s v="Newton-Drinking fountain replacement-Environ Consultant"/>
    <x v="3"/>
    <x v="20"/>
    <x v="2"/>
    <x v="9"/>
    <n v="0"/>
    <n v="0"/>
    <n v="0"/>
    <n v="0"/>
    <e v="#DIV/0!"/>
  </r>
  <r>
    <s v="Newton-Drinking fountain replacement-Reprographics"/>
    <x v="3"/>
    <x v="20"/>
    <x v="2"/>
    <x v="14"/>
    <n v="0"/>
    <n v="0"/>
    <n v="0"/>
    <n v="0"/>
    <e v="#DIV/0!"/>
  </r>
  <r>
    <s v="Newton-Fire Alarm-Advertisement"/>
    <x v="3"/>
    <x v="20"/>
    <x v="3"/>
    <x v="0"/>
    <n v="0"/>
    <n v="0"/>
    <n v="0"/>
    <n v="0"/>
    <e v="#DIV/0!"/>
  </r>
  <r>
    <s v="Newton-Fire Alarm-Contractor"/>
    <x v="3"/>
    <x v="20"/>
    <x v="3"/>
    <x v="4"/>
    <n v="285000"/>
    <n v="102680"/>
    <n v="82680.009999999995"/>
    <n v="78546.010000000009"/>
    <n v="0.95000000604741119"/>
  </r>
  <r>
    <s v="Newton-Fire Alarm-Design"/>
    <x v="3"/>
    <x v="20"/>
    <x v="3"/>
    <x v="5"/>
    <n v="47500"/>
    <s v="No Proposal Provided"/>
    <n v="9500"/>
    <n v="9500"/>
    <n v="1"/>
  </r>
  <r>
    <s v="Newton-Fire Alarm-DSA Fees"/>
    <x v="3"/>
    <x v="20"/>
    <x v="3"/>
    <x v="6"/>
    <n v="0"/>
    <n v="0"/>
    <n v="645"/>
    <n v="645"/>
    <n v="1"/>
  </r>
  <r>
    <s v="Newton-Fire Alarm-DSA Inspection"/>
    <x v="3"/>
    <x v="20"/>
    <x v="3"/>
    <x v="7"/>
    <n v="8125"/>
    <s v="No Proposal Provided"/>
    <n v="8125"/>
    <n v="8125"/>
    <n v="1"/>
  </r>
  <r>
    <s v="Newton-Fire Alarm-Environ Consultant"/>
    <x v="3"/>
    <x v="20"/>
    <x v="3"/>
    <x v="9"/>
    <n v="0"/>
    <n v="0"/>
    <n v="0"/>
    <n v="0"/>
    <e v="#DIV/0!"/>
  </r>
  <r>
    <s v="Newton-Fire Alarm-Reprographics"/>
    <x v="3"/>
    <x v="20"/>
    <x v="3"/>
    <x v="14"/>
    <n v="0"/>
    <n v="0"/>
    <n v="0"/>
    <n v="0"/>
    <e v="#DIV/0!"/>
  </r>
  <r>
    <s v="Newton-Interim Housing-Advertisement"/>
    <x v="3"/>
    <x v="20"/>
    <x v="4"/>
    <x v="0"/>
    <n v="0"/>
    <n v="0"/>
    <n v="1088"/>
    <n v="1088"/>
    <n v="1"/>
  </r>
  <r>
    <s v="Newton-Interim Housing-Alarm"/>
    <x v="3"/>
    <x v="20"/>
    <x v="4"/>
    <x v="16"/>
    <n v="0"/>
    <n v="0"/>
    <n v="0"/>
    <n v="0"/>
    <e v="#DIV/0!"/>
  </r>
  <r>
    <s v="Newton-Interim Housing-CM/PM Management"/>
    <x v="3"/>
    <x v="20"/>
    <x v="4"/>
    <x v="2"/>
    <s v="Incl in 21st "/>
    <n v="0"/>
    <n v="0"/>
    <n v="0"/>
    <e v="#DIV/0!"/>
  </r>
  <r>
    <s v="Newton-Interim Housing-Construction Contingency"/>
    <x v="3"/>
    <x v="20"/>
    <x v="4"/>
    <x v="3"/>
    <n v="31300"/>
    <n v="0"/>
    <n v="0"/>
    <n v="0"/>
    <e v="#DIV/0!"/>
  </r>
  <r>
    <s v="Newton-Interim Housing-Contractor"/>
    <x v="3"/>
    <x v="20"/>
    <x v="4"/>
    <x v="4"/>
    <n v="313100.96999999997"/>
    <n v="0"/>
    <n v="418199"/>
    <n v="126129"/>
    <n v="0.30160043424302785"/>
  </r>
  <r>
    <s v="Newton-Interim Housing-Design"/>
    <x v="3"/>
    <x v="20"/>
    <x v="4"/>
    <x v="5"/>
    <n v="75338.080000000002"/>
    <n v="75338.080000000002"/>
    <n v="81583.08"/>
    <n v="72936.59"/>
    <n v="0.89401613667932123"/>
  </r>
  <r>
    <s v="Newton-Interim Housing-DSA Fees"/>
    <x v="3"/>
    <x v="20"/>
    <x v="4"/>
    <x v="6"/>
    <n v="32799.17"/>
    <s v="No Proposal Provided"/>
    <n v="4175.4399999999996"/>
    <n v="4175.4399999999996"/>
    <n v="1"/>
  </r>
  <r>
    <s v="Newton-Interim Housing-DSA Inspection"/>
    <x v="3"/>
    <x v="20"/>
    <x v="4"/>
    <x v="7"/>
    <n v="16000"/>
    <n v="0"/>
    <n v="16000"/>
    <n v="0"/>
    <n v="0"/>
  </r>
  <r>
    <s v="Newton-Interim Housing-DSA Special Inspection"/>
    <x v="3"/>
    <x v="20"/>
    <x v="4"/>
    <x v="8"/>
    <n v="12000"/>
    <n v="0"/>
    <n v="0"/>
    <n v="0"/>
    <e v="#DIV/0!"/>
  </r>
  <r>
    <s v="Newton-Interim Housing-Environ Consultant"/>
    <x v="3"/>
    <x v="20"/>
    <x v="4"/>
    <x v="9"/>
    <n v="0"/>
    <n v="0"/>
    <n v="0"/>
    <n v="0"/>
    <e v="#DIV/0!"/>
  </r>
  <r>
    <s v="Newton-Interim Housing-FF &amp; E"/>
    <x v="3"/>
    <x v="20"/>
    <x v="4"/>
    <x v="10"/>
    <n v="0"/>
    <n v="0"/>
    <n v="0"/>
    <n v="0"/>
    <e v="#DIV/0!"/>
  </r>
  <r>
    <s v="Newton-Interim Housing-Legal Services"/>
    <x v="3"/>
    <x v="20"/>
    <x v="4"/>
    <x v="11"/>
    <n v="0"/>
    <n v="0"/>
    <n v="0"/>
    <n v="0"/>
    <e v="#DIV/0!"/>
  </r>
  <r>
    <s v="Newton-Interim Housing-Modular Buildings"/>
    <x v="3"/>
    <x v="20"/>
    <x v="4"/>
    <x v="17"/>
    <n v="239959.74"/>
    <n v="239959.74"/>
    <n v="239788.74"/>
    <n v="239788.74"/>
    <n v="1"/>
  </r>
  <r>
    <s v="Newton-Interim Housing-Move Management"/>
    <x v="3"/>
    <x v="20"/>
    <x v="4"/>
    <x v="13"/>
    <n v="0"/>
    <n v="0"/>
    <n v="0"/>
    <n v="0"/>
    <e v="#DIV/0!"/>
  </r>
  <r>
    <s v="Newton-Interim Housing-Reprographics"/>
    <x v="3"/>
    <x v="20"/>
    <x v="4"/>
    <x v="14"/>
    <n v="0"/>
    <n v="0"/>
    <n v="539.94000000000005"/>
    <n v="539.94000000000005"/>
    <n v="1"/>
  </r>
  <r>
    <s v="Newton-Interim Housing-Technology"/>
    <x v="3"/>
    <x v="20"/>
    <x v="4"/>
    <x v="15"/>
    <n v="0"/>
    <n v="0"/>
    <n v="0"/>
    <n v="0"/>
    <e v="#DIV/0!"/>
  </r>
  <r>
    <s v="Newton-Interim Housing-Utilities"/>
    <x v="3"/>
    <x v="20"/>
    <x v="4"/>
    <x v="19"/>
    <n v="0"/>
    <n v="0"/>
    <n v="1072"/>
    <n v="1072"/>
    <n v="1"/>
  </r>
  <r>
    <s v="Orange Grove-21st Century-Advertisement"/>
    <x v="1"/>
    <x v="21"/>
    <x v="0"/>
    <x v="0"/>
    <n v="1231.1099999999999"/>
    <s v="N/A"/>
    <n v="0"/>
    <n v="0"/>
    <e v="#DIV/0!"/>
  </r>
  <r>
    <s v="Orange Grove-21st Century-Asbestos oversight/survey/abatement"/>
    <x v="1"/>
    <x v="21"/>
    <x v="0"/>
    <x v="1"/>
    <n v="49000"/>
    <s v="N/A"/>
    <n v="0"/>
    <n v="0"/>
    <e v="#DIV/0!"/>
  </r>
  <r>
    <s v="Orange Grove-21st Century-CM/PM Management"/>
    <x v="1"/>
    <x v="21"/>
    <x v="0"/>
    <x v="2"/>
    <n v="194619.4"/>
    <s v="N/A"/>
    <n v="206602"/>
    <n v="9265"/>
    <n v="4.4844677205448158E-2"/>
  </r>
  <r>
    <s v="Orange Grove-21st Century-Construction Contingency"/>
    <x v="1"/>
    <x v="21"/>
    <x v="0"/>
    <x v="3"/>
    <n v="191856"/>
    <s v="N/A"/>
    <n v="0"/>
    <n v="0"/>
    <e v="#DIV/0!"/>
  </r>
  <r>
    <s v="Orange Grove-21st Century-Contractor"/>
    <x v="1"/>
    <x v="21"/>
    <x v="0"/>
    <x v="4"/>
    <n v="2046527.95"/>
    <s v="N/A"/>
    <n v="0"/>
    <n v="0"/>
    <e v="#DIV/0!"/>
  </r>
  <r>
    <s v="Orange Grove-21st Century-Design"/>
    <x v="1"/>
    <x v="21"/>
    <x v="0"/>
    <x v="5"/>
    <n v="223838.4"/>
    <s v="N/A"/>
    <n v="222000"/>
    <n v="0"/>
    <n v="0"/>
  </r>
  <r>
    <s v="Orange Grove-21st Century-DSA Fees"/>
    <x v="1"/>
    <x v="21"/>
    <x v="0"/>
    <x v="6"/>
    <n v="39171.72"/>
    <s v="N/A"/>
    <n v="0"/>
    <n v="0"/>
    <e v="#DIV/0!"/>
  </r>
  <r>
    <s v="Orange Grove-21st Century-DSA Inspection"/>
    <x v="1"/>
    <x v="21"/>
    <x v="0"/>
    <x v="7"/>
    <n v="33575.760000000002"/>
    <s v="N/A"/>
    <n v="0"/>
    <n v="0"/>
    <e v="#DIV/0!"/>
  </r>
  <r>
    <s v="Orange Grove-21st Century-DSA Special Inspection"/>
    <x v="1"/>
    <x v="21"/>
    <x v="0"/>
    <x v="8"/>
    <n v="16787.88"/>
    <s v="N/A"/>
    <n v="0"/>
    <n v="0"/>
    <e v="#DIV/0!"/>
  </r>
  <r>
    <s v="Orange Grove-21st Century-Environ Consultant"/>
    <x v="1"/>
    <x v="21"/>
    <x v="0"/>
    <x v="9"/>
    <n v="12311.11"/>
    <s v="No Proposal Provided"/>
    <n v="2800"/>
    <n v="2800"/>
    <n v="1"/>
  </r>
  <r>
    <s v="Orange Grove-21st Century-FF &amp; E"/>
    <x v="1"/>
    <x v="21"/>
    <x v="0"/>
    <x v="10"/>
    <n v="340000"/>
    <n v="0"/>
    <n v="0"/>
    <n v="0"/>
    <e v="#DIV/0!"/>
  </r>
  <r>
    <s v="Orange Grove-21st Century-Legal Services"/>
    <x v="1"/>
    <x v="21"/>
    <x v="0"/>
    <x v="11"/>
    <n v="0"/>
    <n v="0"/>
    <n v="0"/>
    <n v="0"/>
    <e v="#DIV/0!"/>
  </r>
  <r>
    <s v="Orange Grove-21st Century-Move classroom"/>
    <x v="1"/>
    <x v="21"/>
    <x v="0"/>
    <x v="12"/>
    <n v="0"/>
    <n v="0"/>
    <n v="0"/>
    <n v="0"/>
    <e v="#DIV/0!"/>
  </r>
  <r>
    <s v="Orange Grove-21st Century-Move Management"/>
    <x v="1"/>
    <x v="21"/>
    <x v="0"/>
    <x v="13"/>
    <n v="8953.5400000000009"/>
    <s v="N/A"/>
    <n v="0"/>
    <n v="0"/>
    <e v="#DIV/0!"/>
  </r>
  <r>
    <s v="Orange Grove-21st Century-Reprographics"/>
    <x v="1"/>
    <x v="21"/>
    <x v="0"/>
    <x v="14"/>
    <n v="1231.1099999999999"/>
    <s v="N/A"/>
    <n v="0"/>
    <n v="0"/>
    <e v="#DIV/0!"/>
  </r>
  <r>
    <s v="Orange Grove-21st Century-Technology"/>
    <x v="1"/>
    <x v="21"/>
    <x v="0"/>
    <x v="15"/>
    <n v="340000"/>
    <n v="0"/>
    <n v="208552.54000000004"/>
    <n v="208552.54000000004"/>
    <n v="1"/>
  </r>
  <r>
    <s v="Orange Grove-Ceiling replacement-CM/PM Management"/>
    <x v="1"/>
    <x v="21"/>
    <x v="1"/>
    <x v="2"/>
    <n v="0"/>
    <n v="0"/>
    <n v="0"/>
    <n v="0"/>
    <e v="#DIV/0!"/>
  </r>
  <r>
    <s v="Orange Grove-Ceiling replacement-Contractor"/>
    <x v="1"/>
    <x v="21"/>
    <x v="1"/>
    <x v="4"/>
    <n v="0"/>
    <n v="0"/>
    <n v="0"/>
    <n v="0"/>
    <e v="#DIV/0!"/>
  </r>
  <r>
    <s v="Orange Grove-Drinking fountain replacement-Advertisement"/>
    <x v="1"/>
    <x v="21"/>
    <x v="2"/>
    <x v="0"/>
    <n v="0"/>
    <n v="0"/>
    <n v="0"/>
    <n v="0"/>
    <e v="#DIV/0!"/>
  </r>
  <r>
    <s v="Orange Grove-Drinking fountain replacement-Contractor"/>
    <x v="1"/>
    <x v="21"/>
    <x v="2"/>
    <x v="4"/>
    <n v="22500"/>
    <s v="N/A"/>
    <n v="0"/>
    <n v="0"/>
    <e v="#DIV/0!"/>
  </r>
  <r>
    <s v="Orange Grove-Drinking fountain replacement-Design"/>
    <x v="1"/>
    <x v="21"/>
    <x v="2"/>
    <x v="5"/>
    <n v="0"/>
    <n v="0"/>
    <n v="0"/>
    <n v="0"/>
    <e v="#DIV/0!"/>
  </r>
  <r>
    <s v="Orange Grove-Drinking fountain replacement-DSA Fees"/>
    <x v="1"/>
    <x v="21"/>
    <x v="2"/>
    <x v="6"/>
    <n v="0"/>
    <n v="0"/>
    <n v="0"/>
    <n v="0"/>
    <e v="#DIV/0!"/>
  </r>
  <r>
    <s v="Orange Grove-Drinking fountain replacement-DSA Inspection"/>
    <x v="1"/>
    <x v="21"/>
    <x v="2"/>
    <x v="7"/>
    <n v="0"/>
    <n v="0"/>
    <n v="0"/>
    <n v="0"/>
    <e v="#DIV/0!"/>
  </r>
  <r>
    <s v="Orange Grove-Drinking fountain replacement-DSA Special Inspection"/>
    <x v="1"/>
    <x v="21"/>
    <x v="2"/>
    <x v="8"/>
    <n v="0"/>
    <n v="0"/>
    <n v="0"/>
    <n v="0"/>
    <e v="#DIV/0!"/>
  </r>
  <r>
    <s v="Orange Grove-Drinking fountain replacement-Environ Consultant"/>
    <x v="1"/>
    <x v="21"/>
    <x v="2"/>
    <x v="9"/>
    <n v="0"/>
    <n v="0"/>
    <n v="0"/>
    <n v="0"/>
    <e v="#DIV/0!"/>
  </r>
  <r>
    <s v="Orange Grove-Drinking fountain replacement-Reprographics"/>
    <x v="1"/>
    <x v="21"/>
    <x v="2"/>
    <x v="14"/>
    <n v="0"/>
    <n v="0"/>
    <n v="0"/>
    <n v="0"/>
    <e v="#DIV/0!"/>
  </r>
  <r>
    <s v="Orange Grove-Fire Alarm-Advertisement"/>
    <x v="1"/>
    <x v="21"/>
    <x v="3"/>
    <x v="0"/>
    <n v="0"/>
    <n v="0"/>
    <n v="0"/>
    <n v="0"/>
    <e v="#DIV/0!"/>
  </r>
  <r>
    <s v="Orange Grove-Fire Alarm-Contractor"/>
    <x v="1"/>
    <x v="21"/>
    <x v="3"/>
    <x v="4"/>
    <n v="255000"/>
    <s v="N/A"/>
    <n v="0"/>
    <n v="0"/>
    <e v="#DIV/0!"/>
  </r>
  <r>
    <s v="Orange Grove-Fire Alarm-Design"/>
    <x v="1"/>
    <x v="21"/>
    <x v="3"/>
    <x v="5"/>
    <n v="49500"/>
    <s v="No Proposal Provided"/>
    <n v="49500"/>
    <n v="37125"/>
    <n v="0.75"/>
  </r>
  <r>
    <s v="Orange Grove-Fire Alarm-DSA Fees"/>
    <x v="1"/>
    <x v="21"/>
    <x v="3"/>
    <x v="6"/>
    <n v="0"/>
    <n v="0"/>
    <n v="1080"/>
    <n v="1080"/>
    <n v="1"/>
  </r>
  <r>
    <s v="Orange Grove-Fire Alarm-DSA Inspection"/>
    <x v="1"/>
    <x v="21"/>
    <x v="3"/>
    <x v="7"/>
    <n v="0"/>
    <n v="0"/>
    <n v="0"/>
    <n v="0"/>
    <e v="#DIV/0!"/>
  </r>
  <r>
    <s v="Orange Grove-Fire Alarm-Environ Consultant"/>
    <x v="1"/>
    <x v="21"/>
    <x v="3"/>
    <x v="9"/>
    <n v="0"/>
    <n v="0"/>
    <n v="0"/>
    <n v="0"/>
    <e v="#DIV/0!"/>
  </r>
  <r>
    <s v="Orange Grove-Fire Alarm-Reprographics"/>
    <x v="1"/>
    <x v="21"/>
    <x v="3"/>
    <x v="14"/>
    <n v="0"/>
    <n v="0"/>
    <n v="0"/>
    <n v="0"/>
    <e v="#DIV/0!"/>
  </r>
  <r>
    <s v="Orange Grove-Interim Housing-Advertisement"/>
    <x v="1"/>
    <x v="21"/>
    <x v="4"/>
    <x v="0"/>
    <n v="400"/>
    <n v="0"/>
    <n v="0"/>
    <n v="0"/>
    <e v="#DIV/0!"/>
  </r>
  <r>
    <s v="Orange Grove-Interim Housing-Alarm"/>
    <x v="1"/>
    <x v="21"/>
    <x v="4"/>
    <x v="16"/>
    <n v="0"/>
    <n v="0"/>
    <n v="0"/>
    <n v="0"/>
    <e v="#DIV/0!"/>
  </r>
  <r>
    <s v="Orange Grove-Interim Housing-CM/PM Management"/>
    <x v="1"/>
    <x v="21"/>
    <x v="4"/>
    <x v="2"/>
    <n v="42410"/>
    <n v="0"/>
    <n v="0"/>
    <n v="0"/>
    <e v="#DIV/0!"/>
  </r>
  <r>
    <s v="Orange Grove-Interim Housing-Construction Contingency"/>
    <x v="1"/>
    <x v="21"/>
    <x v="4"/>
    <x v="3"/>
    <n v="65000"/>
    <n v="0"/>
    <n v="0"/>
    <n v="0"/>
    <e v="#DIV/0!"/>
  </r>
  <r>
    <s v="Orange Grove-Interim Housing-Contractor"/>
    <x v="1"/>
    <x v="21"/>
    <x v="4"/>
    <x v="4"/>
    <n v="650000"/>
    <n v="0"/>
    <n v="0"/>
    <n v="0"/>
    <e v="#DIV/0!"/>
  </r>
  <r>
    <s v="Orange Grove-Interim Housing-Design"/>
    <x v="1"/>
    <x v="21"/>
    <x v="4"/>
    <x v="5"/>
    <n v="80000"/>
    <n v="0"/>
    <n v="95400"/>
    <n v="0"/>
    <n v="0"/>
  </r>
  <r>
    <s v="Orange Grove-Interim Housing-DSA Fees"/>
    <x v="1"/>
    <x v="21"/>
    <x v="4"/>
    <x v="6"/>
    <n v="14000"/>
    <n v="0"/>
    <n v="0"/>
    <n v="0"/>
    <e v="#DIV/0!"/>
  </r>
  <r>
    <s v="Orange Grove-Interim Housing-DSA Inspection"/>
    <x v="1"/>
    <x v="21"/>
    <x v="4"/>
    <x v="7"/>
    <n v="12000"/>
    <n v="0"/>
    <n v="0"/>
    <n v="0"/>
    <e v="#DIV/0!"/>
  </r>
  <r>
    <s v="Orange Grove-Interim Housing-DSA Special Inspection"/>
    <x v="1"/>
    <x v="21"/>
    <x v="4"/>
    <x v="8"/>
    <n v="12000"/>
    <n v="0"/>
    <n v="0"/>
    <n v="0"/>
    <e v="#DIV/0!"/>
  </r>
  <r>
    <s v="Orange Grove-Interim Housing-Environ Consultant"/>
    <x v="1"/>
    <x v="21"/>
    <x v="4"/>
    <x v="9"/>
    <n v="0"/>
    <n v="0"/>
    <n v="0"/>
    <n v="0"/>
    <e v="#DIV/0!"/>
  </r>
  <r>
    <s v="Orange Grove-Interim Housing-FF &amp; E"/>
    <x v="1"/>
    <x v="21"/>
    <x v="4"/>
    <x v="10"/>
    <n v="0"/>
    <n v="0"/>
    <n v="0"/>
    <n v="0"/>
    <e v="#DIV/0!"/>
  </r>
  <r>
    <s v="Orange Grove-Interim Housing-Legal Services"/>
    <x v="1"/>
    <x v="21"/>
    <x v="4"/>
    <x v="11"/>
    <n v="0"/>
    <n v="0"/>
    <n v="0"/>
    <n v="0"/>
    <e v="#DIV/0!"/>
  </r>
  <r>
    <s v="Orange Grove-Interim Housing-Modular Buildings"/>
    <x v="1"/>
    <x v="21"/>
    <x v="4"/>
    <x v="17"/>
    <n v="150000"/>
    <n v="0"/>
    <n v="0"/>
    <n v="0"/>
    <e v="#DIV/0!"/>
  </r>
  <r>
    <s v="Orange Grove-Interim Housing-Move Management"/>
    <x v="1"/>
    <x v="21"/>
    <x v="4"/>
    <x v="13"/>
    <n v="0"/>
    <n v="0"/>
    <n v="0"/>
    <n v="0"/>
    <e v="#DIV/0!"/>
  </r>
  <r>
    <s v="Orange Grove-Interim Housing-Reprographics"/>
    <x v="1"/>
    <x v="21"/>
    <x v="4"/>
    <x v="14"/>
    <n v="400"/>
    <n v="0"/>
    <n v="0"/>
    <n v="0"/>
    <e v="#DIV/0!"/>
  </r>
  <r>
    <s v="Orange Grove-Interim Housing-Technology"/>
    <x v="1"/>
    <x v="21"/>
    <x v="4"/>
    <x v="15"/>
    <n v="0"/>
    <n v="0"/>
    <n v="0"/>
    <n v="0"/>
    <e v="#DIV/0!"/>
  </r>
  <r>
    <s v="Palm Canyon-21st Century-Advertisement"/>
    <x v="0"/>
    <x v="22"/>
    <x v="0"/>
    <x v="0"/>
    <s v="No Scope Established"/>
    <n v="0"/>
    <n v="0"/>
    <n v="0"/>
    <e v="#DIV/0!"/>
  </r>
  <r>
    <s v="Palm Canyon-21st Century-Asbestos oversight/survey/abatement"/>
    <x v="0"/>
    <x v="22"/>
    <x v="0"/>
    <x v="1"/>
    <s v="No Scope Established"/>
    <n v="0"/>
    <n v="0"/>
    <n v="0"/>
    <e v="#DIV/0!"/>
  </r>
  <r>
    <s v="Palm Canyon-21st Century-CM/PM Management"/>
    <x v="0"/>
    <x v="22"/>
    <x v="0"/>
    <x v="2"/>
    <s v="No Scope Established"/>
    <n v="0"/>
    <n v="0"/>
    <n v="0"/>
    <e v="#DIV/0!"/>
  </r>
  <r>
    <s v="Palm Canyon-21st Century-Construction Contingency"/>
    <x v="0"/>
    <x v="22"/>
    <x v="0"/>
    <x v="3"/>
    <s v="No Scope Established"/>
    <n v="0"/>
    <n v="0"/>
    <n v="0"/>
    <e v="#DIV/0!"/>
  </r>
  <r>
    <s v="Palm Canyon-21st Century-Contractor"/>
    <x v="0"/>
    <x v="22"/>
    <x v="0"/>
    <x v="4"/>
    <s v="No Scope Established"/>
    <n v="0"/>
    <n v="0"/>
    <n v="0"/>
    <e v="#DIV/0!"/>
  </r>
  <r>
    <s v="Palm Canyon-21st Century-Design"/>
    <x v="0"/>
    <x v="22"/>
    <x v="0"/>
    <x v="5"/>
    <s v="No Scope Established"/>
    <n v="0"/>
    <n v="0"/>
    <n v="0"/>
    <e v="#DIV/0!"/>
  </r>
  <r>
    <s v="Palm Canyon-21st Century-DSA Fees"/>
    <x v="0"/>
    <x v="22"/>
    <x v="0"/>
    <x v="6"/>
    <s v="No Scope Established"/>
    <n v="0"/>
    <n v="0"/>
    <n v="0"/>
    <e v="#DIV/0!"/>
  </r>
  <r>
    <s v="Palm Canyon-21st Century-DSA Inspection"/>
    <x v="0"/>
    <x v="22"/>
    <x v="0"/>
    <x v="7"/>
    <s v="No Scope Established"/>
    <n v="0"/>
    <n v="0"/>
    <n v="0"/>
    <e v="#DIV/0!"/>
  </r>
  <r>
    <s v="Palm Canyon-21st Century-DSA Special Inspection"/>
    <x v="0"/>
    <x v="22"/>
    <x v="0"/>
    <x v="8"/>
    <s v="No Scope Established"/>
    <n v="0"/>
    <n v="0"/>
    <n v="0"/>
    <e v="#DIV/0!"/>
  </r>
  <r>
    <s v="Palm Canyon-21st Century-Environ Consultant"/>
    <x v="0"/>
    <x v="22"/>
    <x v="0"/>
    <x v="9"/>
    <s v="No Scope Established"/>
    <n v="0"/>
    <n v="0"/>
    <n v="0"/>
    <e v="#DIV/0!"/>
  </r>
  <r>
    <s v="Palm Canyon-21st Century-FF &amp; E"/>
    <x v="0"/>
    <x v="22"/>
    <x v="0"/>
    <x v="10"/>
    <s v="No Scope Established"/>
    <n v="0"/>
    <n v="0"/>
    <n v="0"/>
    <e v="#DIV/0!"/>
  </r>
  <r>
    <s v="Palm Canyon-21st Century-Legal Services"/>
    <x v="0"/>
    <x v="22"/>
    <x v="0"/>
    <x v="11"/>
    <s v="No Scope Established"/>
    <n v="0"/>
    <n v="0"/>
    <n v="0"/>
    <e v="#DIV/0!"/>
  </r>
  <r>
    <s v="Palm Canyon-21st Century-Move classroom"/>
    <x v="0"/>
    <x v="22"/>
    <x v="0"/>
    <x v="12"/>
    <s v="No Scope Established"/>
    <n v="0"/>
    <n v="0"/>
    <n v="0"/>
    <e v="#DIV/0!"/>
  </r>
  <r>
    <s v="Palm Canyon-21st Century-Move Management"/>
    <x v="0"/>
    <x v="22"/>
    <x v="0"/>
    <x v="13"/>
    <s v="No Scope Established"/>
    <n v="0"/>
    <n v="0"/>
    <n v="0"/>
    <e v="#DIV/0!"/>
  </r>
  <r>
    <s v="Palm Canyon-21st Century-Reprographics"/>
    <x v="0"/>
    <x v="22"/>
    <x v="0"/>
    <x v="14"/>
    <s v="No Scope Established"/>
    <n v="0"/>
    <n v="0"/>
    <n v="0"/>
    <e v="#DIV/0!"/>
  </r>
  <r>
    <s v="Palm Canyon-21st Century-Technology"/>
    <x v="0"/>
    <x v="22"/>
    <x v="0"/>
    <x v="15"/>
    <n v="10368.74"/>
    <s v="No Proposal Provided"/>
    <n v="10368.74"/>
    <n v="10368.74"/>
    <n v="1"/>
  </r>
  <r>
    <s v="Palm Canyon-Ceiling replacement-CM/PM Management"/>
    <x v="0"/>
    <x v="22"/>
    <x v="1"/>
    <x v="2"/>
    <s v="No Scope Established"/>
    <n v="0"/>
    <n v="0"/>
    <n v="0"/>
    <e v="#DIV/0!"/>
  </r>
  <r>
    <s v="Palm Canyon-Ceiling replacement-Contractor"/>
    <x v="0"/>
    <x v="22"/>
    <x v="1"/>
    <x v="4"/>
    <s v="No Scope Established"/>
    <n v="0"/>
    <n v="0"/>
    <n v="0"/>
    <e v="#DIV/0!"/>
  </r>
  <r>
    <s v="Palm Canyon-Drinking fountain replacement-Advertisement"/>
    <x v="0"/>
    <x v="22"/>
    <x v="2"/>
    <x v="0"/>
    <s v="No Scope Established"/>
    <n v="0"/>
    <n v="0"/>
    <n v="0"/>
    <e v="#DIV/0!"/>
  </r>
  <r>
    <s v="Palm Canyon-Drinking fountain replacement-Contractor"/>
    <x v="0"/>
    <x v="22"/>
    <x v="2"/>
    <x v="4"/>
    <s v="No Scope Established"/>
    <n v="0"/>
    <n v="0"/>
    <n v="0"/>
    <e v="#DIV/0!"/>
  </r>
  <r>
    <s v="Palm Canyon-Drinking fountain replacement-Design"/>
    <x v="0"/>
    <x v="22"/>
    <x v="2"/>
    <x v="5"/>
    <s v="No Scope Established"/>
    <n v="0"/>
    <n v="0"/>
    <n v="0"/>
    <e v="#DIV/0!"/>
  </r>
  <r>
    <s v="Palm Canyon-Drinking fountain replacement-DSA Fees"/>
    <x v="0"/>
    <x v="22"/>
    <x v="2"/>
    <x v="6"/>
    <s v="No Scope Established"/>
    <n v="0"/>
    <n v="0"/>
    <n v="0"/>
    <e v="#DIV/0!"/>
  </r>
  <r>
    <s v="Palm Canyon-Drinking fountain replacement-DSA Inspection"/>
    <x v="0"/>
    <x v="22"/>
    <x v="2"/>
    <x v="7"/>
    <s v="No Scope Established"/>
    <n v="0"/>
    <n v="0"/>
    <n v="0"/>
    <e v="#DIV/0!"/>
  </r>
  <r>
    <s v="Palm Canyon-Drinking fountain replacement-DSA Special Inspection"/>
    <x v="0"/>
    <x v="22"/>
    <x v="2"/>
    <x v="8"/>
    <s v="No Scope Established"/>
    <n v="0"/>
    <n v="0"/>
    <n v="0"/>
    <e v="#DIV/0!"/>
  </r>
  <r>
    <s v="Palm Canyon-Drinking fountain replacement-Environ Consultant"/>
    <x v="0"/>
    <x v="22"/>
    <x v="2"/>
    <x v="9"/>
    <s v="No Scope Established"/>
    <n v="0"/>
    <n v="0"/>
    <n v="0"/>
    <e v="#DIV/0!"/>
  </r>
  <r>
    <s v="Palm Canyon-Drinking fountain replacement-Reprographics"/>
    <x v="0"/>
    <x v="22"/>
    <x v="2"/>
    <x v="14"/>
    <s v="No Scope Established"/>
    <n v="0"/>
    <n v="0"/>
    <n v="0"/>
    <e v="#DIV/0!"/>
  </r>
  <r>
    <s v="Palm Canyon-Fire Alarm-Advertisement"/>
    <x v="0"/>
    <x v="22"/>
    <x v="3"/>
    <x v="0"/>
    <s v="No Scope Established"/>
    <n v="0"/>
    <n v="0"/>
    <n v="0"/>
    <e v="#DIV/0!"/>
  </r>
  <r>
    <s v="Palm Canyon-Fire Alarm-Contractor"/>
    <x v="0"/>
    <x v="22"/>
    <x v="3"/>
    <x v="4"/>
    <s v="No Scope Established"/>
    <n v="0"/>
    <n v="0"/>
    <n v="0"/>
    <e v="#DIV/0!"/>
  </r>
  <r>
    <s v="Palm Canyon-Fire Alarm-Design"/>
    <x v="0"/>
    <x v="22"/>
    <x v="3"/>
    <x v="5"/>
    <s v="No Scope Established"/>
    <n v="0"/>
    <n v="0"/>
    <n v="0"/>
    <e v="#DIV/0!"/>
  </r>
  <r>
    <s v="Palm Canyon-Fire Alarm-DSA Fees"/>
    <x v="0"/>
    <x v="22"/>
    <x v="3"/>
    <x v="6"/>
    <s v="No Scope Established"/>
    <n v="0"/>
    <n v="0"/>
    <n v="0"/>
    <e v="#DIV/0!"/>
  </r>
  <r>
    <s v="Palm Canyon-Fire Alarm-DSA Inspection"/>
    <x v="0"/>
    <x v="22"/>
    <x v="3"/>
    <x v="7"/>
    <s v="No Scope Established"/>
    <n v="0"/>
    <n v="0"/>
    <n v="0"/>
    <e v="#DIV/0!"/>
  </r>
  <r>
    <s v="Palm Canyon-Fire Alarm-Environ Consultant"/>
    <x v="0"/>
    <x v="22"/>
    <x v="3"/>
    <x v="9"/>
    <s v="No Scope Established"/>
    <n v="0"/>
    <n v="0"/>
    <n v="0"/>
    <e v="#DIV/0!"/>
  </r>
  <r>
    <s v="Palm Canyon-Fire Alarm-Reprographics"/>
    <x v="0"/>
    <x v="22"/>
    <x v="3"/>
    <x v="14"/>
    <s v="No Scope Established"/>
    <n v="0"/>
    <n v="0"/>
    <n v="0"/>
    <e v="#DIV/0!"/>
  </r>
  <r>
    <s v="Palm Canyon-Interim Housing-Advertisement"/>
    <x v="0"/>
    <x v="22"/>
    <x v="4"/>
    <x v="0"/>
    <s v="No Scope Established"/>
    <n v="0"/>
    <n v="0"/>
    <n v="0"/>
    <e v="#DIV/0!"/>
  </r>
  <r>
    <s v="Palm Canyon-Interim Housing-Alarm"/>
    <x v="0"/>
    <x v="22"/>
    <x v="4"/>
    <x v="16"/>
    <s v="No Scope Established"/>
    <n v="0"/>
    <n v="0"/>
    <n v="0"/>
    <e v="#DIV/0!"/>
  </r>
  <r>
    <s v="Palm Canyon-Interim Housing-CM/PM Management"/>
    <x v="0"/>
    <x v="22"/>
    <x v="4"/>
    <x v="2"/>
    <s v="No Scope Established"/>
    <n v="0"/>
    <n v="0"/>
    <n v="0"/>
    <e v="#DIV/0!"/>
  </r>
  <r>
    <s v="Palm Canyon-Interim Housing-Construction Contingency"/>
    <x v="0"/>
    <x v="22"/>
    <x v="4"/>
    <x v="3"/>
    <s v="No Scope Established"/>
    <n v="0"/>
    <n v="0"/>
    <n v="0"/>
    <e v="#DIV/0!"/>
  </r>
  <r>
    <s v="Palm Canyon-Interim Housing-Contractor"/>
    <x v="0"/>
    <x v="22"/>
    <x v="4"/>
    <x v="4"/>
    <s v="No Scope Established"/>
    <n v="0"/>
    <n v="0"/>
    <n v="0"/>
    <e v="#DIV/0!"/>
  </r>
  <r>
    <s v="Palm Canyon-Interim Housing-Design"/>
    <x v="0"/>
    <x v="22"/>
    <x v="4"/>
    <x v="5"/>
    <s v="No Scope Established"/>
    <n v="0"/>
    <n v="0"/>
    <n v="0"/>
    <e v="#DIV/0!"/>
  </r>
  <r>
    <s v="Palm Canyon-Interim Housing-DSA Fees"/>
    <x v="0"/>
    <x v="22"/>
    <x v="4"/>
    <x v="6"/>
    <s v="No Scope Established"/>
    <n v="0"/>
    <n v="0"/>
    <n v="0"/>
    <e v="#DIV/0!"/>
  </r>
  <r>
    <s v="Palm Canyon-Interim Housing-DSA Inspection"/>
    <x v="0"/>
    <x v="22"/>
    <x v="4"/>
    <x v="7"/>
    <s v="No Scope Established"/>
    <n v="0"/>
    <n v="0"/>
    <n v="0"/>
    <e v="#DIV/0!"/>
  </r>
  <r>
    <s v="Palm Canyon-Interim Housing-DSA Special Inspection"/>
    <x v="0"/>
    <x v="22"/>
    <x v="4"/>
    <x v="8"/>
    <s v="No Scope Established"/>
    <n v="0"/>
    <n v="0"/>
    <n v="0"/>
    <e v="#DIV/0!"/>
  </r>
  <r>
    <s v="Palm Canyon-Interim Housing-Environ Consultant"/>
    <x v="0"/>
    <x v="22"/>
    <x v="4"/>
    <x v="9"/>
    <s v="No Scope Established"/>
    <n v="0"/>
    <n v="0"/>
    <n v="0"/>
    <e v="#DIV/0!"/>
  </r>
  <r>
    <s v="Palm Canyon-Interim Housing-FF &amp; E"/>
    <x v="0"/>
    <x v="22"/>
    <x v="4"/>
    <x v="10"/>
    <s v="No Scope Established"/>
    <n v="0"/>
    <n v="0"/>
    <n v="0"/>
    <e v="#DIV/0!"/>
  </r>
  <r>
    <s v="Palm Canyon-Interim Housing-Legal Services"/>
    <x v="0"/>
    <x v="22"/>
    <x v="4"/>
    <x v="11"/>
    <s v="No Scope Established"/>
    <n v="0"/>
    <n v="0"/>
    <n v="0"/>
    <e v="#DIV/0!"/>
  </r>
  <r>
    <s v="Palm Canyon-Interim Housing-Modular Buildings"/>
    <x v="0"/>
    <x v="22"/>
    <x v="4"/>
    <x v="17"/>
    <s v="No Scope Established"/>
    <n v="0"/>
    <n v="0"/>
    <n v="0"/>
    <e v="#DIV/0!"/>
  </r>
  <r>
    <s v="Palm Canyon-Interim Housing-Move Management"/>
    <x v="0"/>
    <x v="22"/>
    <x v="4"/>
    <x v="13"/>
    <s v="No Scope Established"/>
    <n v="0"/>
    <n v="0"/>
    <n v="0"/>
    <e v="#DIV/0!"/>
  </r>
  <r>
    <s v="Palm Canyon-Interim Housing-Reprographics"/>
    <x v="0"/>
    <x v="22"/>
    <x v="4"/>
    <x v="14"/>
    <s v="No Scope Established"/>
    <n v="0"/>
    <n v="0"/>
    <n v="0"/>
    <e v="#DIV/0!"/>
  </r>
  <r>
    <s v="Palm Canyon-Interim Housing-Technology"/>
    <x v="0"/>
    <x v="22"/>
    <x v="4"/>
    <x v="15"/>
    <s v="No Scope Established"/>
    <n v="0"/>
    <n v="0"/>
    <n v="0"/>
    <e v="#DIV/0!"/>
  </r>
  <r>
    <s v="Palm-21st Century-Advertisement"/>
    <x v="2"/>
    <x v="23"/>
    <x v="0"/>
    <x v="0"/>
    <n v="1393.47"/>
    <n v="0"/>
    <n v="0"/>
    <n v="0"/>
    <e v="#DIV/0!"/>
  </r>
  <r>
    <s v="Palm-21st Century-Asbestos oversight/survey/abatement"/>
    <x v="2"/>
    <x v="23"/>
    <x v="0"/>
    <x v="1"/>
    <n v="70000"/>
    <s v="N/A"/>
    <n v="0"/>
    <n v="0"/>
    <e v="#DIV/0!"/>
  </r>
  <r>
    <s v="Palm-21st Century-CM/PM Management"/>
    <x v="2"/>
    <x v="23"/>
    <x v="0"/>
    <x v="2"/>
    <n v="222256.74"/>
    <s v="N/A"/>
    <n v="0"/>
    <n v="0"/>
    <e v="#DIV/0!"/>
  </r>
  <r>
    <s v="Palm-21st Century-Construction Contingency"/>
    <x v="2"/>
    <x v="23"/>
    <x v="0"/>
    <x v="3"/>
    <n v="217158"/>
    <s v="N/A"/>
    <n v="0"/>
    <n v="0"/>
    <e v="#DIV/0!"/>
  </r>
  <r>
    <s v="Palm-21st Century-Contractor"/>
    <x v="2"/>
    <x v="23"/>
    <x v="0"/>
    <x v="4"/>
    <n v="2316424.39"/>
    <s v="No Proposal Provided"/>
    <n v="46372.24"/>
    <n v="46372.24"/>
    <n v="1"/>
  </r>
  <r>
    <s v="Palm-21st Century-Design"/>
    <x v="2"/>
    <x v="23"/>
    <x v="0"/>
    <x v="5"/>
    <n v="266026.15000000002"/>
    <s v="N/A"/>
    <n v="0"/>
    <n v="0"/>
    <e v="#DIV/0!"/>
  </r>
  <r>
    <s v="Palm-21st Century-DSA Fees"/>
    <x v="2"/>
    <x v="23"/>
    <x v="0"/>
    <x v="6"/>
    <n v="44337.69"/>
    <s v="N/A"/>
    <n v="0"/>
    <n v="0"/>
    <e v="#DIV/0!"/>
  </r>
  <r>
    <s v="Palm-21st Century-DSA Inspection"/>
    <x v="2"/>
    <x v="23"/>
    <x v="0"/>
    <x v="7"/>
    <n v="38003.74"/>
    <s v="N/A"/>
    <n v="0"/>
    <n v="0"/>
    <e v="#DIV/0!"/>
  </r>
  <r>
    <s v="Palm-21st Century-DSA Special Inspection"/>
    <x v="2"/>
    <x v="23"/>
    <x v="0"/>
    <x v="8"/>
    <n v="19001.87"/>
    <s v="N/A"/>
    <n v="0"/>
    <n v="0"/>
    <e v="#DIV/0!"/>
  </r>
  <r>
    <s v="Palm-21st Century-Environ Consultant"/>
    <x v="2"/>
    <x v="23"/>
    <x v="0"/>
    <x v="9"/>
    <n v="11147.76"/>
    <s v="No Proposal Provided"/>
    <n v="2500"/>
    <n v="2500"/>
    <n v="1"/>
  </r>
  <r>
    <s v="Palm-21st Century-FF &amp; E"/>
    <x v="2"/>
    <x v="23"/>
    <x v="0"/>
    <x v="10"/>
    <n v="400000"/>
    <s v="No Proposal Provided"/>
    <n v="19119.079999999998"/>
    <n v="19119.079999999998"/>
    <n v="1"/>
  </r>
  <r>
    <s v="Palm-21st Century-Legal Services"/>
    <x v="2"/>
    <x v="23"/>
    <x v="0"/>
    <x v="11"/>
    <n v="0"/>
    <n v="0"/>
    <n v="0"/>
    <n v="0"/>
    <e v="#DIV/0!"/>
  </r>
  <r>
    <s v="Palm-21st Century-Move classroom"/>
    <x v="2"/>
    <x v="23"/>
    <x v="0"/>
    <x v="12"/>
    <n v="0"/>
    <n v="0"/>
    <n v="0"/>
    <n v="0"/>
    <e v="#DIV/0!"/>
  </r>
  <r>
    <s v="Palm-21st Century-Move Management"/>
    <x v="2"/>
    <x v="23"/>
    <x v="0"/>
    <x v="13"/>
    <n v="10134.33"/>
    <s v="N/A"/>
    <n v="0"/>
    <n v="0"/>
    <e v="#DIV/0!"/>
  </r>
  <r>
    <s v="Palm-21st Century-Reprographics"/>
    <x v="2"/>
    <x v="23"/>
    <x v="0"/>
    <x v="14"/>
    <n v="1393.47"/>
    <n v="0"/>
    <n v="0"/>
    <n v="0"/>
    <e v="#DIV/0!"/>
  </r>
  <r>
    <s v="Palm-21st Century-Technology"/>
    <x v="2"/>
    <x v="23"/>
    <x v="0"/>
    <x v="15"/>
    <n v="400000"/>
    <s v="No Proposal Provided"/>
    <n v="112875.60000000002"/>
    <n v="112875.60000000002"/>
    <n v="1"/>
  </r>
  <r>
    <s v="Palm-Ceiling replacement-CM/PM Management"/>
    <x v="2"/>
    <x v="23"/>
    <x v="1"/>
    <x v="2"/>
    <n v="0"/>
    <n v="0"/>
    <n v="0"/>
    <n v="0"/>
    <e v="#DIV/0!"/>
  </r>
  <r>
    <s v="Palm-Ceiling replacement-Contractor"/>
    <x v="2"/>
    <x v="23"/>
    <x v="1"/>
    <x v="4"/>
    <n v="232310"/>
    <n v="232310"/>
    <n v="232310"/>
    <n v="220694.5"/>
    <n v="0.95"/>
  </r>
  <r>
    <s v="Palm-Drinking fountain replacement-Advertisement"/>
    <x v="2"/>
    <x v="23"/>
    <x v="2"/>
    <x v="0"/>
    <n v="0"/>
    <n v="0"/>
    <n v="0"/>
    <n v="0"/>
    <e v="#DIV/0!"/>
  </r>
  <r>
    <s v="Palm-Drinking fountain replacement-Contractor"/>
    <x v="2"/>
    <x v="23"/>
    <x v="2"/>
    <x v="4"/>
    <n v="30000"/>
    <s v="N/A"/>
    <n v="0"/>
    <n v="0"/>
    <e v="#DIV/0!"/>
  </r>
  <r>
    <s v="Palm-Drinking fountain replacement-Design"/>
    <x v="2"/>
    <x v="23"/>
    <x v="2"/>
    <x v="5"/>
    <n v="0"/>
    <n v="0"/>
    <n v="0"/>
    <n v="0"/>
    <e v="#DIV/0!"/>
  </r>
  <r>
    <s v="Palm-Drinking fountain replacement-DSA Fees"/>
    <x v="2"/>
    <x v="23"/>
    <x v="2"/>
    <x v="6"/>
    <n v="1050"/>
    <s v="No Proposal Provided"/>
    <n v="1050"/>
    <n v="1050"/>
    <n v="1"/>
  </r>
  <r>
    <s v="Palm-Drinking fountain replacement-DSA Inspection"/>
    <x v="2"/>
    <x v="23"/>
    <x v="2"/>
    <x v="7"/>
    <n v="0"/>
    <n v="0"/>
    <n v="0"/>
    <n v="0"/>
    <e v="#DIV/0!"/>
  </r>
  <r>
    <s v="Palm-Drinking fountain replacement-DSA Special Inspection"/>
    <x v="2"/>
    <x v="23"/>
    <x v="2"/>
    <x v="8"/>
    <n v="0"/>
    <n v="0"/>
    <n v="0"/>
    <n v="0"/>
    <e v="#DIV/0!"/>
  </r>
  <r>
    <s v="Palm-Drinking fountain replacement-Environ Consultant"/>
    <x v="2"/>
    <x v="23"/>
    <x v="2"/>
    <x v="9"/>
    <n v="0"/>
    <n v="0"/>
    <n v="0"/>
    <n v="0"/>
    <e v="#DIV/0!"/>
  </r>
  <r>
    <s v="Palm-Drinking fountain replacement-Reprographics"/>
    <x v="2"/>
    <x v="23"/>
    <x v="2"/>
    <x v="14"/>
    <n v="0"/>
    <n v="0"/>
    <n v="0"/>
    <n v="0"/>
    <e v="#DIV/0!"/>
  </r>
  <r>
    <s v="Palm-Fire Alarm-Advertisement"/>
    <x v="2"/>
    <x v="23"/>
    <x v="3"/>
    <x v="0"/>
    <n v="0"/>
    <n v="0"/>
    <n v="0"/>
    <n v="0"/>
    <e v="#DIV/0!"/>
  </r>
  <r>
    <s v="Palm-Fire Alarm-Contractor"/>
    <x v="2"/>
    <x v="23"/>
    <x v="3"/>
    <x v="4"/>
    <n v="0"/>
    <n v="0"/>
    <n v="0"/>
    <n v="0"/>
    <e v="#DIV/0!"/>
  </r>
  <r>
    <s v="Palm-Fire Alarm-Design"/>
    <x v="2"/>
    <x v="23"/>
    <x v="3"/>
    <x v="5"/>
    <n v="48500"/>
    <s v="No Proposal Provided"/>
    <n v="48500"/>
    <n v="36375"/>
    <n v="0.75"/>
  </r>
  <r>
    <s v="Palm-Fire Alarm-DSA Fees"/>
    <x v="2"/>
    <x v="23"/>
    <x v="3"/>
    <x v="6"/>
    <n v="0"/>
    <n v="0"/>
    <n v="870"/>
    <n v="870"/>
    <n v="1"/>
  </r>
  <r>
    <s v="Palm-Fire Alarm-DSA Inspection"/>
    <x v="2"/>
    <x v="23"/>
    <x v="3"/>
    <x v="7"/>
    <n v="0"/>
    <n v="0"/>
    <n v="0"/>
    <n v="0"/>
    <e v="#DIV/0!"/>
  </r>
  <r>
    <s v="Palm-Fire Alarm-Environ Consultant"/>
    <x v="2"/>
    <x v="23"/>
    <x v="3"/>
    <x v="9"/>
    <n v="0"/>
    <n v="0"/>
    <n v="0"/>
    <n v="0"/>
    <e v="#DIV/0!"/>
  </r>
  <r>
    <s v="Palm-Fire Alarm-Reprographics"/>
    <x v="2"/>
    <x v="23"/>
    <x v="3"/>
    <x v="14"/>
    <n v="0"/>
    <n v="0"/>
    <n v="0"/>
    <n v="0"/>
    <e v="#DIV/0!"/>
  </r>
  <r>
    <s v="Palm-Interim Housing-Advertisement"/>
    <x v="2"/>
    <x v="23"/>
    <x v="4"/>
    <x v="0"/>
    <n v="0"/>
    <n v="0"/>
    <n v="0"/>
    <n v="0"/>
    <e v="#DIV/0!"/>
  </r>
  <r>
    <s v="Palm-Interim Housing-Alarm"/>
    <x v="2"/>
    <x v="23"/>
    <x v="4"/>
    <x v="16"/>
    <n v="400"/>
    <s v="N/A"/>
    <n v="0"/>
    <n v="0"/>
    <e v="#DIV/0!"/>
  </r>
  <r>
    <s v="Palm-Interim Housing-CM/PM Management"/>
    <x v="2"/>
    <x v="23"/>
    <x v="4"/>
    <x v="2"/>
    <n v="0"/>
    <n v="0"/>
    <n v="0"/>
    <n v="0"/>
    <e v="#DIV/0!"/>
  </r>
  <r>
    <s v="Palm-Interim Housing-Construction Contingency"/>
    <x v="2"/>
    <x v="23"/>
    <x v="4"/>
    <x v="3"/>
    <n v="55000"/>
    <s v="N/A"/>
    <n v="0"/>
    <n v="0"/>
    <e v="#DIV/0!"/>
  </r>
  <r>
    <s v="Palm-Interim Housing-Contractor"/>
    <x v="2"/>
    <x v="23"/>
    <x v="4"/>
    <x v="4"/>
    <n v="550000"/>
    <s v="N/A"/>
    <n v="0"/>
    <n v="0"/>
    <e v="#DIV/0!"/>
  </r>
  <r>
    <s v="Palm-Interim Housing-Design"/>
    <x v="2"/>
    <x v="23"/>
    <x v="4"/>
    <x v="5"/>
    <n v="80000"/>
    <s v="N/A"/>
    <n v="0"/>
    <n v="0"/>
    <e v="#DIV/0!"/>
  </r>
  <r>
    <s v="Palm-Interim Housing-DSA Fees"/>
    <x v="2"/>
    <x v="23"/>
    <x v="4"/>
    <x v="6"/>
    <n v="14000"/>
    <s v="N/A"/>
    <n v="0"/>
    <n v="0"/>
    <e v="#DIV/0!"/>
  </r>
  <r>
    <s v="Palm-Interim Housing-DSA Inspection"/>
    <x v="2"/>
    <x v="23"/>
    <x v="4"/>
    <x v="7"/>
    <n v="12000"/>
    <s v="N/A"/>
    <n v="0"/>
    <n v="0"/>
    <e v="#DIV/0!"/>
  </r>
  <r>
    <s v="Palm-Interim Housing-DSA Special Inspection"/>
    <x v="2"/>
    <x v="23"/>
    <x v="4"/>
    <x v="8"/>
    <n v="12000"/>
    <s v="N/A"/>
    <n v="0"/>
    <n v="0"/>
    <e v="#DIV/0!"/>
  </r>
  <r>
    <s v="Palm-Interim Housing-Environ Consultant"/>
    <x v="2"/>
    <x v="23"/>
    <x v="4"/>
    <x v="9"/>
    <n v="0"/>
    <n v="0"/>
    <n v="0"/>
    <n v="0"/>
    <e v="#DIV/0!"/>
  </r>
  <r>
    <s v="Palm-Interim Housing-FF &amp; E"/>
    <x v="2"/>
    <x v="23"/>
    <x v="4"/>
    <x v="10"/>
    <n v="0"/>
    <n v="0"/>
    <n v="0"/>
    <n v="0"/>
    <e v="#DIV/0!"/>
  </r>
  <r>
    <s v="Palm-Interim Housing-Legal Services"/>
    <x v="2"/>
    <x v="23"/>
    <x v="4"/>
    <x v="11"/>
    <n v="0"/>
    <n v="0"/>
    <n v="0"/>
    <n v="0"/>
    <e v="#DIV/0!"/>
  </r>
  <r>
    <s v="Palm-Interim Housing-Modular Buildings"/>
    <x v="2"/>
    <x v="23"/>
    <x v="4"/>
    <x v="17"/>
    <n v="150000"/>
    <s v="N/A"/>
    <n v="0"/>
    <n v="0"/>
    <e v="#DIV/0!"/>
  </r>
  <r>
    <s v="Palm-Interim Housing-Move Management"/>
    <x v="2"/>
    <x v="23"/>
    <x v="4"/>
    <x v="13"/>
    <n v="0"/>
    <n v="0"/>
    <n v="0"/>
    <n v="0"/>
    <e v="#DIV/0!"/>
  </r>
  <r>
    <s v="Palm-Interim Housing-Reprographics"/>
    <x v="2"/>
    <x v="23"/>
    <x v="4"/>
    <x v="14"/>
    <n v="400"/>
    <s v="N/A"/>
    <n v="0"/>
    <n v="0"/>
    <e v="#DIV/0!"/>
  </r>
  <r>
    <s v="Palm-Interim Housing-Technology"/>
    <x v="2"/>
    <x v="23"/>
    <x v="4"/>
    <x v="15"/>
    <n v="0"/>
    <n v="0"/>
    <n v="0"/>
    <n v="0"/>
    <e v="#DIV/0!"/>
  </r>
  <r>
    <s v="Sierra Vista-21st Century-Advertisement"/>
    <x v="9"/>
    <x v="24"/>
    <x v="0"/>
    <x v="0"/>
    <n v="0"/>
    <n v="0"/>
    <n v="0"/>
    <n v="0"/>
    <e v="#DIV/0!"/>
  </r>
  <r>
    <s v="Sierra Vista-21st Century-Asbestos oversight/survey/abatement"/>
    <x v="9"/>
    <x v="24"/>
    <x v="0"/>
    <x v="1"/>
    <n v="59500"/>
    <s v="N/A"/>
    <n v="0"/>
    <n v="0"/>
    <e v="#DIV/0!"/>
  </r>
  <r>
    <s v="Sierra Vista-21st Century-CM/PM Management"/>
    <x v="9"/>
    <x v="24"/>
    <x v="0"/>
    <x v="2"/>
    <n v="196289.63"/>
    <s v="N/A"/>
    <n v="0"/>
    <n v="0"/>
    <e v="#DIV/0!"/>
  </r>
  <r>
    <s v="Sierra Vista-21st Century-Construction Contingency"/>
    <x v="9"/>
    <x v="24"/>
    <x v="0"/>
    <x v="3"/>
    <n v="190476.3"/>
    <s v="N/A"/>
    <n v="0"/>
    <n v="0"/>
    <e v="#DIV/0!"/>
  </r>
  <r>
    <s v="Sierra Vista-21st Century-Contractor"/>
    <x v="9"/>
    <x v="24"/>
    <x v="0"/>
    <x v="4"/>
    <n v="2031810.69"/>
    <s v="N/A"/>
    <n v="0"/>
    <n v="0"/>
    <e v="#DIV/0!"/>
  </r>
  <r>
    <s v="Sierra Vista-21st Century-Design"/>
    <x v="9"/>
    <x v="24"/>
    <x v="0"/>
    <x v="5"/>
    <n v="233340.13"/>
    <s v="N/A"/>
    <n v="0"/>
    <n v="0"/>
    <e v="#DIV/0!"/>
  </r>
  <r>
    <s v="Sierra Vista-21st Century-DSA Fees"/>
    <x v="9"/>
    <x v="24"/>
    <x v="0"/>
    <x v="6"/>
    <n v="38890.019999999997"/>
    <s v="N/A"/>
    <n v="0"/>
    <n v="0"/>
    <e v="#DIV/0!"/>
  </r>
  <r>
    <s v="Sierra Vista-21st Century-DSA Inspection"/>
    <x v="9"/>
    <x v="24"/>
    <x v="0"/>
    <x v="7"/>
    <n v="33334.300000000003"/>
    <s v="N/A"/>
    <n v="0"/>
    <n v="0"/>
    <e v="#DIV/0!"/>
  </r>
  <r>
    <s v="Sierra Vista-21st Century-DSA Special Inspection"/>
    <x v="9"/>
    <x v="24"/>
    <x v="0"/>
    <x v="8"/>
    <n v="16667.150000000001"/>
    <s v="N/A"/>
    <n v="0"/>
    <n v="0"/>
    <e v="#DIV/0!"/>
  </r>
  <r>
    <s v="Sierra Vista-21st Century-Environ Consultant"/>
    <x v="9"/>
    <x v="24"/>
    <x v="0"/>
    <x v="9"/>
    <n v="9778.06"/>
    <s v="No Proposal Provided"/>
    <n v="3000"/>
    <n v="3000"/>
    <n v="1"/>
  </r>
  <r>
    <s v="Sierra Vista-21st Century-FF &amp; E"/>
    <x v="9"/>
    <x v="24"/>
    <x v="0"/>
    <x v="10"/>
    <n v="340000"/>
    <s v="N/A"/>
    <n v="0"/>
    <n v="0"/>
    <e v="#DIV/0!"/>
  </r>
  <r>
    <s v="Sierra Vista-21st Century-Legal Services"/>
    <x v="9"/>
    <x v="24"/>
    <x v="0"/>
    <x v="11"/>
    <n v="0"/>
    <n v="0"/>
    <n v="0"/>
    <n v="0"/>
    <e v="#DIV/0!"/>
  </r>
  <r>
    <s v="Sierra Vista-21st Century-Move classroom"/>
    <x v="9"/>
    <x v="24"/>
    <x v="0"/>
    <x v="12"/>
    <n v="0"/>
    <n v="0"/>
    <n v="0"/>
    <n v="0"/>
    <e v="#DIV/0!"/>
  </r>
  <r>
    <s v="Sierra Vista-21st Century-Move Management"/>
    <x v="9"/>
    <x v="24"/>
    <x v="0"/>
    <x v="13"/>
    <n v="8889.15"/>
    <s v="N/A"/>
    <n v="0"/>
    <n v="0"/>
    <e v="#DIV/0!"/>
  </r>
  <r>
    <s v="Sierra Vista-21st Century-Reprographics"/>
    <x v="9"/>
    <x v="24"/>
    <x v="0"/>
    <x v="14"/>
    <n v="0"/>
    <n v="0"/>
    <n v="0"/>
    <n v="0"/>
    <e v="#DIV/0!"/>
  </r>
  <r>
    <s v="Sierra Vista-21st Century-Technology"/>
    <x v="9"/>
    <x v="24"/>
    <x v="0"/>
    <x v="15"/>
    <n v="340000"/>
    <s v="No Proposal Provided"/>
    <n v="171066.97"/>
    <n v="171066.97"/>
    <n v="1"/>
  </r>
  <r>
    <s v="Sierra Vista-Ceiling replacement-CM/PM Management"/>
    <x v="9"/>
    <x v="24"/>
    <x v="1"/>
    <x v="2"/>
    <n v="0"/>
    <n v="0"/>
    <n v="0"/>
    <n v="0"/>
    <e v="#DIV/0!"/>
  </r>
  <r>
    <s v="Sierra Vista-Ceiling replacement-Contractor"/>
    <x v="9"/>
    <x v="24"/>
    <x v="1"/>
    <x v="4"/>
    <n v="0"/>
    <n v="0"/>
    <n v="0"/>
    <n v="0"/>
    <e v="#DIV/0!"/>
  </r>
  <r>
    <s v="Sierra Vista-Drinking fountain replacement-Advertisement"/>
    <x v="9"/>
    <x v="24"/>
    <x v="2"/>
    <x v="0"/>
    <n v="0"/>
    <n v="0"/>
    <n v="0"/>
    <n v="0"/>
    <e v="#DIV/0!"/>
  </r>
  <r>
    <s v="Sierra Vista-Drinking fountain replacement-Contractor"/>
    <x v="9"/>
    <x v="24"/>
    <x v="2"/>
    <x v="4"/>
    <n v="15000"/>
    <s v="N/A"/>
    <n v="0"/>
    <n v="0"/>
    <e v="#DIV/0!"/>
  </r>
  <r>
    <s v="Sierra Vista-Drinking fountain replacement-Design"/>
    <x v="9"/>
    <x v="24"/>
    <x v="2"/>
    <x v="5"/>
    <n v="0"/>
    <n v="0"/>
    <n v="0"/>
    <n v="0"/>
    <e v="#DIV/0!"/>
  </r>
  <r>
    <s v="Sierra Vista-Drinking fountain replacement-DSA Fees"/>
    <x v="9"/>
    <x v="24"/>
    <x v="2"/>
    <x v="6"/>
    <n v="0"/>
    <n v="0"/>
    <n v="0"/>
    <n v="0"/>
    <e v="#DIV/0!"/>
  </r>
  <r>
    <s v="Sierra Vista-Drinking fountain replacement-DSA Inspection"/>
    <x v="9"/>
    <x v="24"/>
    <x v="2"/>
    <x v="7"/>
    <n v="0"/>
    <n v="0"/>
    <n v="0"/>
    <n v="0"/>
    <e v="#DIV/0!"/>
  </r>
  <r>
    <s v="Sierra Vista-Drinking fountain replacement-DSA Special Inspection"/>
    <x v="9"/>
    <x v="24"/>
    <x v="2"/>
    <x v="8"/>
    <n v="0"/>
    <n v="0"/>
    <n v="0"/>
    <n v="0"/>
    <e v="#DIV/0!"/>
  </r>
  <r>
    <s v="Sierra Vista-Drinking fountain replacement-Environ Consultant"/>
    <x v="9"/>
    <x v="24"/>
    <x v="2"/>
    <x v="9"/>
    <n v="0"/>
    <n v="0"/>
    <n v="0"/>
    <n v="0"/>
    <e v="#DIV/0!"/>
  </r>
  <r>
    <s v="Sierra Vista-Drinking fountain replacement-Reprographics"/>
    <x v="9"/>
    <x v="24"/>
    <x v="2"/>
    <x v="14"/>
    <n v="0"/>
    <n v="0"/>
    <n v="0"/>
    <n v="0"/>
    <e v="#DIV/0!"/>
  </r>
  <r>
    <s v="Sierra Vista-Fire Alarm-Advertisement"/>
    <x v="9"/>
    <x v="24"/>
    <x v="3"/>
    <x v="0"/>
    <n v="0"/>
    <n v="0"/>
    <n v="0"/>
    <n v="0"/>
    <e v="#DIV/0!"/>
  </r>
  <r>
    <s v="Sierra Vista-Fire Alarm-Contractor"/>
    <x v="9"/>
    <x v="24"/>
    <x v="3"/>
    <x v="4"/>
    <n v="255000"/>
    <s v="N/A"/>
    <n v="0"/>
    <n v="0"/>
    <e v="#DIV/0!"/>
  </r>
  <r>
    <s v="Sierra Vista-Fire Alarm-Design"/>
    <x v="9"/>
    <x v="24"/>
    <x v="3"/>
    <x v="5"/>
    <n v="49500"/>
    <s v="No Proposal Provided"/>
    <n v="49500"/>
    <n v="37125"/>
    <n v="0.75"/>
  </r>
  <r>
    <s v="Sierra Vista-Fire Alarm-DSA Fees"/>
    <x v="9"/>
    <x v="24"/>
    <x v="3"/>
    <x v="6"/>
    <n v="0"/>
    <n v="0"/>
    <n v="1050"/>
    <n v="1050"/>
    <n v="1"/>
  </r>
  <r>
    <s v="Sierra Vista-Fire Alarm-DSA Inspection"/>
    <x v="9"/>
    <x v="24"/>
    <x v="3"/>
    <x v="7"/>
    <n v="0"/>
    <n v="0"/>
    <n v="0"/>
    <n v="0"/>
    <e v="#DIV/0!"/>
  </r>
  <r>
    <s v="Sierra Vista-Fire Alarm-Environ Consultant"/>
    <x v="9"/>
    <x v="24"/>
    <x v="3"/>
    <x v="9"/>
    <n v="0"/>
    <n v="0"/>
    <n v="0"/>
    <n v="0"/>
    <e v="#DIV/0!"/>
  </r>
  <r>
    <s v="Sierra Vista-Fire Alarm-Reprographics"/>
    <x v="9"/>
    <x v="24"/>
    <x v="3"/>
    <x v="14"/>
    <n v="0"/>
    <n v="0"/>
    <n v="0"/>
    <n v="0"/>
    <e v="#DIV/0!"/>
  </r>
  <r>
    <s v="Sierra Vista-Interim Housing-Advertisement"/>
    <x v="9"/>
    <x v="24"/>
    <x v="4"/>
    <x v="0"/>
    <n v="400"/>
    <s v="N/A"/>
    <n v="0"/>
    <n v="0"/>
    <e v="#DIV/0!"/>
  </r>
  <r>
    <s v="Sierra Vista-Interim Housing-Alarm"/>
    <x v="9"/>
    <x v="24"/>
    <x v="4"/>
    <x v="16"/>
    <n v="0"/>
    <n v="0"/>
    <n v="0"/>
    <n v="0"/>
    <e v="#DIV/0!"/>
  </r>
  <r>
    <s v="Sierra Vista-Interim Housing-CM/PM Management"/>
    <x v="9"/>
    <x v="24"/>
    <x v="4"/>
    <x v="2"/>
    <n v="43850"/>
    <s v="N/A"/>
    <n v="0"/>
    <n v="0"/>
    <e v="#DIV/0!"/>
  </r>
  <r>
    <s v="Sierra Vista-Interim Housing-Construction Contingency"/>
    <x v="9"/>
    <x v="24"/>
    <x v="4"/>
    <x v="3"/>
    <n v="55000"/>
    <s v="N/A"/>
    <n v="0"/>
    <n v="0"/>
    <e v="#DIV/0!"/>
  </r>
  <r>
    <s v="Sierra Vista-Interim Housing-Contractor"/>
    <x v="9"/>
    <x v="24"/>
    <x v="4"/>
    <x v="4"/>
    <n v="550000"/>
    <s v="N/A"/>
    <n v="0"/>
    <n v="0"/>
    <e v="#DIV/0!"/>
  </r>
  <r>
    <s v="Sierra Vista-Interim Housing-Design"/>
    <x v="9"/>
    <x v="24"/>
    <x v="4"/>
    <x v="5"/>
    <n v="80000"/>
    <s v="N/A"/>
    <n v="0"/>
    <n v="0"/>
    <e v="#DIV/0!"/>
  </r>
  <r>
    <s v="Sierra Vista-Interim Housing-DSA Fees"/>
    <x v="9"/>
    <x v="24"/>
    <x v="4"/>
    <x v="6"/>
    <n v="14000"/>
    <s v="N/A"/>
    <n v="0"/>
    <n v="0"/>
    <e v="#DIV/0!"/>
  </r>
  <r>
    <s v="Sierra Vista-Interim Housing-DSA Inspection"/>
    <x v="9"/>
    <x v="24"/>
    <x v="4"/>
    <x v="7"/>
    <n v="12000"/>
    <s v="N/A"/>
    <n v="0"/>
    <n v="0"/>
    <e v="#DIV/0!"/>
  </r>
  <r>
    <s v="Sierra Vista-Interim Housing-DSA Special Inspection"/>
    <x v="9"/>
    <x v="24"/>
    <x v="4"/>
    <x v="8"/>
    <n v="12000"/>
    <s v="N/A"/>
    <n v="0"/>
    <n v="0"/>
    <e v="#DIV/0!"/>
  </r>
  <r>
    <s v="Sierra Vista-Interim Housing-Environ Consultant"/>
    <x v="9"/>
    <x v="24"/>
    <x v="4"/>
    <x v="9"/>
    <n v="0"/>
    <n v="0"/>
    <n v="0"/>
    <n v="0"/>
    <e v="#DIV/0!"/>
  </r>
  <r>
    <s v="Sierra Vista-Interim Housing-FF &amp; E"/>
    <x v="9"/>
    <x v="24"/>
    <x v="4"/>
    <x v="10"/>
    <n v="0"/>
    <n v="0"/>
    <n v="0"/>
    <n v="0"/>
    <e v="#DIV/0!"/>
  </r>
  <r>
    <s v="Sierra Vista-Interim Housing-Legal Services"/>
    <x v="9"/>
    <x v="24"/>
    <x v="4"/>
    <x v="11"/>
    <n v="0"/>
    <n v="0"/>
    <n v="0"/>
    <n v="0"/>
    <e v="#DIV/0!"/>
  </r>
  <r>
    <s v="Sierra Vista-Interim Housing-Modular Buildings"/>
    <x v="9"/>
    <x v="24"/>
    <x v="4"/>
    <x v="17"/>
    <n v="150000"/>
    <s v="N/A"/>
    <n v="0"/>
    <n v="0"/>
    <e v="#DIV/0!"/>
  </r>
  <r>
    <s v="Sierra Vista-Interim Housing-Move Management"/>
    <x v="9"/>
    <x v="24"/>
    <x v="4"/>
    <x v="13"/>
    <n v="0"/>
    <n v="0"/>
    <n v="0"/>
    <n v="0"/>
    <e v="#DIV/0!"/>
  </r>
  <r>
    <s v="Sierra Vista-Interim Housing-Reprographics"/>
    <x v="9"/>
    <x v="24"/>
    <x v="4"/>
    <x v="14"/>
    <n v="400"/>
    <s v="N/A"/>
    <n v="0"/>
    <n v="0"/>
    <e v="#DIV/0!"/>
  </r>
  <r>
    <s v="Sierra Vista-Interim Housing-Technology"/>
    <x v="9"/>
    <x v="24"/>
    <x v="4"/>
    <x v="15"/>
    <n v="0"/>
    <n v="0"/>
    <n v="0"/>
    <n v="0"/>
    <e v="#DIV/0!"/>
  </r>
  <r>
    <s v="Sparks ES-21st Century-Advertisement"/>
    <x v="4"/>
    <x v="25"/>
    <x v="0"/>
    <x v="0"/>
    <n v="1408.87"/>
    <s v="N/A"/>
    <n v="0"/>
    <n v="0"/>
    <e v="#DIV/0!"/>
  </r>
  <r>
    <s v="Sparks ES-21st Century-Asbestos oversight/survey/abatement"/>
    <x v="4"/>
    <x v="25"/>
    <x v="0"/>
    <x v="1"/>
    <n v="70000"/>
    <s v="N/A"/>
    <n v="0"/>
    <n v="0"/>
    <e v="#DIV/0!"/>
  </r>
  <r>
    <s v="Sparks ES-21st Century-CM/PM Management"/>
    <x v="4"/>
    <x v="25"/>
    <x v="0"/>
    <x v="2"/>
    <n v="224138.39"/>
    <s v="N/A"/>
    <n v="0"/>
    <n v="0"/>
    <e v="#DIV/0!"/>
  </r>
  <r>
    <s v="Sparks ES-21st Century-Construction Contingency"/>
    <x v="4"/>
    <x v="25"/>
    <x v="0"/>
    <x v="3"/>
    <n v="219558"/>
    <s v="N/A"/>
    <n v="0"/>
    <n v="0"/>
    <e v="#DIV/0!"/>
  </r>
  <r>
    <s v="Sparks ES-21st Century-Contractor"/>
    <x v="4"/>
    <x v="25"/>
    <x v="0"/>
    <x v="4"/>
    <n v="2342025.19"/>
    <s v="No Proposal Provided"/>
    <n v="63116.72"/>
    <n v="63116.72"/>
    <n v="1"/>
  </r>
  <r>
    <s v="Sparks ES-21st Century-Design"/>
    <x v="4"/>
    <x v="25"/>
    <x v="0"/>
    <x v="5"/>
    <n v="268966.23"/>
    <s v="N/A"/>
    <n v="0"/>
    <n v="0"/>
    <e v="#DIV/0!"/>
  </r>
  <r>
    <s v="Sparks ES-21st Century-DSA Fees"/>
    <x v="4"/>
    <x v="25"/>
    <x v="0"/>
    <x v="6"/>
    <n v="44827.71"/>
    <s v="N/A"/>
    <n v="0"/>
    <n v="0"/>
    <e v="#DIV/0!"/>
  </r>
  <r>
    <s v="Sparks ES-21st Century-DSA Inspection"/>
    <x v="4"/>
    <x v="25"/>
    <x v="0"/>
    <x v="7"/>
    <n v="38423.75"/>
    <s v="N/A"/>
    <n v="0"/>
    <n v="0"/>
    <e v="#DIV/0!"/>
  </r>
  <r>
    <s v="Sparks ES-21st Century-DSA Special Inspection"/>
    <x v="4"/>
    <x v="25"/>
    <x v="0"/>
    <x v="8"/>
    <n v="19211.87"/>
    <s v="N/A"/>
    <n v="0"/>
    <n v="0"/>
    <e v="#DIV/0!"/>
  </r>
  <r>
    <s v="Sparks ES-21st Century-Environ Consultant"/>
    <x v="4"/>
    <x v="25"/>
    <x v="0"/>
    <x v="9"/>
    <n v="11270.97"/>
    <s v="No Proposal Provided"/>
    <n v="2670"/>
    <n v="2670"/>
    <n v="1"/>
  </r>
  <r>
    <s v="Sparks ES-21st Century-FF &amp; E"/>
    <x v="4"/>
    <x v="25"/>
    <x v="0"/>
    <x v="10"/>
    <n v="400000"/>
    <s v="No Proposal Provided"/>
    <n v="20720.61"/>
    <n v="20720.61"/>
    <n v="1"/>
  </r>
  <r>
    <s v="Sparks ES-21st Century-Legal Services"/>
    <x v="4"/>
    <x v="25"/>
    <x v="0"/>
    <x v="11"/>
    <n v="0"/>
    <n v="0"/>
    <n v="0"/>
    <n v="0"/>
    <e v="#DIV/0!"/>
  </r>
  <r>
    <s v="Sparks ES-21st Century-Move classroom"/>
    <x v="4"/>
    <x v="25"/>
    <x v="0"/>
    <x v="12"/>
    <n v="0"/>
    <n v="0"/>
    <n v="0"/>
    <n v="0"/>
    <e v="#DIV/0!"/>
  </r>
  <r>
    <s v="Sparks ES-21st Century-Move Management"/>
    <x v="4"/>
    <x v="25"/>
    <x v="0"/>
    <x v="13"/>
    <n v="10246.33"/>
    <s v="N/A"/>
    <n v="0"/>
    <n v="0"/>
    <e v="#DIV/0!"/>
  </r>
  <r>
    <s v="Sparks ES-21st Century-Reprographics"/>
    <x v="4"/>
    <x v="25"/>
    <x v="0"/>
    <x v="14"/>
    <n v="1408.87"/>
    <s v="N/A"/>
    <n v="0"/>
    <n v="0"/>
    <e v="#DIV/0!"/>
  </r>
  <r>
    <s v="Sparks ES-21st Century-Technology"/>
    <x v="4"/>
    <x v="25"/>
    <x v="0"/>
    <x v="15"/>
    <n v="400000"/>
    <s v="No Proposal Provided"/>
    <n v="172413.82000000004"/>
    <n v="172413.82000000004"/>
    <n v="1"/>
  </r>
  <r>
    <s v="Sparks ES-Ceiling replacement-CM/PM Management"/>
    <x v="4"/>
    <x v="25"/>
    <x v="1"/>
    <x v="2"/>
    <n v="0"/>
    <n v="0"/>
    <n v="0"/>
    <n v="0"/>
    <e v="#DIV/0!"/>
  </r>
  <r>
    <s v="Sparks ES-Ceiling replacement-Contractor"/>
    <x v="4"/>
    <x v="25"/>
    <x v="1"/>
    <x v="4"/>
    <n v="258122"/>
    <n v="258122"/>
    <n v="258122"/>
    <n v="245215.90000000002"/>
    <n v="0.95000000000000007"/>
  </r>
  <r>
    <s v="Sparks ES-Drinking fountain replacement-Advertisement"/>
    <x v="4"/>
    <x v="25"/>
    <x v="2"/>
    <x v="0"/>
    <n v="0"/>
    <n v="0"/>
    <n v="0"/>
    <n v="0"/>
    <e v="#DIV/0!"/>
  </r>
  <r>
    <s v="Sparks ES-Drinking fountain replacement-Contractor"/>
    <x v="4"/>
    <x v="25"/>
    <x v="2"/>
    <x v="4"/>
    <n v="15000"/>
    <s v="N/A"/>
    <n v="0"/>
    <n v="0"/>
    <e v="#DIV/0!"/>
  </r>
  <r>
    <s v="Sparks ES-Drinking fountain replacement-Design"/>
    <x v="4"/>
    <x v="25"/>
    <x v="2"/>
    <x v="5"/>
    <n v="0"/>
    <n v="0"/>
    <n v="0"/>
    <n v="0"/>
    <e v="#DIV/0!"/>
  </r>
  <r>
    <s v="Sparks ES-Drinking fountain replacement-DSA Fees"/>
    <x v="4"/>
    <x v="25"/>
    <x v="2"/>
    <x v="6"/>
    <n v="0"/>
    <n v="0"/>
    <n v="0"/>
    <n v="0"/>
    <e v="#DIV/0!"/>
  </r>
  <r>
    <s v="Sparks ES-Drinking fountain replacement-DSA Inspection"/>
    <x v="4"/>
    <x v="25"/>
    <x v="2"/>
    <x v="7"/>
    <n v="1200"/>
    <s v="No Proposal Provided"/>
    <n v="1200"/>
    <n v="0"/>
    <n v="0"/>
  </r>
  <r>
    <s v="Sparks ES-Drinking fountain replacement-DSA Special Inspection"/>
    <x v="4"/>
    <x v="25"/>
    <x v="2"/>
    <x v="8"/>
    <n v="0"/>
    <n v="0"/>
    <n v="0"/>
    <n v="0"/>
    <e v="#DIV/0!"/>
  </r>
  <r>
    <s v="Sparks ES-Drinking fountain replacement-Environ Consultant"/>
    <x v="4"/>
    <x v="25"/>
    <x v="2"/>
    <x v="9"/>
    <n v="0"/>
    <n v="0"/>
    <n v="0"/>
    <n v="0"/>
    <e v="#DIV/0!"/>
  </r>
  <r>
    <s v="Sparks ES-Drinking fountain replacement-Reprographics"/>
    <x v="4"/>
    <x v="25"/>
    <x v="2"/>
    <x v="14"/>
    <n v="0"/>
    <n v="0"/>
    <n v="0"/>
    <n v="0"/>
    <e v="#DIV/0!"/>
  </r>
  <r>
    <s v="Sparks ES-Fire Alarm-Advertisement"/>
    <x v="4"/>
    <x v="25"/>
    <x v="3"/>
    <x v="0"/>
    <n v="0"/>
    <n v="0"/>
    <n v="0"/>
    <n v="0"/>
    <e v="#DIV/0!"/>
  </r>
  <r>
    <s v="Sparks ES-Fire Alarm-Contractor"/>
    <x v="4"/>
    <x v="25"/>
    <x v="3"/>
    <x v="4"/>
    <n v="300000"/>
    <s v="N/A"/>
    <n v="0"/>
    <n v="0"/>
    <e v="#DIV/0!"/>
  </r>
  <r>
    <s v="Sparks ES-Fire Alarm-Design"/>
    <x v="4"/>
    <x v="25"/>
    <x v="3"/>
    <x v="5"/>
    <n v="12125"/>
    <s v="No Proposal Provided"/>
    <n v="12125"/>
    <n v="0"/>
    <n v="0"/>
  </r>
  <r>
    <s v="Sparks ES-Fire Alarm-DSA Fees"/>
    <x v="4"/>
    <x v="25"/>
    <x v="3"/>
    <x v="6"/>
    <n v="0"/>
    <n v="0"/>
    <n v="930"/>
    <n v="930"/>
    <n v="1"/>
  </r>
  <r>
    <s v="Sparks ES-Fire Alarm-DSA Inspection"/>
    <x v="4"/>
    <x v="25"/>
    <x v="3"/>
    <x v="7"/>
    <n v="0"/>
    <n v="0"/>
    <n v="0"/>
    <n v="0"/>
    <e v="#DIV/0!"/>
  </r>
  <r>
    <s v="Sparks ES-Fire Alarm-Environ Consultant"/>
    <x v="4"/>
    <x v="25"/>
    <x v="3"/>
    <x v="9"/>
    <n v="0"/>
    <n v="0"/>
    <n v="0"/>
    <n v="0"/>
    <e v="#DIV/0!"/>
  </r>
  <r>
    <s v="Sparks ES-Fire Alarm-Reprographics"/>
    <x v="4"/>
    <x v="25"/>
    <x v="3"/>
    <x v="14"/>
    <n v="0"/>
    <n v="0"/>
    <n v="0"/>
    <n v="0"/>
    <e v="#DIV/0!"/>
  </r>
  <r>
    <s v="Sparks ES-Interim Housing-Advertisement"/>
    <x v="4"/>
    <x v="25"/>
    <x v="4"/>
    <x v="0"/>
    <n v="400"/>
    <s v="N/A"/>
    <n v="0"/>
    <n v="0"/>
    <e v="#DIV/0!"/>
  </r>
  <r>
    <s v="Sparks ES-Interim Housing-Alarm"/>
    <x v="4"/>
    <x v="25"/>
    <x v="4"/>
    <x v="16"/>
    <n v="0"/>
    <n v="0"/>
    <n v="0"/>
    <n v="0"/>
    <e v="#DIV/0!"/>
  </r>
  <r>
    <s v="Sparks ES-Interim Housing-CM/PM Management"/>
    <x v="4"/>
    <x v="25"/>
    <x v="4"/>
    <x v="2"/>
    <n v="0"/>
    <n v="0"/>
    <n v="0"/>
    <n v="0"/>
    <e v="#DIV/0!"/>
  </r>
  <r>
    <s v="Sparks ES-Interim Housing-Construction Contingency"/>
    <x v="4"/>
    <x v="25"/>
    <x v="4"/>
    <x v="3"/>
    <n v="55000"/>
    <s v="N/A"/>
    <n v="0"/>
    <n v="0"/>
    <e v="#DIV/0!"/>
  </r>
  <r>
    <s v="Sparks ES-Interim Housing-Contractor"/>
    <x v="4"/>
    <x v="25"/>
    <x v="4"/>
    <x v="4"/>
    <n v="550000"/>
    <s v="N/A"/>
    <n v="0"/>
    <n v="0"/>
    <e v="#DIV/0!"/>
  </r>
  <r>
    <s v="Sparks ES-Interim Housing-Design"/>
    <x v="4"/>
    <x v="25"/>
    <x v="4"/>
    <x v="5"/>
    <n v="80000"/>
    <s v="N/A"/>
    <n v="0"/>
    <n v="0"/>
    <e v="#DIV/0!"/>
  </r>
  <r>
    <s v="Sparks ES-Interim Housing-DSA Fees"/>
    <x v="4"/>
    <x v="25"/>
    <x v="4"/>
    <x v="6"/>
    <n v="14000"/>
    <s v="N/A"/>
    <n v="0"/>
    <n v="0"/>
    <e v="#DIV/0!"/>
  </r>
  <r>
    <s v="Sparks ES-Interim Housing-DSA Inspection"/>
    <x v="4"/>
    <x v="25"/>
    <x v="4"/>
    <x v="7"/>
    <n v="12000"/>
    <s v="N/A"/>
    <n v="0"/>
    <n v="0"/>
    <e v="#DIV/0!"/>
  </r>
  <r>
    <s v="Sparks ES-Interim Housing-DSA Special Inspection"/>
    <x v="4"/>
    <x v="25"/>
    <x v="4"/>
    <x v="8"/>
    <n v="12000"/>
    <s v="N/A"/>
    <n v="0"/>
    <n v="0"/>
    <e v="#DIV/0!"/>
  </r>
  <r>
    <s v="Sparks ES-Interim Housing-Environ Consultant"/>
    <x v="4"/>
    <x v="25"/>
    <x v="4"/>
    <x v="9"/>
    <n v="0"/>
    <n v="0"/>
    <n v="0"/>
    <n v="0"/>
    <e v="#DIV/0!"/>
  </r>
  <r>
    <s v="Sparks ES-Interim Housing-FF &amp; E"/>
    <x v="4"/>
    <x v="25"/>
    <x v="4"/>
    <x v="10"/>
    <n v="0"/>
    <n v="0"/>
    <n v="0"/>
    <n v="0"/>
    <e v="#DIV/0!"/>
  </r>
  <r>
    <s v="Sparks ES-Interim Housing-Legal Services"/>
    <x v="4"/>
    <x v="25"/>
    <x v="4"/>
    <x v="11"/>
    <n v="0"/>
    <n v="0"/>
    <n v="0"/>
    <n v="0"/>
    <e v="#DIV/0!"/>
  </r>
  <r>
    <s v="Sparks ES-Interim Housing-Modular Buildings"/>
    <x v="4"/>
    <x v="25"/>
    <x v="4"/>
    <x v="17"/>
    <n v="150000"/>
    <s v="N/A"/>
    <n v="0"/>
    <n v="0"/>
    <e v="#DIV/0!"/>
  </r>
  <r>
    <s v="Sparks ES-Interim Housing-Move Management"/>
    <x v="4"/>
    <x v="25"/>
    <x v="4"/>
    <x v="13"/>
    <n v="0"/>
    <n v="0"/>
    <n v="0"/>
    <n v="0"/>
    <e v="#DIV/0!"/>
  </r>
  <r>
    <s v="Sparks ES-Interim Housing-Reprographics"/>
    <x v="4"/>
    <x v="25"/>
    <x v="4"/>
    <x v="14"/>
    <n v="400"/>
    <s v="N/A"/>
    <n v="0"/>
    <n v="0"/>
    <e v="#DIV/0!"/>
  </r>
  <r>
    <s v="Sparks ES-Interim Housing-Technology"/>
    <x v="4"/>
    <x v="25"/>
    <x v="4"/>
    <x v="15"/>
    <n v="0"/>
    <n v="0"/>
    <n v="0"/>
    <n v="0"/>
    <e v="#DIV/0!"/>
  </r>
  <r>
    <s v="Sparks MS-21st Century-Advertisement"/>
    <x v="6"/>
    <x v="26"/>
    <x v="0"/>
    <x v="0"/>
    <n v="1181.31"/>
    <s v="N/A"/>
    <n v="0"/>
    <n v="0"/>
    <e v="#DIV/0!"/>
  </r>
  <r>
    <s v="Sparks MS-21st Century-Asbestos oversight/survey/abatement"/>
    <x v="6"/>
    <x v="26"/>
    <x v="0"/>
    <x v="1"/>
    <n v="56000"/>
    <s v="N/A"/>
    <n v="0"/>
    <n v="0"/>
    <e v="#DIV/0!"/>
  </r>
  <r>
    <s v="Sparks MS-21st Century-CM/PM Management"/>
    <x v="6"/>
    <x v="26"/>
    <x v="0"/>
    <x v="2"/>
    <n v="204134.44"/>
    <n v="0"/>
    <n v="145451"/>
    <n v="140977.43"/>
    <n v="0.96924345655925359"/>
  </r>
  <r>
    <s v="Sparks MS-21st Century-Construction Contingency"/>
    <x v="6"/>
    <x v="26"/>
    <x v="0"/>
    <x v="3"/>
    <n v="184094.8"/>
    <s v="N/A"/>
    <n v="0"/>
    <n v="0"/>
    <e v="#DIV/0!"/>
  </r>
  <r>
    <s v="Sparks MS-21st Century-Contractor"/>
    <x v="6"/>
    <x v="26"/>
    <x v="0"/>
    <x v="4"/>
    <n v="1963739.23"/>
    <s v="N/A"/>
    <n v="0"/>
    <n v="0"/>
    <e v="#DIV/0!"/>
  </r>
  <r>
    <s v="Sparks MS-21st Century-Design"/>
    <x v="6"/>
    <x v="26"/>
    <x v="0"/>
    <x v="5"/>
    <n v="225522.57"/>
    <n v="150523"/>
    <n v="175473"/>
    <n v="143181.88"/>
    <n v="0.81597670296854785"/>
  </r>
  <r>
    <s v="Sparks MS-21st Century-DSA Fees"/>
    <x v="6"/>
    <x v="26"/>
    <x v="0"/>
    <x v="6"/>
    <n v="0"/>
    <n v="0"/>
    <n v="22264.25"/>
    <n v="22264.25"/>
    <n v="1"/>
  </r>
  <r>
    <s v="Sparks MS-21st Century-DSA Inspection"/>
    <x v="6"/>
    <x v="26"/>
    <x v="0"/>
    <x v="7"/>
    <n v="32217.51"/>
    <s v="N/A"/>
    <n v="0"/>
    <n v="0"/>
    <e v="#DIV/0!"/>
  </r>
  <r>
    <s v="Sparks MS-21st Century-DSA Special Inspection"/>
    <x v="6"/>
    <x v="26"/>
    <x v="0"/>
    <x v="8"/>
    <n v="16108.76"/>
    <s v="N/A"/>
    <n v="0"/>
    <n v="0"/>
    <e v="#DIV/0!"/>
  </r>
  <r>
    <s v="Sparks MS-21st Century-Environ Consultant"/>
    <x v="6"/>
    <x v="26"/>
    <x v="0"/>
    <x v="9"/>
    <n v="9450.4699999999993"/>
    <s v="No Proposal Provided"/>
    <n v="2950"/>
    <n v="2950"/>
    <n v="1"/>
  </r>
  <r>
    <s v="Sparks MS-21st Century-FF &amp; E"/>
    <x v="6"/>
    <x v="26"/>
    <x v="0"/>
    <x v="10"/>
    <n v="460000"/>
    <n v="0"/>
    <n v="0"/>
    <n v="0"/>
    <e v="#DIV/0!"/>
  </r>
  <r>
    <s v="Sparks MS-21st Century-Legal Services"/>
    <x v="6"/>
    <x v="26"/>
    <x v="0"/>
    <x v="11"/>
    <n v="0"/>
    <n v="0"/>
    <n v="0"/>
    <n v="0"/>
    <e v="#DIV/0!"/>
  </r>
  <r>
    <s v="Sparks MS-21st Century-Move classroom"/>
    <x v="6"/>
    <x v="26"/>
    <x v="0"/>
    <x v="12"/>
    <n v="0"/>
    <n v="0"/>
    <n v="0"/>
    <n v="0"/>
    <e v="#DIV/0!"/>
  </r>
  <r>
    <s v="Sparks MS-21st Century-Move Management"/>
    <x v="6"/>
    <x v="26"/>
    <x v="0"/>
    <x v="13"/>
    <n v="8591.34"/>
    <s v="N/A"/>
    <n v="0"/>
    <n v="0"/>
    <e v="#DIV/0!"/>
  </r>
  <r>
    <s v="Sparks MS-21st Century-Reprographics"/>
    <x v="6"/>
    <x v="26"/>
    <x v="0"/>
    <x v="14"/>
    <n v="1181.31"/>
    <s v="N/A"/>
    <n v="0"/>
    <n v="0"/>
    <e v="#DIV/0!"/>
  </r>
  <r>
    <s v="Sparks MS-21st Century-Technology"/>
    <x v="6"/>
    <x v="26"/>
    <x v="0"/>
    <x v="15"/>
    <n v="460000"/>
    <s v="No Proposal Provided"/>
    <n v="283051.05"/>
    <n v="283051.05"/>
    <n v="1"/>
  </r>
  <r>
    <s v="Sparks MS-Ceiling replacement-CM/PM Management"/>
    <x v="6"/>
    <x v="26"/>
    <x v="1"/>
    <x v="2"/>
    <n v="0"/>
    <n v="0"/>
    <n v="0"/>
    <n v="0"/>
    <e v="#DIV/0!"/>
  </r>
  <r>
    <s v="Sparks MS-Ceiling replacement-Contractor"/>
    <x v="6"/>
    <x v="26"/>
    <x v="1"/>
    <x v="4"/>
    <n v="0"/>
    <n v="0"/>
    <n v="0"/>
    <n v="0"/>
    <e v="#DIV/0!"/>
  </r>
  <r>
    <s v="Sparks MS-Drinking fountain replacement-Advertisement"/>
    <x v="6"/>
    <x v="26"/>
    <x v="2"/>
    <x v="0"/>
    <n v="0"/>
    <n v="0"/>
    <n v="0"/>
    <n v="0"/>
    <e v="#DIV/0!"/>
  </r>
  <r>
    <s v="Sparks MS-Drinking fountain replacement-Contractor"/>
    <x v="6"/>
    <x v="26"/>
    <x v="2"/>
    <x v="4"/>
    <n v="15000"/>
    <s v="N/A"/>
    <n v="0"/>
    <n v="0"/>
    <e v="#DIV/0!"/>
  </r>
  <r>
    <s v="Sparks MS-Drinking fountain replacement-Design"/>
    <x v="6"/>
    <x v="26"/>
    <x v="2"/>
    <x v="5"/>
    <n v="0"/>
    <n v="0"/>
    <n v="0"/>
    <n v="0"/>
    <e v="#DIV/0!"/>
  </r>
  <r>
    <s v="Sparks MS-Drinking fountain replacement-DSA Fees"/>
    <x v="6"/>
    <x v="26"/>
    <x v="2"/>
    <x v="6"/>
    <n v="0"/>
    <n v="0"/>
    <n v="0"/>
    <n v="0"/>
    <e v="#DIV/0!"/>
  </r>
  <r>
    <s v="Sparks MS-Drinking fountain replacement-DSA Inspection"/>
    <x v="6"/>
    <x v="26"/>
    <x v="2"/>
    <x v="7"/>
    <n v="0"/>
    <n v="0"/>
    <n v="0"/>
    <n v="0"/>
    <e v="#DIV/0!"/>
  </r>
  <r>
    <s v="Sparks MS-Drinking fountain replacement-DSA Special Inspection"/>
    <x v="6"/>
    <x v="26"/>
    <x v="2"/>
    <x v="8"/>
    <n v="0"/>
    <n v="0"/>
    <n v="0"/>
    <n v="0"/>
    <e v="#DIV/0!"/>
  </r>
  <r>
    <s v="Sparks MS-Drinking fountain replacement-Environ Consultant"/>
    <x v="6"/>
    <x v="26"/>
    <x v="2"/>
    <x v="9"/>
    <n v="0"/>
    <n v="0"/>
    <n v="0"/>
    <n v="0"/>
    <e v="#DIV/0!"/>
  </r>
  <r>
    <s v="Sparks MS-Drinking fountain replacement-Reprographics"/>
    <x v="6"/>
    <x v="26"/>
    <x v="2"/>
    <x v="14"/>
    <n v="0"/>
    <n v="0"/>
    <n v="0"/>
    <n v="0"/>
    <e v="#DIV/0!"/>
  </r>
  <r>
    <s v="Sparks MS-Fire Alarm-Advertisement"/>
    <x v="6"/>
    <x v="26"/>
    <x v="3"/>
    <x v="0"/>
    <n v="0"/>
    <n v="0"/>
    <n v="0"/>
    <n v="0"/>
    <e v="#DIV/0!"/>
  </r>
  <r>
    <s v="Sparks MS-Fire Alarm-Contractor"/>
    <x v="6"/>
    <x v="26"/>
    <x v="3"/>
    <x v="4"/>
    <n v="240000"/>
    <n v="162000"/>
    <n v="152000"/>
    <n v="144400"/>
    <n v="0.95"/>
  </r>
  <r>
    <s v="Sparks MS-Fire Alarm-Design"/>
    <x v="6"/>
    <x v="26"/>
    <x v="3"/>
    <x v="5"/>
    <n v="4950"/>
    <s v="No Proposal Provided"/>
    <n v="4950"/>
    <n v="4950"/>
    <n v="1"/>
  </r>
  <r>
    <s v="Sparks MS-Fire Alarm-DSA Fees"/>
    <x v="6"/>
    <x v="26"/>
    <x v="3"/>
    <x v="6"/>
    <n v="0"/>
    <n v="0"/>
    <n v="860"/>
    <n v="860"/>
    <n v="1"/>
  </r>
  <r>
    <s v="Sparks MS-Fire Alarm-DSA Inspection"/>
    <x v="6"/>
    <x v="26"/>
    <x v="3"/>
    <x v="7"/>
    <n v="6875"/>
    <s v="No Proposal Provided"/>
    <n v="6875"/>
    <n v="6875"/>
    <n v="1"/>
  </r>
  <r>
    <s v="Sparks MS-Fire Alarm-Environ Consultant"/>
    <x v="6"/>
    <x v="26"/>
    <x v="3"/>
    <x v="9"/>
    <n v="0"/>
    <n v="0"/>
    <n v="0"/>
    <n v="0"/>
    <e v="#DIV/0!"/>
  </r>
  <r>
    <s v="Sparks MS-Fire Alarm-Reprographics"/>
    <x v="6"/>
    <x v="26"/>
    <x v="3"/>
    <x v="14"/>
    <n v="0"/>
    <n v="0"/>
    <n v="0"/>
    <n v="0"/>
    <e v="#DIV/0!"/>
  </r>
  <r>
    <s v="Sparks MS-Interim Housing-Advertisement"/>
    <x v="6"/>
    <x v="26"/>
    <x v="4"/>
    <x v="0"/>
    <s v="No IH Required"/>
    <n v="0"/>
    <n v="0"/>
    <n v="0"/>
    <e v="#DIV/0!"/>
  </r>
  <r>
    <s v="Sparks MS-Interim Housing-Alarm"/>
    <x v="6"/>
    <x v="26"/>
    <x v="4"/>
    <x v="16"/>
    <s v="No IH Required"/>
    <n v="0"/>
    <n v="0"/>
    <n v="0"/>
    <e v="#DIV/0!"/>
  </r>
  <r>
    <s v="Sparks MS-Interim Housing-CM/PM Management"/>
    <x v="6"/>
    <x v="26"/>
    <x v="4"/>
    <x v="2"/>
    <s v="No IH Required"/>
    <n v="0"/>
    <n v="0"/>
    <n v="0"/>
    <e v="#DIV/0!"/>
  </r>
  <r>
    <s v="Sparks MS-Interim Housing-Construction Contingency"/>
    <x v="6"/>
    <x v="26"/>
    <x v="4"/>
    <x v="3"/>
    <s v="No IH Required"/>
    <n v="0"/>
    <n v="0"/>
    <n v="0"/>
    <e v="#DIV/0!"/>
  </r>
  <r>
    <s v="Sparks MS-Interim Housing-Contractor"/>
    <x v="6"/>
    <x v="26"/>
    <x v="4"/>
    <x v="4"/>
    <s v="No IH Required"/>
    <n v="0"/>
    <n v="0"/>
    <n v="0"/>
    <e v="#DIV/0!"/>
  </r>
  <r>
    <s v="Sparks MS-Interim Housing-Design"/>
    <x v="6"/>
    <x v="26"/>
    <x v="4"/>
    <x v="5"/>
    <s v="No IH Required"/>
    <n v="0"/>
    <n v="0"/>
    <n v="0"/>
    <e v="#DIV/0!"/>
  </r>
  <r>
    <s v="Sparks MS-Interim Housing-DSA Fees"/>
    <x v="6"/>
    <x v="26"/>
    <x v="4"/>
    <x v="6"/>
    <s v="No IH Required"/>
    <n v="0"/>
    <n v="0"/>
    <n v="0"/>
    <e v="#DIV/0!"/>
  </r>
  <r>
    <s v="Sparks MS-Interim Housing-DSA Inspection"/>
    <x v="6"/>
    <x v="26"/>
    <x v="4"/>
    <x v="7"/>
    <s v="No IH Required"/>
    <n v="0"/>
    <n v="0"/>
    <n v="0"/>
    <e v="#DIV/0!"/>
  </r>
  <r>
    <s v="Sparks MS-Interim Housing-DSA Special Inspection"/>
    <x v="6"/>
    <x v="26"/>
    <x v="4"/>
    <x v="8"/>
    <s v="No IH Required"/>
    <n v="0"/>
    <n v="0"/>
    <n v="0"/>
    <e v="#DIV/0!"/>
  </r>
  <r>
    <s v="Sparks MS-Interim Housing-Environ Consultant"/>
    <x v="6"/>
    <x v="26"/>
    <x v="4"/>
    <x v="9"/>
    <s v="No IH Required"/>
    <n v="0"/>
    <n v="0"/>
    <n v="0"/>
    <e v="#DIV/0!"/>
  </r>
  <r>
    <s v="Sparks MS-Interim Housing-FF &amp; E"/>
    <x v="6"/>
    <x v="26"/>
    <x v="4"/>
    <x v="10"/>
    <s v="No IH Required"/>
    <n v="0"/>
    <n v="0"/>
    <n v="0"/>
    <e v="#DIV/0!"/>
  </r>
  <r>
    <s v="Sparks MS-Interim Housing-Legal Services"/>
    <x v="6"/>
    <x v="26"/>
    <x v="4"/>
    <x v="11"/>
    <s v="No IH Required"/>
    <n v="0"/>
    <n v="0"/>
    <n v="0"/>
    <e v="#DIV/0!"/>
  </r>
  <r>
    <s v="Sparks MS-Interim Housing-Modular Buildings"/>
    <x v="6"/>
    <x v="26"/>
    <x v="4"/>
    <x v="17"/>
    <s v="No IH Required"/>
    <n v="0"/>
    <n v="0"/>
    <n v="0"/>
    <e v="#DIV/0!"/>
  </r>
  <r>
    <s v="Sparks MS-Interim Housing-Move Management"/>
    <x v="6"/>
    <x v="26"/>
    <x v="4"/>
    <x v="13"/>
    <s v="No IH Required"/>
    <n v="0"/>
    <n v="0"/>
    <n v="0"/>
    <e v="#DIV/0!"/>
  </r>
  <r>
    <s v="Sparks MS-Interim Housing-Reprographics"/>
    <x v="6"/>
    <x v="26"/>
    <x v="4"/>
    <x v="14"/>
    <s v="No IH Required"/>
    <n v="0"/>
    <n v="0"/>
    <n v="0"/>
    <e v="#DIV/0!"/>
  </r>
  <r>
    <s v="Sparks MS-Interim Housing-Technology"/>
    <x v="6"/>
    <x v="26"/>
    <x v="4"/>
    <x v="15"/>
    <s v="No IH Required"/>
    <n v="0"/>
    <n v="0"/>
    <n v="0"/>
    <e v="#DIV/0!"/>
  </r>
  <r>
    <s v="Stimson-21st Century-Advertisement"/>
    <x v="5"/>
    <x v="27"/>
    <x v="0"/>
    <x v="0"/>
    <n v="0"/>
    <n v="0"/>
    <n v="0"/>
    <n v="0"/>
    <e v="#DIV/0!"/>
  </r>
  <r>
    <s v="Stimson-21st Century-Asbestos oversight/survey/abatement"/>
    <x v="5"/>
    <x v="27"/>
    <x v="0"/>
    <x v="1"/>
    <n v="0"/>
    <n v="0"/>
    <n v="0"/>
    <n v="0"/>
    <e v="#DIV/0!"/>
  </r>
  <r>
    <s v="Stimson-21st Century-CM/PM Management"/>
    <x v="5"/>
    <x v="27"/>
    <x v="0"/>
    <x v="2"/>
    <n v="72491"/>
    <s v="N/A"/>
    <n v="75128"/>
    <n v="10450"/>
    <n v="0.13909594292407623"/>
  </r>
  <r>
    <s v="Stimson-21st Century-Construction Contingency"/>
    <x v="5"/>
    <x v="27"/>
    <x v="0"/>
    <x v="3"/>
    <n v="79796.399999999994"/>
    <s v="N/A"/>
    <n v="0"/>
    <n v="0"/>
    <e v="#DIV/0!"/>
  </r>
  <r>
    <s v="Stimson-21st Century-Contractor"/>
    <x v="5"/>
    <x v="27"/>
    <x v="0"/>
    <x v="4"/>
    <n v="851188.2"/>
    <s v="N/A"/>
    <n v="0"/>
    <n v="0"/>
    <e v="#DIV/0!"/>
  </r>
  <r>
    <s v="Stimson-21st Century-Design"/>
    <x v="5"/>
    <x v="27"/>
    <x v="0"/>
    <x v="5"/>
    <n v="41893.11"/>
    <s v="N/A"/>
    <n v="0"/>
    <n v="0"/>
    <e v="#DIV/0!"/>
  </r>
  <r>
    <s v="Stimson-21st Century-DSA Fees"/>
    <x v="5"/>
    <x v="27"/>
    <x v="0"/>
    <x v="6"/>
    <n v="16292.23"/>
    <s v="N/A"/>
    <n v="0"/>
    <n v="0"/>
    <e v="#DIV/0!"/>
  </r>
  <r>
    <s v="Stimson-21st Century-DSA Inspection"/>
    <x v="5"/>
    <x v="27"/>
    <x v="0"/>
    <x v="7"/>
    <n v="13964.77"/>
    <s v="N/A"/>
    <n v="0"/>
    <n v="0"/>
    <e v="#DIV/0!"/>
  </r>
  <r>
    <s v="Stimson-21st Century-DSA Special Inspection"/>
    <x v="5"/>
    <x v="27"/>
    <x v="0"/>
    <x v="8"/>
    <n v="0"/>
    <n v="0"/>
    <n v="0"/>
    <n v="0"/>
    <e v="#DIV/0!"/>
  </r>
  <r>
    <s v="Stimson-21st Century-Environ Consultant"/>
    <x v="5"/>
    <x v="27"/>
    <x v="0"/>
    <x v="9"/>
    <n v="0"/>
    <n v="0"/>
    <n v="0"/>
    <n v="0"/>
    <e v="#DIV/0!"/>
  </r>
  <r>
    <s v="Stimson-21st Century-FF &amp; E"/>
    <x v="5"/>
    <x v="27"/>
    <x v="0"/>
    <x v="10"/>
    <n v="240000"/>
    <s v="N/A"/>
    <n v="0"/>
    <n v="0"/>
    <e v="#DIV/0!"/>
  </r>
  <r>
    <s v="Stimson-21st Century-Legal Services"/>
    <x v="5"/>
    <x v="27"/>
    <x v="0"/>
    <x v="11"/>
    <n v="0"/>
    <n v="0"/>
    <n v="0"/>
    <n v="0"/>
    <e v="#DIV/0!"/>
  </r>
  <r>
    <s v="Stimson-21st Century-Move classroom"/>
    <x v="5"/>
    <x v="27"/>
    <x v="0"/>
    <x v="12"/>
    <n v="0"/>
    <n v="0"/>
    <n v="0"/>
    <n v="0"/>
    <e v="#DIV/0!"/>
  </r>
  <r>
    <s v="Stimson-21st Century-Move Management"/>
    <x v="5"/>
    <x v="27"/>
    <x v="0"/>
    <x v="13"/>
    <n v="3723.94"/>
    <s v="N/A"/>
    <n v="0"/>
    <n v="0"/>
    <e v="#DIV/0!"/>
  </r>
  <r>
    <s v="Stimson-21st Century-Reprographics"/>
    <x v="5"/>
    <x v="27"/>
    <x v="0"/>
    <x v="14"/>
    <n v="0"/>
    <n v="0"/>
    <n v="0"/>
    <n v="0"/>
    <e v="#DIV/0!"/>
  </r>
  <r>
    <s v="Stimson-21st Century-Technology"/>
    <x v="5"/>
    <x v="27"/>
    <x v="0"/>
    <x v="15"/>
    <n v="240000"/>
    <s v="No Proposal Provided"/>
    <n v="20737.46"/>
    <n v="20737.46"/>
    <n v="1"/>
  </r>
  <r>
    <s v="Stimson-Ceiling replacement-CM/PM Management"/>
    <x v="5"/>
    <x v="27"/>
    <x v="1"/>
    <x v="2"/>
    <n v="0"/>
    <n v="0"/>
    <n v="0"/>
    <n v="0"/>
    <e v="#DIV/0!"/>
  </r>
  <r>
    <s v="Stimson-Ceiling replacement-Contractor"/>
    <x v="5"/>
    <x v="27"/>
    <x v="1"/>
    <x v="4"/>
    <n v="0"/>
    <n v="0"/>
    <n v="0"/>
    <n v="0"/>
    <e v="#DIV/0!"/>
  </r>
  <r>
    <s v="Stimson-Drinking fountain replacement-Advertisement"/>
    <x v="5"/>
    <x v="27"/>
    <x v="2"/>
    <x v="0"/>
    <n v="0"/>
    <n v="0"/>
    <n v="0"/>
    <n v="0"/>
    <e v="#DIV/0!"/>
  </r>
  <r>
    <s v="Stimson-Drinking fountain replacement-Contractor"/>
    <x v="5"/>
    <x v="27"/>
    <x v="2"/>
    <x v="4"/>
    <n v="0"/>
    <n v="0"/>
    <n v="0"/>
    <n v="0"/>
    <e v="#DIV/0!"/>
  </r>
  <r>
    <s v="Stimson-Drinking fountain replacement-Design"/>
    <x v="5"/>
    <x v="27"/>
    <x v="2"/>
    <x v="5"/>
    <n v="0"/>
    <n v="0"/>
    <n v="0"/>
    <n v="0"/>
    <e v="#DIV/0!"/>
  </r>
  <r>
    <s v="Stimson-Drinking fountain replacement-DSA Fees"/>
    <x v="5"/>
    <x v="27"/>
    <x v="2"/>
    <x v="6"/>
    <n v="0"/>
    <n v="0"/>
    <n v="0"/>
    <n v="0"/>
    <e v="#DIV/0!"/>
  </r>
  <r>
    <s v="Stimson-Drinking fountain replacement-DSA Inspection"/>
    <x v="5"/>
    <x v="27"/>
    <x v="2"/>
    <x v="7"/>
    <n v="0"/>
    <n v="0"/>
    <n v="0"/>
    <n v="0"/>
    <e v="#DIV/0!"/>
  </r>
  <r>
    <s v="Stimson-Drinking fountain replacement-DSA Special Inspection"/>
    <x v="5"/>
    <x v="27"/>
    <x v="2"/>
    <x v="8"/>
    <n v="0"/>
    <n v="0"/>
    <n v="0"/>
    <n v="0"/>
    <e v="#DIV/0!"/>
  </r>
  <r>
    <s v="Stimson-Drinking fountain replacement-Environ Consultant"/>
    <x v="5"/>
    <x v="27"/>
    <x v="2"/>
    <x v="9"/>
    <n v="0"/>
    <n v="0"/>
    <n v="0"/>
    <n v="0"/>
    <e v="#DIV/0!"/>
  </r>
  <r>
    <s v="Stimson-Drinking fountain replacement-Reprographics"/>
    <x v="5"/>
    <x v="27"/>
    <x v="2"/>
    <x v="14"/>
    <n v="0"/>
    <n v="0"/>
    <n v="0"/>
    <n v="0"/>
    <e v="#DIV/0!"/>
  </r>
  <r>
    <s v="Stimson-Fire Alarm-Advertisement"/>
    <x v="5"/>
    <x v="27"/>
    <x v="3"/>
    <x v="0"/>
    <n v="0"/>
    <n v="0"/>
    <n v="0"/>
    <n v="0"/>
    <e v="#DIV/0!"/>
  </r>
  <r>
    <s v="Stimson-Fire Alarm-Contractor"/>
    <x v="5"/>
    <x v="27"/>
    <x v="3"/>
    <x v="4"/>
    <n v="180000"/>
    <n v="0"/>
    <n v="0"/>
    <n v="0"/>
    <e v="#DIV/0!"/>
  </r>
  <r>
    <s v="Stimson-Fire Alarm-Design"/>
    <x v="5"/>
    <x v="27"/>
    <x v="3"/>
    <x v="5"/>
    <n v="39500"/>
    <s v="No Proposal Provided"/>
    <n v="39500"/>
    <n v="29625"/>
    <n v="0.75"/>
  </r>
  <r>
    <s v="Stimson-Fire Alarm-DSA Fees"/>
    <x v="5"/>
    <x v="27"/>
    <x v="3"/>
    <x v="6"/>
    <n v="375"/>
    <s v="No Proposal Provided"/>
    <n v="375"/>
    <n v="375"/>
    <n v="1"/>
  </r>
  <r>
    <s v="Stimson-Fire Alarm-DSA Inspection"/>
    <x v="5"/>
    <x v="27"/>
    <x v="3"/>
    <x v="7"/>
    <n v="0"/>
    <n v="0"/>
    <n v="0"/>
    <n v="0"/>
    <e v="#DIV/0!"/>
  </r>
  <r>
    <s v="Stimson-Fire Alarm-Environ Consultant"/>
    <x v="5"/>
    <x v="27"/>
    <x v="3"/>
    <x v="9"/>
    <n v="0"/>
    <n v="0"/>
    <n v="0"/>
    <n v="0"/>
    <e v="#DIV/0!"/>
  </r>
  <r>
    <s v="Stimson-Fire Alarm-Reprographics"/>
    <x v="5"/>
    <x v="27"/>
    <x v="3"/>
    <x v="14"/>
    <n v="0"/>
    <n v="0"/>
    <n v="0"/>
    <n v="0"/>
    <e v="#DIV/0!"/>
  </r>
  <r>
    <s v="Stimson-Interim Housing-Advertisement"/>
    <x v="5"/>
    <x v="27"/>
    <x v="4"/>
    <x v="0"/>
    <s v="No IH Required"/>
    <n v="0"/>
    <n v="0"/>
    <n v="0"/>
    <e v="#DIV/0!"/>
  </r>
  <r>
    <s v="Stimson-Interim Housing-Alarm"/>
    <x v="5"/>
    <x v="27"/>
    <x v="4"/>
    <x v="16"/>
    <s v="No IH Required"/>
    <n v="0"/>
    <n v="0"/>
    <n v="0"/>
    <e v="#DIV/0!"/>
  </r>
  <r>
    <s v="Stimson-Interim Housing-CM/PM Management"/>
    <x v="5"/>
    <x v="27"/>
    <x v="4"/>
    <x v="2"/>
    <s v="No IH Required"/>
    <n v="0"/>
    <n v="0"/>
    <n v="0"/>
    <e v="#DIV/0!"/>
  </r>
  <r>
    <s v="Stimson-Interim Housing-Construction Contingency"/>
    <x v="5"/>
    <x v="27"/>
    <x v="4"/>
    <x v="3"/>
    <s v="No IH Required"/>
    <n v="0"/>
    <n v="0"/>
    <n v="0"/>
    <e v="#DIV/0!"/>
  </r>
  <r>
    <s v="Stimson-Interim Housing-Contractor"/>
    <x v="5"/>
    <x v="27"/>
    <x v="4"/>
    <x v="4"/>
    <s v="No IH Required"/>
    <n v="0"/>
    <n v="0"/>
    <n v="0"/>
    <e v="#DIV/0!"/>
  </r>
  <r>
    <s v="Stimson-Interim Housing-Design"/>
    <x v="5"/>
    <x v="27"/>
    <x v="4"/>
    <x v="5"/>
    <s v="No IH Required"/>
    <n v="0"/>
    <n v="0"/>
    <n v="0"/>
    <e v="#DIV/0!"/>
  </r>
  <r>
    <s v="Stimson-Interim Housing-DSA Fees"/>
    <x v="5"/>
    <x v="27"/>
    <x v="4"/>
    <x v="6"/>
    <s v="No IH Required"/>
    <n v="0"/>
    <n v="0"/>
    <n v="0"/>
    <e v="#DIV/0!"/>
  </r>
  <r>
    <s v="Stimson-Interim Housing-DSA Inspection"/>
    <x v="5"/>
    <x v="27"/>
    <x v="4"/>
    <x v="7"/>
    <s v="No IH Required"/>
    <n v="0"/>
    <n v="0"/>
    <n v="0"/>
    <e v="#DIV/0!"/>
  </r>
  <r>
    <s v="Stimson-Interim Housing-DSA Special Inspection"/>
    <x v="5"/>
    <x v="27"/>
    <x v="4"/>
    <x v="8"/>
    <s v="No IH Required"/>
    <n v="0"/>
    <n v="0"/>
    <n v="0"/>
    <e v="#DIV/0!"/>
  </r>
  <r>
    <s v="Stimson-Interim Housing-Environ Consultant"/>
    <x v="5"/>
    <x v="27"/>
    <x v="4"/>
    <x v="9"/>
    <s v="No IH Required"/>
    <n v="0"/>
    <n v="0"/>
    <n v="0"/>
    <e v="#DIV/0!"/>
  </r>
  <r>
    <s v="Stimson-Interim Housing-FF &amp; E"/>
    <x v="5"/>
    <x v="27"/>
    <x v="4"/>
    <x v="10"/>
    <s v="No IH Required"/>
    <n v="0"/>
    <n v="0"/>
    <n v="0"/>
    <e v="#DIV/0!"/>
  </r>
  <r>
    <s v="Stimson-Interim Housing-Legal Services"/>
    <x v="5"/>
    <x v="27"/>
    <x v="4"/>
    <x v="11"/>
    <s v="No IH Required"/>
    <n v="0"/>
    <n v="0"/>
    <n v="0"/>
    <e v="#DIV/0!"/>
  </r>
  <r>
    <s v="Stimson-Interim Housing-Modular Buildings"/>
    <x v="5"/>
    <x v="27"/>
    <x v="4"/>
    <x v="17"/>
    <s v="No IH Required"/>
    <n v="0"/>
    <n v="0"/>
    <n v="0"/>
    <e v="#DIV/0!"/>
  </r>
  <r>
    <s v="Stimson-Interim Housing-Move Management"/>
    <x v="5"/>
    <x v="27"/>
    <x v="4"/>
    <x v="13"/>
    <s v="No IH Required"/>
    <n v="0"/>
    <n v="0"/>
    <n v="0"/>
    <e v="#DIV/0!"/>
  </r>
  <r>
    <s v="Stimson-Interim Housing-Reprographics"/>
    <x v="5"/>
    <x v="27"/>
    <x v="4"/>
    <x v="14"/>
    <s v="No IH Required"/>
    <n v="0"/>
    <n v="0"/>
    <n v="0"/>
    <e v="#DIV/0!"/>
  </r>
  <r>
    <s v="Stimson-Interim Housing-Technology"/>
    <x v="5"/>
    <x v="27"/>
    <x v="4"/>
    <x v="15"/>
    <s v="No IH Required"/>
    <n v="0"/>
    <n v="0"/>
    <n v="0"/>
    <e v="#DIV/0!"/>
  </r>
  <r>
    <s v="Sunset-21st Century-Advertisement"/>
    <x v="5"/>
    <x v="28"/>
    <x v="0"/>
    <x v="0"/>
    <n v="0"/>
    <n v="0"/>
    <n v="0"/>
    <n v="0"/>
    <e v="#DIV/0!"/>
  </r>
  <r>
    <s v="Sunset-21st Century-Asbestos oversight/survey/abatement"/>
    <x v="5"/>
    <x v="28"/>
    <x v="0"/>
    <x v="1"/>
    <n v="42000"/>
    <s v="N/A"/>
    <n v="0"/>
    <n v="0"/>
    <e v="#DIV/0!"/>
  </r>
  <r>
    <s v="Sunset-21st Century-CM/PM Management"/>
    <x v="5"/>
    <x v="28"/>
    <x v="0"/>
    <x v="2"/>
    <n v="139528.37"/>
    <s v="N/A"/>
    <n v="206602"/>
    <n v="7905"/>
    <n v="3.8261972294556683E-2"/>
  </r>
  <r>
    <s v="Sunset-21st Century-Construction Contingency"/>
    <x v="5"/>
    <x v="28"/>
    <x v="0"/>
    <x v="3"/>
    <n v="138170"/>
    <s v="N/A"/>
    <n v="0"/>
    <n v="0"/>
    <e v="#DIV/0!"/>
  </r>
  <r>
    <s v="Sunset-21st Century-Contractor"/>
    <x v="5"/>
    <x v="28"/>
    <x v="0"/>
    <x v="4"/>
    <n v="1473859.39"/>
    <s v="No Proposal Provided"/>
    <n v="41500"/>
    <n v="41500"/>
    <n v="1"/>
  </r>
  <r>
    <s v="Sunset-21st Century-Design"/>
    <x v="5"/>
    <x v="28"/>
    <x v="0"/>
    <x v="5"/>
    <n v="169263.09"/>
    <n v="225488"/>
    <n v="186560"/>
    <n v="29545.89"/>
    <n v="0.15837205188679246"/>
  </r>
  <r>
    <s v="Sunset-21st Century-DSA Fees"/>
    <x v="5"/>
    <x v="28"/>
    <x v="0"/>
    <x v="6"/>
    <n v="28210.51"/>
    <s v="N/A"/>
    <n v="0"/>
    <n v="0"/>
    <e v="#DIV/0!"/>
  </r>
  <r>
    <s v="Sunset-21st Century-DSA Inspection"/>
    <x v="5"/>
    <x v="28"/>
    <x v="0"/>
    <x v="7"/>
    <n v="24180.44"/>
    <s v="N/A"/>
    <n v="0"/>
    <n v="0"/>
    <e v="#DIV/0!"/>
  </r>
  <r>
    <s v="Sunset-21st Century-DSA Special Inspection"/>
    <x v="5"/>
    <x v="28"/>
    <x v="0"/>
    <x v="8"/>
    <n v="12090.22"/>
    <s v="N/A"/>
    <n v="0"/>
    <n v="0"/>
    <e v="#DIV/0!"/>
  </r>
  <r>
    <s v="Sunset-21st Century-Environ Consultant"/>
    <x v="5"/>
    <x v="28"/>
    <x v="0"/>
    <x v="9"/>
    <n v="7092.93"/>
    <s v="No Proposal Provided"/>
    <n v="2700"/>
    <n v="2700"/>
    <n v="1"/>
  </r>
  <r>
    <s v="Sunset-21st Century-FF &amp; E"/>
    <x v="5"/>
    <x v="28"/>
    <x v="0"/>
    <x v="10"/>
    <n v="240000"/>
    <s v="No Proposal Provided"/>
    <n v="20720.61"/>
    <n v="20720.61"/>
    <n v="1"/>
  </r>
  <r>
    <s v="Sunset-21st Century-Legal Services"/>
    <x v="5"/>
    <x v="28"/>
    <x v="0"/>
    <x v="11"/>
    <n v="0"/>
    <n v="0"/>
    <n v="0"/>
    <n v="0"/>
    <e v="#DIV/0!"/>
  </r>
  <r>
    <s v="Sunset-21st Century-Move classroom"/>
    <x v="5"/>
    <x v="28"/>
    <x v="0"/>
    <x v="12"/>
    <n v="0"/>
    <n v="0"/>
    <n v="0"/>
    <n v="0"/>
    <e v="#DIV/0!"/>
  </r>
  <r>
    <s v="Sunset-21st Century-Move Management"/>
    <x v="5"/>
    <x v="28"/>
    <x v="0"/>
    <x v="13"/>
    <n v="6448.12"/>
    <s v="N/A"/>
    <n v="0"/>
    <n v="0"/>
    <e v="#DIV/0!"/>
  </r>
  <r>
    <s v="Sunset-21st Century-Reprographics"/>
    <x v="5"/>
    <x v="28"/>
    <x v="0"/>
    <x v="14"/>
    <n v="0"/>
    <n v="0"/>
    <n v="0"/>
    <n v="0"/>
    <e v="#DIV/0!"/>
  </r>
  <r>
    <s v="Sunset-21st Century-Technology"/>
    <x v="5"/>
    <x v="28"/>
    <x v="0"/>
    <x v="15"/>
    <n v="240000"/>
    <s v="No Proposal Provided"/>
    <n v="108157.35999999999"/>
    <n v="108157.35999999999"/>
    <n v="1"/>
  </r>
  <r>
    <s v="Sunset-Ceiling replacement-CM/PM Management"/>
    <x v="5"/>
    <x v="28"/>
    <x v="1"/>
    <x v="2"/>
    <n v="0"/>
    <n v="0"/>
    <n v="0"/>
    <n v="0"/>
    <e v="#DIV/0!"/>
  </r>
  <r>
    <s v="Sunset-Ceiling replacement-Contractor"/>
    <x v="5"/>
    <x v="28"/>
    <x v="1"/>
    <x v="4"/>
    <n v="242880"/>
    <n v="242880"/>
    <n v="242880"/>
    <n v="230736"/>
    <n v="0.95"/>
  </r>
  <r>
    <s v="Sunset-Drinking fountain replacement-Advertisement"/>
    <x v="5"/>
    <x v="28"/>
    <x v="2"/>
    <x v="0"/>
    <n v="0"/>
    <n v="0"/>
    <n v="0"/>
    <n v="0"/>
    <e v="#DIV/0!"/>
  </r>
  <r>
    <s v="Sunset-Drinking fountain replacement-Contractor"/>
    <x v="5"/>
    <x v="28"/>
    <x v="2"/>
    <x v="4"/>
    <n v="15000"/>
    <s v="No Proposal Provided"/>
    <n v="22800"/>
    <n v="22800"/>
    <n v="1"/>
  </r>
  <r>
    <s v="Sunset-Drinking fountain replacement-Design"/>
    <x v="5"/>
    <x v="28"/>
    <x v="2"/>
    <x v="5"/>
    <n v="0"/>
    <n v="0"/>
    <n v="0"/>
    <n v="0"/>
    <e v="#DIV/0!"/>
  </r>
  <r>
    <s v="Sunset-Drinking fountain replacement-DSA Fees"/>
    <x v="5"/>
    <x v="28"/>
    <x v="2"/>
    <x v="6"/>
    <n v="0"/>
    <n v="0"/>
    <n v="0"/>
    <n v="0"/>
    <e v="#DIV/0!"/>
  </r>
  <r>
    <s v="Sunset-Drinking fountain replacement-DSA Inspection"/>
    <x v="5"/>
    <x v="28"/>
    <x v="2"/>
    <x v="7"/>
    <n v="0"/>
    <n v="0"/>
    <n v="0"/>
    <n v="0"/>
    <e v="#DIV/0!"/>
  </r>
  <r>
    <s v="Sunset-Drinking fountain replacement-DSA Special Inspection"/>
    <x v="5"/>
    <x v="28"/>
    <x v="2"/>
    <x v="8"/>
    <n v="0"/>
    <n v="0"/>
    <n v="0"/>
    <n v="0"/>
    <e v="#DIV/0!"/>
  </r>
  <r>
    <s v="Sunset-Drinking fountain replacement-Environ Consultant"/>
    <x v="5"/>
    <x v="28"/>
    <x v="2"/>
    <x v="9"/>
    <n v="0"/>
    <n v="0"/>
    <n v="0"/>
    <n v="0"/>
    <e v="#DIV/0!"/>
  </r>
  <r>
    <s v="Sunset-Drinking fountain replacement-Reprographics"/>
    <x v="5"/>
    <x v="28"/>
    <x v="2"/>
    <x v="14"/>
    <n v="0"/>
    <n v="0"/>
    <n v="0"/>
    <n v="0"/>
    <e v="#DIV/0!"/>
  </r>
  <r>
    <s v="Sunset-Fire Alarm-Advertisement"/>
    <x v="5"/>
    <x v="28"/>
    <x v="3"/>
    <x v="0"/>
    <n v="0"/>
    <n v="0"/>
    <n v="0"/>
    <n v="0"/>
    <e v="#DIV/0!"/>
  </r>
  <r>
    <s v="Sunset-Fire Alarm-Contractor"/>
    <x v="5"/>
    <x v="28"/>
    <x v="3"/>
    <x v="4"/>
    <n v="180000"/>
    <s v="N/A"/>
    <n v="0"/>
    <n v="0"/>
    <e v="#DIV/0!"/>
  </r>
  <r>
    <s v="Sunset-Fire Alarm-Design"/>
    <x v="5"/>
    <x v="28"/>
    <x v="3"/>
    <x v="5"/>
    <n v="48500"/>
    <s v="No Proposal Provided"/>
    <n v="48500"/>
    <n v="36375"/>
    <n v="0.75"/>
  </r>
  <r>
    <s v="Sunset-Fire Alarm-DSA Fees"/>
    <x v="5"/>
    <x v="28"/>
    <x v="3"/>
    <x v="6"/>
    <n v="0"/>
    <n v="0"/>
    <n v="564"/>
    <n v="564"/>
    <n v="1"/>
  </r>
  <r>
    <s v="Sunset-Fire Alarm-DSA Inspection"/>
    <x v="5"/>
    <x v="28"/>
    <x v="3"/>
    <x v="7"/>
    <n v="0"/>
    <n v="0"/>
    <n v="0"/>
    <n v="0"/>
    <e v="#DIV/0!"/>
  </r>
  <r>
    <s v="Sunset-Fire Alarm-Environ Consultant"/>
    <x v="5"/>
    <x v="28"/>
    <x v="3"/>
    <x v="9"/>
    <n v="0"/>
    <n v="0"/>
    <n v="0"/>
    <n v="0"/>
    <e v="#DIV/0!"/>
  </r>
  <r>
    <s v="Sunset-Fire Alarm-Reprographics"/>
    <x v="5"/>
    <x v="28"/>
    <x v="3"/>
    <x v="14"/>
    <n v="0"/>
    <n v="0"/>
    <n v="0"/>
    <n v="0"/>
    <e v="#DIV/0!"/>
  </r>
  <r>
    <s v="Sunset-Interim Housing-Advertisement"/>
    <x v="5"/>
    <x v="28"/>
    <x v="4"/>
    <x v="0"/>
    <n v="400"/>
    <s v="N/A"/>
    <n v="0"/>
    <n v="0"/>
    <e v="#DIV/0!"/>
  </r>
  <r>
    <s v="Sunset-Interim Housing-Alarm"/>
    <x v="5"/>
    <x v="28"/>
    <x v="4"/>
    <x v="16"/>
    <n v="0"/>
    <n v="0"/>
    <n v="0"/>
    <n v="0"/>
    <e v="#DIV/0!"/>
  </r>
  <r>
    <s v="Sunset-Interim Housing-CM/PM Management"/>
    <x v="5"/>
    <x v="28"/>
    <x v="4"/>
    <x v="2"/>
    <n v="51650"/>
    <s v="N/A"/>
    <n v="0"/>
    <n v="0"/>
    <e v="#DIV/0!"/>
  </r>
  <r>
    <s v="Sunset-Interim Housing-Construction Contingency"/>
    <x v="5"/>
    <x v="28"/>
    <x v="4"/>
    <x v="3"/>
    <n v="77000"/>
    <s v="N/A"/>
    <n v="0"/>
    <n v="0"/>
    <e v="#DIV/0!"/>
  </r>
  <r>
    <s v="Sunset-Interim Housing-Contractor"/>
    <x v="5"/>
    <x v="28"/>
    <x v="4"/>
    <x v="4"/>
    <n v="770000"/>
    <s v="N/A"/>
    <n v="0"/>
    <n v="0"/>
    <e v="#DIV/0!"/>
  </r>
  <r>
    <s v="Sunset-Interim Housing-Design"/>
    <x v="5"/>
    <x v="28"/>
    <x v="4"/>
    <x v="5"/>
    <n v="80000"/>
    <s v="N/A"/>
    <n v="97400"/>
    <n v="0"/>
    <n v="0"/>
  </r>
  <r>
    <s v="Sunset-Interim Housing-DSA Fees"/>
    <x v="5"/>
    <x v="28"/>
    <x v="4"/>
    <x v="6"/>
    <n v="16100"/>
    <s v="N/A"/>
    <n v="0"/>
    <n v="0"/>
    <e v="#DIV/0!"/>
  </r>
  <r>
    <s v="Sunset-Interim Housing-DSA Inspection"/>
    <x v="5"/>
    <x v="28"/>
    <x v="4"/>
    <x v="7"/>
    <n v="13800"/>
    <s v="N/A"/>
    <n v="0"/>
    <n v="0"/>
    <e v="#DIV/0!"/>
  </r>
  <r>
    <s v="Sunset-Interim Housing-DSA Special Inspection"/>
    <x v="5"/>
    <x v="28"/>
    <x v="4"/>
    <x v="8"/>
    <n v="13800"/>
    <s v="N/A"/>
    <n v="0"/>
    <n v="0"/>
    <e v="#DIV/0!"/>
  </r>
  <r>
    <s v="Sunset-Interim Housing-Environ Consultant"/>
    <x v="5"/>
    <x v="28"/>
    <x v="4"/>
    <x v="9"/>
    <n v="0"/>
    <n v="0"/>
    <n v="0"/>
    <n v="0"/>
    <e v="#DIV/0!"/>
  </r>
  <r>
    <s v="Sunset-Interim Housing-FF &amp; E"/>
    <x v="5"/>
    <x v="28"/>
    <x v="4"/>
    <x v="10"/>
    <n v="0"/>
    <n v="0"/>
    <n v="0"/>
    <n v="0"/>
    <e v="#DIV/0!"/>
  </r>
  <r>
    <s v="Sunset-Interim Housing-Legal Services"/>
    <x v="5"/>
    <x v="28"/>
    <x v="4"/>
    <x v="11"/>
    <n v="0"/>
    <n v="0"/>
    <n v="0"/>
    <n v="0"/>
    <e v="#DIV/0!"/>
  </r>
  <r>
    <s v="Sunset-Interim Housing-Modular Buildings"/>
    <x v="5"/>
    <x v="28"/>
    <x v="4"/>
    <x v="17"/>
    <n v="150000"/>
    <s v="N/A"/>
    <n v="0"/>
    <n v="0"/>
    <e v="#DIV/0!"/>
  </r>
  <r>
    <s v="Sunset-Interim Housing-Move Management"/>
    <x v="5"/>
    <x v="28"/>
    <x v="4"/>
    <x v="13"/>
    <n v="0"/>
    <n v="0"/>
    <n v="0"/>
    <n v="0"/>
    <e v="#DIV/0!"/>
  </r>
  <r>
    <s v="Sunset-Interim Housing-Reprographics"/>
    <x v="5"/>
    <x v="28"/>
    <x v="4"/>
    <x v="14"/>
    <n v="400"/>
    <s v="N/A"/>
    <n v="0"/>
    <n v="0"/>
    <e v="#DIV/0!"/>
  </r>
  <r>
    <s v="Sunset-Interim Housing-Technology"/>
    <x v="5"/>
    <x v="28"/>
    <x v="4"/>
    <x v="15"/>
    <n v="0"/>
    <n v="0"/>
    <n v="0"/>
    <n v="0"/>
    <e v="#DIV/0!"/>
  </r>
  <r>
    <s v="Temple-21st Century-Advertisement"/>
    <x v="9"/>
    <x v="29"/>
    <x v="0"/>
    <x v="0"/>
    <n v="1347.71"/>
    <s v="N/A"/>
    <n v="0"/>
    <n v="0"/>
    <e v="#DIV/0!"/>
  </r>
  <r>
    <s v="Temple-21st Century-Asbestos oversight/survey/abatement"/>
    <x v="9"/>
    <x v="29"/>
    <x v="0"/>
    <x v="1"/>
    <n v="66500"/>
    <s v="N/A"/>
    <n v="0"/>
    <n v="0"/>
    <e v="#DIV/0!"/>
  </r>
  <r>
    <s v="Temple-21st Century-CM/PM Management"/>
    <x v="9"/>
    <x v="29"/>
    <x v="0"/>
    <x v="2"/>
    <n v="214065.56"/>
    <s v="N/A"/>
    <n v="0"/>
    <n v="0"/>
    <e v="#DIV/0!"/>
  </r>
  <r>
    <s v="Temple-21st Century-Construction Contingency"/>
    <x v="9"/>
    <x v="29"/>
    <x v="0"/>
    <x v="3"/>
    <n v="210026.6"/>
    <s v="N/A"/>
    <n v="0"/>
    <n v="0"/>
    <e v="#DIV/0!"/>
  </r>
  <r>
    <s v="Temple-21st Century-Contractor"/>
    <x v="9"/>
    <x v="29"/>
    <x v="0"/>
    <x v="4"/>
    <n v="2240353.7400000002"/>
    <s v="N/A"/>
    <n v="0"/>
    <n v="0"/>
    <e v="#DIV/0!"/>
  </r>
  <r>
    <s v="Temple-21st Century-Design"/>
    <x v="9"/>
    <x v="29"/>
    <x v="0"/>
    <x v="5"/>
    <n v="257289.94"/>
    <s v="N/A"/>
    <n v="0"/>
    <n v="0"/>
    <e v="#DIV/0!"/>
  </r>
  <r>
    <s v="Temple-21st Century-DSA Fees"/>
    <x v="9"/>
    <x v="29"/>
    <x v="0"/>
    <x v="6"/>
    <n v="42881.66"/>
    <s v="N/A"/>
    <n v="0"/>
    <n v="0"/>
    <e v="#DIV/0!"/>
  </r>
  <r>
    <s v="Temple-21st Century-DSA Inspection"/>
    <x v="9"/>
    <x v="29"/>
    <x v="0"/>
    <x v="7"/>
    <n v="36755.71"/>
    <s v="N/A"/>
    <n v="0"/>
    <n v="0"/>
    <e v="#DIV/0!"/>
  </r>
  <r>
    <s v="Temple-21st Century-DSA Special Inspection"/>
    <x v="9"/>
    <x v="29"/>
    <x v="0"/>
    <x v="8"/>
    <n v="18377.849999999999"/>
    <s v="N/A"/>
    <n v="0"/>
    <n v="0"/>
    <e v="#DIV/0!"/>
  </r>
  <r>
    <s v="Temple-21st Century-Environ Consultant"/>
    <x v="9"/>
    <x v="29"/>
    <x v="0"/>
    <x v="9"/>
    <n v="13477.09"/>
    <s v="No Proposal Provided"/>
    <n v="2600"/>
    <n v="2600"/>
    <n v="1"/>
  </r>
  <r>
    <s v="Temple-21st Century-FF &amp; E"/>
    <x v="9"/>
    <x v="29"/>
    <x v="0"/>
    <x v="10"/>
    <n v="380000"/>
    <s v="No Proposal Provided"/>
    <n v="20720.61"/>
    <n v="20720.61"/>
    <n v="1"/>
  </r>
  <r>
    <s v="Temple-21st Century-Legal Services"/>
    <x v="9"/>
    <x v="29"/>
    <x v="0"/>
    <x v="11"/>
    <n v="0"/>
    <n v="0"/>
    <n v="0"/>
    <n v="0"/>
    <e v="#DIV/0!"/>
  </r>
  <r>
    <s v="Temple-21st Century-Move classroom"/>
    <x v="9"/>
    <x v="29"/>
    <x v="0"/>
    <x v="12"/>
    <n v="0"/>
    <n v="0"/>
    <n v="0"/>
    <n v="0"/>
    <e v="#DIV/0!"/>
  </r>
  <r>
    <s v="Temple-21st Century-Move Management"/>
    <x v="9"/>
    <x v="29"/>
    <x v="0"/>
    <x v="13"/>
    <n v="9801.52"/>
    <s v="N/A"/>
    <n v="0"/>
    <n v="0"/>
    <e v="#DIV/0!"/>
  </r>
  <r>
    <s v="Temple-21st Century-Reprographics"/>
    <x v="9"/>
    <x v="29"/>
    <x v="0"/>
    <x v="14"/>
    <n v="1347.71"/>
    <s v="N/A"/>
    <n v="0"/>
    <n v="0"/>
    <e v="#DIV/0!"/>
  </r>
  <r>
    <s v="Temple-21st Century-Technology"/>
    <x v="9"/>
    <x v="29"/>
    <x v="0"/>
    <x v="15"/>
    <n v="380000"/>
    <s v="No Proposal Provided"/>
    <n v="111520.57"/>
    <n v="111520.57"/>
    <n v="1"/>
  </r>
  <r>
    <s v="Temple-Ceiling replacement-CM/PM Management"/>
    <x v="9"/>
    <x v="29"/>
    <x v="1"/>
    <x v="2"/>
    <n v="0"/>
    <n v="0"/>
    <n v="0"/>
    <n v="0"/>
    <e v="#DIV/0!"/>
  </r>
  <r>
    <s v="Temple-Ceiling replacement-Contractor"/>
    <x v="9"/>
    <x v="29"/>
    <x v="1"/>
    <x v="4"/>
    <n v="0"/>
    <n v="0"/>
    <n v="258091"/>
    <n v="245186.45"/>
    <n v="0.95000000000000007"/>
  </r>
  <r>
    <s v="Temple-Drinking fountain replacement-Advertisement"/>
    <x v="9"/>
    <x v="29"/>
    <x v="2"/>
    <x v="0"/>
    <n v="0"/>
    <n v="0"/>
    <n v="0"/>
    <n v="0"/>
    <e v="#DIV/0!"/>
  </r>
  <r>
    <s v="Temple-Drinking fountain replacement-Contractor"/>
    <x v="9"/>
    <x v="29"/>
    <x v="2"/>
    <x v="4"/>
    <n v="15000"/>
    <s v="N/A"/>
    <n v="0"/>
    <n v="0"/>
    <e v="#DIV/0!"/>
  </r>
  <r>
    <s v="Temple-Drinking fountain replacement-Design"/>
    <x v="9"/>
    <x v="29"/>
    <x v="2"/>
    <x v="5"/>
    <n v="0"/>
    <n v="0"/>
    <n v="0"/>
    <n v="0"/>
    <e v="#DIV/0!"/>
  </r>
  <r>
    <s v="Temple-Drinking fountain replacement-DSA Fees"/>
    <x v="9"/>
    <x v="29"/>
    <x v="2"/>
    <x v="6"/>
    <n v="0"/>
    <n v="0"/>
    <n v="0"/>
    <n v="0"/>
    <e v="#DIV/0!"/>
  </r>
  <r>
    <s v="Temple-Drinking fountain replacement-DSA Inspection"/>
    <x v="9"/>
    <x v="29"/>
    <x v="2"/>
    <x v="7"/>
    <n v="0"/>
    <n v="0"/>
    <n v="0"/>
    <n v="0"/>
    <e v="#DIV/0!"/>
  </r>
  <r>
    <s v="Temple-Drinking fountain replacement-DSA Special Inspection"/>
    <x v="9"/>
    <x v="29"/>
    <x v="2"/>
    <x v="8"/>
    <n v="0"/>
    <n v="0"/>
    <n v="0"/>
    <n v="0"/>
    <e v="#DIV/0!"/>
  </r>
  <r>
    <s v="Temple-Drinking fountain replacement-Environ Consultant"/>
    <x v="9"/>
    <x v="29"/>
    <x v="2"/>
    <x v="9"/>
    <n v="0"/>
    <n v="0"/>
    <n v="0"/>
    <n v="0"/>
    <e v="#DIV/0!"/>
  </r>
  <r>
    <s v="Temple-Drinking fountain replacement-Reprographics"/>
    <x v="9"/>
    <x v="29"/>
    <x v="2"/>
    <x v="14"/>
    <n v="0"/>
    <n v="0"/>
    <n v="0"/>
    <n v="0"/>
    <e v="#DIV/0!"/>
  </r>
  <r>
    <s v="Temple-Fire Alarm-Advertisement"/>
    <x v="9"/>
    <x v="29"/>
    <x v="3"/>
    <x v="0"/>
    <n v="0"/>
    <n v="0"/>
    <n v="0"/>
    <n v="0"/>
    <e v="#DIV/0!"/>
  </r>
  <r>
    <s v="Temple-Fire Alarm-Contractor"/>
    <x v="9"/>
    <x v="29"/>
    <x v="3"/>
    <x v="4"/>
    <n v="285000"/>
    <s v="N/A"/>
    <n v="0"/>
    <n v="0"/>
    <e v="#DIV/0!"/>
  </r>
  <r>
    <s v="Temple-Fire Alarm-Design"/>
    <x v="9"/>
    <x v="29"/>
    <x v="3"/>
    <x v="5"/>
    <n v="0"/>
    <n v="0"/>
    <n v="0"/>
    <n v="0"/>
    <e v="#DIV/0!"/>
  </r>
  <r>
    <s v="Temple-Fire Alarm-DSA Fees"/>
    <x v="9"/>
    <x v="29"/>
    <x v="3"/>
    <x v="6"/>
    <n v="0"/>
    <n v="0"/>
    <n v="0"/>
    <n v="0"/>
    <e v="#DIV/0!"/>
  </r>
  <r>
    <s v="Temple-Fire Alarm-DSA Inspection"/>
    <x v="9"/>
    <x v="29"/>
    <x v="3"/>
    <x v="7"/>
    <n v="0"/>
    <n v="0"/>
    <n v="0"/>
    <n v="0"/>
    <e v="#DIV/0!"/>
  </r>
  <r>
    <s v="Temple-Fire Alarm-Environ Consultant"/>
    <x v="9"/>
    <x v="29"/>
    <x v="3"/>
    <x v="9"/>
    <n v="0"/>
    <n v="0"/>
    <n v="0"/>
    <n v="0"/>
    <e v="#DIV/0!"/>
  </r>
  <r>
    <s v="Temple-Fire Alarm-Reprographics"/>
    <x v="9"/>
    <x v="29"/>
    <x v="3"/>
    <x v="14"/>
    <n v="0"/>
    <n v="0"/>
    <n v="0"/>
    <n v="0"/>
    <e v="#DIV/0!"/>
  </r>
  <r>
    <s v="Temple-Interim Housing-Advertisement"/>
    <x v="9"/>
    <x v="29"/>
    <x v="4"/>
    <x v="0"/>
    <s v="No IH Required"/>
    <n v="0"/>
    <n v="0"/>
    <n v="0"/>
    <e v="#DIV/0!"/>
  </r>
  <r>
    <s v="Temple-Interim Housing-Alarm"/>
    <x v="9"/>
    <x v="29"/>
    <x v="4"/>
    <x v="16"/>
    <s v="No IH Required"/>
    <n v="0"/>
    <n v="0"/>
    <n v="0"/>
    <e v="#DIV/0!"/>
  </r>
  <r>
    <s v="Temple-Interim Housing-CM/PM Management"/>
    <x v="9"/>
    <x v="29"/>
    <x v="4"/>
    <x v="2"/>
    <s v="No IH Required"/>
    <n v="0"/>
    <n v="0"/>
    <n v="0"/>
    <e v="#DIV/0!"/>
  </r>
  <r>
    <s v="Temple-Interim Housing-Construction Contingency"/>
    <x v="9"/>
    <x v="29"/>
    <x v="4"/>
    <x v="3"/>
    <s v="No IH Required"/>
    <n v="0"/>
    <n v="0"/>
    <n v="0"/>
    <e v="#DIV/0!"/>
  </r>
  <r>
    <s v="Temple-Interim Housing-Contractor"/>
    <x v="9"/>
    <x v="29"/>
    <x v="4"/>
    <x v="4"/>
    <s v="No IH Required"/>
    <n v="0"/>
    <n v="0"/>
    <n v="0"/>
    <e v="#DIV/0!"/>
  </r>
  <r>
    <s v="Temple-Interim Housing-Design"/>
    <x v="9"/>
    <x v="29"/>
    <x v="4"/>
    <x v="5"/>
    <s v="No IH Required"/>
    <n v="0"/>
    <n v="0"/>
    <n v="0"/>
    <e v="#DIV/0!"/>
  </r>
  <r>
    <s v="Temple-Interim Housing-DSA Fees"/>
    <x v="9"/>
    <x v="29"/>
    <x v="4"/>
    <x v="6"/>
    <s v="No IH Required"/>
    <n v="0"/>
    <n v="0"/>
    <n v="0"/>
    <e v="#DIV/0!"/>
  </r>
  <r>
    <s v="Temple-Interim Housing-DSA Inspection"/>
    <x v="9"/>
    <x v="29"/>
    <x v="4"/>
    <x v="7"/>
    <s v="No IH Required"/>
    <n v="0"/>
    <n v="0"/>
    <n v="0"/>
    <e v="#DIV/0!"/>
  </r>
  <r>
    <s v="Temple-Interim Housing-DSA Special Inspection"/>
    <x v="9"/>
    <x v="29"/>
    <x v="4"/>
    <x v="8"/>
    <s v="No IH Required"/>
    <n v="0"/>
    <n v="0"/>
    <n v="0"/>
    <e v="#DIV/0!"/>
  </r>
  <r>
    <s v="Temple-Interim Housing-Environ Consultant"/>
    <x v="9"/>
    <x v="29"/>
    <x v="4"/>
    <x v="9"/>
    <s v="No IH Required"/>
    <n v="0"/>
    <n v="0"/>
    <n v="0"/>
    <e v="#DIV/0!"/>
  </r>
  <r>
    <s v="Temple-Interim Housing-FF &amp; E"/>
    <x v="9"/>
    <x v="29"/>
    <x v="4"/>
    <x v="10"/>
    <s v="No IH Required"/>
    <n v="0"/>
    <n v="0"/>
    <n v="0"/>
    <e v="#DIV/0!"/>
  </r>
  <r>
    <s v="Temple-Interim Housing-Legal Services"/>
    <x v="9"/>
    <x v="29"/>
    <x v="4"/>
    <x v="11"/>
    <s v="No IH Required"/>
    <n v="0"/>
    <n v="0"/>
    <n v="0"/>
    <e v="#DIV/0!"/>
  </r>
  <r>
    <s v="Temple-Interim Housing-Modular Buildings"/>
    <x v="9"/>
    <x v="29"/>
    <x v="4"/>
    <x v="17"/>
    <s v="No IH Required"/>
    <n v="0"/>
    <n v="0"/>
    <n v="0"/>
    <e v="#DIV/0!"/>
  </r>
  <r>
    <s v="Temple-Interim Housing-Move Management"/>
    <x v="9"/>
    <x v="29"/>
    <x v="4"/>
    <x v="13"/>
    <s v="No IH Required"/>
    <n v="0"/>
    <n v="0"/>
    <n v="0"/>
    <e v="#DIV/0!"/>
  </r>
  <r>
    <s v="Temple-Interim Housing-Reprographics"/>
    <x v="9"/>
    <x v="29"/>
    <x v="4"/>
    <x v="14"/>
    <s v="No IH Required"/>
    <n v="0"/>
    <n v="0"/>
    <n v="0"/>
    <e v="#DIV/0!"/>
  </r>
  <r>
    <s v="Temple-Interim Housing-Technology"/>
    <x v="9"/>
    <x v="29"/>
    <x v="4"/>
    <x v="15"/>
    <s v="No IH Required"/>
    <n v="0"/>
    <n v="0"/>
    <n v="0"/>
    <e v="#DIV/0!"/>
  </r>
  <r>
    <s v="Valinda-21st Century-Advertisement"/>
    <x v="2"/>
    <x v="30"/>
    <x v="0"/>
    <x v="0"/>
    <n v="2198.02"/>
    <s v="N/A"/>
    <n v="0"/>
    <n v="0"/>
    <e v="#DIV/0!"/>
  </r>
  <r>
    <s v="Valinda-21st Century-Asbestos oversight/survey/abatement"/>
    <x v="2"/>
    <x v="30"/>
    <x v="0"/>
    <x v="1"/>
    <n v="108500"/>
    <s v="N/A"/>
    <n v="0"/>
    <n v="0"/>
    <e v="#DIV/0!"/>
  </r>
  <r>
    <s v="Valinda-21st Century-CM/PM Management"/>
    <x v="2"/>
    <x v="30"/>
    <x v="0"/>
    <x v="2"/>
    <n v="349157.78"/>
    <s v="N/A"/>
    <n v="0"/>
    <n v="0"/>
    <e v="#DIV/0!"/>
  </r>
  <r>
    <s v="Valinda-21st Century-Construction Contingency"/>
    <x v="2"/>
    <x v="30"/>
    <x v="0"/>
    <x v="3"/>
    <n v="342538.4"/>
    <s v="N/A"/>
    <n v="0"/>
    <n v="0"/>
    <e v="#DIV/0!"/>
  </r>
  <r>
    <s v="Valinda-21st Century-Contractor"/>
    <x v="2"/>
    <x v="30"/>
    <x v="0"/>
    <x v="4"/>
    <n v="3653857.11"/>
    <s v="N/A"/>
    <n v="0"/>
    <n v="0"/>
    <e v="#DIV/0!"/>
  </r>
  <r>
    <s v="Valinda-21st Century-Design"/>
    <x v="2"/>
    <x v="30"/>
    <x v="0"/>
    <x v="5"/>
    <n v="419621.53"/>
    <s v="N/A"/>
    <n v="0"/>
    <n v="0"/>
    <e v="#DIV/0!"/>
  </r>
  <r>
    <s v="Valinda-21st Century-DSA Fees"/>
    <x v="2"/>
    <x v="30"/>
    <x v="0"/>
    <x v="6"/>
    <n v="69936.92"/>
    <s v="N/A"/>
    <n v="0"/>
    <n v="0"/>
    <e v="#DIV/0!"/>
  </r>
  <r>
    <s v="Valinda-21st Century-DSA Inspection"/>
    <x v="2"/>
    <x v="30"/>
    <x v="0"/>
    <x v="7"/>
    <n v="59945.93"/>
    <s v="N/A"/>
    <n v="0"/>
    <n v="0"/>
    <e v="#DIV/0!"/>
  </r>
  <r>
    <s v="Valinda-21st Century-DSA Special Inspection"/>
    <x v="2"/>
    <x v="30"/>
    <x v="0"/>
    <x v="8"/>
    <n v="29972.97"/>
    <s v="N/A"/>
    <n v="0"/>
    <n v="0"/>
    <e v="#DIV/0!"/>
  </r>
  <r>
    <s v="Valinda-21st Century-Environ Consultant"/>
    <x v="2"/>
    <x v="30"/>
    <x v="0"/>
    <x v="9"/>
    <n v="17584.14"/>
    <s v="No Proposal Provided"/>
    <n v="3000"/>
    <n v="3000"/>
    <n v="1"/>
  </r>
  <r>
    <s v="Valinda-21st Century-FF &amp; E"/>
    <x v="2"/>
    <x v="30"/>
    <x v="0"/>
    <x v="10"/>
    <n v="620000"/>
    <s v="No Proposal Provided"/>
    <n v="22185.39"/>
    <n v="22185.39"/>
    <n v="1"/>
  </r>
  <r>
    <s v="Valinda-21st Century-Legal Services"/>
    <x v="2"/>
    <x v="30"/>
    <x v="0"/>
    <x v="11"/>
    <n v="0"/>
    <n v="0"/>
    <n v="0"/>
    <n v="0"/>
    <e v="#DIV/0!"/>
  </r>
  <r>
    <s v="Valinda-21st Century-Move classroom"/>
    <x v="2"/>
    <x v="30"/>
    <x v="0"/>
    <x v="12"/>
    <n v="0"/>
    <n v="0"/>
    <n v="0"/>
    <n v="0"/>
    <e v="#DIV/0!"/>
  </r>
  <r>
    <s v="Valinda-21st Century-Move Management"/>
    <x v="2"/>
    <x v="30"/>
    <x v="0"/>
    <x v="13"/>
    <n v="15985.58"/>
    <s v="N/A"/>
    <n v="0"/>
    <n v="0"/>
    <e v="#DIV/0!"/>
  </r>
  <r>
    <s v="Valinda-21st Century-Reprographics"/>
    <x v="2"/>
    <x v="30"/>
    <x v="0"/>
    <x v="14"/>
    <n v="2198.02"/>
    <s v="N/A"/>
    <n v="0"/>
    <n v="0"/>
    <e v="#DIV/0!"/>
  </r>
  <r>
    <s v="Valinda-21st Century-Technology"/>
    <x v="2"/>
    <x v="30"/>
    <x v="0"/>
    <x v="15"/>
    <n v="620000"/>
    <s v="No Proposal Provided"/>
    <n v="262009.2"/>
    <n v="262009.2"/>
    <n v="1"/>
  </r>
  <r>
    <s v="Valinda-Ceiling replacement-CM/PM Management"/>
    <x v="2"/>
    <x v="30"/>
    <x v="1"/>
    <x v="2"/>
    <n v="0"/>
    <n v="0"/>
    <n v="0"/>
    <n v="0"/>
    <e v="#DIV/0!"/>
  </r>
  <r>
    <s v="Valinda-Ceiling replacement-Contractor"/>
    <x v="2"/>
    <x v="30"/>
    <x v="1"/>
    <x v="4"/>
    <n v="0"/>
    <n v="0"/>
    <n v="0"/>
    <n v="0"/>
    <e v="#DIV/0!"/>
  </r>
  <r>
    <s v="Valinda-Drinking fountain replacement-Advertisement"/>
    <x v="2"/>
    <x v="30"/>
    <x v="2"/>
    <x v="0"/>
    <n v="0"/>
    <n v="0"/>
    <n v="0"/>
    <n v="0"/>
    <e v="#DIV/0!"/>
  </r>
  <r>
    <s v="Valinda-Drinking fountain replacement-Contractor"/>
    <x v="2"/>
    <x v="30"/>
    <x v="2"/>
    <x v="4"/>
    <n v="30000"/>
    <s v="N/A"/>
    <n v="0"/>
    <n v="0"/>
    <e v="#DIV/0!"/>
  </r>
  <r>
    <s v="Valinda-Drinking fountain replacement-Design"/>
    <x v="2"/>
    <x v="30"/>
    <x v="2"/>
    <x v="5"/>
    <n v="0"/>
    <n v="0"/>
    <n v="0"/>
    <n v="0"/>
    <e v="#DIV/0!"/>
  </r>
  <r>
    <s v="Valinda-Drinking fountain replacement-DSA Fees"/>
    <x v="2"/>
    <x v="30"/>
    <x v="2"/>
    <x v="6"/>
    <n v="0"/>
    <n v="0"/>
    <n v="0"/>
    <n v="0"/>
    <e v="#DIV/0!"/>
  </r>
  <r>
    <s v="Valinda-Drinking fountain replacement-DSA Inspection"/>
    <x v="2"/>
    <x v="30"/>
    <x v="2"/>
    <x v="7"/>
    <n v="0"/>
    <n v="0"/>
    <n v="0"/>
    <n v="0"/>
    <e v="#DIV/0!"/>
  </r>
  <r>
    <s v="Valinda-Drinking fountain replacement-DSA Special Inspection"/>
    <x v="2"/>
    <x v="30"/>
    <x v="2"/>
    <x v="8"/>
    <n v="0"/>
    <n v="0"/>
    <n v="0"/>
    <n v="0"/>
    <e v="#DIV/0!"/>
  </r>
  <r>
    <s v="Valinda-Drinking fountain replacement-Environ Consultant"/>
    <x v="2"/>
    <x v="30"/>
    <x v="2"/>
    <x v="9"/>
    <n v="0"/>
    <n v="0"/>
    <n v="0"/>
    <n v="0"/>
    <e v="#DIV/0!"/>
  </r>
  <r>
    <s v="Valinda-Drinking fountain replacement-Reprographics"/>
    <x v="2"/>
    <x v="30"/>
    <x v="2"/>
    <x v="14"/>
    <n v="0"/>
    <n v="0"/>
    <n v="0"/>
    <n v="0"/>
    <e v="#DIV/0!"/>
  </r>
  <r>
    <s v="Valinda-Fire Alarm-Advertisement"/>
    <x v="2"/>
    <x v="30"/>
    <x v="3"/>
    <x v="0"/>
    <n v="0"/>
    <n v="0"/>
    <n v="0"/>
    <n v="0"/>
    <e v="#DIV/0!"/>
  </r>
  <r>
    <s v="Valinda-Fire Alarm-Contractor"/>
    <x v="2"/>
    <x v="30"/>
    <x v="3"/>
    <x v="4"/>
    <n v="465000"/>
    <n v="0"/>
    <n v="0"/>
    <n v="0"/>
    <e v="#DIV/0!"/>
  </r>
  <r>
    <s v="Valinda-Fire Alarm-Design"/>
    <x v="2"/>
    <x v="30"/>
    <x v="3"/>
    <x v="5"/>
    <n v="12375"/>
    <s v="No Proposal Provided"/>
    <n v="12375"/>
    <n v="0"/>
    <n v="0"/>
  </r>
  <r>
    <s v="Valinda-Fire Alarm-DSA Fees"/>
    <x v="2"/>
    <x v="30"/>
    <x v="3"/>
    <x v="6"/>
    <n v="0"/>
    <n v="0"/>
    <n v="1125"/>
    <n v="1125"/>
    <n v="1"/>
  </r>
  <r>
    <s v="Valinda-Fire Alarm-DSA Inspection"/>
    <x v="2"/>
    <x v="30"/>
    <x v="3"/>
    <x v="7"/>
    <n v="0"/>
    <n v="0"/>
    <n v="0"/>
    <n v="0"/>
    <e v="#DIV/0!"/>
  </r>
  <r>
    <s v="Valinda-Fire Alarm-Environ Consultant"/>
    <x v="2"/>
    <x v="30"/>
    <x v="3"/>
    <x v="9"/>
    <n v="0"/>
    <n v="0"/>
    <n v="0"/>
    <n v="0"/>
    <e v="#DIV/0!"/>
  </r>
  <r>
    <s v="Valinda-Fire Alarm-Reprographics"/>
    <x v="2"/>
    <x v="30"/>
    <x v="3"/>
    <x v="14"/>
    <n v="0"/>
    <n v="0"/>
    <n v="0"/>
    <n v="0"/>
    <e v="#DIV/0!"/>
  </r>
  <r>
    <s v="Valinda-Interim Housing-Advertisement"/>
    <x v="2"/>
    <x v="30"/>
    <x v="4"/>
    <x v="0"/>
    <n v="400"/>
    <s v="N/A"/>
    <n v="0"/>
    <n v="0"/>
    <e v="#DIV/0!"/>
  </r>
  <r>
    <s v="Valinda-Interim Housing-Alarm"/>
    <x v="2"/>
    <x v="30"/>
    <x v="4"/>
    <x v="16"/>
    <n v="0"/>
    <n v="0"/>
    <n v="0"/>
    <n v="0"/>
    <e v="#DIV/0!"/>
  </r>
  <r>
    <s v="Valinda-Interim Housing-CM/PM Management"/>
    <x v="2"/>
    <x v="30"/>
    <x v="4"/>
    <x v="2"/>
    <n v="0"/>
    <n v="0"/>
    <n v="0"/>
    <n v="0"/>
    <e v="#DIV/0!"/>
  </r>
  <r>
    <s v="Valinda-Interim Housing-Construction Contingency"/>
    <x v="2"/>
    <x v="30"/>
    <x v="4"/>
    <x v="3"/>
    <n v="55000"/>
    <s v="N/A"/>
    <n v="0"/>
    <n v="0"/>
    <e v="#DIV/0!"/>
  </r>
  <r>
    <s v="Valinda-Interim Housing-Contractor"/>
    <x v="2"/>
    <x v="30"/>
    <x v="4"/>
    <x v="4"/>
    <n v="550000"/>
    <s v="N/A"/>
    <n v="0"/>
    <n v="0"/>
    <e v="#DIV/0!"/>
  </r>
  <r>
    <s v="Valinda-Interim Housing-Design"/>
    <x v="2"/>
    <x v="30"/>
    <x v="4"/>
    <x v="5"/>
    <n v="80000"/>
    <s v="N/A"/>
    <n v="0"/>
    <n v="0"/>
    <e v="#DIV/0!"/>
  </r>
  <r>
    <s v="Valinda-Interim Housing-DSA Fees"/>
    <x v="2"/>
    <x v="30"/>
    <x v="4"/>
    <x v="6"/>
    <n v="14000"/>
    <s v="N/A"/>
    <n v="0"/>
    <n v="0"/>
    <e v="#DIV/0!"/>
  </r>
  <r>
    <s v="Valinda-Interim Housing-DSA Inspection"/>
    <x v="2"/>
    <x v="30"/>
    <x v="4"/>
    <x v="7"/>
    <n v="12000"/>
    <s v="N/A"/>
    <n v="0"/>
    <n v="0"/>
    <e v="#DIV/0!"/>
  </r>
  <r>
    <s v="Valinda-Interim Housing-DSA Special Inspection"/>
    <x v="2"/>
    <x v="30"/>
    <x v="4"/>
    <x v="8"/>
    <n v="12000"/>
    <s v="N/A"/>
    <n v="0"/>
    <n v="0"/>
    <e v="#DIV/0!"/>
  </r>
  <r>
    <s v="Valinda-Interim Housing-Environ Consultant"/>
    <x v="2"/>
    <x v="30"/>
    <x v="4"/>
    <x v="9"/>
    <n v="0"/>
    <n v="0"/>
    <n v="0"/>
    <n v="0"/>
    <e v="#DIV/0!"/>
  </r>
  <r>
    <s v="Valinda-Interim Housing-FF &amp; E"/>
    <x v="2"/>
    <x v="30"/>
    <x v="4"/>
    <x v="10"/>
    <n v="0"/>
    <n v="0"/>
    <n v="0"/>
    <n v="0"/>
    <e v="#DIV/0!"/>
  </r>
  <r>
    <s v="Valinda-Interim Housing-Legal Services"/>
    <x v="2"/>
    <x v="30"/>
    <x v="4"/>
    <x v="11"/>
    <n v="0"/>
    <n v="0"/>
    <n v="0"/>
    <n v="0"/>
    <e v="#DIV/0!"/>
  </r>
  <r>
    <s v="Valinda-Interim Housing-Modular Buildings"/>
    <x v="2"/>
    <x v="30"/>
    <x v="4"/>
    <x v="17"/>
    <n v="150000"/>
    <s v="N/A"/>
    <n v="0"/>
    <n v="0"/>
    <e v="#DIV/0!"/>
  </r>
  <r>
    <s v="Valinda-Interim Housing-Move Management"/>
    <x v="2"/>
    <x v="30"/>
    <x v="4"/>
    <x v="13"/>
    <n v="0"/>
    <n v="0"/>
    <n v="0"/>
    <n v="0"/>
    <e v="#DIV/0!"/>
  </r>
  <r>
    <s v="Valinda-Interim Housing-Reprographics"/>
    <x v="2"/>
    <x v="30"/>
    <x v="4"/>
    <x v="14"/>
    <n v="400"/>
    <s v="N/A"/>
    <n v="0"/>
    <n v="0"/>
    <e v="#DIV/0!"/>
  </r>
  <r>
    <s v="Valinda-Interim Housing-Technology"/>
    <x v="2"/>
    <x v="30"/>
    <x v="4"/>
    <x v="15"/>
    <n v="0"/>
    <n v="0"/>
    <n v="0"/>
    <n v="0"/>
    <e v="#DIV/0!"/>
  </r>
  <r>
    <s v="Valley-21st Century-Advertisement"/>
    <x v="9"/>
    <x v="31"/>
    <x v="0"/>
    <x v="0"/>
    <n v="894.83"/>
    <s v="N/A"/>
    <n v="0"/>
    <n v="0"/>
    <e v="#DIV/0!"/>
  </r>
  <r>
    <s v="Valley-21st Century-Asbestos oversight/survey/abatement"/>
    <x v="9"/>
    <x v="31"/>
    <x v="0"/>
    <x v="1"/>
    <n v="42000"/>
    <s v="N/A"/>
    <n v="0"/>
    <n v="0"/>
    <e v="#DIV/0!"/>
  </r>
  <r>
    <s v="Valley-21st Century-CM/PM Management"/>
    <x v="9"/>
    <x v="31"/>
    <x v="0"/>
    <x v="2"/>
    <n v="140531.29999999999"/>
    <s v="N/A"/>
    <n v="0"/>
    <n v="0"/>
    <e v="#DIV/0!"/>
  </r>
  <r>
    <s v="Valley-21st Century-Construction Contingency"/>
    <x v="9"/>
    <x v="31"/>
    <x v="0"/>
    <x v="3"/>
    <n v="139449.20000000001"/>
    <s v="N/A"/>
    <n v="0"/>
    <n v="0"/>
    <e v="#DIV/0!"/>
  </r>
  <r>
    <s v="Valley-21st Century-Contractor"/>
    <x v="9"/>
    <x v="31"/>
    <x v="0"/>
    <x v="4"/>
    <n v="1487504.62"/>
    <s v="N/A"/>
    <n v="19116.72"/>
    <n v="19116.72"/>
    <n v="1"/>
  </r>
  <r>
    <s v="Valley-21st Century-Design"/>
    <x v="9"/>
    <x v="31"/>
    <x v="0"/>
    <x v="5"/>
    <n v="170830.15"/>
    <s v="N/A"/>
    <n v="0"/>
    <n v="0"/>
    <e v="#DIV/0!"/>
  </r>
  <r>
    <s v="Valley-21st Century-DSA Fees"/>
    <x v="9"/>
    <x v="31"/>
    <x v="0"/>
    <x v="6"/>
    <n v="28471.69"/>
    <s v="N/A"/>
    <n v="0"/>
    <n v="0"/>
    <e v="#DIV/0!"/>
  </r>
  <r>
    <s v="Valley-21st Century-DSA Inspection"/>
    <x v="9"/>
    <x v="31"/>
    <x v="0"/>
    <x v="7"/>
    <n v="24404.31"/>
    <s v="N/A"/>
    <n v="0"/>
    <n v="0"/>
    <e v="#DIV/0!"/>
  </r>
  <r>
    <s v="Valley-21st Century-DSA Special Inspection"/>
    <x v="9"/>
    <x v="31"/>
    <x v="0"/>
    <x v="8"/>
    <n v="12202.15"/>
    <s v="N/A"/>
    <n v="0"/>
    <n v="0"/>
    <e v="#DIV/0!"/>
  </r>
  <r>
    <s v="Valley-21st Century-Environ Consultant"/>
    <x v="9"/>
    <x v="31"/>
    <x v="0"/>
    <x v="9"/>
    <n v="8948.25"/>
    <s v="No Proposal Provided"/>
    <n v="2700"/>
    <n v="2700"/>
    <n v="1"/>
  </r>
  <r>
    <s v="Valley-21st Century-FF &amp; E"/>
    <x v="9"/>
    <x v="31"/>
    <x v="0"/>
    <x v="10"/>
    <n v="240000"/>
    <n v="0"/>
    <n v="0"/>
    <n v="0"/>
    <e v="#DIV/0!"/>
  </r>
  <r>
    <s v="Valley-21st Century-Legal Services"/>
    <x v="9"/>
    <x v="31"/>
    <x v="0"/>
    <x v="11"/>
    <n v="0"/>
    <n v="0"/>
    <n v="0"/>
    <n v="0"/>
    <e v="#DIV/0!"/>
  </r>
  <r>
    <s v="Valley-21st Century-Move classroom"/>
    <x v="9"/>
    <x v="31"/>
    <x v="0"/>
    <x v="12"/>
    <n v="0"/>
    <n v="0"/>
    <n v="0"/>
    <n v="0"/>
    <e v="#DIV/0!"/>
  </r>
  <r>
    <s v="Valley-21st Century-Move Management"/>
    <x v="9"/>
    <x v="31"/>
    <x v="0"/>
    <x v="13"/>
    <n v="6507.82"/>
    <s v="N/A"/>
    <n v="0"/>
    <n v="0"/>
    <e v="#DIV/0!"/>
  </r>
  <r>
    <s v="Valley-21st Century-Reprographics"/>
    <x v="9"/>
    <x v="31"/>
    <x v="0"/>
    <x v="14"/>
    <n v="894.83"/>
    <s v="N/A"/>
    <n v="0"/>
    <n v="0"/>
    <e v="#DIV/0!"/>
  </r>
  <r>
    <s v="Valley-21st Century-Technology"/>
    <x v="9"/>
    <x v="31"/>
    <x v="0"/>
    <x v="15"/>
    <n v="240000"/>
    <n v="0"/>
    <n v="87145.31"/>
    <n v="87145.31"/>
    <n v="1"/>
  </r>
  <r>
    <s v="Valley-Ceiling replacement-CM/PM Management"/>
    <x v="9"/>
    <x v="31"/>
    <x v="1"/>
    <x v="2"/>
    <n v="0"/>
    <n v="0"/>
    <n v="0"/>
    <n v="0"/>
    <e v="#DIV/0!"/>
  </r>
  <r>
    <s v="Valley-Ceiling replacement-Contractor"/>
    <x v="9"/>
    <x v="31"/>
    <x v="1"/>
    <x v="4"/>
    <n v="0"/>
    <n v="0"/>
    <n v="0"/>
    <n v="0"/>
    <e v="#DIV/0!"/>
  </r>
  <r>
    <s v="Valley-Drinking fountain replacement-Advertisement"/>
    <x v="9"/>
    <x v="31"/>
    <x v="2"/>
    <x v="0"/>
    <n v="0"/>
    <n v="0"/>
    <n v="0"/>
    <n v="0"/>
    <e v="#DIV/0!"/>
  </r>
  <r>
    <s v="Valley-Drinking fountain replacement-Contractor"/>
    <x v="9"/>
    <x v="31"/>
    <x v="2"/>
    <x v="4"/>
    <n v="15000"/>
    <s v="N/A"/>
    <n v="0"/>
    <n v="0"/>
    <e v="#DIV/0!"/>
  </r>
  <r>
    <s v="Valley-Drinking fountain replacement-Design"/>
    <x v="9"/>
    <x v="31"/>
    <x v="2"/>
    <x v="5"/>
    <n v="0"/>
    <n v="0"/>
    <n v="0"/>
    <n v="0"/>
    <e v="#DIV/0!"/>
  </r>
  <r>
    <s v="Valley-Drinking fountain replacement-DSA Fees"/>
    <x v="9"/>
    <x v="31"/>
    <x v="2"/>
    <x v="6"/>
    <n v="0"/>
    <n v="0"/>
    <n v="0"/>
    <n v="0"/>
    <e v="#DIV/0!"/>
  </r>
  <r>
    <s v="Valley-Drinking fountain replacement-DSA Inspection"/>
    <x v="9"/>
    <x v="31"/>
    <x v="2"/>
    <x v="7"/>
    <n v="0"/>
    <n v="0"/>
    <n v="0"/>
    <n v="0"/>
    <e v="#DIV/0!"/>
  </r>
  <r>
    <s v="Valley-Drinking fountain replacement-DSA Special Inspection"/>
    <x v="9"/>
    <x v="31"/>
    <x v="2"/>
    <x v="8"/>
    <n v="0"/>
    <n v="0"/>
    <n v="0"/>
    <n v="0"/>
    <e v="#DIV/0!"/>
  </r>
  <r>
    <s v="Valley-Drinking fountain replacement-Environ Consultant"/>
    <x v="9"/>
    <x v="31"/>
    <x v="2"/>
    <x v="9"/>
    <n v="0"/>
    <n v="0"/>
    <n v="0"/>
    <n v="0"/>
    <e v="#DIV/0!"/>
  </r>
  <r>
    <s v="Valley-Drinking fountain replacement-Reprographics"/>
    <x v="9"/>
    <x v="31"/>
    <x v="2"/>
    <x v="14"/>
    <n v="0"/>
    <n v="0"/>
    <n v="0"/>
    <n v="0"/>
    <e v="#DIV/0!"/>
  </r>
  <r>
    <s v="Valley-Fire Alarm-Advertisement"/>
    <x v="9"/>
    <x v="31"/>
    <x v="3"/>
    <x v="0"/>
    <n v="0"/>
    <n v="0"/>
    <n v="0"/>
    <n v="0"/>
    <e v="#DIV/0!"/>
  </r>
  <r>
    <s v="Valley-Fire Alarm-Contractor"/>
    <x v="9"/>
    <x v="31"/>
    <x v="3"/>
    <x v="4"/>
    <n v="216000"/>
    <n v="217149.4"/>
    <n v="231990.91"/>
    <n v="219916.37000000002"/>
    <n v="0.94795252969178845"/>
  </r>
  <r>
    <s v="Valley-Fire Alarm-Design"/>
    <x v="9"/>
    <x v="31"/>
    <x v="3"/>
    <x v="5"/>
    <n v="11375"/>
    <s v="No Proposal Provided"/>
    <n v="11375"/>
    <n v="11375"/>
    <n v="1"/>
  </r>
  <r>
    <s v="Valley-Fire Alarm-DSA Fees"/>
    <x v="9"/>
    <x v="31"/>
    <x v="3"/>
    <x v="6"/>
    <n v="630"/>
    <s v="No Proposal Provided"/>
    <n v="1328.75"/>
    <n v="1328.75"/>
    <n v="1"/>
  </r>
  <r>
    <s v="Valley-Fire Alarm-DSA Inspection"/>
    <x v="9"/>
    <x v="31"/>
    <x v="3"/>
    <x v="7"/>
    <n v="7350"/>
    <s v="No Proposal Provided"/>
    <n v="7350"/>
    <n v="7350"/>
    <n v="1"/>
  </r>
  <r>
    <s v="Valley-Fire Alarm-Environ Consultant"/>
    <x v="9"/>
    <x v="31"/>
    <x v="3"/>
    <x v="9"/>
    <n v="0"/>
    <n v="0"/>
    <n v="0"/>
    <n v="0"/>
    <e v="#DIV/0!"/>
  </r>
  <r>
    <s v="Valley-Fire Alarm-Reprographics"/>
    <x v="9"/>
    <x v="31"/>
    <x v="3"/>
    <x v="14"/>
    <n v="0"/>
    <n v="0"/>
    <n v="0"/>
    <n v="0"/>
    <e v="#DIV/0!"/>
  </r>
  <r>
    <s v="Valley-Interim Housing-Advertisement"/>
    <x v="9"/>
    <x v="31"/>
    <x v="4"/>
    <x v="0"/>
    <n v="400"/>
    <s v="N/A"/>
    <n v="0"/>
    <n v="0"/>
    <e v="#DIV/0!"/>
  </r>
  <r>
    <s v="Valley-Interim Housing-Alarm"/>
    <x v="9"/>
    <x v="31"/>
    <x v="4"/>
    <x v="16"/>
    <n v="0"/>
    <n v="0"/>
    <n v="0"/>
    <n v="0"/>
    <e v="#DIV/0!"/>
  </r>
  <r>
    <s v="Valley-Interim Housing-CM/PM Management"/>
    <x v="9"/>
    <x v="31"/>
    <x v="4"/>
    <x v="2"/>
    <n v="43850"/>
    <s v="N/A"/>
    <n v="0"/>
    <n v="0"/>
    <e v="#DIV/0!"/>
  </r>
  <r>
    <s v="Valley-Interim Housing-Construction Contingency"/>
    <x v="9"/>
    <x v="31"/>
    <x v="4"/>
    <x v="3"/>
    <n v="55000"/>
    <s v="N/A"/>
    <n v="0"/>
    <n v="0"/>
    <e v="#DIV/0!"/>
  </r>
  <r>
    <s v="Valley-Interim Housing-Contractor"/>
    <x v="9"/>
    <x v="31"/>
    <x v="4"/>
    <x v="4"/>
    <n v="550000"/>
    <s v="N/A"/>
    <n v="0"/>
    <n v="0"/>
    <e v="#DIV/0!"/>
  </r>
  <r>
    <s v="Valley-Interim Housing-Design"/>
    <x v="9"/>
    <x v="31"/>
    <x v="4"/>
    <x v="5"/>
    <n v="80000"/>
    <s v="N/A"/>
    <n v="0"/>
    <n v="0"/>
    <e v="#DIV/0!"/>
  </r>
  <r>
    <s v="Valley-Interim Housing-DSA Fees"/>
    <x v="9"/>
    <x v="31"/>
    <x v="4"/>
    <x v="6"/>
    <n v="14000"/>
    <s v="N/A"/>
    <n v="0"/>
    <n v="0"/>
    <e v="#DIV/0!"/>
  </r>
  <r>
    <s v="Valley-Interim Housing-DSA Inspection"/>
    <x v="9"/>
    <x v="31"/>
    <x v="4"/>
    <x v="7"/>
    <n v="12000"/>
    <s v="N/A"/>
    <n v="0"/>
    <n v="0"/>
    <e v="#DIV/0!"/>
  </r>
  <r>
    <s v="Valley-Interim Housing-DSA Special Inspection"/>
    <x v="9"/>
    <x v="31"/>
    <x v="4"/>
    <x v="8"/>
    <n v="12000"/>
    <s v="N/A"/>
    <n v="0"/>
    <n v="0"/>
    <e v="#DIV/0!"/>
  </r>
  <r>
    <s v="Valley-Interim Housing-Environ Consultant"/>
    <x v="9"/>
    <x v="31"/>
    <x v="4"/>
    <x v="9"/>
    <n v="0"/>
    <n v="0"/>
    <n v="0"/>
    <n v="0"/>
    <e v="#DIV/0!"/>
  </r>
  <r>
    <s v="Valley-Interim Housing-FF &amp; E"/>
    <x v="9"/>
    <x v="31"/>
    <x v="4"/>
    <x v="10"/>
    <n v="0"/>
    <n v="0"/>
    <n v="0"/>
    <n v="0"/>
    <e v="#DIV/0!"/>
  </r>
  <r>
    <s v="Valley-Interim Housing-Legal Services"/>
    <x v="9"/>
    <x v="31"/>
    <x v="4"/>
    <x v="11"/>
    <n v="0"/>
    <n v="0"/>
    <n v="0"/>
    <n v="0"/>
    <e v="#DIV/0!"/>
  </r>
  <r>
    <s v="Valley-Interim Housing-Modular Buildings"/>
    <x v="9"/>
    <x v="31"/>
    <x v="4"/>
    <x v="17"/>
    <n v="150000"/>
    <s v="N/A"/>
    <n v="0"/>
    <n v="0"/>
    <e v="#DIV/0!"/>
  </r>
  <r>
    <s v="Valley-Interim Housing-Move Management"/>
    <x v="9"/>
    <x v="31"/>
    <x v="4"/>
    <x v="13"/>
    <n v="0"/>
    <n v="0"/>
    <n v="0"/>
    <n v="0"/>
    <e v="#DIV/0!"/>
  </r>
  <r>
    <s v="Valley-Interim Housing-Reprographics"/>
    <x v="9"/>
    <x v="31"/>
    <x v="4"/>
    <x v="14"/>
    <n v="400"/>
    <s v="N/A"/>
    <n v="0"/>
    <n v="0"/>
    <e v="#DIV/0!"/>
  </r>
  <r>
    <s v="Valley-Interim Housing-Technology"/>
    <x v="9"/>
    <x v="31"/>
    <x v="4"/>
    <x v="15"/>
    <n v="0"/>
    <n v="0"/>
    <n v="0"/>
    <n v="0"/>
    <e v="#DIV/0!"/>
  </r>
  <r>
    <s v="Wedgeworth-21st Century-Advertisement"/>
    <x v="0"/>
    <x v="32"/>
    <x v="0"/>
    <x v="0"/>
    <n v="0"/>
    <n v="0"/>
    <n v="0"/>
    <n v="0"/>
    <e v="#DIV/0!"/>
  </r>
  <r>
    <s v="Wedgeworth-21st Century-Asbestos oversight/survey/abatement"/>
    <x v="0"/>
    <x v="32"/>
    <x v="0"/>
    <x v="1"/>
    <n v="0"/>
    <n v="0"/>
    <n v="0"/>
    <n v="0"/>
    <e v="#DIV/0!"/>
  </r>
  <r>
    <s v="Wedgeworth-21st Century-CM/PM Management"/>
    <x v="0"/>
    <x v="32"/>
    <x v="0"/>
    <x v="2"/>
    <n v="0"/>
    <n v="0"/>
    <n v="0"/>
    <n v="0"/>
    <e v="#DIV/0!"/>
  </r>
  <r>
    <s v="Wedgeworth-21st Century-Construction Contingency"/>
    <x v="0"/>
    <x v="32"/>
    <x v="0"/>
    <x v="3"/>
    <n v="0"/>
    <n v="0"/>
    <n v="0"/>
    <n v="0"/>
    <e v="#DIV/0!"/>
  </r>
  <r>
    <s v="Wedgeworth-21st Century-Contractor"/>
    <x v="0"/>
    <x v="32"/>
    <x v="0"/>
    <x v="4"/>
    <n v="0"/>
    <n v="0"/>
    <n v="12744.48"/>
    <n v="12744.48"/>
    <n v="1"/>
  </r>
  <r>
    <s v="Wedgeworth-21st Century-Design"/>
    <x v="0"/>
    <x v="32"/>
    <x v="0"/>
    <x v="5"/>
    <n v="0"/>
    <n v="0"/>
    <n v="0"/>
    <n v="0"/>
    <e v="#DIV/0!"/>
  </r>
  <r>
    <s v="Wedgeworth-21st Century-DSA Fees"/>
    <x v="0"/>
    <x v="32"/>
    <x v="0"/>
    <x v="6"/>
    <n v="0"/>
    <n v="0"/>
    <n v="0"/>
    <n v="0"/>
    <e v="#DIV/0!"/>
  </r>
  <r>
    <s v="Wedgeworth-21st Century-DSA Inspection"/>
    <x v="0"/>
    <x v="32"/>
    <x v="0"/>
    <x v="7"/>
    <n v="0"/>
    <n v="0"/>
    <n v="0"/>
    <n v="0"/>
    <e v="#DIV/0!"/>
  </r>
  <r>
    <s v="Wedgeworth-21st Century-DSA Special Inspection"/>
    <x v="0"/>
    <x v="32"/>
    <x v="0"/>
    <x v="8"/>
    <n v="0"/>
    <n v="0"/>
    <n v="0"/>
    <n v="0"/>
    <e v="#DIV/0!"/>
  </r>
  <r>
    <s v="Wedgeworth-21st Century-Environ Consultant"/>
    <x v="0"/>
    <x v="32"/>
    <x v="0"/>
    <x v="9"/>
    <n v="0"/>
    <n v="0"/>
    <n v="0"/>
    <n v="0"/>
    <e v="#DIV/0!"/>
  </r>
  <r>
    <s v="Wedgeworth-21st Century-FF &amp; E"/>
    <x v="0"/>
    <x v="32"/>
    <x v="0"/>
    <x v="10"/>
    <n v="0"/>
    <n v="0"/>
    <n v="0"/>
    <n v="0"/>
    <e v="#DIV/0!"/>
  </r>
  <r>
    <s v="Wedgeworth-21st Century-Legal Services"/>
    <x v="0"/>
    <x v="32"/>
    <x v="0"/>
    <x v="11"/>
    <n v="0"/>
    <n v="0"/>
    <n v="0"/>
    <n v="0"/>
    <e v="#DIV/0!"/>
  </r>
  <r>
    <s v="Wedgeworth-21st Century-Move classroom"/>
    <x v="0"/>
    <x v="32"/>
    <x v="0"/>
    <x v="12"/>
    <n v="0"/>
    <n v="0"/>
    <n v="0"/>
    <n v="0"/>
    <e v="#DIV/0!"/>
  </r>
  <r>
    <s v="Wedgeworth-21st Century-Move Management"/>
    <x v="0"/>
    <x v="32"/>
    <x v="0"/>
    <x v="13"/>
    <n v="0"/>
    <n v="0"/>
    <n v="0"/>
    <n v="0"/>
    <e v="#DIV/0!"/>
  </r>
  <r>
    <s v="Wedgeworth-21st Century-Reprographics"/>
    <x v="0"/>
    <x v="32"/>
    <x v="0"/>
    <x v="14"/>
    <n v="0"/>
    <n v="0"/>
    <n v="0"/>
    <n v="0"/>
    <e v="#DIV/0!"/>
  </r>
  <r>
    <s v="Wedgeworth-21st Century-Technology"/>
    <x v="0"/>
    <x v="32"/>
    <x v="0"/>
    <x v="15"/>
    <n v="0"/>
    <n v="0"/>
    <n v="146165.5"/>
    <n v="146165.5"/>
    <n v="1"/>
  </r>
  <r>
    <s v="Wedgeworth-Ceiling replacement-CM/PM Management"/>
    <x v="0"/>
    <x v="32"/>
    <x v="1"/>
    <x v="2"/>
    <n v="0"/>
    <n v="0"/>
    <n v="0"/>
    <n v="0"/>
    <e v="#DIV/0!"/>
  </r>
  <r>
    <s v="Wedgeworth-Ceiling replacement-Contractor"/>
    <x v="0"/>
    <x v="32"/>
    <x v="1"/>
    <x v="4"/>
    <n v="0"/>
    <n v="0"/>
    <n v="0"/>
    <n v="0"/>
    <e v="#DIV/0!"/>
  </r>
  <r>
    <s v="Wedgeworth-Drinking fountain replacement-Advertisement"/>
    <x v="0"/>
    <x v="32"/>
    <x v="2"/>
    <x v="0"/>
    <n v="0"/>
    <n v="0"/>
    <n v="0"/>
    <n v="0"/>
    <e v="#DIV/0!"/>
  </r>
  <r>
    <s v="Wedgeworth-Drinking fountain replacement-Contractor"/>
    <x v="0"/>
    <x v="32"/>
    <x v="2"/>
    <x v="4"/>
    <n v="0"/>
    <n v="0"/>
    <n v="6500"/>
    <n v="3502.75"/>
    <n v="0.53888461538461541"/>
  </r>
  <r>
    <s v="Wedgeworth-Drinking fountain replacement-Design"/>
    <x v="0"/>
    <x v="32"/>
    <x v="2"/>
    <x v="5"/>
    <n v="0"/>
    <n v="0"/>
    <n v="0"/>
    <n v="0"/>
    <e v="#DIV/0!"/>
  </r>
  <r>
    <s v="Wedgeworth-Drinking fountain replacement-DSA Fees"/>
    <x v="0"/>
    <x v="32"/>
    <x v="2"/>
    <x v="6"/>
    <n v="0"/>
    <n v="0"/>
    <n v="0"/>
    <n v="0"/>
    <e v="#DIV/0!"/>
  </r>
  <r>
    <s v="Wedgeworth-Drinking fountain replacement-DSA Inspection"/>
    <x v="0"/>
    <x v="32"/>
    <x v="2"/>
    <x v="7"/>
    <n v="0"/>
    <n v="0"/>
    <n v="1200"/>
    <n v="0"/>
    <n v="0"/>
  </r>
  <r>
    <s v="Wedgeworth-Drinking fountain replacement-DSA Special Inspection"/>
    <x v="0"/>
    <x v="32"/>
    <x v="2"/>
    <x v="8"/>
    <n v="0"/>
    <n v="0"/>
    <n v="0"/>
    <n v="0"/>
    <e v="#DIV/0!"/>
  </r>
  <r>
    <s v="Wedgeworth-Drinking fountain replacement-Environ Consultant"/>
    <x v="0"/>
    <x v="32"/>
    <x v="2"/>
    <x v="9"/>
    <n v="0"/>
    <n v="0"/>
    <n v="0"/>
    <n v="0"/>
    <e v="#DIV/0!"/>
  </r>
  <r>
    <s v="Wedgeworth-Drinking fountain replacement-Reprographics"/>
    <x v="0"/>
    <x v="32"/>
    <x v="2"/>
    <x v="14"/>
    <n v="0"/>
    <n v="0"/>
    <n v="0"/>
    <n v="0"/>
    <e v="#DIV/0!"/>
  </r>
  <r>
    <s v="Wedgeworth-Fire Alarm-Advertisement"/>
    <x v="0"/>
    <x v="32"/>
    <x v="3"/>
    <x v="0"/>
    <n v="0"/>
    <n v="0"/>
    <n v="0"/>
    <n v="0"/>
    <e v="#DIV/0!"/>
  </r>
  <r>
    <s v="Wedgeworth-Fire Alarm-Contractor"/>
    <x v="0"/>
    <x v="32"/>
    <x v="3"/>
    <x v="4"/>
    <n v="0"/>
    <n v="0"/>
    <n v="0"/>
    <n v="0"/>
    <e v="#DIV/0!"/>
  </r>
  <r>
    <s v="Wedgeworth-Fire Alarm-Design"/>
    <x v="0"/>
    <x v="32"/>
    <x v="3"/>
    <x v="5"/>
    <n v="0"/>
    <n v="0"/>
    <n v="0"/>
    <n v="0"/>
    <e v="#DIV/0!"/>
  </r>
  <r>
    <s v="Wedgeworth-Fire Alarm-DSA Fees"/>
    <x v="0"/>
    <x v="32"/>
    <x v="3"/>
    <x v="6"/>
    <n v="0"/>
    <n v="0"/>
    <n v="0"/>
    <n v="0"/>
    <e v="#DIV/0!"/>
  </r>
  <r>
    <s v="Wedgeworth-Fire Alarm-DSA Inspection"/>
    <x v="0"/>
    <x v="32"/>
    <x v="3"/>
    <x v="7"/>
    <n v="0"/>
    <n v="0"/>
    <n v="0"/>
    <n v="0"/>
    <e v="#DIV/0!"/>
  </r>
  <r>
    <s v="Wedgeworth-Fire Alarm-Environ Consultant"/>
    <x v="0"/>
    <x v="32"/>
    <x v="3"/>
    <x v="9"/>
    <n v="0"/>
    <n v="0"/>
    <n v="0"/>
    <n v="0"/>
    <e v="#DIV/0!"/>
  </r>
  <r>
    <s v="Wedgeworth-Fire Alarm-Reprographics"/>
    <x v="0"/>
    <x v="32"/>
    <x v="3"/>
    <x v="14"/>
    <n v="0"/>
    <n v="0"/>
    <n v="0"/>
    <n v="0"/>
    <e v="#DIV/0!"/>
  </r>
  <r>
    <s v="Wedgeworth-Interim Housing-Advertisement"/>
    <x v="0"/>
    <x v="32"/>
    <x v="4"/>
    <x v="0"/>
    <n v="0"/>
    <n v="0"/>
    <n v="0"/>
    <n v="0"/>
    <e v="#DIV/0!"/>
  </r>
  <r>
    <s v="Wedgeworth-Interim Housing-Alarm"/>
    <x v="0"/>
    <x v="32"/>
    <x v="4"/>
    <x v="16"/>
    <n v="0"/>
    <n v="0"/>
    <n v="0"/>
    <n v="0"/>
    <e v="#DIV/0!"/>
  </r>
  <r>
    <s v="Wedgeworth-Interim Housing-CM/PM Management"/>
    <x v="0"/>
    <x v="32"/>
    <x v="4"/>
    <x v="2"/>
    <n v="0"/>
    <n v="0"/>
    <n v="0"/>
    <n v="0"/>
    <e v="#DIV/0!"/>
  </r>
  <r>
    <s v="Wedgeworth-Interim Housing-Construction Contingency"/>
    <x v="0"/>
    <x v="32"/>
    <x v="4"/>
    <x v="3"/>
    <n v="0"/>
    <n v="0"/>
    <n v="0"/>
    <n v="0"/>
    <e v="#DIV/0!"/>
  </r>
  <r>
    <s v="Wedgeworth-Interim Housing-Contractor"/>
    <x v="0"/>
    <x v="32"/>
    <x v="4"/>
    <x v="4"/>
    <n v="0"/>
    <n v="0"/>
    <n v="0"/>
    <n v="0"/>
    <e v="#DIV/0!"/>
  </r>
  <r>
    <s v="Wedgeworth-Interim Housing-Design"/>
    <x v="0"/>
    <x v="32"/>
    <x v="4"/>
    <x v="5"/>
    <n v="0"/>
    <n v="0"/>
    <n v="0"/>
    <n v="0"/>
    <e v="#DIV/0!"/>
  </r>
  <r>
    <s v="Wedgeworth-Interim Housing-DSA Fees"/>
    <x v="0"/>
    <x v="32"/>
    <x v="4"/>
    <x v="6"/>
    <n v="0"/>
    <n v="0"/>
    <n v="0"/>
    <n v="0"/>
    <e v="#DIV/0!"/>
  </r>
  <r>
    <s v="Wedgeworth-Interim Housing-DSA Inspection"/>
    <x v="0"/>
    <x v="32"/>
    <x v="4"/>
    <x v="7"/>
    <n v="0"/>
    <n v="0"/>
    <n v="0"/>
    <n v="0"/>
    <e v="#DIV/0!"/>
  </r>
  <r>
    <s v="Wedgeworth-Interim Housing-DSA Special Inspection"/>
    <x v="0"/>
    <x v="32"/>
    <x v="4"/>
    <x v="8"/>
    <n v="0"/>
    <n v="0"/>
    <n v="0"/>
    <n v="0"/>
    <e v="#DIV/0!"/>
  </r>
  <r>
    <s v="Wedgeworth-Interim Housing-Environ Consultant"/>
    <x v="0"/>
    <x v="32"/>
    <x v="4"/>
    <x v="9"/>
    <n v="0"/>
    <n v="0"/>
    <n v="0"/>
    <n v="0"/>
    <e v="#DIV/0!"/>
  </r>
  <r>
    <s v="Wedgeworth-Interim Housing-FF &amp; E"/>
    <x v="0"/>
    <x v="32"/>
    <x v="4"/>
    <x v="10"/>
    <n v="0"/>
    <n v="0"/>
    <n v="0"/>
    <n v="0"/>
    <e v="#DIV/0!"/>
  </r>
  <r>
    <s v="Wedgeworth-Interim Housing-Legal Services"/>
    <x v="0"/>
    <x v="32"/>
    <x v="4"/>
    <x v="11"/>
    <n v="0"/>
    <n v="0"/>
    <n v="0"/>
    <n v="0"/>
    <e v="#DIV/0!"/>
  </r>
  <r>
    <s v="Wedgeworth-Interim Housing-Modular Buildings"/>
    <x v="0"/>
    <x v="32"/>
    <x v="4"/>
    <x v="17"/>
    <n v="0"/>
    <n v="0"/>
    <n v="0"/>
    <n v="0"/>
    <e v="#DIV/0!"/>
  </r>
  <r>
    <s v="Wedgeworth-Interim Housing-Move Management"/>
    <x v="0"/>
    <x v="32"/>
    <x v="4"/>
    <x v="13"/>
    <n v="0"/>
    <n v="0"/>
    <n v="0"/>
    <n v="0"/>
    <e v="#DIV/0!"/>
  </r>
  <r>
    <s v="Wedgeworth-Interim Housing-Reprographics"/>
    <x v="0"/>
    <x v="32"/>
    <x v="4"/>
    <x v="14"/>
    <n v="0"/>
    <n v="0"/>
    <n v="0"/>
    <n v="0"/>
    <e v="#DIV/0!"/>
  </r>
  <r>
    <s v="Wedgeworth-Interim Housing-Technology"/>
    <x v="0"/>
    <x v="32"/>
    <x v="4"/>
    <x v="15"/>
    <n v="0"/>
    <n v="0"/>
    <n v="0"/>
    <n v="0"/>
    <e v="#DIV/0!"/>
  </r>
  <r>
    <s v="Willow-21st Century-Advertisement"/>
    <x v="0"/>
    <x v="33"/>
    <x v="0"/>
    <x v="0"/>
    <n v="0"/>
    <n v="0"/>
    <n v="0"/>
    <n v="0"/>
    <e v="#DIV/0!"/>
  </r>
  <r>
    <s v="Willow-21st Century-Asbestos oversight/survey/abatement"/>
    <x v="0"/>
    <x v="33"/>
    <x v="0"/>
    <x v="1"/>
    <n v="0"/>
    <n v="0"/>
    <n v="0"/>
    <n v="0"/>
    <e v="#DIV/0!"/>
  </r>
  <r>
    <s v="Willow-21st Century-CM/PM Management"/>
    <x v="0"/>
    <x v="33"/>
    <x v="0"/>
    <x v="2"/>
    <n v="0"/>
    <n v="0"/>
    <n v="0"/>
    <n v="0"/>
    <e v="#DIV/0!"/>
  </r>
  <r>
    <s v="Willow-21st Century-Construction Contingency"/>
    <x v="0"/>
    <x v="33"/>
    <x v="0"/>
    <x v="3"/>
    <n v="0"/>
    <n v="0"/>
    <n v="0"/>
    <n v="0"/>
    <e v="#DIV/0!"/>
  </r>
  <r>
    <s v="Willow-21st Century-Contractor"/>
    <x v="0"/>
    <x v="33"/>
    <x v="0"/>
    <x v="4"/>
    <n v="0"/>
    <n v="0"/>
    <n v="0"/>
    <n v="0"/>
    <e v="#DIV/0!"/>
  </r>
  <r>
    <s v="Willow-21st Century-Design"/>
    <x v="0"/>
    <x v="33"/>
    <x v="0"/>
    <x v="5"/>
    <n v="0"/>
    <n v="0"/>
    <n v="0"/>
    <n v="0"/>
    <e v="#DIV/0!"/>
  </r>
  <r>
    <s v="Willow-21st Century-DSA Fees"/>
    <x v="0"/>
    <x v="33"/>
    <x v="0"/>
    <x v="6"/>
    <n v="0"/>
    <n v="0"/>
    <n v="0"/>
    <n v="0"/>
    <e v="#DIV/0!"/>
  </r>
  <r>
    <s v="Willow-21st Century-DSA Inspection"/>
    <x v="0"/>
    <x v="33"/>
    <x v="0"/>
    <x v="7"/>
    <n v="0"/>
    <n v="0"/>
    <n v="0"/>
    <n v="0"/>
    <e v="#DIV/0!"/>
  </r>
  <r>
    <s v="Willow-21st Century-DSA Special Inspection"/>
    <x v="0"/>
    <x v="33"/>
    <x v="0"/>
    <x v="8"/>
    <n v="0"/>
    <n v="0"/>
    <n v="0"/>
    <n v="0"/>
    <e v="#DIV/0!"/>
  </r>
  <r>
    <s v="Willow-21st Century-Environ Consultant"/>
    <x v="0"/>
    <x v="33"/>
    <x v="0"/>
    <x v="9"/>
    <n v="0"/>
    <n v="0"/>
    <n v="2700"/>
    <n v="2700"/>
    <n v="1"/>
  </r>
  <r>
    <s v="Willow-21st Century-FF &amp; E"/>
    <x v="0"/>
    <x v="33"/>
    <x v="0"/>
    <x v="10"/>
    <n v="0"/>
    <n v="0"/>
    <n v="0"/>
    <n v="0"/>
    <e v="#DIV/0!"/>
  </r>
  <r>
    <s v="Willow-21st Century-Legal Services"/>
    <x v="0"/>
    <x v="33"/>
    <x v="0"/>
    <x v="11"/>
    <n v="0"/>
    <n v="0"/>
    <n v="0"/>
    <n v="0"/>
    <e v="#DIV/0!"/>
  </r>
  <r>
    <s v="Willow-21st Century-Move classroom"/>
    <x v="0"/>
    <x v="33"/>
    <x v="0"/>
    <x v="12"/>
    <n v="0"/>
    <n v="0"/>
    <n v="0"/>
    <n v="0"/>
    <e v="#DIV/0!"/>
  </r>
  <r>
    <s v="Willow-21st Century-Move Management"/>
    <x v="0"/>
    <x v="33"/>
    <x v="0"/>
    <x v="13"/>
    <n v="0"/>
    <n v="0"/>
    <n v="0"/>
    <n v="0"/>
    <e v="#DIV/0!"/>
  </r>
  <r>
    <s v="Willow-21st Century-Reprographics"/>
    <x v="0"/>
    <x v="33"/>
    <x v="0"/>
    <x v="14"/>
    <n v="0"/>
    <n v="0"/>
    <n v="0"/>
    <n v="0"/>
    <e v="#DIV/0!"/>
  </r>
  <r>
    <s v="Willow-21st Century-Technology"/>
    <x v="0"/>
    <x v="33"/>
    <x v="0"/>
    <x v="15"/>
    <n v="0"/>
    <n v="0"/>
    <n v="0"/>
    <n v="0"/>
    <e v="#DIV/0!"/>
  </r>
  <r>
    <s v="Willow-Ceiling replacement-CM/PM Management"/>
    <x v="0"/>
    <x v="33"/>
    <x v="1"/>
    <x v="2"/>
    <n v="0"/>
    <n v="0"/>
    <n v="0"/>
    <n v="0"/>
    <e v="#DIV/0!"/>
  </r>
  <r>
    <s v="Willow-Ceiling replacement-Contractor"/>
    <x v="0"/>
    <x v="33"/>
    <x v="1"/>
    <x v="4"/>
    <n v="0"/>
    <n v="0"/>
    <n v="0"/>
    <n v="0"/>
    <e v="#DIV/0!"/>
  </r>
  <r>
    <s v="Willow-Drinking fountain replacement-Advertisement"/>
    <x v="0"/>
    <x v="33"/>
    <x v="2"/>
    <x v="0"/>
    <n v="0"/>
    <n v="0"/>
    <n v="0"/>
    <n v="0"/>
    <e v="#DIV/0!"/>
  </r>
  <r>
    <s v="Willow-Drinking fountain replacement-Contractor"/>
    <x v="0"/>
    <x v="33"/>
    <x v="2"/>
    <x v="4"/>
    <n v="0"/>
    <n v="0"/>
    <n v="0"/>
    <n v="0"/>
    <e v="#DIV/0!"/>
  </r>
  <r>
    <s v="Willow-Drinking fountain replacement-Design"/>
    <x v="0"/>
    <x v="33"/>
    <x v="2"/>
    <x v="5"/>
    <n v="0"/>
    <n v="0"/>
    <n v="0"/>
    <n v="0"/>
    <e v="#DIV/0!"/>
  </r>
  <r>
    <s v="Willow-Drinking fountain replacement-DSA Fees"/>
    <x v="0"/>
    <x v="33"/>
    <x v="2"/>
    <x v="6"/>
    <n v="0"/>
    <n v="0"/>
    <n v="0"/>
    <n v="0"/>
    <e v="#DIV/0!"/>
  </r>
  <r>
    <s v="Willow-Drinking fountain replacement-DSA Inspection"/>
    <x v="0"/>
    <x v="33"/>
    <x v="2"/>
    <x v="7"/>
    <n v="0"/>
    <n v="0"/>
    <n v="0"/>
    <n v="0"/>
    <e v="#DIV/0!"/>
  </r>
  <r>
    <s v="Willow-Drinking fountain replacement-DSA Special Inspection"/>
    <x v="0"/>
    <x v="33"/>
    <x v="2"/>
    <x v="8"/>
    <n v="0"/>
    <n v="0"/>
    <n v="0"/>
    <n v="0"/>
    <e v="#DIV/0!"/>
  </r>
  <r>
    <s v="Willow-Drinking fountain replacement-Environ Consultant"/>
    <x v="0"/>
    <x v="33"/>
    <x v="2"/>
    <x v="9"/>
    <n v="0"/>
    <n v="0"/>
    <n v="0"/>
    <n v="0"/>
    <e v="#DIV/0!"/>
  </r>
  <r>
    <s v="Willow-Drinking fountain replacement-Reprographics"/>
    <x v="0"/>
    <x v="33"/>
    <x v="2"/>
    <x v="14"/>
    <n v="0"/>
    <n v="0"/>
    <n v="0"/>
    <n v="0"/>
    <e v="#DIV/0!"/>
  </r>
  <r>
    <s v="Willow-Fire Alarm-Advertisement"/>
    <x v="0"/>
    <x v="33"/>
    <x v="3"/>
    <x v="0"/>
    <n v="0"/>
    <n v="0"/>
    <n v="0"/>
    <n v="0"/>
    <e v="#DIV/0!"/>
  </r>
  <r>
    <s v="Willow-Fire Alarm-Contractor"/>
    <x v="0"/>
    <x v="33"/>
    <x v="3"/>
    <x v="4"/>
    <n v="0"/>
    <n v="0"/>
    <n v="0"/>
    <n v="0"/>
    <e v="#DIV/0!"/>
  </r>
  <r>
    <s v="Willow-Fire Alarm-Design"/>
    <x v="0"/>
    <x v="33"/>
    <x v="3"/>
    <x v="5"/>
    <n v="0"/>
    <n v="0"/>
    <n v="0"/>
    <n v="0"/>
    <e v="#DIV/0!"/>
  </r>
  <r>
    <s v="Willow-Fire Alarm-DSA Fees"/>
    <x v="0"/>
    <x v="33"/>
    <x v="3"/>
    <x v="6"/>
    <n v="0"/>
    <n v="0"/>
    <n v="0"/>
    <n v="0"/>
    <e v="#DIV/0!"/>
  </r>
  <r>
    <s v="Willow-Fire Alarm-DSA Inspection"/>
    <x v="0"/>
    <x v="33"/>
    <x v="3"/>
    <x v="7"/>
    <n v="0"/>
    <n v="0"/>
    <n v="0"/>
    <n v="0"/>
    <e v="#DIV/0!"/>
  </r>
  <r>
    <s v="Willow-Fire Alarm-Environ Consultant"/>
    <x v="0"/>
    <x v="33"/>
    <x v="3"/>
    <x v="9"/>
    <n v="0"/>
    <n v="0"/>
    <n v="0"/>
    <n v="0"/>
    <e v="#DIV/0!"/>
  </r>
  <r>
    <s v="Willow-Fire Alarm-Reprographics"/>
    <x v="0"/>
    <x v="33"/>
    <x v="3"/>
    <x v="14"/>
    <n v="0"/>
    <n v="0"/>
    <n v="0"/>
    <n v="0"/>
    <e v="#DIV/0!"/>
  </r>
  <r>
    <s v="Willow-Interim Housing-Advertisement"/>
    <x v="0"/>
    <x v="33"/>
    <x v="4"/>
    <x v="0"/>
    <n v="0"/>
    <n v="0"/>
    <n v="0"/>
    <n v="0"/>
    <e v="#DIV/0!"/>
  </r>
  <r>
    <s v="Willow-Interim Housing-Alarm"/>
    <x v="0"/>
    <x v="33"/>
    <x v="4"/>
    <x v="16"/>
    <n v="0"/>
    <n v="0"/>
    <n v="0"/>
    <n v="0"/>
    <e v="#DIV/0!"/>
  </r>
  <r>
    <s v="Willow-Interim Housing-CM/PM Management"/>
    <x v="0"/>
    <x v="33"/>
    <x v="4"/>
    <x v="2"/>
    <n v="0"/>
    <n v="0"/>
    <n v="0"/>
    <n v="0"/>
    <e v="#DIV/0!"/>
  </r>
  <r>
    <s v="Willow-Interim Housing-Construction Contingency"/>
    <x v="0"/>
    <x v="33"/>
    <x v="4"/>
    <x v="3"/>
    <n v="0"/>
    <n v="0"/>
    <n v="0"/>
    <n v="0"/>
    <e v="#DIV/0!"/>
  </r>
  <r>
    <s v="Willow-Interim Housing-Contractor"/>
    <x v="0"/>
    <x v="33"/>
    <x v="4"/>
    <x v="4"/>
    <n v="0"/>
    <n v="0"/>
    <n v="0"/>
    <n v="0"/>
    <e v="#DIV/0!"/>
  </r>
  <r>
    <s v="Willow-Interim Housing-Design"/>
    <x v="0"/>
    <x v="33"/>
    <x v="4"/>
    <x v="5"/>
    <n v="0"/>
    <n v="0"/>
    <n v="0"/>
    <n v="0"/>
    <e v="#DIV/0!"/>
  </r>
  <r>
    <s v="Willow-Interim Housing-DSA Fees"/>
    <x v="0"/>
    <x v="33"/>
    <x v="4"/>
    <x v="6"/>
    <n v="0"/>
    <n v="0"/>
    <n v="0"/>
    <n v="0"/>
    <e v="#DIV/0!"/>
  </r>
  <r>
    <s v="Willow-Interim Housing-DSA Inspection"/>
    <x v="0"/>
    <x v="33"/>
    <x v="4"/>
    <x v="7"/>
    <n v="0"/>
    <n v="0"/>
    <n v="0"/>
    <n v="0"/>
    <e v="#DIV/0!"/>
  </r>
  <r>
    <s v="Willow-Interim Housing-DSA Special Inspection"/>
    <x v="0"/>
    <x v="33"/>
    <x v="4"/>
    <x v="8"/>
    <n v="0"/>
    <n v="0"/>
    <n v="0"/>
    <n v="0"/>
    <e v="#DIV/0!"/>
  </r>
  <r>
    <s v="Willow-Interim Housing-Environ Consultant"/>
    <x v="0"/>
    <x v="33"/>
    <x v="4"/>
    <x v="9"/>
    <n v="0"/>
    <n v="0"/>
    <n v="0"/>
    <n v="0"/>
    <e v="#DIV/0!"/>
  </r>
  <r>
    <s v="Willow-Interim Housing-FF &amp; E"/>
    <x v="0"/>
    <x v="33"/>
    <x v="4"/>
    <x v="10"/>
    <n v="0"/>
    <n v="0"/>
    <n v="0"/>
    <n v="0"/>
    <e v="#DIV/0!"/>
  </r>
  <r>
    <s v="Willow-Interim Housing-Legal Services"/>
    <x v="0"/>
    <x v="33"/>
    <x v="4"/>
    <x v="11"/>
    <n v="0"/>
    <n v="0"/>
    <n v="0"/>
    <n v="0"/>
    <e v="#DIV/0!"/>
  </r>
  <r>
    <s v="Willow-Interim Housing-Modular Buildings"/>
    <x v="0"/>
    <x v="33"/>
    <x v="4"/>
    <x v="17"/>
    <n v="0"/>
    <n v="0"/>
    <n v="0"/>
    <n v="0"/>
    <e v="#DIV/0!"/>
  </r>
  <r>
    <s v="Willow-Interim Housing-Move Management"/>
    <x v="0"/>
    <x v="33"/>
    <x v="4"/>
    <x v="13"/>
    <n v="0"/>
    <n v="0"/>
    <n v="0"/>
    <n v="0"/>
    <e v="#DIV/0!"/>
  </r>
  <r>
    <s v="Willow-Interim Housing-Reprographics"/>
    <x v="0"/>
    <x v="33"/>
    <x v="4"/>
    <x v="14"/>
    <n v="0"/>
    <n v="0"/>
    <n v="0"/>
    <n v="0"/>
    <e v="#DIV/0!"/>
  </r>
  <r>
    <s v="Willow-Interim Housing-Technology"/>
    <x v="0"/>
    <x v="33"/>
    <x v="4"/>
    <x v="15"/>
    <n v="0"/>
    <n v="0"/>
    <n v="0"/>
    <n v="0"/>
    <e v="#DIV/0!"/>
  </r>
  <r>
    <s v="Wilson HS-21st Century-Advertisement"/>
    <x v="7"/>
    <x v="34"/>
    <x v="0"/>
    <x v="0"/>
    <n v="5225.4799999999996"/>
    <s v="N/A"/>
    <n v="0"/>
    <n v="0"/>
    <e v="#DIV/0!"/>
  </r>
  <r>
    <s v="Wilson HS-21st Century-Asbestos oversight/survey/abatement"/>
    <x v="7"/>
    <x v="34"/>
    <x v="0"/>
    <x v="1"/>
    <n v="231000"/>
    <s v="N/A"/>
    <n v="0"/>
    <n v="0"/>
    <e v="#DIV/0!"/>
  </r>
  <r>
    <s v="Wilson HS-21st Century-CM/PM Management"/>
    <x v="7"/>
    <x v="34"/>
    <x v="0"/>
    <x v="2"/>
    <n v="810058.76"/>
    <s v="N/A"/>
    <n v="0"/>
    <n v="0"/>
    <e v="#DIV/0!"/>
  </r>
  <r>
    <s v="Wilson HS-21st Century-Construction Contingency"/>
    <x v="7"/>
    <x v="34"/>
    <x v="0"/>
    <x v="3"/>
    <n v="814337.4"/>
    <s v="N/A"/>
    <n v="0"/>
    <n v="0"/>
    <e v="#DIV/0!"/>
  </r>
  <r>
    <s v="Wilson HS-21st Century-Contractor"/>
    <x v="7"/>
    <x v="34"/>
    <x v="0"/>
    <x v="4"/>
    <n v="8686537.0500000007"/>
    <s v="No Proposal Provided"/>
    <n v="19116.72"/>
    <n v="19116.72"/>
    <n v="1"/>
  </r>
  <r>
    <s v="Wilson HS-21st Century-Design"/>
    <x v="7"/>
    <x v="34"/>
    <x v="0"/>
    <x v="5"/>
    <n v="997591.82"/>
    <s v="N/A"/>
    <n v="0"/>
    <n v="0"/>
    <e v="#DIV/0!"/>
  </r>
  <r>
    <s v="Wilson HS-21st Century-DSA Fees"/>
    <x v="7"/>
    <x v="34"/>
    <x v="0"/>
    <x v="6"/>
    <n v="166265.29999999999"/>
    <s v="N/A"/>
    <n v="0"/>
    <n v="0"/>
    <e v="#DIV/0!"/>
  </r>
  <r>
    <s v="Wilson HS-21st Century-DSA Inspection"/>
    <x v="7"/>
    <x v="34"/>
    <x v="0"/>
    <x v="7"/>
    <n v="142513.12"/>
    <s v="N/A"/>
    <n v="0"/>
    <n v="0"/>
    <e v="#DIV/0!"/>
  </r>
  <r>
    <s v="Wilson HS-21st Century-DSA Special Inspection"/>
    <x v="7"/>
    <x v="34"/>
    <x v="0"/>
    <x v="8"/>
    <n v="71256.56"/>
    <s v="N/A"/>
    <n v="0"/>
    <n v="0"/>
    <e v="#DIV/0!"/>
  </r>
  <r>
    <s v="Wilson HS-21st Century-Environ Consultant"/>
    <x v="7"/>
    <x v="34"/>
    <x v="0"/>
    <x v="9"/>
    <n v="52254.81"/>
    <s v="N/A"/>
    <n v="3400"/>
    <n v="3400"/>
    <n v="1"/>
  </r>
  <r>
    <s v="Wilson HS-21st Century-FF &amp; E"/>
    <x v="7"/>
    <x v="34"/>
    <x v="0"/>
    <x v="10"/>
    <n v="1320000"/>
    <s v="N/A"/>
    <n v="0"/>
    <n v="0"/>
    <e v="#DIV/0!"/>
  </r>
  <r>
    <s v="Wilson HS-21st Century-Legal Services"/>
    <x v="7"/>
    <x v="34"/>
    <x v="0"/>
    <x v="11"/>
    <n v="0"/>
    <n v="0"/>
    <n v="0"/>
    <n v="0"/>
    <e v="#DIV/0!"/>
  </r>
  <r>
    <s v="Wilson HS-21st Century-Move classroom"/>
    <x v="7"/>
    <x v="34"/>
    <x v="0"/>
    <x v="12"/>
    <n v="0"/>
    <n v="0"/>
    <n v="0"/>
    <n v="0"/>
    <e v="#DIV/0!"/>
  </r>
  <r>
    <s v="Wilson HS-21st Century-Move Management"/>
    <x v="7"/>
    <x v="34"/>
    <x v="0"/>
    <x v="13"/>
    <n v="38003.5"/>
    <s v="N/A"/>
    <n v="0"/>
    <n v="0"/>
    <e v="#DIV/0!"/>
  </r>
  <r>
    <s v="Wilson HS-21st Century-Reprographics"/>
    <x v="7"/>
    <x v="34"/>
    <x v="0"/>
    <x v="14"/>
    <n v="5225.4799999999996"/>
    <s v="N/A"/>
    <n v="0"/>
    <n v="0"/>
    <e v="#DIV/0!"/>
  </r>
  <r>
    <s v="Wilson HS-21st Century-Technology"/>
    <x v="7"/>
    <x v="34"/>
    <x v="0"/>
    <x v="15"/>
    <n v="1320000"/>
    <s v="N/A"/>
    <n v="671830.97"/>
    <n v="671830.97"/>
    <n v="1"/>
  </r>
  <r>
    <s v="Wilson HS-Ceiling replacement-CM/PM Management"/>
    <x v="7"/>
    <x v="34"/>
    <x v="1"/>
    <x v="2"/>
    <n v="0"/>
    <n v="0"/>
    <n v="0"/>
    <n v="0"/>
    <e v="#DIV/0!"/>
  </r>
  <r>
    <s v="Wilson HS-Ceiling replacement-Contractor"/>
    <x v="7"/>
    <x v="34"/>
    <x v="1"/>
    <x v="4"/>
    <n v="0"/>
    <n v="0"/>
    <n v="0"/>
    <n v="0"/>
    <e v="#DIV/0!"/>
  </r>
  <r>
    <s v="Wilson HS-Drinking fountain replacement-Advertisement"/>
    <x v="7"/>
    <x v="34"/>
    <x v="2"/>
    <x v="0"/>
    <n v="0"/>
    <n v="0"/>
    <n v="0"/>
    <n v="0"/>
    <e v="#DIV/0!"/>
  </r>
  <r>
    <s v="Wilson HS-Drinking fountain replacement-Contractor"/>
    <x v="7"/>
    <x v="34"/>
    <x v="2"/>
    <x v="4"/>
    <n v="60000"/>
    <s v="N/A"/>
    <n v="0"/>
    <n v="0"/>
    <e v="#DIV/0!"/>
  </r>
  <r>
    <s v="Wilson HS-Drinking fountain replacement-Design"/>
    <x v="7"/>
    <x v="34"/>
    <x v="2"/>
    <x v="5"/>
    <n v="0"/>
    <n v="0"/>
    <n v="0"/>
    <n v="0"/>
    <e v="#DIV/0!"/>
  </r>
  <r>
    <s v="Wilson HS-Drinking fountain replacement-DSA Fees"/>
    <x v="7"/>
    <x v="34"/>
    <x v="2"/>
    <x v="6"/>
    <n v="0"/>
    <n v="0"/>
    <n v="0"/>
    <n v="0"/>
    <e v="#DIV/0!"/>
  </r>
  <r>
    <s v="Wilson HS-Drinking fountain replacement-DSA Inspection"/>
    <x v="7"/>
    <x v="34"/>
    <x v="2"/>
    <x v="7"/>
    <n v="1200"/>
    <s v="No Proposal Provided"/>
    <n v="1200"/>
    <n v="0"/>
    <n v="0"/>
  </r>
  <r>
    <s v="Wilson HS-Drinking fountain replacement-DSA Special Inspection"/>
    <x v="7"/>
    <x v="34"/>
    <x v="2"/>
    <x v="8"/>
    <n v="0"/>
    <n v="0"/>
    <n v="0"/>
    <n v="0"/>
    <e v="#DIV/0!"/>
  </r>
  <r>
    <s v="Wilson HS-Drinking fountain replacement-Environ Consultant"/>
    <x v="7"/>
    <x v="34"/>
    <x v="2"/>
    <x v="9"/>
    <n v="0"/>
    <n v="0"/>
    <n v="0"/>
    <n v="0"/>
    <e v="#DIV/0!"/>
  </r>
  <r>
    <s v="Wilson HS-Drinking fountain replacement-Reprographics"/>
    <x v="7"/>
    <x v="34"/>
    <x v="2"/>
    <x v="14"/>
    <n v="0"/>
    <n v="0"/>
    <n v="0"/>
    <n v="0"/>
    <e v="#DIV/0!"/>
  </r>
  <r>
    <s v="Wilson HS-Fire Alarm-Advertisement"/>
    <x v="7"/>
    <x v="34"/>
    <x v="3"/>
    <x v="0"/>
    <n v="0"/>
    <n v="0"/>
    <n v="0"/>
    <n v="0"/>
    <e v="#DIV/0!"/>
  </r>
  <r>
    <s v="Wilson HS-Fire Alarm-Contractor"/>
    <x v="7"/>
    <x v="34"/>
    <x v="3"/>
    <x v="4"/>
    <n v="1188000"/>
    <n v="291000"/>
    <n v="282060.18"/>
    <n v="260791.17"/>
    <n v="0.92459407066959975"/>
  </r>
  <r>
    <s v="Wilson HS-Fire Alarm-Design"/>
    <x v="7"/>
    <x v="34"/>
    <x v="3"/>
    <x v="5"/>
    <n v="0"/>
    <n v="0"/>
    <n v="11375"/>
    <n v="6825"/>
    <n v="0.6"/>
  </r>
  <r>
    <s v="Wilson HS-Fire Alarm-DSA Fees"/>
    <x v="7"/>
    <x v="34"/>
    <x v="3"/>
    <x v="6"/>
    <n v="0"/>
    <n v="0"/>
    <n v="0"/>
    <n v="0"/>
    <e v="#DIV/0!"/>
  </r>
  <r>
    <s v="Wilson HS-Fire Alarm-DSA Inspection"/>
    <x v="7"/>
    <x v="34"/>
    <x v="3"/>
    <x v="7"/>
    <n v="16500"/>
    <s v="No Proposal Provided"/>
    <n v="16500"/>
    <n v="16000"/>
    <n v="0.96969696969696972"/>
  </r>
  <r>
    <s v="Wilson HS-Fire Alarm-Environ Consultant"/>
    <x v="7"/>
    <x v="34"/>
    <x v="3"/>
    <x v="9"/>
    <n v="0"/>
    <n v="0"/>
    <n v="0"/>
    <n v="0"/>
    <e v="#DIV/0!"/>
  </r>
  <r>
    <s v="Wilson HS-Fire Alarm-Reprographics"/>
    <x v="7"/>
    <x v="34"/>
    <x v="3"/>
    <x v="14"/>
    <n v="0"/>
    <n v="0"/>
    <n v="0"/>
    <n v="0"/>
    <e v="#DIV/0!"/>
  </r>
  <r>
    <s v="Wilson HS-Interim Housing-Advertisement"/>
    <x v="7"/>
    <x v="34"/>
    <x v="4"/>
    <x v="0"/>
    <n v="1000"/>
    <s v="N/A"/>
    <n v="0"/>
    <n v="0"/>
    <e v="#DIV/0!"/>
  </r>
  <r>
    <s v="Wilson HS-Interim Housing-Alarm"/>
    <x v="7"/>
    <x v="34"/>
    <x v="4"/>
    <x v="16"/>
    <n v="0"/>
    <n v="0"/>
    <n v="0"/>
    <n v="0"/>
    <e v="#DIV/0!"/>
  </r>
  <r>
    <s v="Wilson HS-Interim Housing-CM/PM Management"/>
    <x v="7"/>
    <x v="34"/>
    <x v="4"/>
    <x v="2"/>
    <n v="55275"/>
    <s v="N/A"/>
    <n v="0"/>
    <n v="0"/>
    <e v="#DIV/0!"/>
  </r>
  <r>
    <s v="Wilson HS-Interim Housing-Construction Contingency"/>
    <x v="7"/>
    <x v="34"/>
    <x v="4"/>
    <x v="3"/>
    <n v="82500"/>
    <s v="N/A"/>
    <n v="0"/>
    <n v="0"/>
    <e v="#DIV/0!"/>
  </r>
  <r>
    <s v="Wilson HS-Interim Housing-Contractor"/>
    <x v="7"/>
    <x v="34"/>
    <x v="4"/>
    <x v="4"/>
    <n v="825000"/>
    <s v="N/A"/>
    <n v="0"/>
    <n v="0"/>
    <e v="#DIV/0!"/>
  </r>
  <r>
    <s v="Wilson HS-Interim Housing-Design"/>
    <x v="7"/>
    <x v="34"/>
    <x v="4"/>
    <x v="5"/>
    <n v="82500"/>
    <s v="N/A"/>
    <n v="0"/>
    <n v="0"/>
    <e v="#DIV/0!"/>
  </r>
  <r>
    <s v="Wilson HS-Interim Housing-DSA Fees"/>
    <x v="7"/>
    <x v="34"/>
    <x v="4"/>
    <x v="6"/>
    <n v="14437.5"/>
    <s v="N/A"/>
    <n v="0"/>
    <n v="0"/>
    <e v="#DIV/0!"/>
  </r>
  <r>
    <s v="Wilson HS-Interim Housing-DSA Inspection"/>
    <x v="7"/>
    <x v="34"/>
    <x v="4"/>
    <x v="7"/>
    <n v="15750"/>
    <s v="N/A"/>
    <n v="0"/>
    <n v="0"/>
    <e v="#DIV/0!"/>
  </r>
  <r>
    <s v="Wilson HS-Interim Housing-DSA Special Inspection"/>
    <x v="7"/>
    <x v="34"/>
    <x v="4"/>
    <x v="8"/>
    <n v="15750"/>
    <s v="N/A"/>
    <n v="0"/>
    <n v="0"/>
    <e v="#DIV/0!"/>
  </r>
  <r>
    <s v="Wilson HS-Interim Housing-Environ Consultant"/>
    <x v="7"/>
    <x v="34"/>
    <x v="4"/>
    <x v="9"/>
    <n v="0"/>
    <n v="0"/>
    <n v="0"/>
    <n v="0"/>
    <e v="#DIV/0!"/>
  </r>
  <r>
    <s v="Wilson HS-Interim Housing-FF &amp; E"/>
    <x v="7"/>
    <x v="34"/>
    <x v="4"/>
    <x v="10"/>
    <n v="0"/>
    <n v="0"/>
    <n v="0"/>
    <n v="0"/>
    <e v="#DIV/0!"/>
  </r>
  <r>
    <s v="Wilson HS-Interim Housing-Legal Services"/>
    <x v="7"/>
    <x v="34"/>
    <x v="4"/>
    <x v="11"/>
    <n v="0"/>
    <n v="0"/>
    <n v="0"/>
    <n v="0"/>
    <e v="#DIV/0!"/>
  </r>
  <r>
    <s v="Wilson HS-Interim Housing-Modular Buildings"/>
    <x v="7"/>
    <x v="34"/>
    <x v="4"/>
    <x v="17"/>
    <n v="225000"/>
    <s v="N/A"/>
    <n v="0"/>
    <n v="0"/>
    <e v="#DIV/0!"/>
  </r>
  <r>
    <s v="Wilson HS-Interim Housing-Move Management"/>
    <x v="7"/>
    <x v="34"/>
    <x v="4"/>
    <x v="13"/>
    <n v="0"/>
    <n v="0"/>
    <n v="0"/>
    <n v="0"/>
    <e v="#DIV/0!"/>
  </r>
  <r>
    <s v="Wilson HS-Interim Housing-Reprographics"/>
    <x v="7"/>
    <x v="34"/>
    <x v="4"/>
    <x v="14"/>
    <n v="1000"/>
    <s v="N/A"/>
    <n v="0"/>
    <n v="0"/>
    <e v="#DIV/0!"/>
  </r>
  <r>
    <s v="Wilson HS-Interim Housing-Technology"/>
    <x v="7"/>
    <x v="34"/>
    <x v="4"/>
    <x v="15"/>
    <n v="0"/>
    <n v="0"/>
    <n v="0"/>
    <n v="0"/>
    <e v="#DIV/0!"/>
  </r>
  <r>
    <s v="Wing Lane-21st Century-Advertisement"/>
    <x v="8"/>
    <x v="35"/>
    <x v="0"/>
    <x v="0"/>
    <n v="1482.47"/>
    <s v="N/A"/>
    <n v="0"/>
    <n v="0"/>
    <e v="#DIV/0!"/>
  </r>
  <r>
    <s v="Wing Lane-21st Century-Asbestos oversight/survey/abatement"/>
    <x v="8"/>
    <x v="35"/>
    <x v="0"/>
    <x v="1"/>
    <n v="73500"/>
    <s v="N/A"/>
    <n v="0"/>
    <n v="0"/>
    <e v="#DIV/0!"/>
  </r>
  <r>
    <s v="Wing Lane-21st Century-CM/PM Management"/>
    <x v="8"/>
    <x v="35"/>
    <x v="0"/>
    <x v="2"/>
    <n v="235730.26"/>
    <s v="N/A"/>
    <n v="0"/>
    <n v="0"/>
    <e v="#DIV/0!"/>
  </r>
  <r>
    <s v="Wing Lane-21st Century-Construction Contingency"/>
    <x v="8"/>
    <x v="35"/>
    <x v="0"/>
    <x v="3"/>
    <n v="231026.9"/>
    <s v="N/A"/>
    <n v="0"/>
    <n v="0"/>
    <e v="#DIV/0!"/>
  </r>
  <r>
    <s v="Wing Lane-21st Century-Contractor"/>
    <x v="8"/>
    <x v="35"/>
    <x v="0"/>
    <x v="4"/>
    <n v="2464363.94"/>
    <s v="N/A"/>
    <n v="40000"/>
    <n v="40000"/>
    <n v="1"/>
  </r>
  <r>
    <s v="Wing Lane-21st Century-Design"/>
    <x v="8"/>
    <x v="35"/>
    <x v="0"/>
    <x v="5"/>
    <n v="283016.03999999998"/>
    <s v="N/A"/>
    <n v="0"/>
    <n v="0"/>
    <e v="#DIV/0!"/>
  </r>
  <r>
    <s v="Wing Lane-21st Century-DSA Fees"/>
    <x v="8"/>
    <x v="35"/>
    <x v="0"/>
    <x v="6"/>
    <n v="47169.34"/>
    <s v="N/A"/>
    <n v="0"/>
    <n v="0"/>
    <e v="#DIV/0!"/>
  </r>
  <r>
    <s v="Wing Lane-21st Century-DSA Inspection"/>
    <x v="8"/>
    <x v="35"/>
    <x v="0"/>
    <x v="7"/>
    <n v="40430.86"/>
    <s v="N/A"/>
    <n v="0"/>
    <n v="0"/>
    <e v="#DIV/0!"/>
  </r>
  <r>
    <s v="Wing Lane-21st Century-DSA Special Inspection"/>
    <x v="8"/>
    <x v="35"/>
    <x v="0"/>
    <x v="8"/>
    <n v="20215.43"/>
    <s v="N/A"/>
    <n v="0"/>
    <n v="0"/>
    <e v="#DIV/0!"/>
  </r>
  <r>
    <s v="Wing Lane-21st Century-Environ Consultant"/>
    <x v="8"/>
    <x v="35"/>
    <x v="0"/>
    <x v="9"/>
    <n v="11859.72"/>
    <s v="N/A"/>
    <n v="2600"/>
    <n v="2600"/>
    <n v="1"/>
  </r>
  <r>
    <s v="Wing Lane-21st Century-FF &amp; E"/>
    <x v="8"/>
    <x v="35"/>
    <x v="0"/>
    <x v="10"/>
    <n v="420000"/>
    <s v="No Proposal Provided"/>
    <n v="20720.61"/>
    <n v="20720.61"/>
    <n v="1"/>
  </r>
  <r>
    <s v="Wing Lane-21st Century-Legal Services"/>
    <x v="8"/>
    <x v="35"/>
    <x v="0"/>
    <x v="11"/>
    <n v="0"/>
    <n v="0"/>
    <n v="0"/>
    <n v="0"/>
    <e v="#DIV/0!"/>
  </r>
  <r>
    <s v="Wing Lane-21st Century-Move classroom"/>
    <x v="8"/>
    <x v="35"/>
    <x v="0"/>
    <x v="12"/>
    <n v="0"/>
    <n v="0"/>
    <n v="0"/>
    <n v="0"/>
    <e v="#DIV/0!"/>
  </r>
  <r>
    <s v="Wing Lane-21st Century-Move Management"/>
    <x v="8"/>
    <x v="35"/>
    <x v="0"/>
    <x v="13"/>
    <n v="10781.56"/>
    <s v="N/A"/>
    <n v="0"/>
    <n v="0"/>
    <e v="#DIV/0!"/>
  </r>
  <r>
    <s v="Wing Lane-21st Century-Reprographics"/>
    <x v="8"/>
    <x v="35"/>
    <x v="0"/>
    <x v="14"/>
    <n v="1482.47"/>
    <s v="N/A"/>
    <n v="0"/>
    <n v="0"/>
    <e v="#DIV/0!"/>
  </r>
  <r>
    <s v="Wing Lane-21st Century-Technology"/>
    <x v="8"/>
    <x v="35"/>
    <x v="0"/>
    <x v="15"/>
    <n v="420000"/>
    <s v="No Proposal Provided"/>
    <n v="110563.9"/>
    <n v="110563.9"/>
    <n v="1"/>
  </r>
  <r>
    <s v="Wing Lane-Ceiling replacement-CM/PM Management"/>
    <x v="8"/>
    <x v="35"/>
    <x v="1"/>
    <x v="2"/>
    <n v="0"/>
    <n v="0"/>
    <n v="0"/>
    <n v="0"/>
    <e v="#DIV/0!"/>
  </r>
  <r>
    <s v="Wing Lane-Ceiling replacement-Contractor"/>
    <x v="8"/>
    <x v="35"/>
    <x v="1"/>
    <x v="4"/>
    <n v="302738"/>
    <n v="302738"/>
    <n v="302738"/>
    <n v="287601.09999999998"/>
    <n v="0.95"/>
  </r>
  <r>
    <s v="Wing Lane-Drinking fountain replacement-Advertisement"/>
    <x v="8"/>
    <x v="35"/>
    <x v="2"/>
    <x v="0"/>
    <n v="0"/>
    <n v="0"/>
    <n v="0"/>
    <n v="0"/>
    <e v="#DIV/0!"/>
  </r>
  <r>
    <s v="Wing Lane-Drinking fountain replacement-Contractor"/>
    <x v="8"/>
    <x v="35"/>
    <x v="2"/>
    <x v="4"/>
    <n v="15000"/>
    <n v="0"/>
    <n v="6800"/>
    <n v="6800"/>
    <n v="1"/>
  </r>
  <r>
    <s v="Wing Lane-Drinking fountain replacement-Design"/>
    <x v="8"/>
    <x v="35"/>
    <x v="2"/>
    <x v="5"/>
    <n v="0"/>
    <n v="0"/>
    <n v="0"/>
    <n v="0"/>
    <e v="#DIV/0!"/>
  </r>
  <r>
    <s v="Wing Lane-Drinking fountain replacement-DSA Fees"/>
    <x v="8"/>
    <x v="35"/>
    <x v="2"/>
    <x v="6"/>
    <n v="0"/>
    <n v="0"/>
    <n v="0"/>
    <n v="0"/>
    <e v="#DIV/0!"/>
  </r>
  <r>
    <s v="Wing Lane-Drinking fountain replacement-DSA Inspection"/>
    <x v="8"/>
    <x v="35"/>
    <x v="2"/>
    <x v="7"/>
    <n v="0"/>
    <n v="0"/>
    <n v="0"/>
    <n v="0"/>
    <e v="#DIV/0!"/>
  </r>
  <r>
    <s v="Wing Lane-Drinking fountain replacement-DSA Special Inspection"/>
    <x v="8"/>
    <x v="35"/>
    <x v="2"/>
    <x v="8"/>
    <n v="0"/>
    <n v="0"/>
    <n v="0"/>
    <n v="0"/>
    <e v="#DIV/0!"/>
  </r>
  <r>
    <s v="Wing Lane-Drinking fountain replacement-Environ Consultant"/>
    <x v="8"/>
    <x v="35"/>
    <x v="2"/>
    <x v="9"/>
    <n v="0"/>
    <n v="0"/>
    <n v="0"/>
    <n v="0"/>
    <e v="#DIV/0!"/>
  </r>
  <r>
    <s v="Wing Lane-Drinking fountain replacement-Reprographics"/>
    <x v="8"/>
    <x v="35"/>
    <x v="2"/>
    <x v="14"/>
    <n v="0"/>
    <n v="0"/>
    <n v="0"/>
    <n v="0"/>
    <e v="#DIV/0!"/>
  </r>
  <r>
    <s v="Wing Lane-Fire Alarm-Advertisement"/>
    <x v="8"/>
    <x v="35"/>
    <x v="3"/>
    <x v="0"/>
    <n v="0"/>
    <n v="0"/>
    <n v="0"/>
    <n v="0"/>
    <e v="#DIV/0!"/>
  </r>
  <r>
    <s v="Wing Lane-Fire Alarm-Contractor"/>
    <x v="8"/>
    <x v="35"/>
    <x v="3"/>
    <x v="4"/>
    <n v="315000"/>
    <s v="N/A"/>
    <n v="0"/>
    <n v="0"/>
    <e v="#DIV/0!"/>
  </r>
  <r>
    <s v="Wing Lane-Fire Alarm-Design"/>
    <x v="8"/>
    <x v="35"/>
    <x v="3"/>
    <x v="5"/>
    <n v="48500"/>
    <s v="No Proposal Provided"/>
    <n v="48500"/>
    <n v="36375"/>
    <n v="0.75"/>
  </r>
  <r>
    <s v="Wing Lane-Fire Alarm-DSA Fees"/>
    <x v="8"/>
    <x v="35"/>
    <x v="3"/>
    <x v="6"/>
    <n v="0"/>
    <n v="0"/>
    <n v="870"/>
    <n v="870"/>
    <n v="1"/>
  </r>
  <r>
    <s v="Wing Lane-Fire Alarm-DSA Inspection"/>
    <x v="8"/>
    <x v="35"/>
    <x v="3"/>
    <x v="7"/>
    <n v="0"/>
    <n v="0"/>
    <n v="0"/>
    <n v="0"/>
    <e v="#DIV/0!"/>
  </r>
  <r>
    <s v="Wing Lane-Fire Alarm-Environ Consultant"/>
    <x v="8"/>
    <x v="35"/>
    <x v="3"/>
    <x v="9"/>
    <n v="0"/>
    <n v="0"/>
    <n v="0"/>
    <n v="0"/>
    <e v="#DIV/0!"/>
  </r>
  <r>
    <s v="Wing Lane-Fire Alarm-Reprographics"/>
    <x v="8"/>
    <x v="35"/>
    <x v="3"/>
    <x v="14"/>
    <n v="0"/>
    <n v="0"/>
    <n v="0"/>
    <n v="0"/>
    <e v="#DIV/0!"/>
  </r>
  <r>
    <s v="Wing Lane-Interim Housing-Advertisement"/>
    <x v="8"/>
    <x v="35"/>
    <x v="4"/>
    <x v="0"/>
    <n v="1000"/>
    <s v="N/A"/>
    <n v="0"/>
    <n v="0"/>
    <e v="#DIV/0!"/>
  </r>
  <r>
    <s v="Wing Lane-Interim Housing-Alarm"/>
    <x v="8"/>
    <x v="35"/>
    <x v="4"/>
    <x v="16"/>
    <n v="0"/>
    <n v="0"/>
    <n v="0"/>
    <n v="0"/>
    <e v="#DIV/0!"/>
  </r>
  <r>
    <s v="Wing Lane-Interim Housing-CM/PM Management"/>
    <x v="8"/>
    <x v="35"/>
    <x v="4"/>
    <x v="2"/>
    <n v="0"/>
    <n v="0"/>
    <n v="0"/>
    <n v="0"/>
    <e v="#DIV/0!"/>
  </r>
  <r>
    <s v="Wing Lane-Interim Housing-Construction Contingency"/>
    <x v="8"/>
    <x v="35"/>
    <x v="4"/>
    <x v="3"/>
    <n v="55000"/>
    <s v="N/A"/>
    <n v="0"/>
    <n v="0"/>
    <e v="#DIV/0!"/>
  </r>
  <r>
    <s v="Wing Lane-Interim Housing-Contractor"/>
    <x v="8"/>
    <x v="35"/>
    <x v="4"/>
    <x v="4"/>
    <n v="550000"/>
    <s v="N/A"/>
    <n v="0"/>
    <n v="0"/>
    <e v="#DIV/0!"/>
  </r>
  <r>
    <s v="Wing Lane-Interim Housing-Design"/>
    <x v="8"/>
    <x v="35"/>
    <x v="4"/>
    <x v="5"/>
    <n v="80000"/>
    <s v="N/A"/>
    <n v="0"/>
    <n v="0"/>
    <e v="#DIV/0!"/>
  </r>
  <r>
    <s v="Wing Lane-Interim Housing-DSA Fees"/>
    <x v="8"/>
    <x v="35"/>
    <x v="4"/>
    <x v="6"/>
    <n v="14000"/>
    <s v="N/A"/>
    <n v="0"/>
    <n v="0"/>
    <e v="#DIV/0!"/>
  </r>
  <r>
    <s v="Wing Lane-Interim Housing-DSA Inspection"/>
    <x v="8"/>
    <x v="35"/>
    <x v="4"/>
    <x v="7"/>
    <n v="12000"/>
    <s v="N/A"/>
    <n v="0"/>
    <n v="0"/>
    <e v="#DIV/0!"/>
  </r>
  <r>
    <s v="Wing Lane-Interim Housing-DSA Special Inspection"/>
    <x v="8"/>
    <x v="35"/>
    <x v="4"/>
    <x v="8"/>
    <n v="12000"/>
    <s v="N/A"/>
    <n v="0"/>
    <n v="0"/>
    <e v="#DIV/0!"/>
  </r>
  <r>
    <s v="Wing Lane-Interim Housing-Environ Consultant"/>
    <x v="8"/>
    <x v="35"/>
    <x v="4"/>
    <x v="9"/>
    <n v="0"/>
    <n v="0"/>
    <n v="0"/>
    <n v="0"/>
    <e v="#DIV/0!"/>
  </r>
  <r>
    <s v="Wing Lane-Interim Housing-FF &amp; E"/>
    <x v="8"/>
    <x v="35"/>
    <x v="4"/>
    <x v="10"/>
    <n v="0"/>
    <n v="0"/>
    <n v="0"/>
    <n v="0"/>
    <e v="#DIV/0!"/>
  </r>
  <r>
    <s v="Wing Lane-Interim Housing-Legal Services"/>
    <x v="8"/>
    <x v="35"/>
    <x v="4"/>
    <x v="11"/>
    <n v="0"/>
    <n v="0"/>
    <n v="0"/>
    <n v="0"/>
    <e v="#DIV/0!"/>
  </r>
  <r>
    <s v="Wing Lane-Interim Housing-Modular Buildings"/>
    <x v="8"/>
    <x v="35"/>
    <x v="4"/>
    <x v="17"/>
    <n v="150000"/>
    <s v="N/A"/>
    <n v="0"/>
    <n v="0"/>
    <e v="#DIV/0!"/>
  </r>
  <r>
    <s v="Wing Lane-Interim Housing-Move Management"/>
    <x v="8"/>
    <x v="35"/>
    <x v="4"/>
    <x v="13"/>
    <n v="0"/>
    <n v="0"/>
    <n v="0"/>
    <n v="0"/>
    <e v="#DIV/0!"/>
  </r>
  <r>
    <s v="Wing Lane-Interim Housing-Reprographics"/>
    <x v="8"/>
    <x v="35"/>
    <x v="4"/>
    <x v="14"/>
    <n v="1000"/>
    <s v="N/A"/>
    <n v="0"/>
    <n v="0"/>
    <e v="#DIV/0!"/>
  </r>
  <r>
    <s v="Wing Lane-Interim Housing-Technology"/>
    <x v="8"/>
    <x v="35"/>
    <x v="4"/>
    <x v="15"/>
    <n v="0"/>
    <n v="0"/>
    <n v="0"/>
    <n v="0"/>
    <e v="#DIV/0!"/>
  </r>
  <r>
    <s v="Workman ES-21st Century-Advertisement"/>
    <x v="6"/>
    <x v="36"/>
    <x v="0"/>
    <x v="0"/>
    <n v="1328.8"/>
    <n v="0"/>
    <n v="0"/>
    <n v="0"/>
    <e v="#DIV/0!"/>
  </r>
  <r>
    <s v="Workman ES-21st Century-Asbestos oversight/survey/abatement"/>
    <x v="6"/>
    <x v="36"/>
    <x v="0"/>
    <x v="1"/>
    <n v="66500"/>
    <n v="0"/>
    <n v="0"/>
    <n v="0"/>
    <e v="#DIV/0!"/>
  </r>
  <r>
    <s v="Workman ES-21st Century-CM/PM Management"/>
    <x v="6"/>
    <x v="36"/>
    <x v="0"/>
    <x v="2"/>
    <n v="211755.44"/>
    <n v="169207"/>
    <n v="169207"/>
    <n v="154497.61000000002"/>
    <n v="0.91306866737191728"/>
  </r>
  <r>
    <s v="Workman ES-21st Century-Construction Contingency"/>
    <x v="6"/>
    <x v="36"/>
    <x v="0"/>
    <x v="3"/>
    <n v="207080.1"/>
    <n v="152162.29999999999"/>
    <n v="0"/>
    <n v="0"/>
    <e v="#DIV/0!"/>
  </r>
  <r>
    <s v="Workman ES-21st Century-Contractor"/>
    <x v="6"/>
    <x v="36"/>
    <x v="0"/>
    <x v="4"/>
    <n v="2208923.4300000002"/>
    <n v="1521623"/>
    <n v="1597166.51"/>
    <n v="1371779.35"/>
    <n v="0.85888311670146411"/>
  </r>
  <r>
    <s v="Workman ES-21st Century-Design"/>
    <x v="6"/>
    <x v="36"/>
    <x v="0"/>
    <x v="5"/>
    <n v="253680.37"/>
    <n v="138184"/>
    <n v="151712"/>
    <n v="128060.23000000001"/>
    <n v="0.844100862159882"/>
  </r>
  <r>
    <s v="Workman ES-21st Century-DSA Fees"/>
    <x v="6"/>
    <x v="36"/>
    <x v="0"/>
    <x v="6"/>
    <n v="42280.06"/>
    <n v="11750"/>
    <n v="24635.870000000003"/>
    <n v="24635.870000000003"/>
    <n v="1"/>
  </r>
  <r>
    <s v="Workman ES-21st Century-DSA Inspection"/>
    <x v="6"/>
    <x v="36"/>
    <x v="0"/>
    <x v="7"/>
    <n v="36240.050000000003"/>
    <n v="0"/>
    <n v="34720"/>
    <n v="25480"/>
    <n v="0.7338709677419355"/>
  </r>
  <r>
    <s v="Workman ES-21st Century-DSA Special Inspection"/>
    <x v="6"/>
    <x v="36"/>
    <x v="0"/>
    <x v="8"/>
    <n v="18120.03"/>
    <n v="0"/>
    <n v="16600"/>
    <n v="507.5"/>
    <n v="3.0572289156626506E-2"/>
  </r>
  <r>
    <s v="Workman ES-21st Century-Environ Consultant"/>
    <x v="6"/>
    <x v="36"/>
    <x v="0"/>
    <x v="9"/>
    <n v="10630.42"/>
    <n v="0"/>
    <n v="15700"/>
    <n v="11300"/>
    <n v="0.71974522292993626"/>
  </r>
  <r>
    <s v="Workman ES-21st Century-FF &amp; E"/>
    <x v="6"/>
    <x v="36"/>
    <x v="0"/>
    <x v="10"/>
    <n v="380000"/>
    <n v="209239.26"/>
    <n v="360386.91000000009"/>
    <n v="360386.91000000009"/>
    <n v="1"/>
  </r>
  <r>
    <s v="Workman ES-21st Century-Legal Services"/>
    <x v="6"/>
    <x v="36"/>
    <x v="0"/>
    <x v="11"/>
    <n v="5315.21"/>
    <n v="0"/>
    <n v="0"/>
    <n v="0"/>
    <e v="#DIV/0!"/>
  </r>
  <r>
    <s v="Workman ES-21st Century-Move classroom"/>
    <x v="6"/>
    <x v="36"/>
    <x v="0"/>
    <x v="12"/>
    <n v="0"/>
    <n v="0"/>
    <n v="0"/>
    <n v="0"/>
    <e v="#DIV/0!"/>
  </r>
  <r>
    <s v="Workman ES-21st Century-Move Management"/>
    <x v="6"/>
    <x v="36"/>
    <x v="0"/>
    <x v="13"/>
    <n v="9664.01"/>
    <s v="No Proposal Provided"/>
    <n v="9416.09"/>
    <n v="9416.09"/>
    <n v="1"/>
  </r>
  <r>
    <s v="Workman ES-21st Century-Reprographics"/>
    <x v="6"/>
    <x v="36"/>
    <x v="0"/>
    <x v="14"/>
    <n v="1328.8"/>
    <n v="0"/>
    <n v="1980.22"/>
    <n v="1980.2199999999998"/>
    <n v="0.99999999999999989"/>
  </r>
  <r>
    <s v="Workman ES-21st Century-Technology"/>
    <x v="6"/>
    <x v="36"/>
    <x v="0"/>
    <x v="15"/>
    <n v="380000"/>
    <n v="26216.560000000001"/>
    <n v="223422.68999999994"/>
    <n v="222464.70999999996"/>
    <n v="0.99571225286026244"/>
  </r>
  <r>
    <s v="Workman ES-Ceiling replacement-CM/PM Management"/>
    <x v="6"/>
    <x v="36"/>
    <x v="1"/>
    <x v="2"/>
    <n v="206440.23"/>
    <n v="0"/>
    <n v="0"/>
    <n v="0"/>
    <e v="#DIV/0!"/>
  </r>
  <r>
    <s v="Workman ES-Ceiling replacement-Contractor"/>
    <x v="6"/>
    <x v="36"/>
    <x v="1"/>
    <x v="4"/>
    <n v="2428800"/>
    <n v="242880"/>
    <n v="242880"/>
    <n v="230736"/>
    <n v="0.95"/>
  </r>
  <r>
    <s v="Workman ES-Drinking fountain replacement-Advertisement"/>
    <x v="6"/>
    <x v="36"/>
    <x v="2"/>
    <x v="0"/>
    <n v="0"/>
    <n v="0"/>
    <n v="0"/>
    <n v="0"/>
    <e v="#DIV/0!"/>
  </r>
  <r>
    <s v="Workman ES-Drinking fountain replacement-Contractor"/>
    <x v="6"/>
    <x v="36"/>
    <x v="2"/>
    <x v="4"/>
    <n v="12600"/>
    <n v="0"/>
    <n v="0"/>
    <n v="0"/>
    <e v="#DIV/0!"/>
  </r>
  <r>
    <s v="Workman ES-Drinking fountain replacement-Design"/>
    <x v="6"/>
    <x v="36"/>
    <x v="2"/>
    <x v="5"/>
    <n v="0"/>
    <n v="0"/>
    <n v="0"/>
    <n v="0"/>
    <e v="#DIV/0!"/>
  </r>
  <r>
    <s v="Workman ES-Drinking fountain replacement-DSA Fees"/>
    <x v="6"/>
    <x v="36"/>
    <x v="2"/>
    <x v="6"/>
    <n v="0"/>
    <n v="0"/>
    <n v="0"/>
    <n v="0"/>
    <e v="#DIV/0!"/>
  </r>
  <r>
    <s v="Workman ES-Drinking fountain replacement-DSA Inspection"/>
    <x v="6"/>
    <x v="36"/>
    <x v="2"/>
    <x v="7"/>
    <n v="1200"/>
    <n v="0"/>
    <n v="1200"/>
    <n v="1200"/>
    <n v="1"/>
  </r>
  <r>
    <s v="Workman ES-Drinking fountain replacement-DSA Special Inspection"/>
    <x v="6"/>
    <x v="36"/>
    <x v="2"/>
    <x v="8"/>
    <n v="0"/>
    <n v="0"/>
    <n v="0"/>
    <n v="0"/>
    <e v="#DIV/0!"/>
  </r>
  <r>
    <s v="Workman ES-Drinking fountain replacement-Environ Consultant"/>
    <x v="6"/>
    <x v="36"/>
    <x v="2"/>
    <x v="9"/>
    <n v="0"/>
    <n v="0"/>
    <n v="0"/>
    <n v="0"/>
    <e v="#DIV/0!"/>
  </r>
  <r>
    <s v="Workman ES-Drinking fountain replacement-Reprographics"/>
    <x v="6"/>
    <x v="36"/>
    <x v="2"/>
    <x v="14"/>
    <n v="0"/>
    <n v="0"/>
    <n v="0"/>
    <n v="0"/>
    <e v="#DIV/0!"/>
  </r>
  <r>
    <s v="Workman ES-Fire Alarm-Advertisement"/>
    <x v="6"/>
    <x v="36"/>
    <x v="3"/>
    <x v="0"/>
    <n v="0"/>
    <n v="0"/>
    <n v="0"/>
    <n v="0"/>
    <e v="#DIV/0!"/>
  </r>
  <r>
    <s v="Workman ES-Fire Alarm-Contractor"/>
    <x v="6"/>
    <x v="36"/>
    <x v="3"/>
    <x v="4"/>
    <n v="109500"/>
    <n v="109500"/>
    <n v="133767.01"/>
    <n v="125992.75999999998"/>
    <n v="0.94188215764111027"/>
  </r>
  <r>
    <s v="Workman ES-Fire Alarm-Design"/>
    <x v="6"/>
    <x v="36"/>
    <x v="3"/>
    <x v="5"/>
    <n v="11875"/>
    <s v="No Proposal Provided"/>
    <n v="11875"/>
    <n v="11875"/>
    <n v="1"/>
  </r>
  <r>
    <s v="Workman ES-Fire Alarm-DSA Fees"/>
    <x v="6"/>
    <x v="36"/>
    <x v="3"/>
    <x v="6"/>
    <n v="0"/>
    <n v="0"/>
    <n v="0"/>
    <n v="0"/>
    <e v="#DIV/0!"/>
  </r>
  <r>
    <s v="Workman ES-Fire Alarm-DSA Inspection"/>
    <x v="6"/>
    <x v="36"/>
    <x v="3"/>
    <x v="7"/>
    <n v="12250"/>
    <n v="12250"/>
    <n v="12250"/>
    <n v="11750"/>
    <n v="0.95918367346938771"/>
  </r>
  <r>
    <s v="Workman ES-Fire Alarm-Environ Consultant"/>
    <x v="6"/>
    <x v="36"/>
    <x v="3"/>
    <x v="9"/>
    <s v="N/A"/>
    <n v="0"/>
    <n v="0"/>
    <n v="0"/>
    <e v="#DIV/0!"/>
  </r>
  <r>
    <s v="Workman ES-Fire Alarm-Reprographics"/>
    <x v="6"/>
    <x v="36"/>
    <x v="3"/>
    <x v="14"/>
    <n v="0"/>
    <n v="0"/>
    <n v="0"/>
    <n v="0"/>
    <e v="#DIV/0!"/>
  </r>
  <r>
    <s v="Workman ES-Interim Housing-Advertisement"/>
    <x v="6"/>
    <x v="36"/>
    <x v="4"/>
    <x v="0"/>
    <s v="No IH Required"/>
    <n v="0"/>
    <n v="0"/>
    <n v="0"/>
    <e v="#DIV/0!"/>
  </r>
  <r>
    <s v="Workman ES-Interim Housing-Alarm"/>
    <x v="6"/>
    <x v="36"/>
    <x v="4"/>
    <x v="16"/>
    <s v="No IH Required"/>
    <n v="0"/>
    <n v="0"/>
    <n v="0"/>
    <e v="#DIV/0!"/>
  </r>
  <r>
    <s v="Workman ES-Interim Housing-CM/PM Management"/>
    <x v="6"/>
    <x v="36"/>
    <x v="4"/>
    <x v="2"/>
    <s v="No IH Required"/>
    <n v="0"/>
    <n v="0"/>
    <n v="0"/>
    <e v="#DIV/0!"/>
  </r>
  <r>
    <s v="Workman ES-Interim Housing-Construction Contingency"/>
    <x v="6"/>
    <x v="36"/>
    <x v="4"/>
    <x v="3"/>
    <s v="No IH Required"/>
    <n v="0"/>
    <n v="0"/>
    <n v="0"/>
    <e v="#DIV/0!"/>
  </r>
  <r>
    <s v="Workman ES-Interim Housing-Contractor"/>
    <x v="6"/>
    <x v="36"/>
    <x v="4"/>
    <x v="4"/>
    <s v="No IH Required"/>
    <n v="0"/>
    <n v="0"/>
    <n v="0"/>
    <e v="#DIV/0!"/>
  </r>
  <r>
    <s v="Workman ES-Interim Housing-Design"/>
    <x v="6"/>
    <x v="36"/>
    <x v="4"/>
    <x v="5"/>
    <s v="No IH Required"/>
    <n v="0"/>
    <n v="0"/>
    <n v="0"/>
    <e v="#DIV/0!"/>
  </r>
  <r>
    <s v="Workman ES-Interim Housing-DSA Fees"/>
    <x v="6"/>
    <x v="36"/>
    <x v="4"/>
    <x v="6"/>
    <s v="No IH Required"/>
    <n v="0"/>
    <n v="0"/>
    <n v="0"/>
    <e v="#DIV/0!"/>
  </r>
  <r>
    <s v="Workman ES-Interim Housing-DSA Inspection"/>
    <x v="6"/>
    <x v="36"/>
    <x v="4"/>
    <x v="7"/>
    <s v="No IH Required"/>
    <n v="0"/>
    <n v="0"/>
    <n v="0"/>
    <e v="#DIV/0!"/>
  </r>
  <r>
    <s v="Workman ES-Interim Housing-DSA Special Inspection"/>
    <x v="6"/>
    <x v="36"/>
    <x v="4"/>
    <x v="8"/>
    <s v="No IH Required"/>
    <n v="0"/>
    <n v="0"/>
    <n v="0"/>
    <e v="#DIV/0!"/>
  </r>
  <r>
    <s v="Workman ES-Interim Housing-Environ Consultant"/>
    <x v="6"/>
    <x v="36"/>
    <x v="4"/>
    <x v="9"/>
    <s v="No IH Required"/>
    <n v="0"/>
    <n v="0"/>
    <n v="0"/>
    <e v="#DIV/0!"/>
  </r>
  <r>
    <s v="Workman ES-Interim Housing-FF &amp; E"/>
    <x v="6"/>
    <x v="36"/>
    <x v="4"/>
    <x v="10"/>
    <s v="No IH Required"/>
    <n v="0"/>
    <n v="0"/>
    <n v="0"/>
    <e v="#DIV/0!"/>
  </r>
  <r>
    <s v="Workman ES-Interim Housing-Legal Services"/>
    <x v="6"/>
    <x v="36"/>
    <x v="4"/>
    <x v="11"/>
    <s v="No IH Required"/>
    <n v="0"/>
    <n v="0"/>
    <n v="0"/>
    <e v="#DIV/0!"/>
  </r>
  <r>
    <s v="Workman ES-Interim Housing-Modular Buildings"/>
    <x v="6"/>
    <x v="36"/>
    <x v="4"/>
    <x v="17"/>
    <s v="No IH Required"/>
    <n v="0"/>
    <n v="0"/>
    <n v="0"/>
    <e v="#DIV/0!"/>
  </r>
  <r>
    <s v="Workman ES-Interim Housing-Move Management"/>
    <x v="6"/>
    <x v="36"/>
    <x v="4"/>
    <x v="13"/>
    <s v="No IH Required"/>
    <n v="0"/>
    <n v="0"/>
    <n v="0"/>
    <e v="#DIV/0!"/>
  </r>
  <r>
    <s v="Workman ES-Interim Housing-Reprographics"/>
    <x v="6"/>
    <x v="36"/>
    <x v="4"/>
    <x v="14"/>
    <s v="No IH Required"/>
    <n v="0"/>
    <n v="0"/>
    <n v="0"/>
    <e v="#DIV/0!"/>
  </r>
  <r>
    <s v="Workman ES-Interim Housing-Technology"/>
    <x v="6"/>
    <x v="36"/>
    <x v="4"/>
    <x v="15"/>
    <s v="No IH Required"/>
    <n v="0"/>
    <n v="0"/>
    <n v="0"/>
    <e v="#DIV/0!"/>
  </r>
  <r>
    <s v="Workman HS-21st Century-Advertisement"/>
    <x v="7"/>
    <x v="37"/>
    <x v="0"/>
    <x v="0"/>
    <n v="9515.36"/>
    <n v="0"/>
    <n v="0"/>
    <n v="0"/>
    <e v="#DIV/0!"/>
  </r>
  <r>
    <s v="Workman HS-21st Century-Asbestos oversight/survey/abatement"/>
    <x v="7"/>
    <x v="37"/>
    <x v="0"/>
    <x v="1"/>
    <n v="206500"/>
    <n v="0"/>
    <n v="0"/>
    <n v="0"/>
    <e v="#DIV/0!"/>
  </r>
  <r>
    <s v="Workman HS-21st Century-CM/PM Management"/>
    <x v="7"/>
    <x v="37"/>
    <x v="0"/>
    <x v="2"/>
    <n v="715671.39"/>
    <n v="0"/>
    <n v="0"/>
    <n v="0"/>
    <e v="#DIV/0!"/>
  </r>
  <r>
    <s v="Workman HS-21st Century-Construction Contingency"/>
    <x v="7"/>
    <x v="37"/>
    <x v="0"/>
    <x v="3"/>
    <n v="741435.6"/>
    <n v="0"/>
    <n v="0"/>
    <n v="0"/>
    <e v="#DIV/0!"/>
  </r>
  <r>
    <s v="Workman HS-21st Century-Contractor"/>
    <x v="7"/>
    <x v="37"/>
    <x v="0"/>
    <x v="4"/>
    <n v="7414356"/>
    <n v="0"/>
    <n v="57350.16"/>
    <n v="57350.16"/>
    <n v="1"/>
  </r>
  <r>
    <s v="Workman HS-21st Century-Design"/>
    <x v="7"/>
    <x v="37"/>
    <x v="0"/>
    <x v="5"/>
    <n v="908284.56"/>
    <n v="0"/>
    <n v="0"/>
    <n v="0"/>
    <e v="#DIV/0!"/>
  </r>
  <r>
    <s v="Workman HS-21st Century-DSA Fees"/>
    <x v="7"/>
    <x v="37"/>
    <x v="0"/>
    <x v="6"/>
    <n v="151380.76"/>
    <n v="0"/>
    <n v="0"/>
    <n v="0"/>
    <e v="#DIV/0!"/>
  </r>
  <r>
    <s v="Workman HS-21st Century-DSA Inspection"/>
    <x v="7"/>
    <x v="37"/>
    <x v="0"/>
    <x v="7"/>
    <n v="129754.94"/>
    <n v="0"/>
    <n v="0"/>
    <n v="0"/>
    <e v="#DIV/0!"/>
  </r>
  <r>
    <s v="Workman HS-21st Century-DSA Special Inspection"/>
    <x v="7"/>
    <x v="37"/>
    <x v="0"/>
    <x v="8"/>
    <n v="64877.47"/>
    <n v="0"/>
    <n v="0"/>
    <n v="0"/>
    <e v="#DIV/0!"/>
  </r>
  <r>
    <s v="Workman HS-21st Century-Environ Consultant"/>
    <x v="7"/>
    <x v="37"/>
    <x v="0"/>
    <x v="9"/>
    <n v="38061.449999999997"/>
    <n v="0"/>
    <n v="4150"/>
    <n v="4150"/>
    <n v="1"/>
  </r>
  <r>
    <s v="Workman HS-21st Century-FF &amp; E"/>
    <x v="7"/>
    <x v="37"/>
    <x v="0"/>
    <x v="10"/>
    <n v="1180000"/>
    <n v="0"/>
    <n v="0"/>
    <n v="0"/>
    <e v="#DIV/0!"/>
  </r>
  <r>
    <s v="Workman HS-21st Century-Legal Services"/>
    <x v="7"/>
    <x v="37"/>
    <x v="0"/>
    <x v="11"/>
    <n v="19030.72"/>
    <n v="0"/>
    <n v="0"/>
    <n v="0"/>
    <e v="#DIV/0!"/>
  </r>
  <r>
    <s v="Workman HS-21st Century-Move classroom"/>
    <x v="7"/>
    <x v="37"/>
    <x v="0"/>
    <x v="12"/>
    <n v="0"/>
    <n v="0"/>
    <n v="0"/>
    <n v="0"/>
    <e v="#DIV/0!"/>
  </r>
  <r>
    <s v="Workman HS-21st Century-Move Management"/>
    <x v="7"/>
    <x v="37"/>
    <x v="0"/>
    <x v="13"/>
    <n v="34601.32"/>
    <n v="0"/>
    <n v="0"/>
    <n v="0"/>
    <e v="#DIV/0!"/>
  </r>
  <r>
    <s v="Workman HS-21st Century-Reprographics"/>
    <x v="7"/>
    <x v="37"/>
    <x v="0"/>
    <x v="14"/>
    <n v="9515.36"/>
    <n v="0"/>
    <n v="0"/>
    <n v="0"/>
    <e v="#DIV/0!"/>
  </r>
  <r>
    <s v="Workman HS-21st Century-Technology"/>
    <x v="7"/>
    <x v="37"/>
    <x v="0"/>
    <x v="15"/>
    <n v="1180000"/>
    <n v="0"/>
    <n v="499638.02"/>
    <n v="499638.02"/>
    <n v="1"/>
  </r>
  <r>
    <s v="Workman HS-Ceiling replacement-CM/PM Management"/>
    <x v="7"/>
    <x v="37"/>
    <x v="1"/>
    <x v="2"/>
    <s v="no scope"/>
    <n v="0"/>
    <n v="0"/>
    <n v="0"/>
    <e v="#DIV/0!"/>
  </r>
  <r>
    <s v="Workman HS-Ceiling replacement-Contractor"/>
    <x v="7"/>
    <x v="37"/>
    <x v="1"/>
    <x v="4"/>
    <s v="no scope"/>
    <n v="0"/>
    <n v="0"/>
    <n v="0"/>
    <e v="#DIV/0!"/>
  </r>
  <r>
    <s v="Workman HS-Drinking fountain replacement-Advertisement"/>
    <x v="7"/>
    <x v="37"/>
    <x v="2"/>
    <x v="0"/>
    <n v="0"/>
    <n v="0"/>
    <n v="0"/>
    <n v="0"/>
    <e v="#DIV/0!"/>
  </r>
  <r>
    <s v="Workman HS-Drinking fountain replacement-Contractor"/>
    <x v="7"/>
    <x v="37"/>
    <x v="2"/>
    <x v="4"/>
    <n v="48000"/>
    <n v="0"/>
    <n v="0"/>
    <n v="0"/>
    <e v="#DIV/0!"/>
  </r>
  <r>
    <s v="Workman HS-Drinking fountain replacement-Design"/>
    <x v="7"/>
    <x v="37"/>
    <x v="2"/>
    <x v="5"/>
    <n v="0"/>
    <n v="0"/>
    <n v="0"/>
    <n v="0"/>
    <e v="#DIV/0!"/>
  </r>
  <r>
    <s v="Workman HS-Drinking fountain replacement-DSA Fees"/>
    <x v="7"/>
    <x v="37"/>
    <x v="2"/>
    <x v="6"/>
    <n v="0"/>
    <n v="0"/>
    <n v="0"/>
    <n v="0"/>
    <e v="#DIV/0!"/>
  </r>
  <r>
    <s v="Workman HS-Drinking fountain replacement-DSA Inspection"/>
    <x v="7"/>
    <x v="37"/>
    <x v="2"/>
    <x v="7"/>
    <n v="0"/>
    <n v="0"/>
    <n v="0"/>
    <n v="0"/>
    <e v="#DIV/0!"/>
  </r>
  <r>
    <s v="Workman HS-Drinking fountain replacement-DSA Special Inspection"/>
    <x v="7"/>
    <x v="37"/>
    <x v="2"/>
    <x v="8"/>
    <n v="0"/>
    <n v="0"/>
    <n v="0"/>
    <n v="0"/>
    <e v="#DIV/0!"/>
  </r>
  <r>
    <s v="Workman HS-Drinking fountain replacement-Environ Consultant"/>
    <x v="7"/>
    <x v="37"/>
    <x v="2"/>
    <x v="9"/>
    <n v="0"/>
    <n v="0"/>
    <n v="0"/>
    <n v="0"/>
    <e v="#DIV/0!"/>
  </r>
  <r>
    <s v="Workman HS-Drinking fountain replacement-Reprographics"/>
    <x v="7"/>
    <x v="37"/>
    <x v="2"/>
    <x v="14"/>
    <n v="0"/>
    <n v="0"/>
    <n v="0"/>
    <n v="0"/>
    <e v="#DIV/0!"/>
  </r>
  <r>
    <s v="Workman HS-Fire Alarm-Advertisement"/>
    <x v="7"/>
    <x v="37"/>
    <x v="3"/>
    <x v="0"/>
    <n v="0"/>
    <n v="0"/>
    <n v="0"/>
    <n v="0"/>
    <e v="#DIV/0!"/>
  </r>
  <r>
    <s v="Workman HS-Fire Alarm-Contractor"/>
    <x v="7"/>
    <x v="37"/>
    <x v="3"/>
    <x v="4"/>
    <n v="1062000"/>
    <n v="300000"/>
    <n v="0"/>
    <n v="0"/>
    <e v="#DIV/0!"/>
  </r>
  <r>
    <s v="Workman HS-Fire Alarm-Design"/>
    <x v="7"/>
    <x v="37"/>
    <x v="3"/>
    <x v="5"/>
    <n v="68600"/>
    <n v="0"/>
    <n v="0"/>
    <n v="0"/>
    <e v="#DIV/0!"/>
  </r>
  <r>
    <s v="Workman HS-Fire Alarm-DSA Fees"/>
    <x v="7"/>
    <x v="37"/>
    <x v="3"/>
    <x v="6"/>
    <n v="18585"/>
    <n v="0"/>
    <n v="0"/>
    <n v="0"/>
    <e v="#DIV/0!"/>
  </r>
  <r>
    <s v="Workman HS-Fire Alarm-DSA Inspection"/>
    <x v="7"/>
    <x v="37"/>
    <x v="3"/>
    <x v="7"/>
    <n v="0"/>
    <n v="0"/>
    <n v="0"/>
    <n v="0"/>
    <e v="#DIV/0!"/>
  </r>
  <r>
    <s v="Workman HS-Fire Alarm-Environ Consultant"/>
    <x v="7"/>
    <x v="37"/>
    <x v="3"/>
    <x v="9"/>
    <n v="0"/>
    <s v="N/A"/>
    <n v="0"/>
    <n v="0"/>
    <e v="#DIV/0!"/>
  </r>
  <r>
    <s v="Workman HS-Fire Alarm-Reprographics"/>
    <x v="7"/>
    <x v="37"/>
    <x v="3"/>
    <x v="14"/>
    <n v="0"/>
    <n v="0"/>
    <n v="0"/>
    <n v="0"/>
    <e v="#DIV/0!"/>
  </r>
  <r>
    <s v="Workman HS-Interim Housing-Advertisement"/>
    <x v="7"/>
    <x v="37"/>
    <x v="4"/>
    <x v="0"/>
    <n v="0"/>
    <n v="0"/>
    <n v="0"/>
    <n v="0"/>
    <e v="#DIV/0!"/>
  </r>
  <r>
    <s v="Workman HS-Interim Housing-Alarm"/>
    <x v="7"/>
    <x v="37"/>
    <x v="4"/>
    <x v="16"/>
    <n v="0"/>
    <n v="0"/>
    <n v="0"/>
    <n v="0"/>
    <e v="#DIV/0!"/>
  </r>
  <r>
    <s v="Workman HS-Interim Housing-CM/PM Management"/>
    <x v="7"/>
    <x v="37"/>
    <x v="4"/>
    <x v="2"/>
    <n v="0"/>
    <n v="0"/>
    <n v="0"/>
    <n v="0"/>
    <e v="#DIV/0!"/>
  </r>
  <r>
    <s v="Workman HS-Interim Housing-Construction Contingency"/>
    <x v="7"/>
    <x v="37"/>
    <x v="4"/>
    <x v="3"/>
    <n v="82500"/>
    <n v="0"/>
    <n v="0"/>
    <n v="0"/>
    <e v="#DIV/0!"/>
  </r>
  <r>
    <s v="Workman HS-Interim Housing-Contractor"/>
    <x v="7"/>
    <x v="37"/>
    <x v="4"/>
    <x v="4"/>
    <n v="825000"/>
    <n v="0"/>
    <n v="0"/>
    <n v="0"/>
    <e v="#DIV/0!"/>
  </r>
  <r>
    <s v="Workman HS-Interim Housing-Design"/>
    <x v="7"/>
    <x v="37"/>
    <x v="4"/>
    <x v="5"/>
    <n v="82500"/>
    <n v="0"/>
    <n v="0"/>
    <n v="0"/>
    <e v="#DIV/0!"/>
  </r>
  <r>
    <s v="Workman HS-Interim Housing-DSA Fees"/>
    <x v="7"/>
    <x v="37"/>
    <x v="4"/>
    <x v="6"/>
    <n v="14437.5"/>
    <n v="0"/>
    <n v="0"/>
    <n v="0"/>
    <e v="#DIV/0!"/>
  </r>
  <r>
    <s v="Workman HS-Interim Housing-DSA Inspection"/>
    <x v="7"/>
    <x v="37"/>
    <x v="4"/>
    <x v="7"/>
    <n v="15750"/>
    <n v="0"/>
    <n v="0"/>
    <n v="0"/>
    <e v="#DIV/0!"/>
  </r>
  <r>
    <s v="Workman HS-Interim Housing-DSA Special Inspection"/>
    <x v="7"/>
    <x v="37"/>
    <x v="4"/>
    <x v="8"/>
    <n v="15750"/>
    <n v="0"/>
    <n v="0"/>
    <n v="0"/>
    <e v="#DIV/0!"/>
  </r>
  <r>
    <s v="Workman HS-Interim Housing-Environ Consultant"/>
    <x v="7"/>
    <x v="37"/>
    <x v="4"/>
    <x v="9"/>
    <n v="0"/>
    <n v="0"/>
    <n v="0"/>
    <n v="0"/>
    <e v="#DIV/0!"/>
  </r>
  <r>
    <s v="Workman HS-Interim Housing-FF &amp; E"/>
    <x v="7"/>
    <x v="37"/>
    <x v="4"/>
    <x v="10"/>
    <n v="0"/>
    <n v="0"/>
    <n v="0"/>
    <n v="0"/>
    <e v="#DIV/0!"/>
  </r>
  <r>
    <s v="Workman HS-Interim Housing-Legal Services"/>
    <x v="7"/>
    <x v="37"/>
    <x v="4"/>
    <x v="11"/>
    <n v="1650"/>
    <n v="0"/>
    <n v="0"/>
    <n v="0"/>
    <e v="#DIV/0!"/>
  </r>
  <r>
    <s v="Workman HS-Interim Housing-Modular Buildings"/>
    <x v="7"/>
    <x v="37"/>
    <x v="4"/>
    <x v="17"/>
    <n v="225000"/>
    <n v="0"/>
    <n v="0"/>
    <n v="0"/>
    <e v="#DIV/0!"/>
  </r>
  <r>
    <s v="Workman HS-Interim Housing-Move Management"/>
    <x v="7"/>
    <x v="37"/>
    <x v="4"/>
    <x v="13"/>
    <n v="0"/>
    <n v="0"/>
    <n v="0"/>
    <n v="0"/>
    <e v="#DIV/0!"/>
  </r>
  <r>
    <s v="Workman HS-Interim Housing-Reprographics"/>
    <x v="7"/>
    <x v="37"/>
    <x v="4"/>
    <x v="14"/>
    <n v="0"/>
    <n v="0"/>
    <n v="0"/>
    <n v="0"/>
    <e v="#DIV/0!"/>
  </r>
  <r>
    <s v="Workman HS-Interim Housing-Technology"/>
    <x v="7"/>
    <x v="37"/>
    <x v="4"/>
    <x v="15"/>
    <n v="0"/>
    <n v="0"/>
    <n v="0"/>
    <n v="0"/>
    <e v="#DIV/0!"/>
  </r>
</pivotCacheRecords>
</file>

<file path=xl/pivotCache/pivotCacheRecords2.xml><?xml version="1.0" encoding="utf-8"?>
<pivotCacheRecords xmlns="http://schemas.openxmlformats.org/spreadsheetml/2006/main" xmlns:r="http://schemas.openxmlformats.org/officeDocument/2006/relationships" count="2477">
  <r>
    <s v="Amar-21st Century-Technology"/>
    <x v="0"/>
    <x v="0"/>
    <x v="0"/>
    <x v="0"/>
    <x v="0"/>
    <x v="0"/>
    <x v="0"/>
    <x v="0"/>
    <x v="0"/>
    <s v="2-2605"/>
    <x v="0"/>
    <n v="0"/>
    <n v="19593.919999999998"/>
    <s v="0175554-IN"/>
    <d v="2019-10-21T00:00:00"/>
    <s v="000000020028933"/>
    <n v="19593.919999999998"/>
    <x v="0"/>
    <m/>
    <s v="21.0"/>
    <s v="00036.0"/>
    <s v="91001"/>
    <s v="85000"/>
    <x v="0"/>
    <x v="0"/>
    <n v="2.4692472300091004E-2"/>
    <s v="Ergotron Zip40 Charging carts to store laptops at Amar. Total carts: 15"/>
  </r>
  <r>
    <s v="Amar-21st Century-FF &amp; E"/>
    <x v="0"/>
    <x v="1"/>
    <x v="0"/>
    <x v="0"/>
    <x v="1"/>
    <x v="1"/>
    <x v="1"/>
    <x v="1"/>
    <x v="0"/>
    <s v="2-5002"/>
    <x v="1"/>
    <n v="0"/>
    <n v="43947.28"/>
    <n v="3205801119"/>
    <d v="2020-02-03T00:00:00"/>
    <s v="000000020065149"/>
    <n v="43947.28"/>
    <x v="0"/>
    <m/>
    <s v="21.0"/>
    <s v="00036.0"/>
    <s v="91001"/>
    <s v="85000"/>
    <x v="1"/>
    <x v="0"/>
    <n v="0.62446135986120321"/>
    <s v="Furniture - flex space chairs, mobile tchr desks, media tower, carpets, tables, tree seats, bin centers, etc for Amar"/>
  </r>
  <r>
    <s v="Amar-21st Century-FF &amp; E"/>
    <x v="0"/>
    <x v="1"/>
    <x v="0"/>
    <x v="0"/>
    <x v="1"/>
    <x v="1"/>
    <x v="1"/>
    <x v="1"/>
    <x v="0"/>
    <s v="2-5002"/>
    <x v="1"/>
    <n v="0"/>
    <n v="26429.02"/>
    <n v="3205801119"/>
    <d v="2020-02-03T00:00:00"/>
    <s v="000000020065149"/>
    <n v="26429.02"/>
    <x v="0"/>
    <m/>
    <s v="21.0"/>
    <s v="00036.0"/>
    <s v="91001"/>
    <s v="85000"/>
    <x v="0"/>
    <x v="0"/>
    <n v="0.37553864013879673"/>
    <s v="Furniture - flex space chairs, mobile tchr desks, media tower, carpets, tables, tree seats, bin centers, etc for Amar"/>
  </r>
  <r>
    <s v="Amar-21st Century-FF &amp; E"/>
    <x v="0"/>
    <x v="1"/>
    <x v="0"/>
    <x v="0"/>
    <x v="1"/>
    <x v="1"/>
    <x v="1"/>
    <x v="1"/>
    <x v="0"/>
    <s v="2-5018"/>
    <x v="2"/>
    <n v="0"/>
    <n v="7509.33"/>
    <n v="3207401219"/>
    <d v="2020-02-03T00:00:00"/>
    <s v="000000020065148"/>
    <n v="7509.33"/>
    <x v="0"/>
    <m/>
    <s v="21.0"/>
    <s v="00036.0"/>
    <s v="91001"/>
    <s v="85000"/>
    <x v="0"/>
    <x v="0"/>
    <n v="1"/>
    <s v="Furniture - flex space chairs, mobile tchr desks, media tower, carpets, tables, tree seats, bin centers, etc for Amar. The original PO was for $245,447.23 - $237,937.90 (moved to fund 12.0, per Annie Bui) = $7,509.33 (remaining balance charged to bond)."/>
  </r>
  <r>
    <s v="Amar-21st Century-FF &amp; E"/>
    <x v="0"/>
    <x v="1"/>
    <x v="0"/>
    <x v="0"/>
    <x v="1"/>
    <x v="1"/>
    <x v="1"/>
    <x v="2"/>
    <x v="0"/>
    <s v="2-5020"/>
    <x v="3"/>
    <n v="0"/>
    <n v="12081.12"/>
    <n v="3469331119"/>
    <d v="2020-01-31T00:00:00"/>
    <s v="000000020064674"/>
    <n v="12081.12"/>
    <x v="0"/>
    <m/>
    <s v="21.0"/>
    <s v="00036.0"/>
    <s v="91001"/>
    <s v="85000"/>
    <x v="1"/>
    <x v="0"/>
    <n v="0.81660418781777355"/>
    <s v="Furniture - flex space chairs, mobile tchr desks, media tower, carpets, tables, tree seats, bin centers, etc for Amar"/>
  </r>
  <r>
    <s v="Amar-21st Century-FF &amp; E"/>
    <x v="0"/>
    <x v="1"/>
    <x v="0"/>
    <x v="0"/>
    <x v="1"/>
    <x v="1"/>
    <x v="1"/>
    <x v="2"/>
    <x v="0"/>
    <s v="2-5020"/>
    <x v="3"/>
    <n v="0"/>
    <n v="2713.22"/>
    <n v="3469331119"/>
    <d v="2020-01-31T00:00:00"/>
    <s v="000000020064674"/>
    <n v="2713.22"/>
    <x v="0"/>
    <m/>
    <s v="21.0"/>
    <s v="00036.0"/>
    <s v="91001"/>
    <s v="85000"/>
    <x v="0"/>
    <x v="0"/>
    <n v="0.18339581218222642"/>
    <s v="Furniture - flex space chairs, mobile tchr desks, media tower, carpets, tables, tree seats, bin centers, etc for Amar"/>
  </r>
  <r>
    <s v="Amar-21st Century-Environ Consultant"/>
    <x v="0"/>
    <x v="2"/>
    <x v="0"/>
    <x v="0"/>
    <x v="2"/>
    <x v="2"/>
    <x v="2"/>
    <x v="3"/>
    <x v="1"/>
    <s v="2-10236"/>
    <x v="4"/>
    <n v="0"/>
    <n v="2600"/>
    <s v="MCSI-4532"/>
    <d v="2020-08-17T00:00:00"/>
    <s v="000000020119790"/>
    <n v="2600"/>
    <x v="0"/>
    <m/>
    <s v="21.0"/>
    <s v="00036.0"/>
    <s v="91001"/>
    <s v="85000"/>
    <x v="2"/>
    <x v="0"/>
    <n v="1"/>
    <s v="Asbestos &amp; lead-based paint survey of Amar's permanent buildings. Walk through, collect samples, testing of samples, and prepare report."/>
  </r>
  <r>
    <s v="Amar-Ceiling replacement-Contractor"/>
    <x v="0"/>
    <x v="3"/>
    <x v="0"/>
    <x v="1"/>
    <x v="3"/>
    <x v="3"/>
    <x v="0"/>
    <x v="4"/>
    <x v="0"/>
    <m/>
    <x v="5"/>
    <n v="0"/>
    <n v="17165.07"/>
    <s v="Pay app #1"/>
    <d v="2019-12-17T00:00:00"/>
    <s v="000000020049998"/>
    <n v="17165.07"/>
    <x v="0"/>
    <m/>
    <s v="21.0"/>
    <s v="00036.0"/>
    <s v="91001"/>
    <s v="85000"/>
    <x v="3"/>
    <x v="1"/>
    <n v="3.7532289882350471E-3"/>
    <s v="Ceiling replacement for Amar."/>
  </r>
  <r>
    <s v="Amar-Ceiling replacement-Contractor"/>
    <x v="0"/>
    <x v="3"/>
    <x v="0"/>
    <x v="1"/>
    <x v="3"/>
    <x v="3"/>
    <x v="0"/>
    <x v="5"/>
    <x v="2"/>
    <s v="2-4981"/>
    <x v="5"/>
    <n v="163519.93"/>
    <n v="163519.93"/>
    <m/>
    <m/>
    <m/>
    <n v="0"/>
    <x v="0"/>
    <m/>
    <s v="21.0"/>
    <s v="00036.0"/>
    <s v="91001"/>
    <s v="85000"/>
    <x v="3"/>
    <x v="1"/>
    <n v="0"/>
    <s v="Ceiling replacement for Amar."/>
  </r>
  <r>
    <s v="Amar-Drinking fountain replacement-Contractor"/>
    <x v="0"/>
    <x v="3"/>
    <x v="0"/>
    <x v="2"/>
    <x v="4"/>
    <x v="3"/>
    <x v="3"/>
    <x v="6"/>
    <x v="0"/>
    <s v="2-4812"/>
    <x v="6"/>
    <n v="0"/>
    <n v="8200"/>
    <n v="5000189"/>
    <d v="2020-02-20T00:00:00"/>
    <s v="000000020071939"/>
    <n v="8200"/>
    <x v="0"/>
    <m/>
    <s v="21.0"/>
    <s v="00036.0"/>
    <s v="91001"/>
    <s v="85000"/>
    <x v="4"/>
    <x v="2"/>
    <n v="1"/>
    <s v="Provide &amp; install 1 new drinking fountain at Amar."/>
  </r>
  <r>
    <s v="Amar-Drinking fountain replacement-DSA Inspection"/>
    <x v="0"/>
    <x v="4"/>
    <x v="0"/>
    <x v="2"/>
    <x v="5"/>
    <x v="4"/>
    <x v="4"/>
    <x v="7"/>
    <x v="2"/>
    <s v="2-6599"/>
    <x v="7"/>
    <n v="1200"/>
    <n v="1200"/>
    <m/>
    <m/>
    <m/>
    <n v="0"/>
    <x v="0"/>
    <m/>
    <s v="21.0"/>
    <s v="00036.0"/>
    <s v="91001"/>
    <s v="85000"/>
    <x v="5"/>
    <x v="2"/>
    <n v="0"/>
    <s v="General inspection for the project as defined in Title 24 at Amar.  Replacement of 2-exterior drinking fountains"/>
  </r>
  <r>
    <s v="Baldwin-21st Century-Technology"/>
    <x v="1"/>
    <x v="0"/>
    <x v="1"/>
    <x v="0"/>
    <x v="0"/>
    <x v="5"/>
    <x v="0"/>
    <x v="8"/>
    <x v="0"/>
    <s v="2-512"/>
    <x v="8"/>
    <n v="0"/>
    <n v="15596.68"/>
    <s v="0173757-IN"/>
    <d v="2019-10-08T00:00:00"/>
    <s v="000000020023867"/>
    <n v="15596.68"/>
    <x v="0"/>
    <m/>
    <s v="21.0"/>
    <s v="00036.0"/>
    <s v="91001"/>
    <s v="85000"/>
    <x v="1"/>
    <x v="3"/>
    <n v="3.5898313185431874E-3"/>
    <s v="Lenovo 300e Laptops, electronic waste, 3 yr sealed battery replacement, 4.5 year warranty, integration services, imaging, asset tag &amp; reporting, cart wiring, and delivery for Baldwin. Total computers: 469"/>
  </r>
  <r>
    <s v="Baldwin-21st Century-Technology"/>
    <x v="1"/>
    <x v="0"/>
    <x v="1"/>
    <x v="0"/>
    <x v="0"/>
    <x v="5"/>
    <x v="0"/>
    <x v="8"/>
    <x v="0"/>
    <s v="2-512"/>
    <x v="8"/>
    <n v="0"/>
    <n v="10917.68"/>
    <s v="0175537-IN"/>
    <d v="2019-10-08T00:00:00"/>
    <s v="000000020023867"/>
    <n v="10917.68"/>
    <x v="0"/>
    <m/>
    <s v="21.0"/>
    <s v="00036.0"/>
    <s v="91001"/>
    <s v="85000"/>
    <x v="1"/>
    <x v="3"/>
    <n v="2.5128828436457363E-3"/>
    <s v="Lenovo 300e Laptops, electronic waste, 3 yr sealed battery replacement, 4.5 year warranty, integration services, imaging, asset tag &amp; reporting, cart wiring, and delivery for Baldwin. Total computers: 469"/>
  </r>
  <r>
    <s v="Baldwin-21st Century-Technology"/>
    <x v="1"/>
    <x v="0"/>
    <x v="1"/>
    <x v="0"/>
    <x v="0"/>
    <x v="5"/>
    <x v="0"/>
    <x v="8"/>
    <x v="0"/>
    <s v="2-512"/>
    <x v="8"/>
    <n v="0"/>
    <n v="200"/>
    <s v="0173757-IN"/>
    <d v="2019-10-08T00:00:00"/>
    <s v="000000020023867"/>
    <n v="200"/>
    <x v="0"/>
    <m/>
    <s v="21.0"/>
    <s v="00036.0"/>
    <s v="91001"/>
    <s v="85000"/>
    <x v="6"/>
    <x v="3"/>
    <n v="4.6033275268110739E-5"/>
    <s v="Lenovo 300e Laptops, electronic waste, 3 yr sealed battery replacement, 4.5 year warranty, integration services, imaging, asset tag &amp; reporting, cart wiring, and delivery for Baldwin. Total computers: 469"/>
  </r>
  <r>
    <s v="Baldwin-21st Century-Technology"/>
    <x v="1"/>
    <x v="0"/>
    <x v="1"/>
    <x v="0"/>
    <x v="0"/>
    <x v="5"/>
    <x v="0"/>
    <x v="8"/>
    <x v="0"/>
    <s v="2-512"/>
    <x v="8"/>
    <n v="0"/>
    <n v="380"/>
    <s v="0173757-IN"/>
    <d v="2019-10-08T00:00:00"/>
    <s v="000000020023867"/>
    <n v="380"/>
    <x v="0"/>
    <m/>
    <s v="21.0"/>
    <s v="00036.0"/>
    <s v="91001"/>
    <s v="85000"/>
    <x v="6"/>
    <x v="3"/>
    <n v="8.7463223009410403E-5"/>
    <s v="Lenovo 300e Laptops, electronic waste, 3 yr sealed battery replacement, 4.5 year warranty, integration services, imaging, asset tag &amp; reporting, cart wiring, and delivery for Baldwin. Total computers: 469"/>
  </r>
  <r>
    <s v="Baldwin-21st Century-Technology"/>
    <x v="1"/>
    <x v="0"/>
    <x v="1"/>
    <x v="0"/>
    <x v="0"/>
    <x v="5"/>
    <x v="0"/>
    <x v="8"/>
    <x v="0"/>
    <s v="2-512"/>
    <x v="8"/>
    <n v="0"/>
    <n v="465.6"/>
    <s v="0173757-IN"/>
    <d v="2019-10-08T00:00:00"/>
    <s v="000000020023867"/>
    <n v="465.6"/>
    <x v="0"/>
    <m/>
    <s v="21.0"/>
    <s v="00036.0"/>
    <s v="91001"/>
    <s v="85000"/>
    <x v="6"/>
    <x v="3"/>
    <n v="1.0716546482416181E-4"/>
    <s v="Lenovo 300e Laptops, electronic waste, 3 yr sealed battery replacement, 4.5 year warranty, integration services, imaging, asset tag &amp; reporting, cart wiring, and delivery for Baldwin. Total computers: 469"/>
  </r>
  <r>
    <s v="Baldwin-21st Century-Technology"/>
    <x v="1"/>
    <x v="0"/>
    <x v="1"/>
    <x v="0"/>
    <x v="0"/>
    <x v="5"/>
    <x v="0"/>
    <x v="8"/>
    <x v="0"/>
    <s v="2-512"/>
    <x v="8"/>
    <n v="0"/>
    <n v="1281.2"/>
    <s v="0173757-IN"/>
    <d v="2019-10-08T00:00:00"/>
    <s v="000000020023867"/>
    <n v="1281.2"/>
    <x v="0"/>
    <m/>
    <s v="21.0"/>
    <s v="00036.0"/>
    <s v="91001"/>
    <s v="85000"/>
    <x v="6"/>
    <x v="3"/>
    <n v="2.9488916136751744E-4"/>
    <s v="Lenovo 300e Laptops, electronic waste, 3 yr sealed battery replacement, 4.5 year warranty, integration services, imaging, asset tag &amp; reporting, cart wiring, and delivery for Baldwin. Total computers: 469"/>
  </r>
  <r>
    <s v="Baldwin-21st Century-Technology"/>
    <x v="1"/>
    <x v="0"/>
    <x v="1"/>
    <x v="0"/>
    <x v="0"/>
    <x v="5"/>
    <x v="0"/>
    <x v="8"/>
    <x v="0"/>
    <s v="2-512"/>
    <x v="8"/>
    <n v="0"/>
    <n v="120"/>
    <s v="0173757-IN"/>
    <d v="2019-10-08T00:00:00"/>
    <s v="000000020023867"/>
    <n v="120"/>
    <x v="0"/>
    <m/>
    <s v="21.0"/>
    <s v="00036.0"/>
    <s v="91001"/>
    <s v="85000"/>
    <x v="6"/>
    <x v="3"/>
    <n v="2.7619965160866445E-5"/>
    <s v="Lenovo 300e Laptops, electronic waste, 3 yr sealed battery replacement, 4.5 year warranty, integration services, imaging, asset tag &amp; reporting, cart wiring, and delivery for Baldwin. Total computers: 469"/>
  </r>
  <r>
    <s v="Baldwin-21st Century-Technology"/>
    <x v="1"/>
    <x v="0"/>
    <x v="1"/>
    <x v="0"/>
    <x v="0"/>
    <x v="5"/>
    <x v="0"/>
    <x v="8"/>
    <x v="0"/>
    <s v="2-512"/>
    <x v="8"/>
    <n v="0"/>
    <n v="60"/>
    <s v="0173757-IN"/>
    <d v="2019-10-08T00:00:00"/>
    <s v="000000020023867"/>
    <n v="60"/>
    <x v="0"/>
    <m/>
    <s v="21.0"/>
    <s v="00036.0"/>
    <s v="91001"/>
    <s v="85000"/>
    <x v="6"/>
    <x v="3"/>
    <n v="1.3809982580433222E-5"/>
    <s v="Lenovo 300e Laptops, electronic waste, 3 yr sealed battery replacement, 4.5 year warranty, integration services, imaging, asset tag &amp; reporting, cart wiring, and delivery for Baldwin. Total computers: 469"/>
  </r>
  <r>
    <s v="Baldwin-21st Century-Technology"/>
    <x v="1"/>
    <x v="0"/>
    <x v="1"/>
    <x v="0"/>
    <x v="0"/>
    <x v="5"/>
    <x v="0"/>
    <x v="8"/>
    <x v="0"/>
    <s v="2-512"/>
    <x v="8"/>
    <n v="0"/>
    <n v="140"/>
    <s v="0175537-IN"/>
    <d v="2019-10-08T00:00:00"/>
    <s v="000000020023867"/>
    <n v="140"/>
    <x v="0"/>
    <m/>
    <s v="21.0"/>
    <s v="00036.0"/>
    <s v="91001"/>
    <s v="85000"/>
    <x v="6"/>
    <x v="3"/>
    <n v="3.222329268767752E-5"/>
    <s v="Lenovo 300e Laptops, electronic waste, 3 yr sealed battery replacement, 4.5 year warranty, integration services, imaging, asset tag &amp; reporting, cart wiring, and delivery for Baldwin. Total computers: 469"/>
  </r>
  <r>
    <s v="Baldwin-21st Century-Technology"/>
    <x v="1"/>
    <x v="0"/>
    <x v="1"/>
    <x v="0"/>
    <x v="0"/>
    <x v="5"/>
    <x v="0"/>
    <x v="8"/>
    <x v="0"/>
    <s v="2-512"/>
    <x v="8"/>
    <n v="0"/>
    <n v="266"/>
    <s v="0175537-IN"/>
    <d v="2019-10-08T00:00:00"/>
    <s v="000000020023867"/>
    <n v="266"/>
    <x v="0"/>
    <m/>
    <s v="21.0"/>
    <s v="00036.0"/>
    <s v="91001"/>
    <s v="85000"/>
    <x v="6"/>
    <x v="3"/>
    <n v="6.1224256106587281E-5"/>
    <s v="Lenovo 300e Laptops, electronic waste, 3 yr sealed battery replacement, 4.5 year warranty, integration services, imaging, asset tag &amp; reporting, cart wiring, and delivery for Baldwin. Total computers: 469"/>
  </r>
  <r>
    <s v="Baldwin-21st Century-Technology"/>
    <x v="1"/>
    <x v="0"/>
    <x v="1"/>
    <x v="0"/>
    <x v="0"/>
    <x v="5"/>
    <x v="0"/>
    <x v="8"/>
    <x v="0"/>
    <s v="2-512"/>
    <x v="8"/>
    <n v="0"/>
    <n v="325.92"/>
    <s v="0175537-IN"/>
    <d v="2019-10-08T00:00:00"/>
    <s v="000000020023867"/>
    <n v="325.92"/>
    <x v="0"/>
    <m/>
    <s v="21.0"/>
    <s v="00036.0"/>
    <s v="91001"/>
    <s v="85000"/>
    <x v="6"/>
    <x v="3"/>
    <n v="7.5015825376913272E-5"/>
    <s v="Lenovo 300e Laptops, electronic waste, 3 yr sealed battery replacement, 4.5 year warranty, integration services, imaging, asset tag &amp; reporting, cart wiring, and delivery for Baldwin. Total computers: 469"/>
  </r>
  <r>
    <s v="Baldwin-21st Century-Technology"/>
    <x v="1"/>
    <x v="0"/>
    <x v="1"/>
    <x v="0"/>
    <x v="0"/>
    <x v="5"/>
    <x v="0"/>
    <x v="8"/>
    <x v="0"/>
    <s v="2-512"/>
    <x v="8"/>
    <n v="0"/>
    <n v="896.84"/>
    <s v="0175537-IN"/>
    <d v="2019-10-08T00:00:00"/>
    <s v="000000020023867"/>
    <n v="896.84"/>
    <x v="0"/>
    <m/>
    <s v="21.0"/>
    <s v="00036.0"/>
    <s v="91001"/>
    <s v="85000"/>
    <x v="6"/>
    <x v="3"/>
    <n v="2.0642241295726219E-4"/>
    <s v="Lenovo 300e Laptops, electronic waste, 3 yr sealed battery replacement, 4.5 year warranty, integration services, imaging, asset tag &amp; reporting, cart wiring, and delivery for Baldwin. Total computers: 469"/>
  </r>
  <r>
    <s v="Baldwin-21st Century-Technology"/>
    <x v="1"/>
    <x v="0"/>
    <x v="1"/>
    <x v="0"/>
    <x v="0"/>
    <x v="5"/>
    <x v="0"/>
    <x v="8"/>
    <x v="0"/>
    <s v="2-512"/>
    <x v="8"/>
    <n v="0"/>
    <n v="84"/>
    <s v="0175537-IN"/>
    <d v="2019-10-08T00:00:00"/>
    <s v="000000020023867"/>
    <n v="84"/>
    <x v="0"/>
    <m/>
    <s v="21.0"/>
    <s v="00036.0"/>
    <s v="91001"/>
    <s v="85000"/>
    <x v="6"/>
    <x v="3"/>
    <n v="1.9333975612606513E-5"/>
    <s v="Lenovo 300e Laptops, electronic waste, 3 yr sealed battery replacement, 4.5 year warranty, integration services, imaging, asset tag &amp; reporting, cart wiring, and delivery for Baldwin. Total computers: 469"/>
  </r>
  <r>
    <s v="Baldwin-21st Century-Technology"/>
    <x v="1"/>
    <x v="0"/>
    <x v="1"/>
    <x v="0"/>
    <x v="0"/>
    <x v="5"/>
    <x v="0"/>
    <x v="8"/>
    <x v="0"/>
    <s v="2-512"/>
    <x v="8"/>
    <n v="0"/>
    <n v="42"/>
    <s v="0175537-IN"/>
    <d v="2019-10-08T00:00:00"/>
    <s v="000000020023867"/>
    <n v="42"/>
    <x v="0"/>
    <m/>
    <s v="21.0"/>
    <s v="00036.0"/>
    <s v="91001"/>
    <s v="85000"/>
    <x v="6"/>
    <x v="3"/>
    <n v="9.6669878063032564E-6"/>
    <s v="Lenovo 300e Laptops, electronic waste, 3 yr sealed battery replacement, 4.5 year warranty, integration services, imaging, asset tag &amp; reporting, cart wiring, and delivery for Baldwin. Total computers: 469"/>
  </r>
  <r>
    <s v="Baldwin-21st Century-Technology"/>
    <x v="1"/>
    <x v="0"/>
    <x v="1"/>
    <x v="0"/>
    <x v="0"/>
    <x v="5"/>
    <x v="0"/>
    <x v="9"/>
    <x v="0"/>
    <s v="2-512"/>
    <x v="8"/>
    <n v="0"/>
    <n v="388.14"/>
    <s v="0173882-IN"/>
    <d v="2019-10-10T00:00:00"/>
    <s v="000000020025135"/>
    <n v="388.14"/>
    <x v="0"/>
    <m/>
    <s v="21.0"/>
    <s v="00036.0"/>
    <s v="91001"/>
    <s v="85000"/>
    <x v="1"/>
    <x v="3"/>
    <n v="8.933677731282252E-5"/>
    <s v="Lenovo 300e Laptops, electronic waste, 3 yr sealed battery replacement, 4.5 year warranty, integration services, imaging, asset tag &amp; reporting, cart wiring, and delivery for Baldwin. Total computers: 469"/>
  </r>
  <r>
    <s v="Baldwin-21st Century-Technology"/>
    <x v="1"/>
    <x v="0"/>
    <x v="1"/>
    <x v="0"/>
    <x v="0"/>
    <x v="5"/>
    <x v="0"/>
    <x v="9"/>
    <x v="0"/>
    <s v="2-512"/>
    <x v="8"/>
    <n v="0"/>
    <n v="155966.79999999999"/>
    <s v="0174031-IN"/>
    <d v="2019-10-10T00:00:00"/>
    <s v="000000020025135"/>
    <n v="155966.79999999999"/>
    <x v="0"/>
    <m/>
    <s v="21.0"/>
    <s v="00036.0"/>
    <s v="91001"/>
    <s v="85000"/>
    <x v="1"/>
    <x v="3"/>
    <n v="3.5898313185431872E-2"/>
    <s v="Lenovo 300e Laptops, electronic waste, 3 yr sealed battery replacement, 4.5 year warranty, integration services, imaging, asset tag &amp; reporting, cart wiring, and delivery for Baldwin. Total computers: 469"/>
  </r>
  <r>
    <s v="Baldwin-21st Century-Technology"/>
    <x v="1"/>
    <x v="0"/>
    <x v="1"/>
    <x v="0"/>
    <x v="0"/>
    <x v="5"/>
    <x v="0"/>
    <x v="9"/>
    <x v="0"/>
    <s v="2-512"/>
    <x v="8"/>
    <n v="0"/>
    <n v="32.03"/>
    <s v="0173882-IN"/>
    <d v="2019-10-10T00:00:00"/>
    <s v="000000020025135"/>
    <n v="32.03"/>
    <x v="0"/>
    <m/>
    <s v="21.0"/>
    <s v="00036.0"/>
    <s v="91001"/>
    <s v="85000"/>
    <x v="6"/>
    <x v="3"/>
    <n v="7.3722290341879358E-6"/>
    <s v="Lenovo 300e Laptops, electronic waste, 3 yr sealed battery replacement, 4.5 year warranty, integration services, imaging, asset tag &amp; reporting, cart wiring, and delivery for Baldwin. Total computers: 469"/>
  </r>
  <r>
    <s v="Baldwin-21st Century-Technology"/>
    <x v="1"/>
    <x v="0"/>
    <x v="1"/>
    <x v="0"/>
    <x v="0"/>
    <x v="5"/>
    <x v="0"/>
    <x v="9"/>
    <x v="0"/>
    <s v="2-512"/>
    <x v="8"/>
    <n v="0"/>
    <n v="11.64"/>
    <s v="0173882-IN"/>
    <d v="2019-10-10T00:00:00"/>
    <s v="000000020025135"/>
    <n v="11.64"/>
    <x v="0"/>
    <m/>
    <s v="21.0"/>
    <s v="00036.0"/>
    <s v="91001"/>
    <s v="85000"/>
    <x v="6"/>
    <x v="3"/>
    <n v="2.6791366206040452E-6"/>
    <s v="Lenovo 300e Laptops, electronic waste, 3 yr sealed battery replacement, 4.5 year warranty, integration services, imaging, asset tag &amp; reporting, cart wiring, and delivery for Baldwin. Total computers: 469"/>
  </r>
  <r>
    <s v="Baldwin-21st Century-Technology"/>
    <x v="1"/>
    <x v="0"/>
    <x v="1"/>
    <x v="0"/>
    <x v="0"/>
    <x v="5"/>
    <x v="0"/>
    <x v="9"/>
    <x v="0"/>
    <s v="2-512"/>
    <x v="8"/>
    <n v="0"/>
    <n v="9.5"/>
    <s v="0173882-IN"/>
    <d v="2019-10-10T00:00:00"/>
    <s v="000000020025135"/>
    <n v="9.5"/>
    <x v="0"/>
    <m/>
    <s v="21.0"/>
    <s v="00036.0"/>
    <s v="91001"/>
    <s v="85000"/>
    <x v="6"/>
    <x v="3"/>
    <n v="2.1865805752352603E-6"/>
    <s v="Lenovo 300e Laptops, electronic waste, 3 yr sealed battery replacement, 4.5 year warranty, integration services, imaging, asset tag &amp; reporting, cart wiring, and delivery for Baldwin. Total computers: 469"/>
  </r>
  <r>
    <s v="Baldwin-21st Century-Technology"/>
    <x v="1"/>
    <x v="0"/>
    <x v="1"/>
    <x v="0"/>
    <x v="0"/>
    <x v="5"/>
    <x v="0"/>
    <x v="9"/>
    <x v="0"/>
    <s v="2-512"/>
    <x v="8"/>
    <n v="0"/>
    <n v="5"/>
    <s v="0173882-IN"/>
    <d v="2019-10-10T00:00:00"/>
    <s v="000000020025135"/>
    <n v="5"/>
    <x v="0"/>
    <m/>
    <s v="21.0"/>
    <s v="00036.0"/>
    <s v="91001"/>
    <s v="85000"/>
    <x v="6"/>
    <x v="3"/>
    <n v="1.1508318817027686E-6"/>
    <s v="Lenovo 300e Laptops, electronic waste, 3 yr sealed battery replacement, 4.5 year warranty, integration services, imaging, asset tag &amp; reporting, cart wiring, and delivery for Baldwin. Total computers: 469"/>
  </r>
  <r>
    <s v="Baldwin-21st Century-Technology"/>
    <x v="1"/>
    <x v="0"/>
    <x v="1"/>
    <x v="0"/>
    <x v="0"/>
    <x v="5"/>
    <x v="0"/>
    <x v="9"/>
    <x v="0"/>
    <s v="2-512"/>
    <x v="8"/>
    <n v="0"/>
    <n v="3"/>
    <s v="0173882-IN"/>
    <d v="2019-10-10T00:00:00"/>
    <s v="000000020025135"/>
    <n v="3"/>
    <x v="0"/>
    <m/>
    <s v="21.0"/>
    <s v="00036.0"/>
    <s v="91001"/>
    <s v="85000"/>
    <x v="6"/>
    <x v="3"/>
    <n v="6.9049912902166108E-7"/>
    <s v="Lenovo 300e Laptops, electronic waste, 3 yr sealed battery replacement, 4.5 year warranty, integration services, imaging, asset tag &amp; reporting, cart wiring, and delivery for Baldwin. Total computers: 469"/>
  </r>
  <r>
    <s v="Baldwin-21st Century-Technology"/>
    <x v="1"/>
    <x v="0"/>
    <x v="1"/>
    <x v="0"/>
    <x v="0"/>
    <x v="5"/>
    <x v="0"/>
    <x v="9"/>
    <x v="0"/>
    <s v="2-512"/>
    <x v="8"/>
    <n v="0"/>
    <n v="1.5"/>
    <s v="0173882-IN"/>
    <d v="2019-10-10T00:00:00"/>
    <s v="000000020025135"/>
    <n v="1.5"/>
    <x v="0"/>
    <m/>
    <s v="21.0"/>
    <s v="00036.0"/>
    <s v="91001"/>
    <s v="85000"/>
    <x v="6"/>
    <x v="3"/>
    <n v="3.4524956451083054E-7"/>
    <s v="Lenovo 300e Laptops, electronic waste, 3 yr sealed battery replacement, 4.5 year warranty, integration services, imaging, asset tag &amp; reporting, cart wiring, and delivery for Baldwin. Total computers: 469"/>
  </r>
  <r>
    <s v="Baldwin-21st Century-Technology"/>
    <x v="1"/>
    <x v="0"/>
    <x v="1"/>
    <x v="0"/>
    <x v="0"/>
    <x v="5"/>
    <x v="0"/>
    <x v="9"/>
    <x v="0"/>
    <s v="2-512"/>
    <x v="8"/>
    <n v="0"/>
    <n v="600"/>
    <s v="0174031-IN"/>
    <d v="2019-10-10T00:00:00"/>
    <s v="000000020025135"/>
    <n v="600"/>
    <x v="0"/>
    <m/>
    <s v="21.0"/>
    <s v="00036.0"/>
    <s v="91001"/>
    <s v="85000"/>
    <x v="6"/>
    <x v="3"/>
    <n v="1.3809982580433223E-4"/>
    <s v="Lenovo 300e Laptops, electronic waste, 3 yr sealed battery replacement, 4.5 year warranty, integration services, imaging, asset tag &amp; reporting, cart wiring, and delivery for Baldwin. Total computers: 469"/>
  </r>
  <r>
    <s v="Baldwin-21st Century-Technology"/>
    <x v="1"/>
    <x v="0"/>
    <x v="1"/>
    <x v="0"/>
    <x v="0"/>
    <x v="5"/>
    <x v="0"/>
    <x v="9"/>
    <x v="0"/>
    <s v="2-512"/>
    <x v="8"/>
    <n v="0"/>
    <n v="1200"/>
    <s v="0174031-IN"/>
    <d v="2019-10-10T00:00:00"/>
    <s v="000000020025135"/>
    <n v="1200"/>
    <x v="0"/>
    <m/>
    <s v="21.0"/>
    <s v="00036.0"/>
    <s v="91001"/>
    <s v="85000"/>
    <x v="6"/>
    <x v="3"/>
    <n v="2.7619965160866446E-4"/>
    <s v="Lenovo 300e Laptops, electronic waste, 3 yr sealed battery replacement, 4.5 year warranty, integration services, imaging, asset tag &amp; reporting, cart wiring, and delivery for Baldwin. Total computers: 469"/>
  </r>
  <r>
    <s v="Baldwin-21st Century-Technology"/>
    <x v="1"/>
    <x v="0"/>
    <x v="1"/>
    <x v="0"/>
    <x v="0"/>
    <x v="5"/>
    <x v="0"/>
    <x v="9"/>
    <x v="0"/>
    <s v="2-512"/>
    <x v="8"/>
    <n v="0"/>
    <n v="2000"/>
    <s v="0174031-IN"/>
    <d v="2019-10-10T00:00:00"/>
    <s v="000000020025135"/>
    <n v="2000"/>
    <x v="0"/>
    <m/>
    <s v="21.0"/>
    <s v="00036.0"/>
    <s v="91001"/>
    <s v="85000"/>
    <x v="6"/>
    <x v="3"/>
    <n v="4.6033275268110742E-4"/>
    <s v="Lenovo 300e Laptops, electronic waste, 3 yr sealed battery replacement, 4.5 year warranty, integration services, imaging, asset tag &amp; reporting, cart wiring, and delivery for Baldwin. Total computers: 469"/>
  </r>
  <r>
    <s v="Baldwin-21st Century-Technology"/>
    <x v="1"/>
    <x v="0"/>
    <x v="1"/>
    <x v="0"/>
    <x v="0"/>
    <x v="5"/>
    <x v="0"/>
    <x v="9"/>
    <x v="0"/>
    <s v="2-512"/>
    <x v="8"/>
    <n v="0"/>
    <n v="3800"/>
    <s v="0174031-IN"/>
    <d v="2019-10-10T00:00:00"/>
    <s v="000000020025135"/>
    <n v="3800"/>
    <x v="0"/>
    <m/>
    <s v="21.0"/>
    <s v="00036.0"/>
    <s v="91001"/>
    <s v="85000"/>
    <x v="6"/>
    <x v="3"/>
    <n v="8.7463223009410411E-4"/>
    <s v="Lenovo 300e Laptops, electronic waste, 3 yr sealed battery replacement, 4.5 year warranty, integration services, imaging, asset tag &amp; reporting, cart wiring, and delivery for Baldwin. Total computers: 469"/>
  </r>
  <r>
    <s v="Baldwin-21st Century-Technology"/>
    <x v="1"/>
    <x v="0"/>
    <x v="1"/>
    <x v="0"/>
    <x v="0"/>
    <x v="5"/>
    <x v="0"/>
    <x v="9"/>
    <x v="0"/>
    <s v="2-512"/>
    <x v="8"/>
    <n v="0"/>
    <n v="4656"/>
    <s v="0174031-IN"/>
    <d v="2019-10-10T00:00:00"/>
    <s v="000000020025135"/>
    <n v="4656"/>
    <x v="0"/>
    <m/>
    <s v="21.0"/>
    <s v="00036.0"/>
    <s v="91001"/>
    <s v="85000"/>
    <x v="6"/>
    <x v="3"/>
    <n v="1.0716546482416182E-3"/>
    <s v="Lenovo 300e Laptops, electronic waste, 3 yr sealed battery replacement, 4.5 year warranty, integration services, imaging, asset tag &amp; reporting, cart wiring, and delivery for Baldwin. Total computers: 469"/>
  </r>
  <r>
    <s v="Baldwin-21st Century-Technology"/>
    <x v="1"/>
    <x v="0"/>
    <x v="1"/>
    <x v="0"/>
    <x v="0"/>
    <x v="5"/>
    <x v="0"/>
    <x v="9"/>
    <x v="0"/>
    <s v="2-512"/>
    <x v="8"/>
    <n v="0"/>
    <n v="12812"/>
    <s v="0174031-IN"/>
    <d v="2019-10-10T00:00:00"/>
    <s v="000000020025135"/>
    <n v="12812"/>
    <x v="0"/>
    <m/>
    <s v="21.0"/>
    <s v="00036.0"/>
    <s v="91001"/>
    <s v="85000"/>
    <x v="6"/>
    <x v="3"/>
    <n v="2.948891613675174E-3"/>
    <s v="Lenovo 300e Laptops, electronic waste, 3 yr sealed battery replacement, 4.5 year warranty, integration services, imaging, asset tag &amp; reporting, cart wiring, and delivery for Baldwin. Total computers: 469"/>
  </r>
  <r>
    <s v="Baldwin-21st Century-Technology"/>
    <x v="1"/>
    <x v="0"/>
    <x v="1"/>
    <x v="0"/>
    <x v="0"/>
    <x v="0"/>
    <x v="0"/>
    <x v="10"/>
    <x v="0"/>
    <s v="2-1980"/>
    <x v="9"/>
    <n v="0"/>
    <n v="2600.65"/>
    <s v="0173900-IN"/>
    <d v="2019-09-23T00:00:00"/>
    <s v="000000020017958"/>
    <n v="2600.65"/>
    <x v="0"/>
    <m/>
    <s v="21.0"/>
    <s v="00036.0"/>
    <s v="91001"/>
    <s v="85000"/>
    <x v="0"/>
    <x v="3"/>
    <n v="2.8536102808753964E-2"/>
    <s v="Ergotron Zip40 Charging carts to store laptops at Baldwin. Total carts: 14"/>
  </r>
  <r>
    <s v="Baldwin-21st Century-Technology"/>
    <x v="1"/>
    <x v="0"/>
    <x v="1"/>
    <x v="0"/>
    <x v="0"/>
    <x v="0"/>
    <x v="0"/>
    <x v="10"/>
    <x v="0"/>
    <s v="2-1980"/>
    <x v="9"/>
    <n v="0"/>
    <n v="15603.88"/>
    <s v="0174051-IN"/>
    <d v="2019-09-23T00:00:00"/>
    <s v="000000020017958"/>
    <n v="15603.88"/>
    <x v="0"/>
    <m/>
    <s v="21.0"/>
    <s v="00036.0"/>
    <s v="91001"/>
    <s v="85000"/>
    <x v="0"/>
    <x v="3"/>
    <n v="0.17121639739890404"/>
    <s v="Ergotron Zip40 Charging carts to store laptops at Baldwin. Total carts: 14"/>
  </r>
  <r>
    <s v="Baldwin-21st Century-Technology"/>
    <x v="1"/>
    <x v="0"/>
    <x v="1"/>
    <x v="0"/>
    <x v="0"/>
    <x v="0"/>
    <x v="0"/>
    <x v="11"/>
    <x v="0"/>
    <s v="2-2605"/>
    <x v="0"/>
    <n v="0"/>
    <n v="16981.39"/>
    <s v="0174405-IN"/>
    <d v="2019-11-07T00:00:00"/>
    <s v="000000020035575"/>
    <n v="16981.39"/>
    <x v="0"/>
    <m/>
    <s v="21.0"/>
    <s v="00036.0"/>
    <s v="91001"/>
    <s v="85000"/>
    <x v="0"/>
    <x v="3"/>
    <n v="2.1400133418531996E-2"/>
    <s v="Ergotron Zip40 Charging carts to store laptops at Baldwin. Total carts: 13"/>
  </r>
  <r>
    <s v="Baldwin-21st Century-CM/PM Management"/>
    <x v="1"/>
    <x v="5"/>
    <x v="1"/>
    <x v="0"/>
    <x v="6"/>
    <x v="6"/>
    <x v="5"/>
    <x v="12"/>
    <x v="2"/>
    <m/>
    <x v="10"/>
    <n v="0"/>
    <n v="960"/>
    <n v="100653"/>
    <d v="2021-09-08T00:00:00"/>
    <s v="000000020253624"/>
    <n v="960"/>
    <x v="0"/>
    <m/>
    <s v="21.0"/>
    <s v="00036.0"/>
    <s v="91001"/>
    <s v="85000"/>
    <x v="7"/>
    <x v="3"/>
    <n v="5.248282007686546E-4"/>
    <s v="Construction management services for Baldwin - phase 3 &amp; 4.  This PO includes allowances of $40,000.00"/>
  </r>
  <r>
    <s v="Baldwin-21st Century-CM/PM Management"/>
    <x v="1"/>
    <x v="5"/>
    <x v="1"/>
    <x v="0"/>
    <x v="6"/>
    <x v="6"/>
    <x v="5"/>
    <x v="13"/>
    <x v="2"/>
    <m/>
    <x v="10"/>
    <n v="0"/>
    <n v="1760"/>
    <n v="101514"/>
    <d v="2021-09-29T00:00:00"/>
    <s v="000000020275054"/>
    <n v="1760"/>
    <x v="0"/>
    <m/>
    <s v="21.0"/>
    <s v="00036.0"/>
    <s v="91001"/>
    <s v="85000"/>
    <x v="7"/>
    <x v="3"/>
    <n v="9.6218503474253345E-4"/>
    <s v="Construction management services for Baldwin - phase 3 &amp; 4.  This PO includes allowances of $40,000.00"/>
  </r>
  <r>
    <s v="Baldwin-21st Century-CM/PM Management"/>
    <x v="1"/>
    <x v="5"/>
    <x v="1"/>
    <x v="0"/>
    <x v="6"/>
    <x v="6"/>
    <x v="5"/>
    <x v="14"/>
    <x v="2"/>
    <s v="22-1057"/>
    <x v="10"/>
    <n v="292142"/>
    <n v="292142"/>
    <m/>
    <m/>
    <m/>
    <n v="0"/>
    <x v="0"/>
    <m/>
    <s v="21.0"/>
    <s v="00036.0"/>
    <s v="91001"/>
    <s v="85000"/>
    <x v="7"/>
    <x v="3"/>
    <n v="0"/>
    <s v="Construction management services for Baldwin - phase 3 &amp; 4.  This PO includes allowances of $40,000.00"/>
  </r>
  <r>
    <s v="Baldwin-21st Century-CM/PM Management"/>
    <x v="1"/>
    <x v="5"/>
    <x v="1"/>
    <x v="0"/>
    <x v="6"/>
    <x v="6"/>
    <x v="6"/>
    <x v="15"/>
    <x v="2"/>
    <s v="22-2878"/>
    <x v="11"/>
    <n v="0"/>
    <n v="5650"/>
    <n v="102578"/>
    <d v="2021-11-08T00:00:00"/>
    <s v="000000020325325"/>
    <n v="5650"/>
    <x v="0"/>
    <m/>
    <s v="21.0"/>
    <s v="00036.0"/>
    <s v="91001"/>
    <s v="85000"/>
    <x v="7"/>
    <x v="3"/>
    <n v="0.11523557005914746"/>
    <s v="Construction management services for Baldwin - phase 3 &amp; 4.  This PO is to pay invoice #102578 (Prof service from 09/01-09/30/21), dated 09/30/21"/>
  </r>
  <r>
    <s v="Baldwin-21st Century-Contractor"/>
    <x v="1"/>
    <x v="3"/>
    <x v="1"/>
    <x v="0"/>
    <x v="7"/>
    <x v="7"/>
    <x v="7"/>
    <x v="16"/>
    <x v="1"/>
    <s v="21-4688"/>
    <x v="12"/>
    <n v="0"/>
    <n v="50000"/>
    <s v="2021-022D"/>
    <d v="2021-04-23T00:00:00"/>
    <s v="000000020182905"/>
    <n v="50000"/>
    <x v="0"/>
    <m/>
    <s v="21.0"/>
    <s v="00036.0"/>
    <s v="91001"/>
    <s v="85000"/>
    <x v="3"/>
    <x v="3"/>
    <n v="0.38461538461538464"/>
    <s v="Demo of ceiling tiles in 20 classrooms at Baldwin"/>
  </r>
  <r>
    <s v="Baldwin-21st Century-Contractor"/>
    <x v="1"/>
    <x v="3"/>
    <x v="1"/>
    <x v="0"/>
    <x v="7"/>
    <x v="7"/>
    <x v="8"/>
    <x v="17"/>
    <x v="2"/>
    <s v="21-6790"/>
    <x v="13"/>
    <n v="0"/>
    <n v="6500"/>
    <s v="2021-088D"/>
    <d v="2021-09-09T00:00:00"/>
    <s v="000000020255195"/>
    <n v="6500"/>
    <x v="0"/>
    <m/>
    <s v="21.0"/>
    <s v="00036.0"/>
    <s v="91001"/>
    <s v="85000"/>
    <x v="3"/>
    <x v="3"/>
    <n v="0.38235294117647056"/>
    <s v="Demo of ceiling tiles in 2 classrooms at Baldwin for room #TK-KA &amp; TK-KB"/>
  </r>
  <r>
    <s v="Baldwin-21st Century-FF &amp; E"/>
    <x v="1"/>
    <x v="1"/>
    <x v="1"/>
    <x v="0"/>
    <x v="1"/>
    <x v="1"/>
    <x v="1"/>
    <x v="18"/>
    <x v="0"/>
    <s v="2-5017"/>
    <x v="14"/>
    <n v="0"/>
    <n v="17081.11"/>
    <n v="3205971119"/>
    <d v="2019-12-19T00:00:00"/>
    <s v="000000020051312"/>
    <n v="17081.11"/>
    <x v="0"/>
    <m/>
    <s v="21.0"/>
    <s v="00036.0"/>
    <s v="91001"/>
    <s v="85000"/>
    <x v="1"/>
    <x v="3"/>
    <n v="0.73667070630399056"/>
    <s v="Furniture - flex space chairs, mobile tchr desks, media tower, carpets, tables, tree seats, bin centers, etc. for Baldwin"/>
  </r>
  <r>
    <s v="Baldwin-21st Century-FF &amp; E"/>
    <x v="1"/>
    <x v="1"/>
    <x v="1"/>
    <x v="0"/>
    <x v="1"/>
    <x v="1"/>
    <x v="1"/>
    <x v="18"/>
    <x v="0"/>
    <s v="2-5017"/>
    <x v="14"/>
    <n v="0"/>
    <n v="6105.79"/>
    <n v="3205971119"/>
    <d v="2019-12-19T00:00:00"/>
    <s v="000000020051312"/>
    <n v="6105.79"/>
    <x v="0"/>
    <m/>
    <s v="21.0"/>
    <s v="00036.0"/>
    <s v="91001"/>
    <s v="85000"/>
    <x v="0"/>
    <x v="3"/>
    <n v="0.26332929369600938"/>
    <s v="Furniture - flex space chairs, mobile tchr desks, media tower, carpets, tables, tree seats, bin centers, etc. for Baldwin"/>
  </r>
  <r>
    <s v="Baldwin-21st Century-FF &amp; E"/>
    <x v="1"/>
    <x v="1"/>
    <x v="1"/>
    <x v="0"/>
    <x v="1"/>
    <x v="1"/>
    <x v="1"/>
    <x v="1"/>
    <x v="0"/>
    <s v="2-5019"/>
    <x v="15"/>
    <n v="0"/>
    <n v="13596.83"/>
    <n v="3207761219"/>
    <d v="2020-02-03T00:00:00"/>
    <s v="000000020065147"/>
    <n v="13596.83"/>
    <x v="0"/>
    <m/>
    <s v="21.0"/>
    <s v="00036.0"/>
    <s v="91001"/>
    <s v="85000"/>
    <x v="1"/>
    <x v="3"/>
    <n v="3.1596417264942563E-2"/>
    <s v="Furniture for Baldwin - flex space chairs, mobile tchr desks, media tower, carpets, tables, tree seats, bin centers, etc. "/>
  </r>
  <r>
    <s v="Baldwin-21st Century-FF &amp; E"/>
    <x v="1"/>
    <x v="1"/>
    <x v="1"/>
    <x v="0"/>
    <x v="1"/>
    <x v="1"/>
    <x v="1"/>
    <x v="1"/>
    <x v="0"/>
    <s v="2-5019"/>
    <x v="15"/>
    <n v="0"/>
    <n v="7123.78"/>
    <n v="3207761219"/>
    <d v="2020-02-03T00:00:00"/>
    <s v="000000020065147"/>
    <n v="7123.78"/>
    <x v="0"/>
    <m/>
    <s v="21.0"/>
    <s v="00036.0"/>
    <s v="91001"/>
    <s v="85000"/>
    <x v="0"/>
    <x v="3"/>
    <n v="1.6554294301219661E-2"/>
    <s v="Furniture for Baldwin - flex space chairs, mobile tchr desks, media tower, carpets, tables, tree seats, bin centers, etc. "/>
  </r>
  <r>
    <s v="Baldwin-21st Century-Environ Consultant"/>
    <x v="1"/>
    <x v="2"/>
    <x v="1"/>
    <x v="0"/>
    <x v="2"/>
    <x v="2"/>
    <x v="2"/>
    <x v="3"/>
    <x v="1"/>
    <s v="2-10237"/>
    <x v="16"/>
    <n v="0"/>
    <n v="2600"/>
    <s v="MCSI-4533"/>
    <d v="2020-08-17T00:00:00"/>
    <s v="000000020119790"/>
    <n v="2600"/>
    <x v="0"/>
    <m/>
    <s v="21.0"/>
    <s v="00036.0"/>
    <s v="91001"/>
    <s v="85000"/>
    <x v="2"/>
    <x v="3"/>
    <n v="1"/>
    <s v="Asbestos &amp; lead-based paint survey of Baldwin's permanent buildings. Walk through, collect samples, testing of samples, and prepare report."/>
  </r>
  <r>
    <s v="Baldwin-21st Century-Design"/>
    <x v="1"/>
    <x v="6"/>
    <x v="1"/>
    <x v="0"/>
    <x v="8"/>
    <x v="8"/>
    <x v="9"/>
    <x v="17"/>
    <x v="2"/>
    <m/>
    <x v="17"/>
    <n v="0"/>
    <n v="29733.8"/>
    <s v="T8701"/>
    <d v="2021-09-09T00:00:00"/>
    <s v="000000020255214"/>
    <n v="29733.8"/>
    <x v="0"/>
    <m/>
    <s v="21.0"/>
    <s v="00036.0"/>
    <s v="91001"/>
    <s v="85000"/>
    <x v="8"/>
    <x v="3"/>
    <n v="8.8203378769226209E-2"/>
    <s v="Architect - Provide architectural &amp; engineering services for phase 3 &amp; 4  of the 21st Century project at Baldwin.  Scope of work includes basic topographic survey &amp; full survey of the entire site.  Include allowances of $20,000.00."/>
  </r>
  <r>
    <s v="Baldwin-21st Century-Design"/>
    <x v="1"/>
    <x v="6"/>
    <x v="1"/>
    <x v="0"/>
    <x v="8"/>
    <x v="8"/>
    <x v="9"/>
    <x v="19"/>
    <x v="2"/>
    <m/>
    <x v="17"/>
    <n v="0"/>
    <n v="26941.05"/>
    <n v="3294"/>
    <d v="2021-10-19T00:00:00"/>
    <s v="000000020302604"/>
    <n v="26941.05"/>
    <x v="0"/>
    <m/>
    <s v="21.0"/>
    <s v="00036.0"/>
    <s v="91001"/>
    <s v="85000"/>
    <x v="8"/>
    <x v="3"/>
    <n v="7.9918868008483995E-2"/>
    <s v="Architect - Provide architectural &amp; engineering services for phase 3 &amp; 4  of the 21st Century project at Baldwin.  Scope of work includes basic topographic survey &amp; full survey of the entire site.  Include allowances of $20,000.00."/>
  </r>
  <r>
    <s v="Baldwin-21st Century-Design"/>
    <x v="1"/>
    <x v="6"/>
    <x v="1"/>
    <x v="0"/>
    <x v="8"/>
    <x v="8"/>
    <x v="9"/>
    <x v="19"/>
    <x v="2"/>
    <m/>
    <x v="17"/>
    <n v="0"/>
    <n v="6874.45"/>
    <n v="3338"/>
    <d v="2021-10-19T00:00:00"/>
    <s v="000000020302604"/>
    <n v="6874.45"/>
    <x v="0"/>
    <m/>
    <s v="21.0"/>
    <s v="00036.0"/>
    <s v="91001"/>
    <s v="85000"/>
    <x v="8"/>
    <x v="3"/>
    <n v="2.0392607644502455E-2"/>
    <s v="Architect - Provide architectural &amp; engineering services for phase 3 &amp; 4  of the 21st Century project at Baldwin.  Scope of work includes basic topographic survey &amp; full survey of the entire site.  Include allowances of $20,000.00."/>
  </r>
  <r>
    <s v="Baldwin-21st Century-Design"/>
    <x v="1"/>
    <x v="6"/>
    <x v="1"/>
    <x v="0"/>
    <x v="8"/>
    <x v="8"/>
    <x v="9"/>
    <x v="20"/>
    <x v="2"/>
    <s v="21-6236"/>
    <x v="17"/>
    <n v="273555.7"/>
    <n v="273555.7"/>
    <m/>
    <m/>
    <m/>
    <n v="0"/>
    <x v="0"/>
    <m/>
    <s v="21.0"/>
    <s v="00036.0"/>
    <s v="91001"/>
    <s v="85000"/>
    <x v="8"/>
    <x v="3"/>
    <n v="0"/>
    <s v="Architect - Provide architectural &amp; engineering services for phase 3 &amp; 4  of the 21st Century project at Baldwin.  Scope of work includes basic topographic survey &amp; full survey of the entire site.  Include allowances of $20,000.00."/>
  </r>
  <r>
    <s v="Baldwin-Ceiling replacement-Contractor"/>
    <x v="1"/>
    <x v="3"/>
    <x v="1"/>
    <x v="1"/>
    <x v="3"/>
    <x v="3"/>
    <x v="0"/>
    <x v="4"/>
    <x v="0"/>
    <m/>
    <x v="5"/>
    <n v="0"/>
    <n v="29986.18"/>
    <s v="Pay app #1"/>
    <d v="2019-12-17T00:00:00"/>
    <s v="000000020049998"/>
    <n v="29986.18"/>
    <x v="0"/>
    <m/>
    <s v="21.0"/>
    <s v="00036.0"/>
    <s v="91001"/>
    <s v="85000"/>
    <x v="3"/>
    <x v="4"/>
    <n v="6.5566292489593111E-3"/>
    <s v="Ceiling replacement for Baldwin."/>
  </r>
  <r>
    <s v="Baldwin-Ceiling replacement-Contractor"/>
    <x v="1"/>
    <x v="3"/>
    <x v="1"/>
    <x v="1"/>
    <x v="3"/>
    <x v="3"/>
    <x v="0"/>
    <x v="21"/>
    <x v="1"/>
    <m/>
    <x v="5"/>
    <n v="0"/>
    <n v="89958.54"/>
    <s v="Pay app #2"/>
    <d v="2020-10-21T00:00:00"/>
    <s v="000000020136454"/>
    <n v="89958.54"/>
    <x v="0"/>
    <m/>
    <s v="21.0"/>
    <s v="00036.0"/>
    <s v="91001"/>
    <s v="85000"/>
    <x v="3"/>
    <x v="4"/>
    <n v="1.9669887746877932E-2"/>
    <s v="Ceiling replacement for Baldwin."/>
  </r>
  <r>
    <s v="Baldwin-Ceiling replacement-Contractor"/>
    <x v="1"/>
    <x v="3"/>
    <x v="1"/>
    <x v="1"/>
    <x v="3"/>
    <x v="3"/>
    <x v="0"/>
    <x v="22"/>
    <x v="1"/>
    <m/>
    <x v="5"/>
    <n v="0"/>
    <n v="179917.08"/>
    <s v="Pay app #5"/>
    <d v="2021-06-17T00:00:00"/>
    <s v="000000020198995"/>
    <n v="179917.08"/>
    <x v="0"/>
    <m/>
    <s v="21.0"/>
    <s v="00036.0"/>
    <s v="91001"/>
    <s v="85000"/>
    <x v="3"/>
    <x v="4"/>
    <n v="3.9339775493755863E-2"/>
    <s v="Ceiling replacement for Baldwin."/>
  </r>
  <r>
    <s v="Baldwin-Ceiling replacement-Contractor"/>
    <x v="1"/>
    <x v="3"/>
    <x v="1"/>
    <x v="1"/>
    <x v="3"/>
    <x v="3"/>
    <x v="0"/>
    <x v="5"/>
    <x v="2"/>
    <s v="2-5057"/>
    <x v="5"/>
    <n v="15782.200000000012"/>
    <n v="15782.200000000012"/>
    <m/>
    <m/>
    <m/>
    <n v="0"/>
    <x v="0"/>
    <m/>
    <s v="21.0"/>
    <s v="00036.0"/>
    <s v="91001"/>
    <s v="85000"/>
    <x v="3"/>
    <x v="4"/>
    <n v="0"/>
    <s v="Ceiling replacement for Baldwin."/>
  </r>
  <r>
    <s v="Baldwin-Drinking fountain replacement-DSA Fees"/>
    <x v="1"/>
    <x v="7"/>
    <x v="1"/>
    <x v="2"/>
    <x v="9"/>
    <x v="9"/>
    <x v="10"/>
    <x v="23"/>
    <x v="0"/>
    <s v="2-7621"/>
    <x v="18"/>
    <n v="0"/>
    <n v="1050"/>
    <s v="Per email"/>
    <d v="2020-02-13T00:00:00"/>
    <s v="000000020070039"/>
    <n v="1050"/>
    <x v="1"/>
    <m/>
    <s v="21.0"/>
    <s v="00036.0"/>
    <s v="91001"/>
    <s v="85000"/>
    <x v="9"/>
    <x v="5"/>
    <n v="1"/>
    <s v="DSA plan check review fee for Baldwin drinking fountain."/>
  </r>
  <r>
    <s v="Baldwin-Fire Alarm-DSA Fees"/>
    <x v="1"/>
    <x v="7"/>
    <x v="1"/>
    <x v="3"/>
    <x v="9"/>
    <x v="9"/>
    <x v="11"/>
    <x v="24"/>
    <x v="0"/>
    <s v="2-3175"/>
    <x v="19"/>
    <n v="0"/>
    <n v="1020"/>
    <s v="Per email"/>
    <d v="2019-09-13T00:00:00"/>
    <s v="000000020015013"/>
    <n v="1020"/>
    <x v="2"/>
    <m/>
    <s v="21.0"/>
    <s v="00036.0"/>
    <s v="91001"/>
    <s v="85000"/>
    <x v="9"/>
    <x v="6"/>
    <n v="1"/>
    <s v="DSA plan check review fee for Baldwin fire alarm."/>
  </r>
  <r>
    <s v="Baldwin-Fire alarm-Design"/>
    <x v="1"/>
    <x v="6"/>
    <x v="1"/>
    <x v="3"/>
    <x v="10"/>
    <x v="8"/>
    <x v="12"/>
    <x v="25"/>
    <x v="2"/>
    <s v="21-1992"/>
    <x v="20"/>
    <n v="12125"/>
    <n v="12125"/>
    <m/>
    <m/>
    <m/>
    <n v="0"/>
    <x v="2"/>
    <m/>
    <s v="21.0"/>
    <s v="00036.0"/>
    <s v="91001"/>
    <s v="85000"/>
    <x v="8"/>
    <x v="6"/>
    <n v="0"/>
    <s v="Architect - Provide architectural &amp; engineering services to upgrade the existing fire detection and alarm systems for Baldwin.  Facilities paid PO2W-20*3585 &amp; 19-109869 in the amount of $36,375.00. The total architect contract for Baldwin FA is $48,500.00"/>
  </r>
  <r>
    <s v="Baldwin-Interim Housing-Design"/>
    <x v="1"/>
    <x v="6"/>
    <x v="1"/>
    <x v="4"/>
    <x v="8"/>
    <x v="8"/>
    <x v="9"/>
    <x v="20"/>
    <x v="2"/>
    <s v="21-6242"/>
    <x v="21"/>
    <n v="79400"/>
    <n v="79400"/>
    <m/>
    <m/>
    <m/>
    <n v="0"/>
    <x v="0"/>
    <m/>
    <s v="21.0"/>
    <s v="00036.0"/>
    <s v="91001"/>
    <s v="85000"/>
    <x v="8"/>
    <x v="7"/>
    <n v="0"/>
    <s v="Architect - Prepare design documents for Baldwin Interim Housing project.  Scope of work includes design services of ADA path of travel to both areas of interim housing, power data, &amp; stand alone fire alarm system.  Include allowances of $20,000.00"/>
  </r>
  <r>
    <s v="Bixby-21st Century-Technology"/>
    <x v="2"/>
    <x v="0"/>
    <x v="2"/>
    <x v="0"/>
    <x v="0"/>
    <x v="5"/>
    <x v="0"/>
    <x v="9"/>
    <x v="0"/>
    <s v="2-512"/>
    <x v="8"/>
    <n v="0"/>
    <n v="5822.17"/>
    <s v="0173716-IN"/>
    <d v="2019-10-10T00:00:00"/>
    <s v="000000020025135"/>
    <n v="5822.17"/>
    <x v="0"/>
    <m/>
    <s v="21.0"/>
    <s v="00036.0"/>
    <s v="91001"/>
    <s v="85000"/>
    <x v="1"/>
    <x v="8"/>
    <n v="1.3400677713386816E-3"/>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7762.89"/>
    <s v="0173799-IN"/>
    <d v="2019-10-10T00:00:00"/>
    <s v="000000020025135"/>
    <n v="7762.89"/>
    <x v="0"/>
    <m/>
    <s v="21.0"/>
    <s v="00036.0"/>
    <s v="91001"/>
    <s v="85000"/>
    <x v="1"/>
    <x v="8"/>
    <n v="1.786756261230321E-3"/>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50458.8"/>
    <s v="0174050-IN"/>
    <d v="2019-10-10T00:00:00"/>
    <s v="000000020025135"/>
    <n v="50458.8"/>
    <x v="0"/>
    <m/>
    <s v="21.0"/>
    <s v="00036.0"/>
    <s v="91001"/>
    <s v="85000"/>
    <x v="1"/>
    <x v="8"/>
    <n v="1.1613919150492731E-2"/>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174.6"/>
    <s v="0173716-IN"/>
    <d v="2019-10-10T00:00:00"/>
    <s v="000000020025135"/>
    <n v="174.6"/>
    <x v="0"/>
    <m/>
    <s v="21.0"/>
    <s v="00036.0"/>
    <s v="91001"/>
    <s v="85000"/>
    <x v="6"/>
    <x v="8"/>
    <n v="4.018704930906068E-5"/>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142.5"/>
    <s v="0173716-IN"/>
    <d v="2019-10-10T00:00:00"/>
    <s v="000000020025135"/>
    <n v="142.5"/>
    <x v="0"/>
    <m/>
    <s v="21.0"/>
    <s v="00036.0"/>
    <s v="91001"/>
    <s v="85000"/>
    <x v="6"/>
    <x v="8"/>
    <n v="3.2798708628528903E-5"/>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480.45"/>
    <s v="0173716-IN"/>
    <d v="2019-10-10T00:00:00"/>
    <s v="000000020025135"/>
    <n v="480.45"/>
    <x v="0"/>
    <m/>
    <s v="21.0"/>
    <s v="00036.0"/>
    <s v="91001"/>
    <s v="85000"/>
    <x v="6"/>
    <x v="8"/>
    <n v="1.1058343551281903E-4"/>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75"/>
    <s v="0173716-IN"/>
    <d v="2019-10-10T00:00:00"/>
    <s v="000000020025135"/>
    <n v="75"/>
    <x v="0"/>
    <m/>
    <s v="21.0"/>
    <s v="00036.0"/>
    <s v="91001"/>
    <s v="85000"/>
    <x v="6"/>
    <x v="8"/>
    <n v="1.7262478225541529E-5"/>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45"/>
    <s v="0173716-IN"/>
    <d v="2019-10-10T00:00:00"/>
    <s v="000000020025135"/>
    <n v="45"/>
    <x v="0"/>
    <m/>
    <s v="21.0"/>
    <s v="00036.0"/>
    <s v="91001"/>
    <s v="85000"/>
    <x v="6"/>
    <x v="8"/>
    <n v="1.0357486935324918E-5"/>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22.5"/>
    <s v="0173716-IN"/>
    <d v="2019-10-10T00:00:00"/>
    <s v="000000020025135"/>
    <n v="22.5"/>
    <x v="0"/>
    <m/>
    <s v="21.0"/>
    <s v="00036.0"/>
    <s v="91001"/>
    <s v="85000"/>
    <x v="6"/>
    <x v="8"/>
    <n v="5.1787434676624588E-6"/>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190"/>
    <s v="0173799-IN"/>
    <d v="2019-10-10T00:00:00"/>
    <s v="000000020025135"/>
    <n v="190"/>
    <x v="0"/>
    <m/>
    <s v="21.0"/>
    <s v="00036.0"/>
    <s v="91001"/>
    <s v="85000"/>
    <x v="6"/>
    <x v="8"/>
    <n v="4.3731611504705202E-5"/>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100"/>
    <s v="0173799-IN"/>
    <d v="2019-10-10T00:00:00"/>
    <s v="000000020025135"/>
    <n v="100"/>
    <x v="0"/>
    <m/>
    <s v="21.0"/>
    <s v="00036.0"/>
    <s v="91001"/>
    <s v="85000"/>
    <x v="6"/>
    <x v="8"/>
    <n v="2.301663763405537E-5"/>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232.8"/>
    <s v="0173799-IN"/>
    <d v="2019-10-10T00:00:00"/>
    <s v="000000020025135"/>
    <n v="232.8"/>
    <x v="0"/>
    <m/>
    <s v="21.0"/>
    <s v="00036.0"/>
    <s v="91001"/>
    <s v="85000"/>
    <x v="6"/>
    <x v="8"/>
    <n v="5.3582732412080904E-5"/>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640.6"/>
    <s v="0173799-IN"/>
    <d v="2019-10-10T00:00:00"/>
    <s v="000000020025135"/>
    <n v="640.6"/>
    <x v="0"/>
    <m/>
    <s v="21.0"/>
    <s v="00036.0"/>
    <s v="91001"/>
    <s v="85000"/>
    <x v="6"/>
    <x v="8"/>
    <n v="1.4744458068375872E-4"/>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60"/>
    <s v="0173799-IN"/>
    <d v="2019-10-10T00:00:00"/>
    <s v="000000020025135"/>
    <n v="60"/>
    <x v="0"/>
    <m/>
    <s v="21.0"/>
    <s v="00036.0"/>
    <s v="91001"/>
    <s v="85000"/>
    <x v="6"/>
    <x v="8"/>
    <n v="1.3809982580433222E-5"/>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30"/>
    <s v="0173799-IN"/>
    <d v="2019-10-10T00:00:00"/>
    <s v="000000020025135"/>
    <n v="30"/>
    <x v="0"/>
    <m/>
    <s v="21.0"/>
    <s v="00036.0"/>
    <s v="91001"/>
    <s v="85000"/>
    <x v="6"/>
    <x v="8"/>
    <n v="6.9049912902166112E-6"/>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195"/>
    <s v="0174050-IN"/>
    <d v="2019-10-10T00:00:00"/>
    <s v="000000020025135"/>
    <n v="195"/>
    <x v="0"/>
    <m/>
    <s v="21.0"/>
    <s v="00036.0"/>
    <s v="91001"/>
    <s v="85000"/>
    <x v="6"/>
    <x v="8"/>
    <n v="4.4882443386407974E-5"/>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390"/>
    <s v="0174050-IN"/>
    <d v="2019-10-10T00:00:00"/>
    <s v="000000020025135"/>
    <n v="390"/>
    <x v="0"/>
    <m/>
    <s v="21.0"/>
    <s v="00036.0"/>
    <s v="91001"/>
    <s v="85000"/>
    <x v="6"/>
    <x v="8"/>
    <n v="8.9764886772815948E-5"/>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650"/>
    <s v="0174050-IN"/>
    <d v="2019-10-10T00:00:00"/>
    <s v="000000020025135"/>
    <n v="650"/>
    <x v="0"/>
    <m/>
    <s v="21.0"/>
    <s v="00036.0"/>
    <s v="91001"/>
    <s v="85000"/>
    <x v="6"/>
    <x v="8"/>
    <n v="1.4960814462135991E-4"/>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1235"/>
    <s v="0174050-IN"/>
    <d v="2019-10-10T00:00:00"/>
    <s v="000000020025135"/>
    <n v="1235"/>
    <x v="0"/>
    <m/>
    <s v="21.0"/>
    <s v="00036.0"/>
    <s v="91001"/>
    <s v="85000"/>
    <x v="6"/>
    <x v="8"/>
    <n v="2.8425547478058385E-4"/>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1513.2"/>
    <s v="0174050-IN"/>
    <d v="2019-10-10T00:00:00"/>
    <s v="000000020025135"/>
    <n v="1513.2"/>
    <x v="0"/>
    <m/>
    <s v="21.0"/>
    <s v="00036.0"/>
    <s v="91001"/>
    <s v="85000"/>
    <x v="6"/>
    <x v="8"/>
    <n v="3.4828776067852589E-4"/>
    <s v="Lenovo 300e Laptops, electronic waste, 3 yr sealed battery replacement, 4.5 year warranty, integration services, imaging, asset tag &amp; reporting, cart wiring, and delivery for Bixby. Total computers: 165"/>
  </r>
  <r>
    <s v="Bixby-21st Century-Technology"/>
    <x v="2"/>
    <x v="0"/>
    <x v="2"/>
    <x v="0"/>
    <x v="0"/>
    <x v="5"/>
    <x v="0"/>
    <x v="9"/>
    <x v="0"/>
    <s v="2-512"/>
    <x v="8"/>
    <n v="0"/>
    <n v="4163.8999999999996"/>
    <s v="0174050-IN"/>
    <d v="2019-10-10T00:00:00"/>
    <s v="000000020025135"/>
    <n v="4163.8999999999996"/>
    <x v="0"/>
    <m/>
    <s v="21.0"/>
    <s v="00036.0"/>
    <s v="91001"/>
    <s v="85000"/>
    <x v="6"/>
    <x v="8"/>
    <n v="9.5838977444443146E-4"/>
    <s v="Lenovo 300e Laptops, electronic waste, 3 yr sealed battery replacement, 4.5 year warranty, integration services, imaging, asset tag &amp; reporting, cart wiring, and delivery for Bixby. Total computers: 165"/>
  </r>
  <r>
    <s v="Bixby-21st Century-Technology"/>
    <x v="2"/>
    <x v="0"/>
    <x v="2"/>
    <x v="0"/>
    <x v="0"/>
    <x v="0"/>
    <x v="0"/>
    <x v="10"/>
    <x v="0"/>
    <s v="2-1980"/>
    <x v="9"/>
    <n v="0"/>
    <n v="1300.32"/>
    <s v="0174085-IN"/>
    <d v="2019-09-23T00:00:00"/>
    <s v="000000020017958"/>
    <n v="1300.32"/>
    <x v="0"/>
    <m/>
    <s v="21.0"/>
    <s v="00036.0"/>
    <s v="91001"/>
    <s v="85000"/>
    <x v="0"/>
    <x v="8"/>
    <n v="1.4267996540972046E-2"/>
    <s v="Ergotron Zip40 Charging carts to store laptops at Bixby. Total carts: 5"/>
  </r>
  <r>
    <s v="Bixby-21st Century-Technology"/>
    <x v="2"/>
    <x v="0"/>
    <x v="2"/>
    <x v="0"/>
    <x v="0"/>
    <x v="0"/>
    <x v="0"/>
    <x v="10"/>
    <x v="0"/>
    <s v="2-1980"/>
    <x v="9"/>
    <n v="0"/>
    <n v="5201.29"/>
    <s v="0174091-IN"/>
    <d v="2019-09-23T00:00:00"/>
    <s v="000000020017958"/>
    <n v="5201.29"/>
    <x v="0"/>
    <m/>
    <s v="21.0"/>
    <s v="00036.0"/>
    <s v="91001"/>
    <s v="85000"/>
    <x v="0"/>
    <x v="8"/>
    <n v="5.7072095890698053E-2"/>
    <s v="Ergotron Zip40 Charging carts to store laptops at Bixby. Total carts: 5"/>
  </r>
  <r>
    <s v="Bixby-21st Century-Technology"/>
    <x v="2"/>
    <x v="0"/>
    <x v="2"/>
    <x v="0"/>
    <x v="0"/>
    <x v="0"/>
    <x v="0"/>
    <x v="8"/>
    <x v="0"/>
    <s v="2-2605"/>
    <x v="0"/>
    <n v="0"/>
    <n v="11702.91"/>
    <s v="0175105-IN"/>
    <d v="2019-10-08T00:00:00"/>
    <s v="000000020023867"/>
    <n v="11702.91"/>
    <x v="0"/>
    <m/>
    <s v="21.0"/>
    <s v="00036.0"/>
    <s v="91001"/>
    <s v="85000"/>
    <x v="0"/>
    <x v="8"/>
    <n v="1.4748135187112025E-2"/>
    <s v="Ergotron Zip40 Charging carts to store laptops at Bixby. Total carts: 9"/>
  </r>
  <r>
    <s v="Bixby-21st Century-Contractor"/>
    <x v="2"/>
    <x v="3"/>
    <x v="2"/>
    <x v="0"/>
    <x v="7"/>
    <x v="7"/>
    <x v="13"/>
    <x v="26"/>
    <x v="1"/>
    <s v="21-6371"/>
    <x v="22"/>
    <n v="0"/>
    <n v="52500"/>
    <s v="2021-061A"/>
    <d v="2021-06-28T00:00:00"/>
    <s v="000000020201777"/>
    <n v="52500"/>
    <x v="0"/>
    <m/>
    <s v="21.0"/>
    <s v="00036.0"/>
    <s v="91001"/>
    <s v="85000"/>
    <x v="3"/>
    <x v="8"/>
    <n v="1"/>
    <s v="Demo of ceiling tiles in 21 classrooms at Bixby"/>
  </r>
  <r>
    <s v="Bixby-21st Century-FF &amp; E"/>
    <x v="2"/>
    <x v="1"/>
    <x v="2"/>
    <x v="0"/>
    <x v="1"/>
    <x v="1"/>
    <x v="1"/>
    <x v="1"/>
    <x v="0"/>
    <s v="2-5019"/>
    <x v="15"/>
    <n v="0"/>
    <n v="13596.83"/>
    <n v="3207761219"/>
    <d v="2020-02-03T00:00:00"/>
    <s v="000000020065147"/>
    <n v="13596.83"/>
    <x v="0"/>
    <m/>
    <s v="21.0"/>
    <s v="00036.0"/>
    <s v="91001"/>
    <s v="85000"/>
    <x v="1"/>
    <x v="8"/>
    <n v="3.1596417264942563E-2"/>
    <s v="Furniture for Bixby - flex space chairs, mobile tchr desks, media tower, carpets, tables, tree seats, bin centers, etc. "/>
  </r>
  <r>
    <s v="Bixby-21st Century-FF &amp; E"/>
    <x v="2"/>
    <x v="1"/>
    <x v="2"/>
    <x v="0"/>
    <x v="1"/>
    <x v="1"/>
    <x v="1"/>
    <x v="1"/>
    <x v="0"/>
    <s v="2-5019"/>
    <x v="15"/>
    <n v="0"/>
    <n v="7123.78"/>
    <n v="3207761219"/>
    <d v="2020-02-03T00:00:00"/>
    <s v="000000020065147"/>
    <n v="7123.78"/>
    <x v="0"/>
    <m/>
    <s v="21.0"/>
    <s v="00036.0"/>
    <s v="91001"/>
    <s v="85000"/>
    <x v="0"/>
    <x v="8"/>
    <n v="1.6554294301219661E-2"/>
    <s v="Furniture for Bixby - flex space chairs, mobile tchr desks, media tower, carpets, tables, tree seats, bin centers, etc. "/>
  </r>
  <r>
    <s v="Bixby-21st Century-Environ Consultant"/>
    <x v="2"/>
    <x v="2"/>
    <x v="2"/>
    <x v="0"/>
    <x v="2"/>
    <x v="2"/>
    <x v="2"/>
    <x v="3"/>
    <x v="1"/>
    <s v="2-10238"/>
    <x v="23"/>
    <n v="0"/>
    <n v="2600"/>
    <s v="MCSI-4534"/>
    <d v="2020-08-17T00:00:00"/>
    <s v="000000020119790"/>
    <n v="2600"/>
    <x v="0"/>
    <m/>
    <s v="21.0"/>
    <s v="00036.0"/>
    <s v="91001"/>
    <s v="85000"/>
    <x v="2"/>
    <x v="8"/>
    <n v="1"/>
    <s v="Asbestos &amp; lead-based paint survey of Bixby's permanent buildings. Walk through, collect samples, testing of samples, and prepare report."/>
  </r>
  <r>
    <s v="Bixby-Ceiling replacement-Contractor"/>
    <x v="2"/>
    <x v="3"/>
    <x v="2"/>
    <x v="1"/>
    <x v="3"/>
    <x v="3"/>
    <x v="0"/>
    <x v="4"/>
    <x v="0"/>
    <m/>
    <x v="5"/>
    <n v="0"/>
    <n v="28196.47"/>
    <s v="Pay app #1"/>
    <d v="2019-12-17T00:00:00"/>
    <s v="000000020049998"/>
    <n v="28196.47"/>
    <x v="0"/>
    <m/>
    <s v="21.0"/>
    <s v="00036.0"/>
    <s v="91001"/>
    <s v="85000"/>
    <x v="3"/>
    <x v="9"/>
    <n v="6.1653001455805228E-3"/>
    <s v="Ceiling replacement for Bixby."/>
  </r>
  <r>
    <s v="Bixby-Ceiling replacement-Contractor"/>
    <x v="2"/>
    <x v="3"/>
    <x v="2"/>
    <x v="1"/>
    <x v="3"/>
    <x v="3"/>
    <x v="0"/>
    <x v="17"/>
    <x v="2"/>
    <m/>
    <x v="5"/>
    <n v="0"/>
    <n v="253768.28"/>
    <s v="Pay app #6"/>
    <d v="2021-09-09T00:00:00"/>
    <s v="000000020255213"/>
    <n v="253768.28"/>
    <x v="0"/>
    <m/>
    <s v="21.0"/>
    <s v="00036.0"/>
    <s v="91001"/>
    <s v="85000"/>
    <x v="3"/>
    <x v="9"/>
    <n v="5.5487712242976474E-2"/>
    <s v="Ceiling replacement for Bixby."/>
  </r>
  <r>
    <s v="Bixby-Ceiling replacement-Contractor"/>
    <x v="2"/>
    <x v="3"/>
    <x v="2"/>
    <x v="1"/>
    <x v="3"/>
    <x v="3"/>
    <x v="0"/>
    <x v="5"/>
    <x v="2"/>
    <s v="2-5058"/>
    <x v="5"/>
    <n v="14840.25"/>
    <n v="14840.25"/>
    <m/>
    <m/>
    <m/>
    <n v="0"/>
    <x v="0"/>
    <m/>
    <s v="21.0"/>
    <s v="00036.0"/>
    <s v="91001"/>
    <s v="85000"/>
    <x v="3"/>
    <x v="9"/>
    <n v="0"/>
    <s v="Ceiling replacement for Bixby."/>
  </r>
  <r>
    <s v="Bixby-Drinking fountain replacement-DSA Fees"/>
    <x v="2"/>
    <x v="7"/>
    <x v="2"/>
    <x v="2"/>
    <x v="9"/>
    <x v="9"/>
    <x v="14"/>
    <x v="27"/>
    <x v="1"/>
    <s v="21-6130"/>
    <x v="24"/>
    <n v="0"/>
    <n v="1050"/>
    <s v="Per email"/>
    <d v="2021-05-05T00:00:00"/>
    <s v="000000020186220"/>
    <n v="1050"/>
    <x v="3"/>
    <m/>
    <s v="21.0"/>
    <s v="00036.0"/>
    <s v="91001"/>
    <s v="85000"/>
    <x v="9"/>
    <x v="10"/>
    <n v="0.5"/>
    <s v="DSA plan check review fee for Bixby's drinking fountain"/>
  </r>
  <r>
    <s v="Bixby-Fire Alarm-DSA Fees"/>
    <x v="2"/>
    <x v="7"/>
    <x v="2"/>
    <x v="3"/>
    <x v="9"/>
    <x v="9"/>
    <x v="15"/>
    <x v="23"/>
    <x v="0"/>
    <s v="2-6932"/>
    <x v="25"/>
    <n v="0"/>
    <n v="870"/>
    <s v="Per email"/>
    <d v="2020-02-13T00:00:00"/>
    <s v="000000020070034"/>
    <n v="870"/>
    <x v="4"/>
    <m/>
    <s v="21.0"/>
    <s v="00036.0"/>
    <s v="91001"/>
    <s v="85000"/>
    <x v="9"/>
    <x v="11"/>
    <n v="1"/>
    <s v="DSA plan check review fee for Bixby fire alarm."/>
  </r>
  <r>
    <s v="Bixby-Fire Alarm-Design"/>
    <x v="2"/>
    <x v="6"/>
    <x v="2"/>
    <x v="3"/>
    <x v="10"/>
    <x v="8"/>
    <x v="16"/>
    <x v="25"/>
    <x v="2"/>
    <s v="2-6863"/>
    <x v="26"/>
    <n v="12125"/>
    <n v="12125"/>
    <m/>
    <m/>
    <m/>
    <n v="0"/>
    <x v="4"/>
    <m/>
    <s v="21.0"/>
    <s v="00036.0"/>
    <s v="91001"/>
    <s v="85000"/>
    <x v="8"/>
    <x v="11"/>
    <n v="0"/>
    <s v="Architect - Provide architectural &amp; engineering services to upgrade the existing fire detection and alarm systems for Bixby. Facilities paid PO2W-20*4417 in the amount of $36,375.00. The total architect contract for Bixby FA is $48,500.00"/>
  </r>
  <r>
    <s v="California-21st Century-Technology"/>
    <x v="1"/>
    <x v="0"/>
    <x v="3"/>
    <x v="0"/>
    <x v="0"/>
    <x v="5"/>
    <x v="0"/>
    <x v="8"/>
    <x v="0"/>
    <s v="2-512"/>
    <x v="8"/>
    <n v="0"/>
    <n v="7018.51"/>
    <s v="0173641-IN"/>
    <d v="2019-10-08T00:00:00"/>
    <s v="000000020023867"/>
    <n v="7018.51"/>
    <x v="0"/>
    <m/>
    <s v="21.0"/>
    <s v="00036.0"/>
    <s v="91001"/>
    <s v="85000"/>
    <x v="1"/>
    <x v="12"/>
    <n v="1.6154250140099397E-3"/>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8"/>
    <x v="0"/>
    <s v="2-512"/>
    <x v="8"/>
    <n v="0"/>
    <n v="209.52"/>
    <s v="0173641-IN"/>
    <d v="2019-10-08T00:00:00"/>
    <s v="000000020023867"/>
    <n v="209.52"/>
    <x v="0"/>
    <m/>
    <s v="21.0"/>
    <s v="00036.0"/>
    <s v="91001"/>
    <s v="85000"/>
    <x v="6"/>
    <x v="12"/>
    <n v="4.8224459170872817E-5"/>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8"/>
    <x v="0"/>
    <s v="2-512"/>
    <x v="8"/>
    <n v="0"/>
    <n v="171"/>
    <s v="0173641-IN"/>
    <d v="2019-10-08T00:00:00"/>
    <s v="000000020023867"/>
    <n v="171"/>
    <x v="0"/>
    <m/>
    <s v="21.0"/>
    <s v="00036.0"/>
    <s v="91001"/>
    <s v="85000"/>
    <x v="6"/>
    <x v="12"/>
    <n v="3.9358450354234683E-5"/>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8"/>
    <x v="0"/>
    <s v="2-512"/>
    <x v="8"/>
    <n v="0"/>
    <n v="576.54"/>
    <s v="0173641-IN"/>
    <d v="2019-10-08T00:00:00"/>
    <s v="000000020023867"/>
    <n v="576.54"/>
    <x v="0"/>
    <m/>
    <s v="21.0"/>
    <s v="00036.0"/>
    <s v="91001"/>
    <s v="85000"/>
    <x v="6"/>
    <x v="12"/>
    <n v="1.3270012261538283E-4"/>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8"/>
    <x v="0"/>
    <s v="2-512"/>
    <x v="8"/>
    <n v="0"/>
    <n v="90"/>
    <s v="0173641-IN"/>
    <d v="2019-10-08T00:00:00"/>
    <s v="000000020023867"/>
    <n v="90"/>
    <x v="0"/>
    <m/>
    <s v="21.0"/>
    <s v="00036.0"/>
    <s v="91001"/>
    <s v="85000"/>
    <x v="6"/>
    <x v="12"/>
    <n v="2.0714973870649835E-5"/>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8"/>
    <x v="0"/>
    <s v="2-512"/>
    <x v="8"/>
    <n v="0"/>
    <n v="54"/>
    <s v="0173641-IN"/>
    <d v="2019-10-08T00:00:00"/>
    <s v="000000020023867"/>
    <n v="54"/>
    <x v="0"/>
    <m/>
    <s v="21.0"/>
    <s v="00036.0"/>
    <s v="91001"/>
    <s v="85000"/>
    <x v="6"/>
    <x v="12"/>
    <n v="1.24289843223899E-5"/>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8"/>
    <x v="0"/>
    <s v="2-512"/>
    <x v="8"/>
    <n v="0"/>
    <n v="27"/>
    <s v="0173641-IN"/>
    <d v="2019-10-08T00:00:00"/>
    <s v="000000020023867"/>
    <n v="27"/>
    <x v="0"/>
    <m/>
    <s v="21.0"/>
    <s v="00036.0"/>
    <s v="91001"/>
    <s v="85000"/>
    <x v="6"/>
    <x v="12"/>
    <n v="6.2144921611949499E-6"/>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0"/>
    <x v="0"/>
    <s v="2-512"/>
    <x v="8"/>
    <n v="0"/>
    <n v="7798.34"/>
    <s v="0173804-IN"/>
    <d v="2019-10-21T00:00:00"/>
    <s v="000000020028933"/>
    <n v="7798.34"/>
    <x v="0"/>
    <m/>
    <s v="21.0"/>
    <s v="00036.0"/>
    <s v="91001"/>
    <s v="85000"/>
    <x v="1"/>
    <x v="12"/>
    <n v="1.7949156592715937E-3"/>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0"/>
    <x v="0"/>
    <s v="2-512"/>
    <x v="8"/>
    <n v="0"/>
    <n v="73694.31"/>
    <s v="0175624-IN"/>
    <d v="2019-10-21T00:00:00"/>
    <s v="000000020028933"/>
    <n v="73694.31"/>
    <x v="0"/>
    <m/>
    <s v="21.0"/>
    <s v="00036.0"/>
    <s v="91001"/>
    <s v="85000"/>
    <x v="1"/>
    <x v="12"/>
    <n v="1.696195228961743E-2"/>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0"/>
    <x v="0"/>
    <s v="2-512"/>
    <x v="8"/>
    <n v="0"/>
    <n v="190"/>
    <s v="0173804-IN"/>
    <d v="2019-10-21T00:00:00"/>
    <s v="000000020028933"/>
    <n v="190"/>
    <x v="0"/>
    <m/>
    <s v="21.0"/>
    <s v="00036.0"/>
    <s v="91001"/>
    <s v="85000"/>
    <x v="6"/>
    <x v="12"/>
    <n v="4.3731611504705202E-5"/>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0"/>
    <x v="0"/>
    <s v="2-512"/>
    <x v="8"/>
    <n v="0"/>
    <n v="100"/>
    <s v="0173804-IN"/>
    <d v="2019-10-21T00:00:00"/>
    <s v="000000020028933"/>
    <n v="100"/>
    <x v="0"/>
    <m/>
    <s v="21.0"/>
    <s v="00036.0"/>
    <s v="91001"/>
    <s v="85000"/>
    <x v="6"/>
    <x v="12"/>
    <n v="2.301663763405537E-5"/>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0"/>
    <x v="0"/>
    <s v="2-512"/>
    <x v="8"/>
    <n v="0"/>
    <n v="232.8"/>
    <s v="0173804-IN"/>
    <d v="2019-10-21T00:00:00"/>
    <s v="000000020028933"/>
    <n v="232.8"/>
    <x v="0"/>
    <m/>
    <s v="21.0"/>
    <s v="00036.0"/>
    <s v="91001"/>
    <s v="85000"/>
    <x v="6"/>
    <x v="12"/>
    <n v="5.3582732412080904E-5"/>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0"/>
    <x v="0"/>
    <s v="2-512"/>
    <x v="8"/>
    <n v="0"/>
    <n v="640.6"/>
    <s v="0173804-IN"/>
    <d v="2019-10-21T00:00:00"/>
    <s v="000000020028933"/>
    <n v="640.6"/>
    <x v="0"/>
    <m/>
    <s v="21.0"/>
    <s v="00036.0"/>
    <s v="91001"/>
    <s v="85000"/>
    <x v="6"/>
    <x v="12"/>
    <n v="1.4744458068375872E-4"/>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0"/>
    <x v="0"/>
    <s v="2-512"/>
    <x v="8"/>
    <n v="0"/>
    <n v="60"/>
    <s v="0173804-IN"/>
    <d v="2019-10-21T00:00:00"/>
    <s v="000000020028933"/>
    <n v="60"/>
    <x v="0"/>
    <m/>
    <s v="21.0"/>
    <s v="00036.0"/>
    <s v="91001"/>
    <s v="85000"/>
    <x v="6"/>
    <x v="12"/>
    <n v="1.3809982580433222E-5"/>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0"/>
    <x v="0"/>
    <s v="2-512"/>
    <x v="8"/>
    <n v="0"/>
    <n v="30"/>
    <s v="0173804-IN"/>
    <d v="2019-10-21T00:00:00"/>
    <s v="000000020028933"/>
    <n v="30"/>
    <x v="0"/>
    <m/>
    <s v="21.0"/>
    <s v="00036.0"/>
    <s v="91001"/>
    <s v="85000"/>
    <x v="6"/>
    <x v="12"/>
    <n v="6.9049912902166112E-6"/>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0"/>
    <x v="0"/>
    <s v="2-512"/>
    <x v="8"/>
    <n v="0"/>
    <n v="283.5"/>
    <s v="0175624-IN"/>
    <d v="2019-10-21T00:00:00"/>
    <s v="000000020028933"/>
    <n v="283.5"/>
    <x v="0"/>
    <m/>
    <s v="21.0"/>
    <s v="00036.0"/>
    <s v="91001"/>
    <s v="85000"/>
    <x v="6"/>
    <x v="12"/>
    <n v="6.5252167692546973E-5"/>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0"/>
    <x v="0"/>
    <s v="2-512"/>
    <x v="8"/>
    <n v="0"/>
    <n v="567"/>
    <s v="0175624-IN"/>
    <d v="2019-10-21T00:00:00"/>
    <s v="000000020028933"/>
    <n v="567"/>
    <x v="0"/>
    <m/>
    <s v="21.0"/>
    <s v="00036.0"/>
    <s v="91001"/>
    <s v="85000"/>
    <x v="6"/>
    <x v="12"/>
    <n v="1.3050433538509395E-4"/>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0"/>
    <x v="0"/>
    <s v="2-512"/>
    <x v="8"/>
    <n v="0"/>
    <n v="945"/>
    <s v="0175624-IN"/>
    <d v="2019-10-21T00:00:00"/>
    <s v="000000020028933"/>
    <n v="945"/>
    <x v="0"/>
    <m/>
    <s v="21.0"/>
    <s v="00036.0"/>
    <s v="91001"/>
    <s v="85000"/>
    <x v="6"/>
    <x v="12"/>
    <n v="2.1750722564182326E-4"/>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0"/>
    <x v="0"/>
    <s v="2-512"/>
    <x v="8"/>
    <n v="0"/>
    <n v="1795.5"/>
    <s v="0175624-IN"/>
    <d v="2019-10-21T00:00:00"/>
    <s v="000000020028933"/>
    <n v="1795.5"/>
    <x v="0"/>
    <m/>
    <s v="21.0"/>
    <s v="00036.0"/>
    <s v="91001"/>
    <s v="85000"/>
    <x v="6"/>
    <x v="12"/>
    <n v="4.132637287194642E-4"/>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0"/>
    <x v="0"/>
    <s v="2-512"/>
    <x v="8"/>
    <n v="0"/>
    <n v="2199.96"/>
    <s v="0175624-IN"/>
    <d v="2019-10-21T00:00:00"/>
    <s v="000000020028933"/>
    <n v="2199.96"/>
    <x v="0"/>
    <m/>
    <s v="21.0"/>
    <s v="00036.0"/>
    <s v="91001"/>
    <s v="85000"/>
    <x v="6"/>
    <x v="12"/>
    <n v="5.0635682129416453E-4"/>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0"/>
    <x v="0"/>
    <s v="2-512"/>
    <x v="8"/>
    <n v="0"/>
    <n v="6053.67"/>
    <s v="0175624-IN"/>
    <d v="2019-10-21T00:00:00"/>
    <s v="000000020028933"/>
    <n v="6053.67"/>
    <x v="0"/>
    <m/>
    <s v="21.0"/>
    <s v="00036.0"/>
    <s v="91001"/>
    <s v="85000"/>
    <x v="6"/>
    <x v="12"/>
    <n v="1.3933512874615198E-3"/>
    <s v="Lenovo 300e Laptops, electronic waste, 3 yr sealed battery replacement, 4.5 year warranty, integration services, imaging, asset tag &amp; reporting, cart wiring, and delivery for California. Total computers: 227"/>
  </r>
  <r>
    <s v="California-21st Century-Technology"/>
    <x v="1"/>
    <x v="0"/>
    <x v="3"/>
    <x v="0"/>
    <x v="0"/>
    <x v="5"/>
    <x v="0"/>
    <x v="28"/>
    <x v="0"/>
    <s v="2-1409"/>
    <x v="27"/>
    <n v="0"/>
    <n v="10137.84"/>
    <s v="0175604-IN"/>
    <d v="2019-11-13T00:00:00"/>
    <s v="000000020037339"/>
    <n v="10137.84"/>
    <x v="0"/>
    <m/>
    <s v="21.0"/>
    <s v="00036.0"/>
    <s v="91001"/>
    <s v="85000"/>
    <x v="1"/>
    <x v="12"/>
    <n v="3.6134974364686119E-3"/>
    <s v="Lenovo 300e Laptops, electronic waste, 3 yr sealed battery replacement, 4.5 year warranty, integration services, imaging, asset tag &amp; reporting, cart wiring, and delivery for California. Total computers: 26"/>
  </r>
  <r>
    <s v="California-21st Century-Technology"/>
    <x v="1"/>
    <x v="0"/>
    <x v="3"/>
    <x v="0"/>
    <x v="0"/>
    <x v="5"/>
    <x v="0"/>
    <x v="28"/>
    <x v="0"/>
    <s v="2-1409"/>
    <x v="27"/>
    <n v="0"/>
    <n v="130"/>
    <s v="0175604-IN"/>
    <d v="2019-11-13T00:00:00"/>
    <s v="000000020037339"/>
    <n v="130"/>
    <x v="0"/>
    <m/>
    <s v="21.0"/>
    <s v="00036.0"/>
    <s v="91001"/>
    <s v="85000"/>
    <x v="6"/>
    <x v="12"/>
    <n v="4.6336760763724774E-5"/>
    <s v="Lenovo 300e Laptops, electronic waste, 3 yr sealed battery replacement, 4.5 year warranty, integration services, imaging, asset tag &amp; reporting, cart wiring, and delivery for California. Total computers: 26"/>
  </r>
  <r>
    <s v="California-21st Century-Technology"/>
    <x v="1"/>
    <x v="0"/>
    <x v="3"/>
    <x v="0"/>
    <x v="0"/>
    <x v="5"/>
    <x v="0"/>
    <x v="28"/>
    <x v="0"/>
    <s v="2-1409"/>
    <x v="27"/>
    <n v="0"/>
    <n v="247"/>
    <s v="0175604-IN"/>
    <d v="2019-11-13T00:00:00"/>
    <s v="000000020037339"/>
    <n v="247"/>
    <x v="0"/>
    <m/>
    <s v="21.0"/>
    <s v="00036.0"/>
    <s v="91001"/>
    <s v="85000"/>
    <x v="6"/>
    <x v="12"/>
    <n v="8.8039845451077069E-5"/>
    <s v="Lenovo 300e Laptops, electronic waste, 3 yr sealed battery replacement, 4.5 year warranty, integration services, imaging, asset tag &amp; reporting, cart wiring, and delivery for California. Total computers: 26"/>
  </r>
  <r>
    <s v="California-21st Century-Technology"/>
    <x v="1"/>
    <x v="0"/>
    <x v="3"/>
    <x v="0"/>
    <x v="0"/>
    <x v="5"/>
    <x v="0"/>
    <x v="28"/>
    <x v="0"/>
    <s v="2-1409"/>
    <x v="27"/>
    <n v="0"/>
    <n v="302.64"/>
    <s v="0175604-IN"/>
    <d v="2019-11-13T00:00:00"/>
    <s v="000000020037339"/>
    <n v="302.64"/>
    <x v="0"/>
    <m/>
    <s v="21.0"/>
    <s v="00036.0"/>
    <s v="91001"/>
    <s v="85000"/>
    <x v="6"/>
    <x v="12"/>
    <n v="1.0787197905795127E-4"/>
    <s v="Lenovo 300e Laptops, electronic waste, 3 yr sealed battery replacement, 4.5 year warranty, integration services, imaging, asset tag &amp; reporting, cart wiring, and delivery for California. Total computers: 26"/>
  </r>
  <r>
    <s v="California-21st Century-Technology"/>
    <x v="1"/>
    <x v="0"/>
    <x v="3"/>
    <x v="0"/>
    <x v="0"/>
    <x v="5"/>
    <x v="0"/>
    <x v="28"/>
    <x v="0"/>
    <s v="2-1409"/>
    <x v="27"/>
    <n v="0"/>
    <n v="832.78"/>
    <s v="0175604-IN"/>
    <d v="2019-11-13T00:00:00"/>
    <s v="000000020037339"/>
    <n v="832.78"/>
    <x v="0"/>
    <m/>
    <s v="21.0"/>
    <s v="00036.0"/>
    <s v="91001"/>
    <s v="85000"/>
    <x v="6"/>
    <x v="12"/>
    <n v="2.9683328945242089E-4"/>
    <s v="Lenovo 300e Laptops, electronic waste, 3 yr sealed battery replacement, 4.5 year warranty, integration services, imaging, asset tag &amp; reporting, cart wiring, and delivery for California. Total computers: 26"/>
  </r>
  <r>
    <s v="California-21st Century-Technology"/>
    <x v="1"/>
    <x v="0"/>
    <x v="3"/>
    <x v="0"/>
    <x v="0"/>
    <x v="5"/>
    <x v="0"/>
    <x v="28"/>
    <x v="0"/>
    <s v="2-1409"/>
    <x v="27"/>
    <n v="0"/>
    <n v="78"/>
    <s v="0175604-IN"/>
    <d v="2019-11-13T00:00:00"/>
    <s v="000000020037339"/>
    <n v="78"/>
    <x v="0"/>
    <m/>
    <s v="21.0"/>
    <s v="00036.0"/>
    <s v="91001"/>
    <s v="85000"/>
    <x v="6"/>
    <x v="12"/>
    <n v="2.7802056458234866E-5"/>
    <s v="Lenovo 300e Laptops, electronic waste, 3 yr sealed battery replacement, 4.5 year warranty, integration services, imaging, asset tag &amp; reporting, cart wiring, and delivery for California. Total computers: 26"/>
  </r>
  <r>
    <s v="California-21st Century-Technology"/>
    <x v="1"/>
    <x v="0"/>
    <x v="3"/>
    <x v="0"/>
    <x v="0"/>
    <x v="5"/>
    <x v="0"/>
    <x v="28"/>
    <x v="0"/>
    <s v="2-1409"/>
    <x v="27"/>
    <n v="0"/>
    <n v="39"/>
    <s v="0175604-IN"/>
    <d v="2019-11-13T00:00:00"/>
    <s v="000000020037339"/>
    <n v="39"/>
    <x v="0"/>
    <m/>
    <s v="21.0"/>
    <s v="00036.0"/>
    <s v="91001"/>
    <s v="85000"/>
    <x v="6"/>
    <x v="12"/>
    <n v="1.3901028229117433E-5"/>
    <s v="Lenovo 300e Laptops, electronic waste, 3 yr sealed battery replacement, 4.5 year warranty, integration services, imaging, asset tag &amp; reporting, cart wiring, and delivery for California. Total computers: 26"/>
  </r>
  <r>
    <s v="California-21st Century-Technology"/>
    <x v="1"/>
    <x v="0"/>
    <x v="3"/>
    <x v="0"/>
    <x v="0"/>
    <x v="0"/>
    <x v="0"/>
    <x v="0"/>
    <x v="0"/>
    <s v="2-2605"/>
    <x v="0"/>
    <n v="0"/>
    <n v="1306.26"/>
    <s v="0175607-IN"/>
    <d v="2019-10-21T00:00:00"/>
    <s v="000000020028933"/>
    <n v="1306.26"/>
    <x v="0"/>
    <m/>
    <s v="21.0"/>
    <s v="00036.0"/>
    <s v="91001"/>
    <s v="85000"/>
    <x v="0"/>
    <x v="12"/>
    <n v="1.6461631397248165E-3"/>
    <s v="Ergotron Zip40 Charging carts to store laptops at California. Total carts: 16"/>
  </r>
  <r>
    <s v="California-21st Century-Technology"/>
    <x v="1"/>
    <x v="0"/>
    <x v="3"/>
    <x v="0"/>
    <x v="0"/>
    <x v="0"/>
    <x v="0"/>
    <x v="0"/>
    <x v="0"/>
    <s v="2-2605"/>
    <x v="0"/>
    <n v="0"/>
    <n v="19593.919999999998"/>
    <s v="0175608-IN"/>
    <d v="2019-10-21T00:00:00"/>
    <s v="000000020028933"/>
    <n v="19593.919999999998"/>
    <x v="0"/>
    <m/>
    <s v="21.0"/>
    <s v="00036.0"/>
    <s v="91001"/>
    <s v="85000"/>
    <x v="0"/>
    <x v="12"/>
    <n v="2.4692472300091004E-2"/>
    <s v="Ergotron Zip40 Charging carts to store laptops at California. Total carts: 16"/>
  </r>
  <r>
    <s v="California-21st Century-CM/PM Management"/>
    <x v="1"/>
    <x v="5"/>
    <x v="3"/>
    <x v="0"/>
    <x v="6"/>
    <x v="6"/>
    <x v="5"/>
    <x v="12"/>
    <x v="2"/>
    <m/>
    <x v="10"/>
    <n v="0"/>
    <n v="800"/>
    <n v="100653"/>
    <d v="2021-09-08T00:00:00"/>
    <s v="000000020253624"/>
    <n v="800"/>
    <x v="0"/>
    <m/>
    <s v="21.0"/>
    <s v="00036.0"/>
    <s v="91001"/>
    <s v="85000"/>
    <x v="7"/>
    <x v="12"/>
    <n v="4.3735683397387885E-4"/>
    <s v="Construction management services for California - phase 3 &amp; 4.  This PO includes allowances of $40,000.00"/>
  </r>
  <r>
    <s v="California-21st Century-CM/PM Management"/>
    <x v="1"/>
    <x v="5"/>
    <x v="3"/>
    <x v="0"/>
    <x v="6"/>
    <x v="6"/>
    <x v="5"/>
    <x v="13"/>
    <x v="2"/>
    <m/>
    <x v="10"/>
    <n v="0"/>
    <n v="7360"/>
    <n v="101514"/>
    <d v="2021-09-29T00:00:00"/>
    <s v="000000020275054"/>
    <n v="7360"/>
    <x v="0"/>
    <m/>
    <s v="21.0"/>
    <s v="00036.0"/>
    <s v="91001"/>
    <s v="85000"/>
    <x v="7"/>
    <x v="12"/>
    <n v="4.0236828725596857E-3"/>
    <s v="Construction management services for California - phase 3 &amp; 4.  This PO includes allowances of $40,000.00"/>
  </r>
  <r>
    <s v="California-21st Century-CM/PM Management"/>
    <x v="1"/>
    <x v="5"/>
    <x v="3"/>
    <x v="0"/>
    <x v="6"/>
    <x v="6"/>
    <x v="5"/>
    <x v="14"/>
    <x v="2"/>
    <s v="22-1057"/>
    <x v="10"/>
    <n v="170210"/>
    <n v="170210"/>
    <m/>
    <m/>
    <m/>
    <n v="0"/>
    <x v="0"/>
    <m/>
    <s v="21.0"/>
    <s v="00036.0"/>
    <s v="91001"/>
    <s v="85000"/>
    <x v="7"/>
    <x v="12"/>
    <n v="0"/>
    <s v="Construction management services for California - phase 3 &amp; 4.  This PO includes allowances of $40,000.00"/>
  </r>
  <r>
    <s v="California-21st Century-CM/PM Management"/>
    <x v="1"/>
    <x v="5"/>
    <x v="3"/>
    <x v="0"/>
    <x v="6"/>
    <x v="6"/>
    <x v="6"/>
    <x v="15"/>
    <x v="2"/>
    <s v="22-2878"/>
    <x v="11"/>
    <n v="0"/>
    <n v="9450"/>
    <n v="102578"/>
    <d v="2021-11-08T00:00:00"/>
    <s v="000000020325325"/>
    <n v="9450"/>
    <x v="0"/>
    <m/>
    <s v="21.0"/>
    <s v="00036.0"/>
    <s v="91001"/>
    <s v="85000"/>
    <x v="7"/>
    <x v="12"/>
    <n v="0.19273913930246789"/>
    <s v="Construction management services for Baldwin - phase 3 &amp; 4.  This PO is to pay invoice #102578 (Prof service from 09/01-09/30/21), dated 09/30/21"/>
  </r>
  <r>
    <s v="California-21st Century-Contractor"/>
    <x v="1"/>
    <x v="3"/>
    <x v="3"/>
    <x v="0"/>
    <x v="11"/>
    <x v="3"/>
    <x v="17"/>
    <x v="29"/>
    <x v="1"/>
    <m/>
    <x v="28"/>
    <n v="0"/>
    <n v="12744.48"/>
    <s v="Pay app #4"/>
    <d v="2020-12-08T00:00:00"/>
    <s v="000000020148205"/>
    <n v="12744.48"/>
    <x v="0"/>
    <m/>
    <s v="21.0"/>
    <s v="00036.0"/>
    <s v="91001"/>
    <s v="85000"/>
    <x v="3"/>
    <x v="12"/>
    <n v="2.8307881484535204E-2"/>
    <s v="Prep &amp; install Mohawk LVT, walk off mat &amp; base at California for room #5 &amp; 12"/>
  </r>
  <r>
    <s v="California-21st Century-Contractor"/>
    <x v="1"/>
    <x v="3"/>
    <x v="3"/>
    <x v="0"/>
    <x v="7"/>
    <x v="7"/>
    <x v="18"/>
    <x v="30"/>
    <x v="1"/>
    <s v="21-1882"/>
    <x v="29"/>
    <n v="0"/>
    <n v="40000"/>
    <s v="2020-089A"/>
    <d v="2021-04-23T00:00:00"/>
    <s v="000000020182905"/>
    <n v="40000"/>
    <x v="0"/>
    <m/>
    <s v="21.0"/>
    <s v="00036.0"/>
    <s v="91001"/>
    <s v="85000"/>
    <x v="3"/>
    <x v="12"/>
    <n v="1"/>
    <s v="Demo of ceiling tiles in 16 classrooms at California"/>
  </r>
  <r>
    <s v="California-21st Century-FF &amp; E"/>
    <x v="1"/>
    <x v="1"/>
    <x v="3"/>
    <x v="0"/>
    <x v="1"/>
    <x v="1"/>
    <x v="1"/>
    <x v="1"/>
    <x v="0"/>
    <s v="2-5019"/>
    <x v="15"/>
    <n v="0"/>
    <n v="13596.83"/>
    <n v="3207761219"/>
    <d v="2020-02-03T00:00:00"/>
    <s v="000000020065147"/>
    <n v="13596.83"/>
    <x v="0"/>
    <m/>
    <s v="21.0"/>
    <s v="00036.0"/>
    <s v="91001"/>
    <s v="85000"/>
    <x v="1"/>
    <x v="12"/>
    <n v="3.1596417264942563E-2"/>
    <s v="Furniture for California - flex space chairs, mobile tchr desks, media tower, carpets, tables, tree seats, bin centers, etc. "/>
  </r>
  <r>
    <s v="California-21st Century-FF &amp; E"/>
    <x v="1"/>
    <x v="1"/>
    <x v="3"/>
    <x v="0"/>
    <x v="1"/>
    <x v="1"/>
    <x v="1"/>
    <x v="1"/>
    <x v="0"/>
    <s v="2-5019"/>
    <x v="15"/>
    <n v="0"/>
    <n v="7123.78"/>
    <n v="3207761219"/>
    <d v="2020-02-03T00:00:00"/>
    <s v="000000020065147"/>
    <n v="7123.78"/>
    <x v="0"/>
    <m/>
    <s v="21.0"/>
    <s v="00036.0"/>
    <s v="91001"/>
    <s v="85000"/>
    <x v="0"/>
    <x v="12"/>
    <n v="1.6554294301219661E-2"/>
    <s v="Furniture for California - flex space chairs, mobile tchr desks, media tower, carpets, tables, tree seats, bin centers, etc. "/>
  </r>
  <r>
    <s v="California-21st Century-Environ Consultant"/>
    <x v="1"/>
    <x v="2"/>
    <x v="3"/>
    <x v="0"/>
    <x v="2"/>
    <x v="2"/>
    <x v="2"/>
    <x v="3"/>
    <x v="1"/>
    <s v="2-10239"/>
    <x v="30"/>
    <n v="0"/>
    <n v="2600"/>
    <s v="MCSI-4535"/>
    <d v="2020-08-17T00:00:00"/>
    <s v="000000020119790"/>
    <n v="2600"/>
    <x v="0"/>
    <m/>
    <s v="21.0"/>
    <s v="00036.0"/>
    <s v="91001"/>
    <s v="85000"/>
    <x v="2"/>
    <x v="12"/>
    <n v="1"/>
    <s v="Asbestos &amp; lead-based paint survey of California's permanent buildings. Walk through, collect samples, testing of samples, and prepare report."/>
  </r>
  <r>
    <s v="California-21st Century-Design"/>
    <x v="1"/>
    <x v="6"/>
    <x v="3"/>
    <x v="0"/>
    <x v="8"/>
    <x v="8"/>
    <x v="9"/>
    <x v="17"/>
    <x v="2"/>
    <m/>
    <x v="31"/>
    <n v="0"/>
    <n v="24160.2"/>
    <s v="T8702"/>
    <d v="2021-09-09T00:00:00"/>
    <s v="000000020255214"/>
    <n v="24160.2"/>
    <x v="0"/>
    <m/>
    <s v="21.0"/>
    <s v="00036.0"/>
    <s v="91001"/>
    <s v="85000"/>
    <x v="8"/>
    <x v="12"/>
    <n v="9.8402199368699733E-2"/>
    <s v="Architect - Provide architectural &amp; engineering services for phase 3 &amp; 4  of the 21st Century project at California.  Scope of work includes basic topographic survey &amp; full survey of the entire site.  Include allowances of $20,000.00."/>
  </r>
  <r>
    <s v="California-21st Century-Design"/>
    <x v="1"/>
    <x v="6"/>
    <x v="3"/>
    <x v="0"/>
    <x v="8"/>
    <x v="8"/>
    <x v="9"/>
    <x v="31"/>
    <x v="2"/>
    <m/>
    <x v="31"/>
    <n v="0"/>
    <n v="18877.95"/>
    <s v="T8722"/>
    <d v="2021-10-01T00:00:00"/>
    <s v="000000020283685"/>
    <n v="18877.95"/>
    <x v="0"/>
    <m/>
    <s v="21.0"/>
    <s v="00036.0"/>
    <s v="91001"/>
    <s v="85000"/>
    <x v="8"/>
    <x v="12"/>
    <n v="7.6888096935138997E-2"/>
    <s v="Architect - Provide architectural &amp; engineering services for phase 3 &amp; 4  of the 21st Century project at California.  Scope of work includes basic topographic survey &amp; full survey of the entire site.  Include allowances of $20,000.00."/>
  </r>
  <r>
    <s v="California-21st Century-Design"/>
    <x v="1"/>
    <x v="6"/>
    <x v="3"/>
    <x v="0"/>
    <x v="8"/>
    <x v="8"/>
    <x v="9"/>
    <x v="19"/>
    <x v="2"/>
    <m/>
    <x v="31"/>
    <n v="0"/>
    <n v="19695.11"/>
    <n v="3339"/>
    <d v="2021-10-19T00:00:00"/>
    <s v="000000020302604"/>
    <n v="19695.11"/>
    <x v="0"/>
    <m/>
    <s v="21.0"/>
    <s v="00036.0"/>
    <s v="91001"/>
    <s v="85000"/>
    <x v="8"/>
    <x v="12"/>
    <n v="8.0216311984522962E-2"/>
    <s v="Architect - Provide architectural &amp; engineering services for phase 3 &amp; 4  of the 21st Century project at California.  Scope of work includes basic topographic survey &amp; full survey of the entire site.  Include allowances of $20,000.00."/>
  </r>
  <r>
    <s v="California-21st Century-Design"/>
    <x v="1"/>
    <x v="6"/>
    <x v="3"/>
    <x v="0"/>
    <x v="8"/>
    <x v="8"/>
    <x v="9"/>
    <x v="20"/>
    <x v="2"/>
    <s v="21-6238"/>
    <x v="31"/>
    <n v="182791.74"/>
    <n v="182791.74"/>
    <m/>
    <m/>
    <m/>
    <n v="0"/>
    <x v="0"/>
    <m/>
    <s v="21.0"/>
    <s v="00036.0"/>
    <s v="91001"/>
    <s v="85000"/>
    <x v="8"/>
    <x v="12"/>
    <n v="0"/>
    <s v="Architect - Provide architectural &amp; engineering services for phase 3 &amp; 4  of the 21st Century project at California.  Scope of work includes basic topographic survey &amp; full survey of the entire site.  Include allowances of $20,000.00."/>
  </r>
  <r>
    <s v="California-Ceiling replacement-Contractor"/>
    <x v="1"/>
    <x v="3"/>
    <x v="3"/>
    <x v="1"/>
    <x v="3"/>
    <x v="3"/>
    <x v="0"/>
    <x v="4"/>
    <x v="0"/>
    <m/>
    <x v="5"/>
    <n v="0"/>
    <n v="22513.29"/>
    <s v="Pay app #1"/>
    <d v="2019-12-17T00:00:00"/>
    <s v="000000020049998"/>
    <n v="22513.29"/>
    <x v="0"/>
    <m/>
    <s v="21.0"/>
    <s v="00036.0"/>
    <s v="91001"/>
    <s v="85000"/>
    <x v="3"/>
    <x v="13"/>
    <n v="4.9226442215815147E-3"/>
    <s v="Ceiling replacement for California."/>
  </r>
  <r>
    <s v="California-Ceiling replacement-Contractor"/>
    <x v="1"/>
    <x v="3"/>
    <x v="3"/>
    <x v="1"/>
    <x v="3"/>
    <x v="3"/>
    <x v="0"/>
    <x v="32"/>
    <x v="1"/>
    <m/>
    <x v="5"/>
    <n v="0"/>
    <n v="202619.61"/>
    <s v="Pay app #3"/>
    <d v="2021-01-08T00:00:00"/>
    <s v="000000020155354"/>
    <n v="202619.61"/>
    <x v="0"/>
    <m/>
    <s v="21.0"/>
    <s v="00036.0"/>
    <s v="91001"/>
    <s v="85000"/>
    <x v="3"/>
    <x v="13"/>
    <n v="4.4303797994233625E-2"/>
    <s v="Ceiling replacement for California."/>
  </r>
  <r>
    <s v="California-Ceiling replacement-Contractor"/>
    <x v="1"/>
    <x v="3"/>
    <x v="3"/>
    <x v="1"/>
    <x v="3"/>
    <x v="3"/>
    <x v="0"/>
    <x v="5"/>
    <x v="2"/>
    <s v="2-5059"/>
    <x v="5"/>
    <n v="11849.100000000006"/>
    <n v="11849.100000000006"/>
    <m/>
    <m/>
    <m/>
    <n v="0"/>
    <x v="0"/>
    <m/>
    <s v="21.0"/>
    <s v="00036.0"/>
    <s v="91001"/>
    <s v="85000"/>
    <x v="3"/>
    <x v="13"/>
    <n v="0"/>
    <s v="Ceiling replacement for California."/>
  </r>
  <r>
    <s v="California-Drinking fountain replacement-DSA Fees"/>
    <x v="1"/>
    <x v="7"/>
    <x v="3"/>
    <x v="2"/>
    <x v="9"/>
    <x v="9"/>
    <x v="10"/>
    <x v="23"/>
    <x v="0"/>
    <s v="2-7620"/>
    <x v="32"/>
    <n v="0"/>
    <n v="1050"/>
    <s v="Per email"/>
    <d v="2020-02-13T00:00:00"/>
    <s v="000000020070038"/>
    <n v="1050"/>
    <x v="5"/>
    <m/>
    <s v="21.0"/>
    <s v="00036.0"/>
    <s v="91001"/>
    <s v="85000"/>
    <x v="9"/>
    <x v="14"/>
    <n v="1"/>
    <s v="DSA plan check review fee for California drinking fountain."/>
  </r>
  <r>
    <s v="California-Fire alarm-DSA Fees"/>
    <x v="1"/>
    <x v="7"/>
    <x v="3"/>
    <x v="3"/>
    <x v="12"/>
    <x v="9"/>
    <x v="19"/>
    <x v="17"/>
    <x v="2"/>
    <s v="22-1428"/>
    <x v="33"/>
    <n v="0"/>
    <n v="1290"/>
    <n v="12742"/>
    <d v="2021-09-09T00:00:00"/>
    <s v="000000020255188"/>
    <n v="1290"/>
    <x v="6"/>
    <m/>
    <s v="21.0"/>
    <s v="00036.0"/>
    <s v="91001"/>
    <s v="85000"/>
    <x v="9"/>
    <x v="15"/>
    <n v="1"/>
    <s v="DGS plan/field review fee for California fire alarm"/>
  </r>
  <r>
    <s v="California-Fire Alarm-DSA Fees"/>
    <x v="1"/>
    <x v="7"/>
    <x v="3"/>
    <x v="3"/>
    <x v="9"/>
    <x v="9"/>
    <x v="11"/>
    <x v="24"/>
    <x v="0"/>
    <s v="2-3172"/>
    <x v="34"/>
    <n v="0"/>
    <n v="780"/>
    <s v="Per email"/>
    <d v="2019-09-13T00:00:00"/>
    <s v="000000020015009"/>
    <n v="780"/>
    <x v="6"/>
    <m/>
    <s v="21.0"/>
    <s v="00036.0"/>
    <s v="91001"/>
    <s v="85000"/>
    <x v="9"/>
    <x v="15"/>
    <n v="1"/>
    <s v="DSA plan check review fee for California fire alarm."/>
  </r>
  <r>
    <s v="California-Fire alarm-Design"/>
    <x v="1"/>
    <x v="6"/>
    <x v="3"/>
    <x v="3"/>
    <x v="10"/>
    <x v="8"/>
    <x v="12"/>
    <x v="33"/>
    <x v="1"/>
    <m/>
    <x v="20"/>
    <n v="0"/>
    <n v="2425"/>
    <n v="28169"/>
    <d v="2021-02-05T00:00:00"/>
    <s v="000000020162584"/>
    <n v="2425"/>
    <x v="6"/>
    <m/>
    <s v="21.0"/>
    <s v="00036.0"/>
    <s v="91001"/>
    <s v="85000"/>
    <x v="8"/>
    <x v="15"/>
    <n v="1.4152319813247738E-2"/>
    <s v="Architect - Provide architectural &amp; engineering services to upgrade the existing fire detection and alarm systems for California. Facilities paid PO1-20*891 &amp; 19-109871 in the amount of $36,375.00. The total architect contract for California FA is $48,500.00"/>
  </r>
  <r>
    <s v="California-Fire alarm-Design"/>
    <x v="1"/>
    <x v="6"/>
    <x v="3"/>
    <x v="3"/>
    <x v="10"/>
    <x v="8"/>
    <x v="12"/>
    <x v="33"/>
    <x v="1"/>
    <m/>
    <x v="20"/>
    <n v="0"/>
    <n v="2425"/>
    <n v="28227"/>
    <d v="2021-02-05T00:00:00"/>
    <s v="000000020162584"/>
    <n v="2425"/>
    <x v="6"/>
    <m/>
    <s v="21.0"/>
    <s v="00036.0"/>
    <s v="91001"/>
    <s v="85000"/>
    <x v="8"/>
    <x v="15"/>
    <n v="1.4152319813247738E-2"/>
    <s v="Architect - Provide architectural &amp; engineering services to upgrade the existing fire detection and alarm systems for California. Facilities paid PO1-20*891 &amp; 19-109871 in the amount of $36,375.00. The total architect contract for California FA is $48,500.00"/>
  </r>
  <r>
    <s v="California-Fire alarm-Design"/>
    <x v="1"/>
    <x v="6"/>
    <x v="3"/>
    <x v="3"/>
    <x v="10"/>
    <x v="8"/>
    <x v="12"/>
    <x v="34"/>
    <x v="1"/>
    <m/>
    <x v="20"/>
    <n v="0"/>
    <n v="2425"/>
    <n v="28469"/>
    <d v="2021-03-24T00:00:00"/>
    <s v="000000020174735"/>
    <n v="2425"/>
    <x v="6"/>
    <m/>
    <s v="21.0"/>
    <s v="00036.0"/>
    <s v="91001"/>
    <s v="85000"/>
    <x v="8"/>
    <x v="15"/>
    <n v="1.4152319813247738E-2"/>
    <s v="Architect - Provide architectural &amp; engineering services to upgrade the existing fire detection and alarm systems for California. Facilities paid PO1-20*891 &amp; 19-109871 in the amount of $36,375.00. The total architect contract for California FA is $48,500.00"/>
  </r>
  <r>
    <s v="California-Fire alarm-Design"/>
    <x v="1"/>
    <x v="6"/>
    <x v="3"/>
    <x v="3"/>
    <x v="10"/>
    <x v="8"/>
    <x v="12"/>
    <x v="35"/>
    <x v="1"/>
    <m/>
    <x v="20"/>
    <n v="0"/>
    <n v="2425"/>
    <n v="28606"/>
    <d v="2021-05-26T00:00:00"/>
    <s v="000000020192536"/>
    <n v="2425"/>
    <x v="6"/>
    <m/>
    <s v="21.0"/>
    <s v="00036.0"/>
    <s v="91001"/>
    <s v="85000"/>
    <x v="8"/>
    <x v="15"/>
    <n v="1.4152319813247738E-2"/>
    <s v="Architect - Provide architectural &amp; engineering services to upgrade the existing fire detection and alarm systems for California. Facilities paid PO1-20*891 &amp; 19-109871 in the amount of $36,375.00. The total architect contract for California FA is $48,500.00"/>
  </r>
  <r>
    <s v="California-Fire alarm-Design"/>
    <x v="1"/>
    <x v="6"/>
    <x v="3"/>
    <x v="3"/>
    <x v="10"/>
    <x v="8"/>
    <x v="12"/>
    <x v="17"/>
    <x v="1"/>
    <m/>
    <x v="20"/>
    <n v="0"/>
    <n v="1455"/>
    <n v="28733"/>
    <d v="2021-09-09T00:00:00"/>
    <s v="000000020255226"/>
    <n v="1455"/>
    <x v="6"/>
    <m/>
    <s v="21.0"/>
    <s v="00036.0"/>
    <s v="91001"/>
    <s v="85000"/>
    <x v="8"/>
    <x v="15"/>
    <n v="8.4913918879486426E-3"/>
    <s v="Architect - Provide architectural &amp; engineering services to upgrade the existing fire detection and alarm systems for California. Facilities paid PO1-20*891 &amp; 19-109871 in the amount of $36,375.00. The total architect contract for California FA is $48,500.00"/>
  </r>
  <r>
    <s v="California-Fire alarm-Design"/>
    <x v="1"/>
    <x v="6"/>
    <x v="3"/>
    <x v="3"/>
    <x v="10"/>
    <x v="8"/>
    <x v="12"/>
    <x v="36"/>
    <x v="2"/>
    <s v="21-1992"/>
    <x v="20"/>
    <n v="0"/>
    <n v="970"/>
    <n v="29053"/>
    <d v="2022-01-19T00:00:00"/>
    <s v="000000020391276"/>
    <n v="970"/>
    <x v="6"/>
    <m/>
    <s v="21.0"/>
    <s v="00036.0"/>
    <s v="91001"/>
    <s v="85000"/>
    <x v="8"/>
    <x v="15"/>
    <n v="5.6609279252990957E-3"/>
    <s v="Architect - Provide architectural &amp; engineering services to upgrade the existing fire detection and alarm systems for California. Facilities paid PO1-20*891 &amp; 19-109871 in the amount of $36,375.00. The total architect contract for California FA is $48,500.00"/>
  </r>
  <r>
    <s v="California-Fire Alarm-DSA Inspection"/>
    <x v="1"/>
    <x v="4"/>
    <x v="3"/>
    <x v="3"/>
    <x v="5"/>
    <x v="4"/>
    <x v="20"/>
    <x v="33"/>
    <x v="1"/>
    <m/>
    <x v="35"/>
    <n v="0"/>
    <n v="3060"/>
    <s v="202011-08:CFA"/>
    <d v="2021-02-05T00:00:00"/>
    <s v="000000020162579"/>
    <n v="3060"/>
    <x v="6"/>
    <m/>
    <s v="21.0"/>
    <s v="00036.0"/>
    <s v="91001"/>
    <s v="85000"/>
    <x v="5"/>
    <x v="15"/>
    <n v="0.24979591836734694"/>
    <s v="General inspection for the project as defined in Title 24 at California.  Alterations to fire alarm system."/>
  </r>
  <r>
    <s v="California-Fire Alarm-DSA Inspection"/>
    <x v="1"/>
    <x v="4"/>
    <x v="3"/>
    <x v="3"/>
    <x v="5"/>
    <x v="4"/>
    <x v="20"/>
    <x v="37"/>
    <x v="1"/>
    <m/>
    <x v="35"/>
    <n v="0"/>
    <n v="3060"/>
    <s v="202012-13:CFA"/>
    <d v="2021-02-09T00:00:00"/>
    <s v="000000020163358"/>
    <n v="3060"/>
    <x v="6"/>
    <m/>
    <s v="21.0"/>
    <s v="00036.0"/>
    <s v="91001"/>
    <s v="85000"/>
    <x v="5"/>
    <x v="15"/>
    <n v="0.24979591836734694"/>
    <s v="General inspection for the project as defined in Title 24 at California.  Alterations to fire alarm system."/>
  </r>
  <r>
    <s v="California-Fire Alarm-DSA Inspection"/>
    <x v="1"/>
    <x v="4"/>
    <x v="3"/>
    <x v="3"/>
    <x v="5"/>
    <x v="4"/>
    <x v="20"/>
    <x v="37"/>
    <x v="1"/>
    <m/>
    <x v="35"/>
    <n v="0"/>
    <n v="3060"/>
    <s v="202101-14:CFA"/>
    <d v="2021-02-09T00:00:00"/>
    <s v="000000020163358"/>
    <n v="3060"/>
    <x v="6"/>
    <m/>
    <s v="21.0"/>
    <s v="00036.0"/>
    <s v="91001"/>
    <s v="85000"/>
    <x v="5"/>
    <x v="15"/>
    <n v="0.24979591836734694"/>
    <s v="General inspection for the project as defined in Title 24 at California.  Alterations to fire alarm system."/>
  </r>
  <r>
    <s v="California-Fire Alarm-DSA Inspection"/>
    <x v="1"/>
    <x v="4"/>
    <x v="3"/>
    <x v="3"/>
    <x v="5"/>
    <x v="4"/>
    <x v="20"/>
    <x v="38"/>
    <x v="1"/>
    <m/>
    <x v="35"/>
    <n v="0"/>
    <n v="2570"/>
    <s v="20210630-12:CFA"/>
    <d v="2021-09-15T00:00:00"/>
    <s v="000000020259610"/>
    <n v="2570"/>
    <x v="6"/>
    <m/>
    <s v="21.0"/>
    <s v="00036.0"/>
    <s v="91001"/>
    <s v="85000"/>
    <x v="5"/>
    <x v="15"/>
    <n v="0.20979591836734693"/>
    <s v="General inspection for the project as defined in Title 24 at California.  Alterations to fire alarm system."/>
  </r>
  <r>
    <s v="California-Fire Alarm-DSA Inspection"/>
    <x v="1"/>
    <x v="4"/>
    <x v="3"/>
    <x v="3"/>
    <x v="5"/>
    <x v="4"/>
    <x v="20"/>
    <x v="39"/>
    <x v="2"/>
    <s v="21-2655"/>
    <x v="35"/>
    <n v="500"/>
    <n v="500"/>
    <m/>
    <m/>
    <m/>
    <n v="0"/>
    <x v="6"/>
    <m/>
    <s v="21.0"/>
    <s v="00036.0"/>
    <s v="91001"/>
    <s v="85000"/>
    <x v="5"/>
    <x v="15"/>
    <n v="0"/>
    <s v="General inspection for the project as defined in Title 24 at California.  Alterations to fire alarm system."/>
  </r>
  <r>
    <s v="California-Fire Alarm-Contractor"/>
    <x v="1"/>
    <x v="3"/>
    <x v="3"/>
    <x v="3"/>
    <x v="13"/>
    <x v="3"/>
    <x v="21"/>
    <x v="40"/>
    <x v="1"/>
    <m/>
    <x v="36"/>
    <n v="0"/>
    <n v="100034.1"/>
    <s v="Pay app #1"/>
    <d v="2020-12-18T00:00:00"/>
    <s v="000000020151942"/>
    <n v="100034.1"/>
    <x v="6"/>
    <m/>
    <s v="21.0"/>
    <s v="00036.0"/>
    <s v="91001"/>
    <s v="85000"/>
    <x v="4"/>
    <x v="15"/>
    <n v="0.44150920312333669"/>
    <s v="Installation of a new fire alarm control panel interfaced with the existing fire alarm control panel and new fire alarm devices at California. Change order of $23,991.84 is created using Facilities' account string (PO2W-22*912). The total project cost with change order is $250,564.92"/>
  </r>
  <r>
    <s v="California-Fire Alarm-Contractor"/>
    <x v="1"/>
    <x v="3"/>
    <x v="3"/>
    <x v="3"/>
    <x v="13"/>
    <x v="3"/>
    <x v="21"/>
    <x v="41"/>
    <x v="1"/>
    <m/>
    <x v="36"/>
    <n v="0"/>
    <n v="95444.14"/>
    <s v="Pay app #2"/>
    <d v="2021-02-02T00:00:00"/>
    <s v="000000020161539"/>
    <n v="95444.14"/>
    <x v="6"/>
    <m/>
    <s v="21.0"/>
    <s v="00036.0"/>
    <s v="91001"/>
    <s v="85000"/>
    <x v="4"/>
    <x v="15"/>
    <n v="0.42125101534568893"/>
    <s v="Installation of a new fire alarm control panel interfaced with the existing fire alarm control panel and new fire alarm devices at California. Change order of $23,991.84 is created using Facilities' account string (PO2W-22*912). The total project cost with change order is $250,564.92"/>
  </r>
  <r>
    <s v="California-Fire Alarm-Contractor"/>
    <x v="1"/>
    <x v="3"/>
    <x v="3"/>
    <x v="3"/>
    <x v="13"/>
    <x v="3"/>
    <x v="21"/>
    <x v="42"/>
    <x v="1"/>
    <m/>
    <x v="36"/>
    <n v="0"/>
    <n v="10570.21"/>
    <s v="Pay app #3"/>
    <d v="2021-06-02T00:00:00"/>
    <s v="000000020194112"/>
    <n v="10570.21"/>
    <x v="6"/>
    <m/>
    <s v="21.0"/>
    <s v="00036.0"/>
    <s v="91001"/>
    <s v="85000"/>
    <x v="4"/>
    <x v="15"/>
    <n v="4.6652541422838055E-2"/>
    <s v="Installation of a new fire alarm control panel interfaced with the existing fire alarm control panel and new fire alarm devices at California. Change order of $23,991.84 is created using Facilities' account string (PO2W-22*912). The total project cost with change order is $250,564.92"/>
  </r>
  <r>
    <s v="California-Fire Alarm-Contractor"/>
    <x v="1"/>
    <x v="3"/>
    <x v="3"/>
    <x v="3"/>
    <x v="13"/>
    <x v="3"/>
    <x v="21"/>
    <x v="42"/>
    <x v="1"/>
    <m/>
    <x v="36"/>
    <n v="0"/>
    <n v="8055.98"/>
    <s v="Pay app #4"/>
    <d v="2021-06-02T00:00:00"/>
    <s v="000000020194112"/>
    <n v="8055.98"/>
    <x v="6"/>
    <m/>
    <s v="21.0"/>
    <s v="00036.0"/>
    <s v="91001"/>
    <s v="85000"/>
    <x v="4"/>
    <x v="15"/>
    <n v="3.5555768584687994E-2"/>
    <s v="Installation of a new fire alarm control panel interfaced with the existing fire alarm control panel and new fire alarm devices at California. Change order of $23,991.84 is created using Facilities' account string (PO2W-22*912). The total project cost with change order is $250,564.92"/>
  </r>
  <r>
    <s v="California-Fire Alarm-Contractor"/>
    <x v="1"/>
    <x v="3"/>
    <x v="3"/>
    <x v="3"/>
    <x v="13"/>
    <x v="3"/>
    <x v="21"/>
    <x v="7"/>
    <x v="2"/>
    <s v="2-9608"/>
    <x v="36"/>
    <n v="12468.649999999994"/>
    <n v="12468.649999999994"/>
    <m/>
    <m/>
    <m/>
    <n v="0"/>
    <x v="6"/>
    <m/>
    <s v="21.0"/>
    <s v="00036.0"/>
    <s v="91001"/>
    <s v="85000"/>
    <x v="4"/>
    <x v="15"/>
    <n v="0"/>
    <s v="Installation of a new fire alarm control panel interfaced with the existing fire alarm control panel and new fire alarm devices at California. Change order of $23,991.84 is created using Facilities' account string (PO2W-22*912). The total project cost with change order is $250,564.92"/>
  </r>
  <r>
    <s v="California-Interim Housing-Contractor"/>
    <x v="1"/>
    <x v="3"/>
    <x v="3"/>
    <x v="4"/>
    <x v="14"/>
    <x v="10"/>
    <x v="22"/>
    <x v="43"/>
    <x v="2"/>
    <m/>
    <x v="37"/>
    <n v="0"/>
    <n v="212"/>
    <s v="Per email"/>
    <d v="2021-09-27T00:00:00"/>
    <s v="000000020272930"/>
    <n v="212"/>
    <x v="0"/>
    <m/>
    <s v="21.0"/>
    <s v="00036.0"/>
    <s v="91001"/>
    <s v="85000"/>
    <x v="7"/>
    <x v="16"/>
    <n v="1"/>
    <s v="Fee for fire flow testing performed or witnessed using Utility personnel for California.  This fees applies to tests performed on distrubution systems in the entire territory served by the Utility."/>
  </r>
  <r>
    <s v="California-Interim Housing-Contractor"/>
    <x v="1"/>
    <x v="3"/>
    <x v="3"/>
    <x v="4"/>
    <x v="14"/>
    <x v="10"/>
    <x v="22"/>
    <x v="43"/>
    <x v="2"/>
    <s v="22-1909"/>
    <x v="37"/>
    <n v="0"/>
    <n v="-212"/>
    <s v="Per email"/>
    <d v="2021-09-27T00:00:00"/>
    <s v="000000020272930"/>
    <n v="-212"/>
    <x v="0"/>
    <m/>
    <s v="21.0"/>
    <s v="00036.0"/>
    <s v="91001"/>
    <s v="85000"/>
    <x v="7"/>
    <x v="16"/>
    <n v="-1"/>
    <s v="This check was stale dated.  The project was on hold - email per Jeffrey Bissiri dated 03/30/22 (JVA22*1009). Fee for fire flow testing performed or witnessed using Utility personnel for California.  This fees applies to tests performed on distrubution systems in the entire territory served by the Utility."/>
  </r>
  <r>
    <s v="California-Interim Housing-Design"/>
    <x v="1"/>
    <x v="6"/>
    <x v="3"/>
    <x v="4"/>
    <x v="8"/>
    <x v="8"/>
    <x v="9"/>
    <x v="17"/>
    <x v="2"/>
    <m/>
    <x v="38"/>
    <n v="0"/>
    <n v="3096"/>
    <s v="T8706"/>
    <d v="2021-09-09T00:00:00"/>
    <s v="000000020255214"/>
    <n v="3096"/>
    <x v="0"/>
    <m/>
    <s v="21.0"/>
    <s v="00036.0"/>
    <s v="91001"/>
    <s v="85000"/>
    <x v="8"/>
    <x v="16"/>
    <n v="3.1786447638603693E-2"/>
    <s v="Architect - Prepare design documents for California Interim Housing project.  Scope of work includes design services of ADA path of travel to both areas of interim housing, power data, &amp; stand alone fire alarm system.  Include allowances of $20,000.00"/>
  </r>
  <r>
    <s v="California-Interim Housing-Design"/>
    <x v="1"/>
    <x v="6"/>
    <x v="3"/>
    <x v="4"/>
    <x v="8"/>
    <x v="8"/>
    <x v="9"/>
    <x v="19"/>
    <x v="2"/>
    <m/>
    <x v="38"/>
    <n v="0"/>
    <n v="1550.25"/>
    <n v="3340"/>
    <d v="2021-10-19T00:00:00"/>
    <s v="000000020302604"/>
    <n v="1550.25"/>
    <x v="0"/>
    <m/>
    <s v="21.0"/>
    <s v="00036.0"/>
    <s v="91001"/>
    <s v="85000"/>
    <x v="8"/>
    <x v="16"/>
    <n v="1.5916324435318274E-2"/>
    <s v="Architect - Prepare design documents for California Interim Housing project.  Scope of work includes design services of ADA path of travel to both areas of interim housing, power data, &amp; stand alone fire alarm system.  Include allowances of $20,000.00"/>
  </r>
  <r>
    <s v="California-Interim Housing-Design"/>
    <x v="1"/>
    <x v="6"/>
    <x v="3"/>
    <x v="4"/>
    <x v="8"/>
    <x v="8"/>
    <x v="9"/>
    <x v="20"/>
    <x v="2"/>
    <s v="21-6243"/>
    <x v="38"/>
    <n v="92753.75"/>
    <n v="92753.75"/>
    <m/>
    <m/>
    <m/>
    <n v="0"/>
    <x v="0"/>
    <m/>
    <s v="21.0"/>
    <s v="00036.0"/>
    <s v="91001"/>
    <s v="85000"/>
    <x v="8"/>
    <x v="16"/>
    <n v="0"/>
    <s v="Architect - Prepare design documents for California Interim Housing project.  Scope of work includes design services of ADA path of travel to both areas of interim housing, power data, &amp; stand alone fire alarm system.  Include allowances of $20,000.00"/>
  </r>
  <r>
    <s v="Cedarlane-21st Century-Reprographics"/>
    <x v="3"/>
    <x v="8"/>
    <x v="4"/>
    <x v="0"/>
    <x v="15"/>
    <x v="11"/>
    <x v="23"/>
    <x v="44"/>
    <x v="1"/>
    <m/>
    <x v="39"/>
    <n v="0"/>
    <n v="40.85"/>
    <n v="10744155"/>
    <d v="2020-10-13T00:00:00"/>
    <s v="000000020134052"/>
    <n v="40.85"/>
    <x v="7"/>
    <m/>
    <s v="21.0"/>
    <s v="00036.0"/>
    <s v="91001"/>
    <s v="85000"/>
    <x v="7"/>
    <x v="17"/>
    <n v="1.1569615951059251E-2"/>
    <s v="Scanning/printing - set-up, copy, digital processing, copying, stapling, binding, 3 hole drill, cover, and delivery for Cedarlane."/>
  </r>
  <r>
    <s v="Cedarlane-21st Century-Reprographics"/>
    <x v="3"/>
    <x v="8"/>
    <x v="4"/>
    <x v="0"/>
    <x v="15"/>
    <x v="11"/>
    <x v="23"/>
    <x v="44"/>
    <x v="1"/>
    <m/>
    <x v="39"/>
    <n v="0"/>
    <n v="20.51"/>
    <n v="10744848"/>
    <d v="2020-10-13T00:00:00"/>
    <s v="000000020134052"/>
    <n v="20.51"/>
    <x v="7"/>
    <m/>
    <s v="21.0"/>
    <s v="00036.0"/>
    <s v="91001"/>
    <s v="85000"/>
    <x v="7"/>
    <x v="17"/>
    <n v="5.808881839809675E-3"/>
    <s v="Scanning/printing - set-up, copy, digital processing, copying, stapling, binding, 3 hole drill, cover, and delivery for Cedarlane."/>
  </r>
  <r>
    <s v="Cedarlane-21st Century-Reprographics"/>
    <x v="3"/>
    <x v="8"/>
    <x v="4"/>
    <x v="0"/>
    <x v="15"/>
    <x v="11"/>
    <x v="23"/>
    <x v="44"/>
    <x v="1"/>
    <m/>
    <x v="39"/>
    <n v="0"/>
    <n v="106.6"/>
    <n v="10742434"/>
    <d v="2020-10-13T00:00:00"/>
    <s v="000000020134052"/>
    <n v="106.6"/>
    <x v="7"/>
    <m/>
    <s v="21.0"/>
    <s v="00036.0"/>
    <s v="91001"/>
    <s v="85000"/>
    <x v="7"/>
    <x v="17"/>
    <n v="3.019145802650957E-2"/>
    <s v="Scanning/printing - set-up, copy, digital processing, copying, stapling, binding, 3 hole drill, cover, and delivery for Cedarlane."/>
  </r>
  <r>
    <s v="Cedarlane-21st Century-Reprographics"/>
    <x v="3"/>
    <x v="8"/>
    <x v="4"/>
    <x v="0"/>
    <x v="15"/>
    <x v="11"/>
    <x v="23"/>
    <x v="45"/>
    <x v="1"/>
    <m/>
    <x v="39"/>
    <n v="0"/>
    <n v="41.17"/>
    <n v="10746782"/>
    <d v="2020-10-20T00:00:00"/>
    <s v="000000020136011"/>
    <n v="41.17"/>
    <x v="7"/>
    <m/>
    <s v="21.0"/>
    <s v="00036.0"/>
    <s v="91001"/>
    <s v="85000"/>
    <x v="7"/>
    <x v="17"/>
    <n v="1.166024696952532E-2"/>
    <s v="Scanning/printing - set-up, copy, digital processing, copying, stapling, binding, 3 hole drill, cover, and delivery for Cedarlane."/>
  </r>
  <r>
    <s v="Cedarlane-21st Century-Reprographics"/>
    <x v="3"/>
    <x v="8"/>
    <x v="4"/>
    <x v="0"/>
    <x v="15"/>
    <x v="11"/>
    <x v="23"/>
    <x v="45"/>
    <x v="1"/>
    <s v="2-9811"/>
    <x v="39"/>
    <n v="0"/>
    <n v="7.03"/>
    <n v="10746778"/>
    <d v="2020-10-20T00:00:00"/>
    <s v="000000020136011"/>
    <n v="7.03"/>
    <x v="7"/>
    <m/>
    <s v="21.0"/>
    <s v="00036.0"/>
    <s v="91001"/>
    <s v="85000"/>
    <x v="7"/>
    <x v="17"/>
    <n v="1.9910501869264755E-3"/>
    <s v="Scanning/printing - set-up, copy, digital processing, copying, stapling, binding, 3 hole drill, cover, and delivery for Cedarlane.  Close-out PO."/>
  </r>
  <r>
    <s v="Cedarlane-21st Century-Technology"/>
    <x v="3"/>
    <x v="0"/>
    <x v="4"/>
    <x v="0"/>
    <x v="0"/>
    <x v="5"/>
    <x v="0"/>
    <x v="9"/>
    <x v="0"/>
    <s v="2-512"/>
    <x v="8"/>
    <n v="0"/>
    <n v="17466.509999999998"/>
    <s v="0173447-IN"/>
    <d v="2019-10-10T00:00:00"/>
    <s v="000000020025135"/>
    <n v="17466.509999999998"/>
    <x v="7"/>
    <m/>
    <s v="21.0"/>
    <s v="00036.0"/>
    <s v="91001"/>
    <s v="85000"/>
    <x v="1"/>
    <x v="17"/>
    <n v="4.020203314016044E-3"/>
    <s v="Lenovo 300e Laptops, electronic waste, 3 yr sealed battery replacement, 4.5 year warranty, integration services, imaging, asset tag &amp; reporting, cart wiring, and delivery for Cedarlane. Total computers: 95"/>
  </r>
  <r>
    <s v="Cedarlane-21st Century-Technology"/>
    <x v="3"/>
    <x v="0"/>
    <x v="4"/>
    <x v="0"/>
    <x v="0"/>
    <x v="5"/>
    <x v="0"/>
    <x v="9"/>
    <x v="0"/>
    <s v="2-512"/>
    <x v="8"/>
    <n v="0"/>
    <n v="11644.34"/>
    <s v="0173687-IN"/>
    <d v="2019-10-10T00:00:00"/>
    <s v="000000020025135"/>
    <n v="11644.34"/>
    <x v="7"/>
    <m/>
    <s v="21.0"/>
    <s v="00036.0"/>
    <s v="91001"/>
    <s v="85000"/>
    <x v="1"/>
    <x v="17"/>
    <n v="2.6801355426773633E-3"/>
    <s v="Lenovo 300e Laptops, electronic waste, 3 yr sealed battery replacement, 4.5 year warranty, integration services, imaging, asset tag &amp; reporting, cart wiring, and delivery for Cedarlane. Total computers: 95"/>
  </r>
  <r>
    <s v="Cedarlane-21st Century-Technology"/>
    <x v="3"/>
    <x v="0"/>
    <x v="4"/>
    <x v="0"/>
    <x v="0"/>
    <x v="5"/>
    <x v="0"/>
    <x v="9"/>
    <x v="0"/>
    <s v="2-512"/>
    <x v="8"/>
    <n v="0"/>
    <n v="135"/>
    <s v="0173447-IN"/>
    <d v="2019-10-10T00:00:00"/>
    <s v="000000020025135"/>
    <n v="135"/>
    <x v="7"/>
    <m/>
    <s v="21.0"/>
    <s v="00036.0"/>
    <s v="91001"/>
    <s v="85000"/>
    <x v="6"/>
    <x v="17"/>
    <n v="3.1072460805974748E-5"/>
    <s v="Lenovo 300e Laptops, electronic waste, 3 yr sealed battery replacement, 4.5 year warranty, integration services, imaging, asset tag &amp; reporting, cart wiring, and delivery for Cedarlane. Total computers: 95"/>
  </r>
  <r>
    <s v="Cedarlane-21st Century-Technology"/>
    <x v="3"/>
    <x v="0"/>
    <x v="4"/>
    <x v="0"/>
    <x v="0"/>
    <x v="5"/>
    <x v="0"/>
    <x v="9"/>
    <x v="0"/>
    <s v="2-512"/>
    <x v="8"/>
    <n v="0"/>
    <n v="225"/>
    <s v="0173447-IN"/>
    <d v="2019-10-10T00:00:00"/>
    <s v="000000020025135"/>
    <n v="225"/>
    <x v="7"/>
    <m/>
    <s v="21.0"/>
    <s v="00036.0"/>
    <s v="91001"/>
    <s v="85000"/>
    <x v="6"/>
    <x v="17"/>
    <n v="5.1787434676624587E-5"/>
    <s v="Lenovo 300e Laptops, electronic waste, 3 yr sealed battery replacement, 4.5 year warranty, integration services, imaging, asset tag &amp; reporting, cart wiring, and delivery for Cedarlane. Total computers: 95"/>
  </r>
  <r>
    <s v="Cedarlane-21st Century-Technology"/>
    <x v="3"/>
    <x v="0"/>
    <x v="4"/>
    <x v="0"/>
    <x v="0"/>
    <x v="5"/>
    <x v="0"/>
    <x v="9"/>
    <x v="0"/>
    <s v="2-512"/>
    <x v="8"/>
    <n v="0"/>
    <n v="427.5"/>
    <s v="0173447-IN"/>
    <d v="2019-10-10T00:00:00"/>
    <s v="000000020025135"/>
    <n v="427.5"/>
    <x v="7"/>
    <m/>
    <s v="21.0"/>
    <s v="00036.0"/>
    <s v="91001"/>
    <s v="85000"/>
    <x v="6"/>
    <x v="17"/>
    <n v="9.8396125885586715E-5"/>
    <s v="Lenovo 300e Laptops, electronic waste, 3 yr sealed battery replacement, 4.5 year warranty, integration services, imaging, asset tag &amp; reporting, cart wiring, and delivery for Cedarlane. Total computers: 95"/>
  </r>
  <r>
    <s v="Cedarlane-21st Century-Technology"/>
    <x v="3"/>
    <x v="0"/>
    <x v="4"/>
    <x v="0"/>
    <x v="0"/>
    <x v="5"/>
    <x v="0"/>
    <x v="9"/>
    <x v="0"/>
    <s v="2-512"/>
    <x v="8"/>
    <n v="0"/>
    <n v="523.79999999999995"/>
    <s v="0173447-IN"/>
    <d v="2019-10-10T00:00:00"/>
    <s v="000000020025135"/>
    <n v="523.79999999999995"/>
    <x v="7"/>
    <m/>
    <s v="21.0"/>
    <s v="00036.0"/>
    <s v="91001"/>
    <s v="85000"/>
    <x v="6"/>
    <x v="17"/>
    <n v="1.2056114792718202E-4"/>
    <s v="Lenovo 300e Laptops, electronic waste, 3 yr sealed battery replacement, 4.5 year warranty, integration services, imaging, asset tag &amp; reporting, cart wiring, and delivery for Cedarlane. Total computers: 95"/>
  </r>
  <r>
    <s v="Cedarlane-21st Century-Technology"/>
    <x v="3"/>
    <x v="0"/>
    <x v="4"/>
    <x v="0"/>
    <x v="0"/>
    <x v="5"/>
    <x v="0"/>
    <x v="9"/>
    <x v="0"/>
    <s v="2-512"/>
    <x v="8"/>
    <n v="0"/>
    <n v="1441.35"/>
    <s v="0173447-IN"/>
    <d v="2019-10-10T00:00:00"/>
    <s v="000000020025135"/>
    <n v="1441.35"/>
    <x v="7"/>
    <m/>
    <s v="21.0"/>
    <s v="00036.0"/>
    <s v="91001"/>
    <s v="85000"/>
    <x v="6"/>
    <x v="17"/>
    <n v="3.3175030653845707E-4"/>
    <s v="Lenovo 300e Laptops, electronic waste, 3 yr sealed battery replacement, 4.5 year warranty, integration services, imaging, asset tag &amp; reporting, cart wiring, and delivery for Cedarlane. Total computers: 95"/>
  </r>
  <r>
    <s v="Cedarlane-21st Century-Technology"/>
    <x v="3"/>
    <x v="0"/>
    <x v="4"/>
    <x v="0"/>
    <x v="0"/>
    <x v="5"/>
    <x v="0"/>
    <x v="9"/>
    <x v="0"/>
    <s v="2-512"/>
    <x v="8"/>
    <n v="0"/>
    <n v="67.5"/>
    <s v="0173447-IN"/>
    <d v="2019-10-10T00:00:00"/>
    <s v="000000020025135"/>
    <n v="67.5"/>
    <x v="7"/>
    <m/>
    <s v="21.0"/>
    <s v="00036.0"/>
    <s v="91001"/>
    <s v="85000"/>
    <x v="6"/>
    <x v="17"/>
    <n v="1.5536230402987374E-5"/>
    <s v="Lenovo 300e Laptops, electronic waste, 3 yr sealed battery replacement, 4.5 year warranty, integration services, imaging, asset tag &amp; reporting, cart wiring, and delivery for Cedarlane. Total computers: 95"/>
  </r>
  <r>
    <s v="Cedarlane-21st Century-Technology"/>
    <x v="3"/>
    <x v="0"/>
    <x v="4"/>
    <x v="0"/>
    <x v="0"/>
    <x v="5"/>
    <x v="0"/>
    <x v="9"/>
    <x v="0"/>
    <s v="2-512"/>
    <x v="8"/>
    <n v="0"/>
    <n v="150"/>
    <s v="0173687-IN"/>
    <d v="2019-10-10T00:00:00"/>
    <s v="000000020025135"/>
    <n v="150"/>
    <x v="7"/>
    <m/>
    <s v="21.0"/>
    <s v="00036.0"/>
    <s v="91001"/>
    <s v="85000"/>
    <x v="6"/>
    <x v="17"/>
    <n v="3.4524956451083058E-5"/>
    <s v="Lenovo 300e Laptops, electronic waste, 3 yr sealed battery replacement, 4.5 year warranty, integration services, imaging, asset tag &amp; reporting, cart wiring, and delivery for Cedarlane. Total computers: 95"/>
  </r>
  <r>
    <s v="Cedarlane-21st Century-Technology"/>
    <x v="3"/>
    <x v="0"/>
    <x v="4"/>
    <x v="0"/>
    <x v="0"/>
    <x v="5"/>
    <x v="0"/>
    <x v="9"/>
    <x v="0"/>
    <s v="2-512"/>
    <x v="8"/>
    <n v="0"/>
    <n v="285"/>
    <s v="0173687-IN"/>
    <d v="2019-10-10T00:00:00"/>
    <s v="000000020025135"/>
    <n v="285"/>
    <x v="7"/>
    <m/>
    <s v="21.0"/>
    <s v="00036.0"/>
    <s v="91001"/>
    <s v="85000"/>
    <x v="6"/>
    <x v="17"/>
    <n v="6.5597417257057806E-5"/>
    <s v="Lenovo 300e Laptops, electronic waste, 3 yr sealed battery replacement, 4.5 year warranty, integration services, imaging, asset tag &amp; reporting, cart wiring, and delivery for Cedarlane. Total computers: 95"/>
  </r>
  <r>
    <s v="Cedarlane-21st Century-Technology"/>
    <x v="3"/>
    <x v="0"/>
    <x v="4"/>
    <x v="0"/>
    <x v="0"/>
    <x v="5"/>
    <x v="0"/>
    <x v="9"/>
    <x v="0"/>
    <s v="2-512"/>
    <x v="8"/>
    <n v="0"/>
    <n v="349.2"/>
    <s v="0173687-IN"/>
    <d v="2019-10-10T00:00:00"/>
    <s v="000000020025135"/>
    <n v="349.2"/>
    <x v="7"/>
    <m/>
    <s v="21.0"/>
    <s v="00036.0"/>
    <s v="91001"/>
    <s v="85000"/>
    <x v="6"/>
    <x v="17"/>
    <n v="8.0374098618121359E-5"/>
    <s v="Lenovo 300e Laptops, electronic waste, 3 yr sealed battery replacement, 4.5 year warranty, integration services, imaging, asset tag &amp; reporting, cart wiring, and delivery for Cedarlane. Total computers: 95"/>
  </r>
  <r>
    <s v="Cedarlane-21st Century-Technology"/>
    <x v="3"/>
    <x v="0"/>
    <x v="4"/>
    <x v="0"/>
    <x v="0"/>
    <x v="5"/>
    <x v="0"/>
    <x v="9"/>
    <x v="0"/>
    <s v="2-512"/>
    <x v="8"/>
    <n v="0"/>
    <n v="960.9"/>
    <s v="0173687-IN"/>
    <d v="2019-10-10T00:00:00"/>
    <s v="000000020025135"/>
    <n v="960.9"/>
    <x v="7"/>
    <m/>
    <s v="21.0"/>
    <s v="00036.0"/>
    <s v="91001"/>
    <s v="85000"/>
    <x v="6"/>
    <x v="17"/>
    <n v="2.2116687102563805E-4"/>
    <s v="Lenovo 300e Laptops, electronic waste, 3 yr sealed battery replacement, 4.5 year warranty, integration services, imaging, asset tag &amp; reporting, cart wiring, and delivery for Cedarlane. Total computers: 95"/>
  </r>
  <r>
    <s v="Cedarlane-21st Century-Technology"/>
    <x v="3"/>
    <x v="0"/>
    <x v="4"/>
    <x v="0"/>
    <x v="0"/>
    <x v="5"/>
    <x v="0"/>
    <x v="9"/>
    <x v="0"/>
    <s v="2-512"/>
    <x v="8"/>
    <n v="0"/>
    <n v="90"/>
    <s v="0173687-IN"/>
    <d v="2019-10-10T00:00:00"/>
    <s v="000000020025135"/>
    <n v="90"/>
    <x v="7"/>
    <m/>
    <s v="21.0"/>
    <s v="00036.0"/>
    <s v="91001"/>
    <s v="85000"/>
    <x v="6"/>
    <x v="17"/>
    <n v="2.0714973870649835E-5"/>
    <s v="Lenovo 300e Laptops, electronic waste, 3 yr sealed battery replacement, 4.5 year warranty, integration services, imaging, asset tag &amp; reporting, cart wiring, and delivery for Cedarlane. Total computers: 95"/>
  </r>
  <r>
    <s v="Cedarlane-21st Century-Technology"/>
    <x v="3"/>
    <x v="0"/>
    <x v="4"/>
    <x v="0"/>
    <x v="0"/>
    <x v="5"/>
    <x v="0"/>
    <x v="9"/>
    <x v="0"/>
    <s v="2-512"/>
    <x v="8"/>
    <n v="0"/>
    <n v="45"/>
    <s v="0173687-IN"/>
    <d v="2019-10-10T00:00:00"/>
    <s v="000000020025135"/>
    <n v="45"/>
    <x v="7"/>
    <m/>
    <s v="21.0"/>
    <s v="00036.0"/>
    <s v="91001"/>
    <s v="85000"/>
    <x v="6"/>
    <x v="17"/>
    <n v="1.0357486935324918E-5"/>
    <s v="Lenovo 300e Laptops, electronic waste, 3 yr sealed battery replacement, 4.5 year warranty, integration services, imaging, asset tag &amp; reporting, cart wiring, and delivery for Cedarlane. Total computers: 95"/>
  </r>
  <r>
    <s v="Cedarlane-21st Century-Technology"/>
    <x v="3"/>
    <x v="0"/>
    <x v="4"/>
    <x v="0"/>
    <x v="0"/>
    <x v="5"/>
    <x v="0"/>
    <x v="0"/>
    <x v="0"/>
    <s v="2-512"/>
    <x v="8"/>
    <n v="0"/>
    <n v="7762.89"/>
    <s v="0173800-IN"/>
    <d v="2019-10-21T00:00:00"/>
    <s v="000000020028933"/>
    <n v="7762.89"/>
    <x v="7"/>
    <m/>
    <s v="21.0"/>
    <s v="00036.0"/>
    <s v="91001"/>
    <s v="85000"/>
    <x v="1"/>
    <x v="17"/>
    <n v="1.786756261230321E-3"/>
    <s v="Lenovo 300e Laptops, electronic waste, 3 yr sealed battery replacement, 4.5 year warranty, integration services, imaging, asset tag &amp; reporting, cart wiring, and delivery for Cedarlane. Total computers: 95"/>
  </r>
  <r>
    <s v="Cedarlane-21st Century-Technology"/>
    <x v="3"/>
    <x v="0"/>
    <x v="4"/>
    <x v="0"/>
    <x v="0"/>
    <x v="5"/>
    <x v="0"/>
    <x v="0"/>
    <x v="0"/>
    <s v="2-512"/>
    <x v="8"/>
    <n v="0"/>
    <n v="190"/>
    <s v="0173800-IN"/>
    <d v="2019-10-21T00:00:00"/>
    <s v="000000020028933"/>
    <n v="190"/>
    <x v="7"/>
    <m/>
    <s v="21.0"/>
    <s v="00036.0"/>
    <s v="91001"/>
    <s v="85000"/>
    <x v="6"/>
    <x v="17"/>
    <n v="4.3731611504705202E-5"/>
    <s v="Lenovo 300e Laptops, electronic waste, 3 yr sealed battery replacement, 4.5 year warranty, integration services, imaging, asset tag &amp; reporting, cart wiring, and delivery for Cedarlane. Total computers: 95"/>
  </r>
  <r>
    <s v="Cedarlane-21st Century-Technology"/>
    <x v="3"/>
    <x v="0"/>
    <x v="4"/>
    <x v="0"/>
    <x v="0"/>
    <x v="5"/>
    <x v="0"/>
    <x v="0"/>
    <x v="0"/>
    <s v="2-512"/>
    <x v="8"/>
    <n v="0"/>
    <n v="100"/>
    <s v="0173800-IN"/>
    <d v="2019-10-21T00:00:00"/>
    <s v="000000020028933"/>
    <n v="100"/>
    <x v="7"/>
    <m/>
    <s v="21.0"/>
    <s v="00036.0"/>
    <s v="91001"/>
    <s v="85000"/>
    <x v="6"/>
    <x v="17"/>
    <n v="2.301663763405537E-5"/>
    <s v="Lenovo 300e Laptops, electronic waste, 3 yr sealed battery replacement, 4.5 year warranty, integration services, imaging, asset tag &amp; reporting, cart wiring, and delivery for Cedarlane. Total computers: 95"/>
  </r>
  <r>
    <s v="Cedarlane-21st Century-Technology"/>
    <x v="3"/>
    <x v="0"/>
    <x v="4"/>
    <x v="0"/>
    <x v="0"/>
    <x v="5"/>
    <x v="0"/>
    <x v="0"/>
    <x v="0"/>
    <s v="2-512"/>
    <x v="8"/>
    <n v="0"/>
    <n v="232.8"/>
    <s v="0173800-IN"/>
    <d v="2019-10-21T00:00:00"/>
    <s v="000000020028933"/>
    <n v="232.8"/>
    <x v="7"/>
    <m/>
    <s v="21.0"/>
    <s v="00036.0"/>
    <s v="91001"/>
    <s v="85000"/>
    <x v="6"/>
    <x v="17"/>
    <n v="5.3582732412080904E-5"/>
    <s v="Lenovo 300e Laptops, electronic waste, 3 yr sealed battery replacement, 4.5 year warranty, integration services, imaging, asset tag &amp; reporting, cart wiring, and delivery for Cedarlane. Total computers: 95"/>
  </r>
  <r>
    <s v="Cedarlane-21st Century-Technology"/>
    <x v="3"/>
    <x v="0"/>
    <x v="4"/>
    <x v="0"/>
    <x v="0"/>
    <x v="5"/>
    <x v="0"/>
    <x v="0"/>
    <x v="0"/>
    <s v="2-512"/>
    <x v="8"/>
    <n v="0"/>
    <n v="640.6"/>
    <s v="0173800-IN"/>
    <d v="2019-10-21T00:00:00"/>
    <s v="000000020028933"/>
    <n v="640.6"/>
    <x v="7"/>
    <m/>
    <s v="21.0"/>
    <s v="00036.0"/>
    <s v="91001"/>
    <s v="85000"/>
    <x v="6"/>
    <x v="17"/>
    <n v="1.4744458068375872E-4"/>
    <s v="Lenovo 300e Laptops, electronic waste, 3 yr sealed battery replacement, 4.5 year warranty, integration services, imaging, asset tag &amp; reporting, cart wiring, and delivery for Cedarlane. Total computers: 95"/>
  </r>
  <r>
    <s v="Cedarlane-21st Century-Technology"/>
    <x v="3"/>
    <x v="0"/>
    <x v="4"/>
    <x v="0"/>
    <x v="0"/>
    <x v="5"/>
    <x v="0"/>
    <x v="0"/>
    <x v="0"/>
    <s v="2-512"/>
    <x v="8"/>
    <n v="0"/>
    <n v="60"/>
    <s v="0173800-IN"/>
    <d v="2019-10-21T00:00:00"/>
    <s v="000000020028933"/>
    <n v="60"/>
    <x v="7"/>
    <m/>
    <s v="21.0"/>
    <s v="00036.0"/>
    <s v="91001"/>
    <s v="85000"/>
    <x v="6"/>
    <x v="17"/>
    <n v="1.3809982580433222E-5"/>
    <s v="Lenovo 300e Laptops, electronic waste, 3 yr sealed battery replacement, 4.5 year warranty, integration services, imaging, asset tag &amp; reporting, cart wiring, and delivery for Cedarlane. Total computers: 95"/>
  </r>
  <r>
    <s v="Cedarlane-21st Century-Technology"/>
    <x v="3"/>
    <x v="0"/>
    <x v="4"/>
    <x v="0"/>
    <x v="0"/>
    <x v="5"/>
    <x v="0"/>
    <x v="0"/>
    <x v="0"/>
    <s v="2-512"/>
    <x v="8"/>
    <n v="0"/>
    <n v="30"/>
    <s v="0173800-IN"/>
    <d v="2019-10-21T00:00:00"/>
    <s v="000000020028933"/>
    <n v="30"/>
    <x v="7"/>
    <m/>
    <s v="21.0"/>
    <s v="00036.0"/>
    <s v="91001"/>
    <s v="85000"/>
    <x v="6"/>
    <x v="17"/>
    <n v="6.9049912902166112E-6"/>
    <s v="Lenovo 300e Laptops, electronic waste, 3 yr sealed battery replacement, 4.5 year warranty, integration services, imaging, asset tag &amp; reporting, cart wiring, and delivery for Cedarlane. Total computers: 95"/>
  </r>
  <r>
    <s v="Cedarlane-21st Century-Technology"/>
    <x v="3"/>
    <x v="0"/>
    <x v="4"/>
    <x v="0"/>
    <x v="0"/>
    <x v="5"/>
    <x v="0"/>
    <x v="46"/>
    <x v="0"/>
    <s v="2-1409"/>
    <x v="27"/>
    <n v="0"/>
    <n v="201835.22"/>
    <s v="0175292-IN"/>
    <d v="2019-10-22T00:00:00"/>
    <s v="000000020029495"/>
    <n v="201835.22"/>
    <x v="7"/>
    <m/>
    <s v="21.0"/>
    <s v="00036.0"/>
    <s v="91001"/>
    <s v="85000"/>
    <x v="1"/>
    <x v="17"/>
    <n v="7.1941463867951985E-2"/>
    <s v="Lenovo 300e Laptops, electronic waste, 3 yr sealed battery replacement, 4.5 year warranty, integration services, imaging, asset tag &amp; reporting, cart wiring, and delivery for Cedarlane. Total computers: 520"/>
  </r>
  <r>
    <s v="Cedarlane-21st Century-Technology"/>
    <x v="3"/>
    <x v="0"/>
    <x v="4"/>
    <x v="0"/>
    <x v="0"/>
    <x v="5"/>
    <x v="0"/>
    <x v="46"/>
    <x v="0"/>
    <s v="2-1409"/>
    <x v="27"/>
    <n v="0"/>
    <n v="780"/>
    <s v="0175292-IN"/>
    <d v="2019-10-22T00:00:00"/>
    <s v="000000020029495"/>
    <n v="780"/>
    <x v="7"/>
    <m/>
    <s v="21.0"/>
    <s v="00036.0"/>
    <s v="91001"/>
    <s v="85000"/>
    <x v="6"/>
    <x v="17"/>
    <n v="2.7802056458234867E-4"/>
    <s v="Lenovo 300e Laptops, electronic waste, 3 yr sealed battery replacement, 4.5 year warranty, integration services, imaging, asset tag &amp; reporting, cart wiring, and delivery for Cedarlane. Total computers: 520"/>
  </r>
  <r>
    <s v="Cedarlane-21st Century-Technology"/>
    <x v="3"/>
    <x v="0"/>
    <x v="4"/>
    <x v="0"/>
    <x v="0"/>
    <x v="5"/>
    <x v="0"/>
    <x v="46"/>
    <x v="0"/>
    <s v="2-1409"/>
    <x v="27"/>
    <n v="0"/>
    <n v="1560"/>
    <s v="0175292-IN"/>
    <d v="2019-10-22T00:00:00"/>
    <s v="000000020029495"/>
    <n v="1560"/>
    <x v="7"/>
    <m/>
    <s v="21.0"/>
    <s v="00036.0"/>
    <s v="91001"/>
    <s v="85000"/>
    <x v="6"/>
    <x v="17"/>
    <n v="5.5604112916469734E-4"/>
    <s v="Lenovo 300e Laptops, electronic waste, 3 yr sealed battery replacement, 4.5 year warranty, integration services, imaging, asset tag &amp; reporting, cart wiring, and delivery for Cedarlane. Total computers: 520"/>
  </r>
  <r>
    <s v="Cedarlane-21st Century-Technology"/>
    <x v="3"/>
    <x v="0"/>
    <x v="4"/>
    <x v="0"/>
    <x v="0"/>
    <x v="5"/>
    <x v="0"/>
    <x v="46"/>
    <x v="0"/>
    <s v="2-1409"/>
    <x v="27"/>
    <n v="0"/>
    <n v="2600"/>
    <s v="0175292-IN"/>
    <d v="2019-10-22T00:00:00"/>
    <s v="000000020029495"/>
    <n v="2600"/>
    <x v="7"/>
    <m/>
    <s v="21.0"/>
    <s v="00036.0"/>
    <s v="91001"/>
    <s v="85000"/>
    <x v="6"/>
    <x v="17"/>
    <n v="9.2673521527449553E-4"/>
    <s v="Lenovo 300e Laptops, electronic waste, 3 yr sealed battery replacement, 4.5 year warranty, integration services, imaging, asset tag &amp; reporting, cart wiring, and delivery for Cedarlane. Total computers: 520"/>
  </r>
  <r>
    <s v="Cedarlane-21st Century-Technology"/>
    <x v="3"/>
    <x v="0"/>
    <x v="4"/>
    <x v="0"/>
    <x v="0"/>
    <x v="5"/>
    <x v="0"/>
    <x v="46"/>
    <x v="0"/>
    <s v="2-1409"/>
    <x v="27"/>
    <n v="0"/>
    <n v="4940"/>
    <s v="0175292-IN"/>
    <d v="2019-10-22T00:00:00"/>
    <s v="000000020029495"/>
    <n v="4940"/>
    <x v="7"/>
    <m/>
    <s v="21.0"/>
    <s v="00036.0"/>
    <s v="91001"/>
    <s v="85000"/>
    <x v="6"/>
    <x v="17"/>
    <n v="1.7607969090215414E-3"/>
    <s v="Lenovo 300e Laptops, electronic waste, 3 yr sealed battery replacement, 4.5 year warranty, integration services, imaging, asset tag &amp; reporting, cart wiring, and delivery for Cedarlane. Total computers: 520"/>
  </r>
  <r>
    <s v="Cedarlane-21st Century-Technology"/>
    <x v="3"/>
    <x v="0"/>
    <x v="4"/>
    <x v="0"/>
    <x v="0"/>
    <x v="5"/>
    <x v="0"/>
    <x v="46"/>
    <x v="0"/>
    <s v="2-1409"/>
    <x v="27"/>
    <n v="0"/>
    <n v="6052.8"/>
    <s v="0175292-IN"/>
    <d v="2019-10-22T00:00:00"/>
    <s v="000000020029495"/>
    <n v="6052.8"/>
    <x v="7"/>
    <m/>
    <s v="21.0"/>
    <s v="00036.0"/>
    <s v="91001"/>
    <s v="85000"/>
    <x v="6"/>
    <x v="17"/>
    <n v="2.1574395811590256E-3"/>
    <s v="Lenovo 300e Laptops, electronic waste, 3 yr sealed battery replacement, 4.5 year warranty, integration services, imaging, asset tag &amp; reporting, cart wiring, and delivery for Cedarlane. Total computers: 520"/>
  </r>
  <r>
    <s v="Cedarlane-21st Century-Technology"/>
    <x v="3"/>
    <x v="0"/>
    <x v="4"/>
    <x v="0"/>
    <x v="0"/>
    <x v="5"/>
    <x v="0"/>
    <x v="46"/>
    <x v="0"/>
    <s v="2-1409"/>
    <x v="27"/>
    <n v="0"/>
    <n v="16655.599999999999"/>
    <s v="0175292-IN"/>
    <d v="2019-10-22T00:00:00"/>
    <s v="000000020029495"/>
    <n v="16655.599999999999"/>
    <x v="7"/>
    <m/>
    <s v="21.0"/>
    <s v="00036.0"/>
    <s v="91001"/>
    <s v="85000"/>
    <x v="6"/>
    <x v="17"/>
    <n v="5.9366657890484176E-3"/>
    <s v="Lenovo 300e Laptops, electronic waste, 3 yr sealed battery replacement, 4.5 year warranty, integration services, imaging, asset tag &amp; reporting, cart wiring, and delivery for Cedarlane. Total computers: 520"/>
  </r>
  <r>
    <s v="Cedarlane-21st Century-Technology"/>
    <x v="3"/>
    <x v="0"/>
    <x v="4"/>
    <x v="0"/>
    <x v="0"/>
    <x v="0"/>
    <x v="0"/>
    <x v="10"/>
    <x v="0"/>
    <s v="2-1980"/>
    <x v="9"/>
    <n v="0"/>
    <n v="1300.32"/>
    <s v="0173470-IN"/>
    <d v="2019-09-23T00:00:00"/>
    <s v="000000020017958"/>
    <n v="1300.32"/>
    <x v="7"/>
    <m/>
    <s v="21.0"/>
    <s v="00036.0"/>
    <s v="91001"/>
    <s v="85000"/>
    <x v="0"/>
    <x v="17"/>
    <n v="1.4267996540972046E-2"/>
    <s v="Ergotron Zip40 Charging carts to store laptops at Cedarlane. Total cart: 1"/>
  </r>
  <r>
    <s v="Cedarlane-21st Century-Technology"/>
    <x v="3"/>
    <x v="0"/>
    <x v="4"/>
    <x v="0"/>
    <x v="0"/>
    <x v="0"/>
    <x v="0"/>
    <x v="47"/>
    <x v="0"/>
    <s v="2-2605"/>
    <x v="0"/>
    <n v="0"/>
    <n v="1300.32"/>
    <s v="0175313-IN"/>
    <d v="2019-10-15T00:00:00"/>
    <s v="000000020026572"/>
    <n v="1300.32"/>
    <x v="7"/>
    <m/>
    <s v="21.0"/>
    <s v="00036.0"/>
    <s v="91001"/>
    <s v="85000"/>
    <x v="0"/>
    <x v="17"/>
    <n v="1.6386774867537654E-3"/>
    <s v="Ergotron Zip40 Charging carts to store laptops at Cedarlane. Total carts: 21"/>
  </r>
  <r>
    <s v="Cedarlane-21st Century-Technology"/>
    <x v="3"/>
    <x v="0"/>
    <x v="4"/>
    <x v="0"/>
    <x v="0"/>
    <x v="0"/>
    <x v="0"/>
    <x v="47"/>
    <x v="0"/>
    <s v="2-2605"/>
    <x v="0"/>
    <n v="0"/>
    <n v="26006.47"/>
    <s v="0175340-IN"/>
    <d v="2019-10-15T00:00:00"/>
    <s v="000000020026572"/>
    <n v="26006.47"/>
    <x v="7"/>
    <m/>
    <s v="21.0"/>
    <s v="00036.0"/>
    <s v="91001"/>
    <s v="85000"/>
    <x v="0"/>
    <x v="17"/>
    <n v="3.2773637949840964E-2"/>
    <s v="Ergotron Zip40 Charging carts to store laptops at Cedarlane. Total carts: 21"/>
  </r>
  <r>
    <s v="Cedarlane-21st Century-Technology"/>
    <x v="3"/>
    <x v="0"/>
    <x v="4"/>
    <x v="0"/>
    <x v="0"/>
    <x v="12"/>
    <x v="24"/>
    <x v="48"/>
    <x v="1"/>
    <m/>
    <x v="40"/>
    <n v="0"/>
    <n v="13871.18"/>
    <s v="0195589-IN"/>
    <d v="2021-03-04T00:00:00"/>
    <s v="000000020169354"/>
    <n v="13871.18"/>
    <x v="7"/>
    <m/>
    <s v="21.0"/>
    <s v="00036.0"/>
    <s v="91001"/>
    <s v="85000"/>
    <x v="0"/>
    <x v="17"/>
    <n v="0.10078106308365127"/>
    <s v="ViewSonicViewBoard IFP7550 Bundle 7 yr warranty, monitor, 75&quot; class LED display with touchscreen, ewaste, and extended service agreement for parts &amp; labor for Cedarlane. Total monitors: 25"/>
  </r>
  <r>
    <s v="Cedarlane-21st Century-Technology"/>
    <x v="3"/>
    <x v="0"/>
    <x v="4"/>
    <x v="0"/>
    <x v="0"/>
    <x v="12"/>
    <x v="24"/>
    <x v="49"/>
    <x v="1"/>
    <s v="21-3335"/>
    <x v="40"/>
    <n v="0"/>
    <n v="40746.58"/>
    <s v="0196289-IN"/>
    <d v="2021-04-09T00:00:00"/>
    <s v="000000020179111"/>
    <n v="40746.58"/>
    <x v="7"/>
    <m/>
    <s v="21.0"/>
    <s v="00036.0"/>
    <s v="91001"/>
    <s v="85000"/>
    <x v="0"/>
    <x v="17"/>
    <n v="0.29604429107134672"/>
    <s v="ViewSonicViewBoard IFP7550 Bundle 7 yr warranty, monitor, 75&quot; class LED display with touchscreen, ewaste, and extended service agreement for parts &amp; labor for Cedarlane. Total monitors: 25"/>
  </r>
  <r>
    <s v="Cedarlane-21st Century-Technology"/>
    <x v="3"/>
    <x v="0"/>
    <x v="4"/>
    <x v="0"/>
    <x v="0"/>
    <x v="13"/>
    <x v="25"/>
    <x v="50"/>
    <x v="1"/>
    <s v="21-3355"/>
    <x v="41"/>
    <n v="0"/>
    <n v="1988.53"/>
    <s v="0193365-IN"/>
    <d v="2021-01-22T00:00:00"/>
    <s v="000000020158901"/>
    <n v="1988.53"/>
    <x v="7"/>
    <m/>
    <s v="21.0"/>
    <s v="00036.0"/>
    <s v="00002"/>
    <s v="81000"/>
    <x v="1"/>
    <x v="17"/>
    <n v="2.9947371131862525E-2"/>
    <s v="Desktop  computers (ThinkCentre M720q), ThinkCentre Tiny Sandwich Kit II, Wireless combo keyboard &amp; mouse, and Tiny Power Cage II for Cedarlane (4 year warranty). Total computers: 25"/>
  </r>
  <r>
    <s v="Cedarlane-21st Century-Technology"/>
    <x v="3"/>
    <x v="0"/>
    <x v="4"/>
    <x v="0"/>
    <x v="0"/>
    <x v="13"/>
    <x v="25"/>
    <x v="50"/>
    <x v="1"/>
    <s v="21-3355"/>
    <x v="41"/>
    <n v="0"/>
    <n v="24363.75"/>
    <s v="0193365-IN"/>
    <d v="2021-01-22T00:00:00"/>
    <s v="000000020158901"/>
    <n v="24363.75"/>
    <x v="7"/>
    <m/>
    <s v="21.0"/>
    <s v="00036.0"/>
    <s v="91001"/>
    <s v="85000"/>
    <x v="0"/>
    <x v="17"/>
    <n v="0.36691941454939858"/>
    <s v="Desktop  computers (ThinkCentre M720q), ThinkCentre Tiny Sandwich Kit II, Wireless combo keyboard &amp; mouse, and Tiny Power Cage II for Cedarlane (4 year warranty). Total computers: 25"/>
  </r>
  <r>
    <s v="Cedarlane-21st Century-Technology"/>
    <x v="3"/>
    <x v="0"/>
    <x v="4"/>
    <x v="0"/>
    <x v="0"/>
    <x v="13"/>
    <x v="25"/>
    <x v="48"/>
    <x v="1"/>
    <s v="21-3355"/>
    <x v="41"/>
    <n v="0"/>
    <n v="-2.74"/>
    <s v="193365C-CM"/>
    <d v="2021-03-04T00:00:00"/>
    <s v="000000020169354"/>
    <n v="-2.74"/>
    <x v="7"/>
    <m/>
    <s v="21.0"/>
    <s v="00036.0"/>
    <s v="00002"/>
    <s v="81000"/>
    <x v="1"/>
    <x v="17"/>
    <n v="-4.1264550648621505E-5"/>
    <s v="Desktop  computers (ThinkCentre M720q), ThinkCentre Tiny Sandwich Kit II, Wireless combo keyboard &amp; mouse, and Tiny Power Cage II for Cedarlane (4 year warranty). Total computers: 25.  Credit memo from vendor"/>
  </r>
  <r>
    <s v="Cedarlane-21st Century-Technology"/>
    <x v="3"/>
    <x v="0"/>
    <x v="4"/>
    <x v="0"/>
    <x v="0"/>
    <x v="13"/>
    <x v="26"/>
    <x v="51"/>
    <x v="2"/>
    <s v="22-1266"/>
    <x v="42"/>
    <n v="0"/>
    <n v="86.3"/>
    <s v="0207936-IN"/>
    <d v="2022-02-08T00:00:00"/>
    <s v="000000020409355"/>
    <n v="86.3"/>
    <x v="7"/>
    <m/>
    <s v="21.0"/>
    <s v="00036.0"/>
    <s v="00002"/>
    <s v="81000"/>
    <x v="1"/>
    <x v="17"/>
    <n v="1.291782735016892E-2"/>
    <s v="Desktop  computers (ThinkCentre M70q), ThinkCentre Tiny Sandwich Kit II, and Tiny Power Cage II for Cedarlane (4 year warranty). Total computers: 2"/>
  </r>
  <r>
    <s v="Cedarlane-21st Century-Technology"/>
    <x v="3"/>
    <x v="0"/>
    <x v="4"/>
    <x v="0"/>
    <x v="0"/>
    <x v="13"/>
    <x v="26"/>
    <x v="51"/>
    <x v="2"/>
    <s v="22-1266"/>
    <x v="42"/>
    <n v="0"/>
    <n v="2061.7600000000002"/>
    <s v="0207936-IN"/>
    <d v="2022-02-08T00:00:00"/>
    <s v="000000020409355"/>
    <n v="2061.7600000000002"/>
    <x v="7"/>
    <m/>
    <s v="21.0"/>
    <s v="00036.0"/>
    <s v="91001"/>
    <s v="85000"/>
    <x v="0"/>
    <x v="17"/>
    <n v="0.30861482870781315"/>
    <s v="Desktop  computers (ThinkCentre M70q), ThinkCentre Tiny Sandwich Kit II, and Tiny Power Cage II for Cedarlane (4 year warranty). Total computers: 2"/>
  </r>
  <r>
    <s v="Cedarlane-21st Century-Technology"/>
    <x v="3"/>
    <x v="0"/>
    <x v="4"/>
    <x v="0"/>
    <x v="0"/>
    <x v="12"/>
    <x v="26"/>
    <x v="51"/>
    <x v="2"/>
    <s v="22-1266"/>
    <x v="42"/>
    <n v="0"/>
    <n v="4357.42"/>
    <s v="0205845-IN"/>
    <d v="2022-02-08T00:00:00"/>
    <s v="000000020409355"/>
    <n v="4357.42"/>
    <x v="7"/>
    <m/>
    <s v="21.0"/>
    <s v="00036.0"/>
    <s v="91001"/>
    <s v="85000"/>
    <x v="0"/>
    <x v="17"/>
    <n v="0.65224101103329157"/>
    <s v="ViewSonicViewBoard IFP7550 Bundle 7 yr warranty, monitor, 75&quot; class LED display with touchscreen, ewaste, and extended service agreement for parts &amp; labor for Cedarlane. Total monitors: 2"/>
  </r>
  <r>
    <s v="Cedarlane-21st Century-Technology"/>
    <x v="3"/>
    <x v="0"/>
    <x v="4"/>
    <x v="0"/>
    <x v="0"/>
    <x v="14"/>
    <x v="26"/>
    <x v="51"/>
    <x v="2"/>
    <s v="22-1266"/>
    <x v="42"/>
    <n v="0"/>
    <n v="175.21"/>
    <s v="0205845-IN"/>
    <d v="2022-02-08T00:00:00"/>
    <s v="000000020409355"/>
    <n v="175.21"/>
    <x v="7"/>
    <m/>
    <s v="21.0"/>
    <s v="00036.0"/>
    <s v="00002"/>
    <s v="81000"/>
    <x v="1"/>
    <x v="17"/>
    <n v="2.6226332908726495E-2"/>
    <s v="Viewsonic ViewCam VB-CAM-001 for Cedarlane.  Total web cam: 2"/>
  </r>
  <r>
    <s v="Cedarlane-21st Century-Technology"/>
    <x v="3"/>
    <x v="0"/>
    <x v="4"/>
    <x v="0"/>
    <x v="16"/>
    <x v="15"/>
    <x v="24"/>
    <x v="52"/>
    <x v="1"/>
    <s v="21-3339"/>
    <x v="43"/>
    <n v="0"/>
    <n v="15519.98"/>
    <n v="2508704"/>
    <d v="2021-04-14T00:00:00"/>
    <s v="000000020180213"/>
    <n v="15519.98"/>
    <x v="7"/>
    <m/>
    <s v="21.0"/>
    <s v="00036.0"/>
    <s v="91001"/>
    <s v="85000"/>
    <x v="0"/>
    <x v="17"/>
    <n v="0.39682539276687628"/>
    <s v="Elmo TT-12W Stem Cam Document Camera (HDMI Input &amp; Output) for Cedarlane. Total cameras: 25"/>
  </r>
  <r>
    <s v="Cedarlane-21st Century-Technology"/>
    <x v="3"/>
    <x v="0"/>
    <x v="4"/>
    <x v="0"/>
    <x v="17"/>
    <x v="16"/>
    <x v="27"/>
    <x v="53"/>
    <x v="1"/>
    <s v="21-3477"/>
    <x v="44"/>
    <n v="0"/>
    <n v="380.18999999999994"/>
    <n v="8316064"/>
    <d v="2021-03-05T00:00:00"/>
    <s v="000000020169721"/>
    <n v="380.18999999999994"/>
    <x v="7"/>
    <m/>
    <s v="21.0"/>
    <s v="00036.0"/>
    <s v="00002"/>
    <s v="81000"/>
    <x v="1"/>
    <x v="17"/>
    <n v="9.9201565557729923E-2"/>
    <s v="C2G HDMI and USB pass through wall plates for Cedarlane. Total items: 25"/>
  </r>
  <r>
    <s v="Cedarlane-21st Century-Technology"/>
    <x v="3"/>
    <x v="0"/>
    <x v="4"/>
    <x v="0"/>
    <x v="17"/>
    <x v="16"/>
    <x v="27"/>
    <x v="53"/>
    <x v="1"/>
    <m/>
    <x v="44"/>
    <n v="0"/>
    <n v="67.45"/>
    <n v="5725548"/>
    <d v="2021-03-05T00:00:00"/>
    <s v="000000020169721"/>
    <n v="67.45"/>
    <x v="7"/>
    <m/>
    <s v="21.0"/>
    <s v="00036.0"/>
    <s v="00002"/>
    <s v="81000"/>
    <x v="1"/>
    <x v="17"/>
    <n v="1.7599478147423353E-2"/>
    <s v="C2G HDMI and USB pass through wall plates for Cedarlane. Total items: 25"/>
  </r>
  <r>
    <s v="Cedarlane-21st Century-Technology"/>
    <x v="3"/>
    <x v="0"/>
    <x v="4"/>
    <x v="0"/>
    <x v="17"/>
    <x v="16"/>
    <x v="27"/>
    <x v="53"/>
    <x v="1"/>
    <m/>
    <x v="44"/>
    <n v="0"/>
    <n v="318.86"/>
    <n v="8312741"/>
    <d v="2021-03-05T00:00:00"/>
    <s v="000000020169721"/>
    <n v="318.86"/>
    <x v="7"/>
    <m/>
    <s v="21.0"/>
    <s v="00036.0"/>
    <s v="00002"/>
    <s v="81000"/>
    <x v="1"/>
    <x v="17"/>
    <n v="8.3198956294846707E-2"/>
    <s v="C2G HDMI and USB pass through wall plates for Cedarlane. Total items: 25"/>
  </r>
  <r>
    <s v="Cedarlane-21st Century-FF &amp; E"/>
    <x v="3"/>
    <x v="1"/>
    <x v="4"/>
    <x v="0"/>
    <x v="18"/>
    <x v="1"/>
    <x v="28"/>
    <x v="34"/>
    <x v="1"/>
    <m/>
    <x v="45"/>
    <n v="0"/>
    <n v="3799.65"/>
    <n v="31135"/>
    <d v="2021-03-24T00:00:00"/>
    <s v="000000020174718"/>
    <n v="3799.65"/>
    <x v="7"/>
    <m/>
    <s v="21.0"/>
    <s v="00036.0"/>
    <s v="00002"/>
    <s v="81000"/>
    <x v="1"/>
    <x v="17"/>
    <n v="4.9580232054249947E-2"/>
    <s v="Furniture for Cedarlane students grade 1-3 (Room F-2, F-3, G-3, &amp; H-1). Student chairs, mid towers shelves, mega cases shelves, mobile teacher's desks, etc"/>
  </r>
  <r>
    <s v="Cedarlane-21st Century-FF &amp; E"/>
    <x v="3"/>
    <x v="1"/>
    <x v="4"/>
    <x v="0"/>
    <x v="18"/>
    <x v="1"/>
    <x v="28"/>
    <x v="34"/>
    <x v="1"/>
    <m/>
    <x v="45"/>
    <n v="0"/>
    <n v="9983.73"/>
    <n v="31135"/>
    <d v="2021-03-24T00:00:00"/>
    <s v="000000020174718"/>
    <n v="9983.73"/>
    <x v="7"/>
    <m/>
    <s v="21.0"/>
    <s v="00036.0"/>
    <s v="91001"/>
    <s v="85000"/>
    <x v="0"/>
    <x v="17"/>
    <n v="0.1302740121240053"/>
    <s v="Furniture for Cedarlane students grade 1-3 (Room F-2, F-3, G-3, &amp; H-1). Student chairs, mid towers shelves, mega cases shelves, mobile teacher's desks, etc"/>
  </r>
  <r>
    <s v="Cedarlane-21st Century-FF &amp; E"/>
    <x v="3"/>
    <x v="1"/>
    <x v="4"/>
    <x v="0"/>
    <x v="18"/>
    <x v="1"/>
    <x v="28"/>
    <x v="54"/>
    <x v="2"/>
    <s v="21-4030"/>
    <x v="45"/>
    <n v="0"/>
    <n v="52203.03"/>
    <n v="32071"/>
    <d v="2021-08-16T00:00:00"/>
    <s v="000000020230714"/>
    <n v="52203.03"/>
    <x v="7"/>
    <m/>
    <s v="21.0"/>
    <s v="00036.0"/>
    <s v="00002"/>
    <s v="81000"/>
    <x v="1"/>
    <x v="17"/>
    <n v="0.68117809307040689"/>
    <s v="Furniture for Cedarlane students grade 1-3 (Room F-1, F-2, G-3, &amp; H-1). Student chairs, mid towers shelves, mega cases shelves, mobile teacher's desks, etc"/>
  </r>
  <r>
    <s v="Cedarlane-21st Century-FF &amp; E"/>
    <x v="3"/>
    <x v="1"/>
    <x v="4"/>
    <x v="0"/>
    <x v="18"/>
    <x v="1"/>
    <x v="28"/>
    <x v="54"/>
    <x v="2"/>
    <s v="21-4030"/>
    <x v="45"/>
    <n v="0"/>
    <n v="10649.97"/>
    <n v="32071"/>
    <d v="2021-08-16T00:00:00"/>
    <s v="000000020230714"/>
    <n v="10649.97"/>
    <x v="7"/>
    <m/>
    <s v="21.0"/>
    <s v="00036.0"/>
    <s v="91001"/>
    <s v="85000"/>
    <x v="0"/>
    <x v="17"/>
    <n v="0.13896753226502448"/>
    <s v="Furniture for Cedarlane students grade 1-3 (Room F-1, F-2, G-3, &amp; H-1). Student chairs, mid towers shelves, mega cases shelves, mobile teacher's desks, etc"/>
  </r>
  <r>
    <s v="Cedarlane-21st Century-FF &amp; E"/>
    <x v="3"/>
    <x v="1"/>
    <x v="4"/>
    <x v="0"/>
    <x v="18"/>
    <x v="1"/>
    <x v="28"/>
    <x v="34"/>
    <x v="1"/>
    <s v="21-4032"/>
    <x v="46"/>
    <n v="0"/>
    <n v="27615.9"/>
    <n v="31136"/>
    <d v="2021-03-24T00:00:00"/>
    <s v="000000020174718"/>
    <n v="27615.9"/>
    <x v="7"/>
    <m/>
    <s v="21.0"/>
    <s v="00036.0"/>
    <s v="00002"/>
    <s v="81000"/>
    <x v="1"/>
    <x v="17"/>
    <n v="0.72802261897700538"/>
    <s v="Furniture for Cedarlane students grade 4-8 (Room F-1 &amp; G-1). Student chairs, mid towers shelves, mega cases shelves, mobile teacher's desks, etc"/>
  </r>
  <r>
    <s v="Cedarlane-21st Century-FF &amp; E"/>
    <x v="3"/>
    <x v="1"/>
    <x v="4"/>
    <x v="0"/>
    <x v="18"/>
    <x v="1"/>
    <x v="28"/>
    <x v="34"/>
    <x v="1"/>
    <m/>
    <x v="46"/>
    <n v="0"/>
    <n v="4991.8599999999997"/>
    <n v="31136"/>
    <d v="2021-03-24T00:00:00"/>
    <s v="000000020174718"/>
    <n v="4991.8599999999997"/>
    <x v="7"/>
    <m/>
    <s v="21.0"/>
    <s v="00036.0"/>
    <s v="91001"/>
    <s v="85000"/>
    <x v="0"/>
    <x v="17"/>
    <n v="0.1315976300162788"/>
    <s v="Furniture for Cedarlane students grade 4-8 (Room F-1 &amp; G-1). Student chairs, mid towers shelves, mega cases shelves, mobile teacher's desks, etc"/>
  </r>
  <r>
    <s v="Cedarlane-21st Century-FF &amp; E"/>
    <x v="3"/>
    <x v="1"/>
    <x v="4"/>
    <x v="0"/>
    <x v="18"/>
    <x v="1"/>
    <x v="28"/>
    <x v="55"/>
    <x v="1"/>
    <s v="21-4032"/>
    <x v="46"/>
    <n v="0"/>
    <n v="5324.9900000000007"/>
    <n v="31181"/>
    <d v="2021-04-19T00:00:00"/>
    <s v="000000020181375"/>
    <n v="5324.99"/>
    <x v="7"/>
    <m/>
    <s v="21.0"/>
    <s v="00036.0"/>
    <s v="91001"/>
    <s v="85000"/>
    <x v="0"/>
    <x v="17"/>
    <n v="0.14037975100671582"/>
    <s v="Furniture for Cedarlane students grade 4-8 (Room F-1 &amp; G-1). Student chairs, mid towers shelves, mega cases shelves, mobile teacher's desks, etc"/>
  </r>
  <r>
    <s v="Cedarlane-21st Century-FF &amp; E"/>
    <x v="3"/>
    <x v="1"/>
    <x v="4"/>
    <x v="0"/>
    <x v="18"/>
    <x v="1"/>
    <x v="29"/>
    <x v="54"/>
    <x v="2"/>
    <s v="21-6167"/>
    <x v="47"/>
    <n v="0"/>
    <n v="160829.48000000001"/>
    <n v="32191"/>
    <d v="2021-08-16T00:00:00"/>
    <s v="000000020230714"/>
    <n v="160829.48000000001"/>
    <x v="7"/>
    <m/>
    <s v="21.0"/>
    <s v="00036.0"/>
    <s v="00002"/>
    <s v="81000"/>
    <x v="1"/>
    <x v="17"/>
    <n v="0.72117664050952379"/>
    <s v="Furniture for Cedarlane students grade 4-8 (Room A-1 through A-4, B-1, B-3, C-1 through C-4, D-1, &amp; Band). Student chairs, mid towers shelves, mega cases shelves, mobile teacher's desks, etc"/>
  </r>
  <r>
    <s v="Cedarlane-21st Century-FF &amp; E"/>
    <x v="3"/>
    <x v="1"/>
    <x v="4"/>
    <x v="0"/>
    <x v="18"/>
    <x v="1"/>
    <x v="29"/>
    <x v="54"/>
    <x v="2"/>
    <s v="21-6167"/>
    <x v="47"/>
    <n v="0"/>
    <n v="62180.33"/>
    <n v="32191"/>
    <d v="2021-08-16T00:00:00"/>
    <s v="000000020230714"/>
    <n v="62180.33"/>
    <x v="7"/>
    <m/>
    <s v="21.0"/>
    <s v="00036.0"/>
    <s v="91001"/>
    <s v="85000"/>
    <x v="0"/>
    <x v="17"/>
    <n v="0.27882326980833089"/>
    <s v="Furniture for Cedarlane students grade 4-8 (Room A-1 through A-4, B-1, B-3, C-1 through C-4, D-1, &amp; Band). Student chairs, mid towers shelves, mega cases shelves, mobile teacher's desks, etc"/>
  </r>
  <r>
    <s v="Cedarlane-21st Century-FF &amp; E"/>
    <x v="3"/>
    <x v="1"/>
    <x v="4"/>
    <x v="0"/>
    <x v="18"/>
    <x v="1"/>
    <x v="30"/>
    <x v="54"/>
    <x v="2"/>
    <s v="21-6362"/>
    <x v="48"/>
    <n v="0"/>
    <n v="42470.95"/>
    <n v="32074"/>
    <d v="2021-08-16T00:00:00"/>
    <s v="000000020230714"/>
    <n v="42470.95"/>
    <x v="7"/>
    <m/>
    <s v="21.0"/>
    <s v="00036.0"/>
    <s v="00002"/>
    <s v="81000"/>
    <x v="1"/>
    <x v="17"/>
    <n v="0.73205555982640658"/>
    <s v="Furniture for Cedarlane students grade 4-8 (Room E-1, E-2, &amp; E-4). Student chairs, mid towers shelves, mega cases shelves, mobile teacher's desks, etc"/>
  </r>
  <r>
    <s v="Cedarlane-21st Century-FF &amp; E"/>
    <x v="3"/>
    <x v="1"/>
    <x v="4"/>
    <x v="0"/>
    <x v="18"/>
    <x v="1"/>
    <x v="30"/>
    <x v="54"/>
    <x v="2"/>
    <m/>
    <x v="48"/>
    <n v="0"/>
    <n v="11816.6"/>
    <n v="32074"/>
    <d v="2021-08-16T00:00:00"/>
    <s v="000000020230714"/>
    <n v="11816.6"/>
    <x v="7"/>
    <m/>
    <s v="21.0"/>
    <s v="00036.0"/>
    <s v="91001"/>
    <s v="85000"/>
    <x v="0"/>
    <x v="17"/>
    <n v="0.20367822542808006"/>
    <s v="Furniture for Cedarlane students grade 4-8 (Room E-1, E-2, &amp; E-4). Student chairs, mid towers shelves, mega cases shelves, mobile teacher's desks, etc"/>
  </r>
  <r>
    <s v="Cedarlane-21st Century-FF &amp; E"/>
    <x v="3"/>
    <x v="1"/>
    <x v="4"/>
    <x v="0"/>
    <x v="18"/>
    <x v="1"/>
    <x v="30"/>
    <x v="56"/>
    <x v="2"/>
    <s v="21-6362"/>
    <x v="48"/>
    <n v="0"/>
    <n v="3728.4799999999996"/>
    <n v="32478"/>
    <d v="2021-09-30T00:00:00"/>
    <s v="000000020276414"/>
    <n v="3728.48"/>
    <x v="7"/>
    <m/>
    <s v="21.0"/>
    <s v="00036.0"/>
    <s v="91001"/>
    <s v="85000"/>
    <x v="0"/>
    <x v="17"/>
    <n v="6.426638711169777E-2"/>
    <s v="Furniture for Cedarlane students grade 4-8 (Room E-1, E-2, &amp; E-4). Student chairs, mid towers shelves, mega cases shelves, mobile teacher's desks, etc"/>
  </r>
  <r>
    <s v="Cedarlane-21st Century-FF &amp; E"/>
    <x v="3"/>
    <x v="1"/>
    <x v="4"/>
    <x v="0"/>
    <x v="18"/>
    <x v="1"/>
    <x v="30"/>
    <x v="54"/>
    <x v="2"/>
    <s v="21-6363"/>
    <x v="49"/>
    <n v="0"/>
    <n v="28313.96"/>
    <n v="32073"/>
    <d v="2021-08-16T00:00:00"/>
    <s v="000000020230714"/>
    <n v="28313.96"/>
    <x v="7"/>
    <m/>
    <s v="21.0"/>
    <s v="00036.0"/>
    <s v="00002"/>
    <s v="81000"/>
    <x v="1"/>
    <x v="17"/>
    <n v="0.73205532436943066"/>
    <s v="Furniture for Cedarlane students grade 1-3 (Room E-3 &amp; H-3) . Student chairs, mid towers shelves, mega cases shelves, mobile teacher's desks, etc"/>
  </r>
  <r>
    <s v="Cedarlane-21st Century-FF &amp; E"/>
    <x v="3"/>
    <x v="1"/>
    <x v="4"/>
    <x v="0"/>
    <x v="18"/>
    <x v="1"/>
    <x v="30"/>
    <x v="54"/>
    <x v="2"/>
    <s v="21-6363"/>
    <x v="49"/>
    <n v="0"/>
    <n v="10363.39"/>
    <n v="32073"/>
    <d v="2021-08-16T00:00:00"/>
    <s v="000000020230714"/>
    <n v="10363.39"/>
    <x v="7"/>
    <m/>
    <s v="21.0"/>
    <s v="00036.0"/>
    <s v="91001"/>
    <s v="85000"/>
    <x v="0"/>
    <x v="17"/>
    <n v="0.26794467563056928"/>
    <s v="Furniture for Cedarlane students grade 1-3 (Room E-3 &amp; H-3) . Student chairs, mid towers shelves, mega cases shelves, mobile teacher's desks, etc"/>
  </r>
  <r>
    <s v="Cedarlane-21st Century-FF &amp; E"/>
    <x v="3"/>
    <x v="1"/>
    <x v="4"/>
    <x v="0"/>
    <x v="18"/>
    <x v="1"/>
    <x v="31"/>
    <x v="57"/>
    <x v="2"/>
    <s v="22-3983"/>
    <x v="50"/>
    <n v="28827.85"/>
    <n v="28827.85"/>
    <m/>
    <m/>
    <m/>
    <n v="0"/>
    <x v="7"/>
    <m/>
    <s v="21.0"/>
    <s v="00036.0"/>
    <s v="91001"/>
    <s v="85000"/>
    <x v="0"/>
    <x v="17"/>
    <n v="0"/>
    <s v="Mid-tower mobile storage with shelves &amp; 2 locking doors for Cedarlane.  Total towers: 24"/>
  </r>
  <r>
    <s v="Cedarlane-21st Century-CM/PM Management"/>
    <x v="3"/>
    <x v="5"/>
    <x v="4"/>
    <x v="0"/>
    <x v="6"/>
    <x v="6"/>
    <x v="32"/>
    <x v="58"/>
    <x v="0"/>
    <m/>
    <x v="51"/>
    <n v="0"/>
    <n v="9648.75"/>
    <n v="80804"/>
    <d v="2020-01-09T00:00:00"/>
    <s v="000000020055612"/>
    <n v="9648.75"/>
    <x v="7"/>
    <m/>
    <s v="21.0"/>
    <s v="00036.0"/>
    <s v="91001"/>
    <s v="85000"/>
    <x v="7"/>
    <x v="17"/>
    <n v="6.7103066972668476E-3"/>
    <s v="Construction management services for Cedarlane - phase 1 &amp; 2.  This PO includes allowances of $100,000.00"/>
  </r>
  <r>
    <s v="Cedarlane-21st Century-CM/PM Management"/>
    <x v="3"/>
    <x v="5"/>
    <x v="4"/>
    <x v="0"/>
    <x v="6"/>
    <x v="6"/>
    <x v="32"/>
    <x v="59"/>
    <x v="0"/>
    <m/>
    <x v="51"/>
    <n v="0"/>
    <n v="3193.75"/>
    <n v="80796"/>
    <d v="2020-01-14T00:00:00"/>
    <s v="000000020057268"/>
    <n v="3193.75"/>
    <x v="7"/>
    <m/>
    <s v="21.0"/>
    <s v="00036.0"/>
    <s v="91001"/>
    <s v="85000"/>
    <x v="7"/>
    <x v="17"/>
    <n v="2.2211210793518323E-3"/>
    <s v="Construction management services for Cedarlane - phase 1 &amp; 2.  This PO includes allowances of $100,000.00"/>
  </r>
  <r>
    <s v="Cedarlane-21st Century-CM/PM Management"/>
    <x v="3"/>
    <x v="5"/>
    <x v="4"/>
    <x v="0"/>
    <x v="6"/>
    <x v="6"/>
    <x v="32"/>
    <x v="59"/>
    <x v="0"/>
    <m/>
    <x v="51"/>
    <n v="0"/>
    <n v="8378.75"/>
    <n v="81699"/>
    <d v="2020-01-14T00:00:00"/>
    <s v="000000020057268"/>
    <n v="8378.75"/>
    <x v="7"/>
    <m/>
    <s v="21.0"/>
    <s v="00036.0"/>
    <s v="91001"/>
    <s v="85000"/>
    <x v="7"/>
    <x v="17"/>
    <n v="5.8270742054384863E-3"/>
    <s v="Construction management services for Cedarlane - phase 1 &amp; 2.  This PO includes allowances of $100,000.00"/>
  </r>
  <r>
    <s v="Cedarlane-21st Century-CM/PM Management"/>
    <x v="3"/>
    <x v="5"/>
    <x v="4"/>
    <x v="0"/>
    <x v="6"/>
    <x v="6"/>
    <x v="32"/>
    <x v="60"/>
    <x v="0"/>
    <m/>
    <x v="51"/>
    <n v="0"/>
    <n v="7852.5"/>
    <n v="83068"/>
    <d v="2020-04-01T00:00:00"/>
    <s v="000000020085959"/>
    <n v="7852.5"/>
    <x v="7"/>
    <m/>
    <s v="21.0"/>
    <s v="00036.0"/>
    <s v="91001"/>
    <s v="85000"/>
    <x v="7"/>
    <x v="17"/>
    <n v="5.4610890882537035E-3"/>
    <s v="Construction management services for Cedarlane - phase 1 &amp; 2.  This PO includes allowances of $100,000.00"/>
  </r>
  <r>
    <s v="Cedarlane-21st Century-CM/PM Management"/>
    <x v="3"/>
    <x v="5"/>
    <x v="4"/>
    <x v="0"/>
    <x v="6"/>
    <x v="6"/>
    <x v="32"/>
    <x v="60"/>
    <x v="0"/>
    <m/>
    <x v="51"/>
    <n v="0"/>
    <n v="10365"/>
    <n v="82273"/>
    <d v="2020-04-01T00:00:00"/>
    <s v="000000020085960"/>
    <n v="10365"/>
    <x v="7"/>
    <m/>
    <s v="21.0"/>
    <s v="00036.0"/>
    <s v="91001"/>
    <s v="85000"/>
    <x v="7"/>
    <x v="17"/>
    <n v="7.2084289588983932E-3"/>
    <s v="Construction management services for Cedarlane - phase 1 &amp; 2.  This PO includes allowances of $100,000.00"/>
  </r>
  <r>
    <s v="Cedarlane-21st Century-CM/PM Management"/>
    <x v="3"/>
    <x v="5"/>
    <x v="4"/>
    <x v="0"/>
    <x v="6"/>
    <x v="6"/>
    <x v="32"/>
    <x v="61"/>
    <x v="0"/>
    <m/>
    <x v="51"/>
    <n v="0"/>
    <n v="10562.5"/>
    <n v="84567"/>
    <d v="2020-04-15T00:00:00"/>
    <s v="000000020089466"/>
    <n v="10562.5"/>
    <x v="7"/>
    <m/>
    <s v="21.0"/>
    <s v="00036.0"/>
    <s v="91001"/>
    <s v="85000"/>
    <x v="7"/>
    <x v="17"/>
    <n v="7.3457820432575281E-3"/>
    <s v="Construction management services for Cedarlane - phase 1 &amp; 2.  This PO includes allowances of $100,000.00"/>
  </r>
  <r>
    <s v="Cedarlane-21st Century-CM/PM Management"/>
    <x v="3"/>
    <x v="5"/>
    <x v="4"/>
    <x v="0"/>
    <x v="6"/>
    <x v="6"/>
    <x v="32"/>
    <x v="62"/>
    <x v="0"/>
    <m/>
    <x v="51"/>
    <n v="0"/>
    <n v="10410"/>
    <n v="85320"/>
    <d v="2020-05-28T00:00:00"/>
    <s v="000000020100719"/>
    <n v="10410"/>
    <x v="7"/>
    <m/>
    <s v="21.0"/>
    <s v="00036.0"/>
    <s v="91001"/>
    <s v="85000"/>
    <x v="7"/>
    <x v="17"/>
    <n v="7.239724598372627E-3"/>
    <s v="Construction management services for Cedarlane - phase 1 &amp; 2.  This PO includes allowances of $100,000.00"/>
  </r>
  <r>
    <s v="Cedarlane-21st Century-CM/PM Management"/>
    <x v="3"/>
    <x v="5"/>
    <x v="4"/>
    <x v="0"/>
    <x v="6"/>
    <x v="6"/>
    <x v="32"/>
    <x v="63"/>
    <x v="0"/>
    <m/>
    <x v="51"/>
    <n v="0"/>
    <n v="6977.5"/>
    <n v="86240"/>
    <d v="2020-06-17T00:00:00"/>
    <s v="000000020106117"/>
    <n v="6977.5"/>
    <x v="7"/>
    <m/>
    <s v="21.0"/>
    <s v="00036.0"/>
    <s v="91001"/>
    <s v="85000"/>
    <x v="7"/>
    <x v="17"/>
    <n v="4.852562765143612E-3"/>
    <s v="Construction management services for Cedarlane - phase 1 &amp; 2.  This PO includes allowances of $100,000.00"/>
  </r>
  <r>
    <s v="Cedarlane-21st Century-CM/PM Management"/>
    <x v="3"/>
    <x v="5"/>
    <x v="4"/>
    <x v="0"/>
    <x v="6"/>
    <x v="6"/>
    <x v="32"/>
    <x v="64"/>
    <x v="0"/>
    <m/>
    <x v="51"/>
    <n v="0"/>
    <n v="14165"/>
    <n v="86864"/>
    <d v="2020-07-27T00:00:00"/>
    <s v="000000020116270"/>
    <n v="14165"/>
    <x v="7"/>
    <m/>
    <s v="21.0"/>
    <s v="00036.0"/>
    <s v="91001"/>
    <s v="85000"/>
    <x v="7"/>
    <x v="17"/>
    <n v="9.8511718478336459E-3"/>
    <s v="Construction management services for Cedarlane - phase 1 &amp; 2.  This PO includes allowances of $100,000.00"/>
  </r>
  <r>
    <s v="Cedarlane-21st Century-CM/PM Management"/>
    <x v="3"/>
    <x v="5"/>
    <x v="4"/>
    <x v="0"/>
    <x v="6"/>
    <x v="6"/>
    <x v="32"/>
    <x v="3"/>
    <x v="1"/>
    <m/>
    <x v="51"/>
    <n v="0"/>
    <n v="10209.09"/>
    <n v="88480"/>
    <d v="2020-08-17T00:00:00"/>
    <s v="000000020119773"/>
    <n v="10209.09"/>
    <x v="7"/>
    <m/>
    <s v="21.0"/>
    <s v="00036.0"/>
    <s v="91001"/>
    <s v="85000"/>
    <x v="7"/>
    <x v="17"/>
    <n v="7.1000000000000004E-3"/>
    <s v="Construction management services for Cedarlane - phase 1 &amp; 2.  This PO includes allowances of $100,000.00"/>
  </r>
  <r>
    <s v="Cedarlane-21st Century-CM/PM Management"/>
    <x v="3"/>
    <x v="5"/>
    <x v="4"/>
    <x v="0"/>
    <x v="6"/>
    <x v="6"/>
    <x v="32"/>
    <x v="44"/>
    <x v="1"/>
    <m/>
    <x v="51"/>
    <n v="0"/>
    <n v="9643.06"/>
    <n v="89359"/>
    <d v="2020-10-13T00:00:00"/>
    <s v="000000020134067"/>
    <n v="9643.06"/>
    <x v="7"/>
    <m/>
    <s v="21.0"/>
    <s v="00036.0"/>
    <s v="91001"/>
    <s v="85000"/>
    <x v="7"/>
    <x v="17"/>
    <n v="6.7063495375199941E-3"/>
    <s v="Construction management services for Cedarlane - phase 1 &amp; 2.  This PO includes allowances of $100,000.00"/>
  </r>
  <r>
    <s v="Cedarlane-21st Century-CM/PM Management"/>
    <x v="3"/>
    <x v="5"/>
    <x v="4"/>
    <x v="0"/>
    <x v="6"/>
    <x v="6"/>
    <x v="32"/>
    <x v="45"/>
    <x v="1"/>
    <m/>
    <x v="51"/>
    <n v="0"/>
    <n v="9136.35"/>
    <n v="90460"/>
    <d v="2020-10-20T00:00:00"/>
    <s v="000000020136025"/>
    <n v="9136.35"/>
    <x v="7"/>
    <m/>
    <s v="21.0"/>
    <s v="00036.0"/>
    <s v="91001"/>
    <s v="85000"/>
    <x v="7"/>
    <x v="17"/>
    <n v="6.3539536824535787E-3"/>
    <s v="Construction management services for Cedarlane - phase 1 &amp; 2.  This PO includes allowances of $100,000.00"/>
  </r>
  <r>
    <s v="Cedarlane-21st Century-CM/PM Management"/>
    <x v="3"/>
    <x v="5"/>
    <x v="4"/>
    <x v="0"/>
    <x v="6"/>
    <x v="6"/>
    <x v="32"/>
    <x v="40"/>
    <x v="1"/>
    <m/>
    <x v="51"/>
    <n v="0"/>
    <n v="10180.08"/>
    <n v="91321"/>
    <d v="2020-12-18T00:00:00"/>
    <s v="000000020151933"/>
    <n v="10180.08"/>
    <x v="7"/>
    <m/>
    <s v="21.0"/>
    <s v="00036.0"/>
    <s v="91001"/>
    <s v="85000"/>
    <x v="7"/>
    <x v="17"/>
    <n v="7.0798247444189442E-3"/>
    <s v="Construction management services for Cedarlane - phase 1 &amp; 2.  This PO includes allowances of $100,000.00"/>
  </r>
  <r>
    <s v="Cedarlane-21st Century-CM/PM Management"/>
    <x v="3"/>
    <x v="5"/>
    <x v="4"/>
    <x v="0"/>
    <x v="6"/>
    <x v="6"/>
    <x v="32"/>
    <x v="40"/>
    <x v="1"/>
    <m/>
    <x v="51"/>
    <n v="0"/>
    <n v="8801.11"/>
    <n v="91964"/>
    <d v="2020-12-18T00:00:00"/>
    <s v="000000020151933"/>
    <n v="8801.11"/>
    <x v="7"/>
    <m/>
    <s v="21.0"/>
    <s v="00036.0"/>
    <s v="91001"/>
    <s v="85000"/>
    <x v="7"/>
    <x v="17"/>
    <n v="6.1208081229570908E-3"/>
    <s v="Construction management services for Cedarlane - phase 1 &amp; 2.  This PO includes allowances of $100,000.00"/>
  </r>
  <r>
    <s v="Cedarlane-21st Century-CM/PM Management"/>
    <x v="3"/>
    <x v="5"/>
    <x v="4"/>
    <x v="0"/>
    <x v="6"/>
    <x v="6"/>
    <x v="32"/>
    <x v="65"/>
    <x v="1"/>
    <m/>
    <x v="51"/>
    <n v="0"/>
    <n v="9411.6200000000008"/>
    <n v="92821"/>
    <d v="2021-02-08T00:00:00"/>
    <s v="000000020162981"/>
    <n v="9411.6200000000008"/>
    <x v="7"/>
    <m/>
    <s v="21.0"/>
    <s v="00036.0"/>
    <s v="91001"/>
    <s v="85000"/>
    <x v="7"/>
    <x v="17"/>
    <n v="6.5453925864107382E-3"/>
    <s v="Construction management services for Cedarlane - phase 1 &amp; 2.  This PO includes allowances of $100,000.00"/>
  </r>
  <r>
    <s v="Cedarlane-21st Century-CM/PM Management"/>
    <x v="3"/>
    <x v="5"/>
    <x v="4"/>
    <x v="0"/>
    <x v="6"/>
    <x v="6"/>
    <x v="32"/>
    <x v="66"/>
    <x v="1"/>
    <m/>
    <x v="51"/>
    <n v="0"/>
    <n v="6923.17"/>
    <n v="94011"/>
    <d v="2021-04-05T00:00:00"/>
    <s v="000000020177572"/>
    <n v="6923.17"/>
    <x v="7"/>
    <m/>
    <s v="21.0"/>
    <s v="00036.0"/>
    <s v="91001"/>
    <s v="85000"/>
    <x v="7"/>
    <x v="17"/>
    <n v="4.8147784964183878E-3"/>
    <s v="Construction management services for Cedarlane - phase 1 &amp; 2.  This PO includes allowances of $100,000.00"/>
  </r>
  <r>
    <s v="Cedarlane-21st Century-CM/PM Management"/>
    <x v="3"/>
    <x v="5"/>
    <x v="4"/>
    <x v="0"/>
    <x v="6"/>
    <x v="6"/>
    <x v="32"/>
    <x v="67"/>
    <x v="1"/>
    <m/>
    <x v="51"/>
    <n v="0"/>
    <n v="5862.68"/>
    <n v="94918"/>
    <d v="2021-04-16T00:00:00"/>
    <s v="000000020181024"/>
    <n v="5862.68"/>
    <x v="7"/>
    <m/>
    <s v="21.0"/>
    <s v="00036.0"/>
    <s v="91001"/>
    <s v="85000"/>
    <x v="7"/>
    <x v="17"/>
    <n v="4.0772515473955079E-3"/>
    <s v="Construction management services for Cedarlane - phase 1 &amp; 2.  This PO includes allowances of $100,000.00"/>
  </r>
  <r>
    <s v="Cedarlane-21st Century-CM/PM Management"/>
    <x v="3"/>
    <x v="5"/>
    <x v="4"/>
    <x v="0"/>
    <x v="6"/>
    <x v="6"/>
    <x v="32"/>
    <x v="68"/>
    <x v="1"/>
    <m/>
    <x v="51"/>
    <n v="0"/>
    <n v="6261.09"/>
    <n v="95700"/>
    <d v="2021-05-25T00:00:00"/>
    <s v="000000020192064"/>
    <n v="6261.09"/>
    <x v="7"/>
    <m/>
    <s v="21.0"/>
    <s v="00036.0"/>
    <s v="91001"/>
    <s v="85000"/>
    <x v="7"/>
    <x v="17"/>
    <n v="4.3543292301272693E-3"/>
    <s v="Construction management services for Cedarlane - phase 1 &amp; 2.  This PO includes allowances of $100,000.00"/>
  </r>
  <r>
    <s v="Cedarlane-21st Century-CM/PM Management"/>
    <x v="3"/>
    <x v="5"/>
    <x v="4"/>
    <x v="0"/>
    <x v="6"/>
    <x v="6"/>
    <x v="32"/>
    <x v="68"/>
    <x v="1"/>
    <m/>
    <x v="51"/>
    <n v="0"/>
    <n v="3630.82"/>
    <n v="96936"/>
    <d v="2021-05-25T00:00:00"/>
    <s v="000000020192064"/>
    <n v="3630.82"/>
    <x v="7"/>
    <m/>
    <s v="21.0"/>
    <s v="00036.0"/>
    <s v="91001"/>
    <s v="85000"/>
    <x v="7"/>
    <x v="17"/>
    <n v="2.5250851936852356E-3"/>
    <s v="Construction management services for Cedarlane - phase 1 &amp; 2.  This PO includes allowances of $100,000.00"/>
  </r>
  <r>
    <s v="Cedarlane-21st Century-CM/PM Management"/>
    <x v="3"/>
    <x v="5"/>
    <x v="4"/>
    <x v="0"/>
    <x v="6"/>
    <x v="6"/>
    <x v="32"/>
    <x v="56"/>
    <x v="2"/>
    <m/>
    <x v="51"/>
    <n v="0"/>
    <n v="25487.18"/>
    <n v="101444"/>
    <d v="2021-09-30T00:00:00"/>
    <s v="000000020276415"/>
    <n v="25487.18"/>
    <x v="7"/>
    <m/>
    <s v="21.0"/>
    <s v="00036.0"/>
    <s v="91001"/>
    <s v="85000"/>
    <x v="7"/>
    <x v="17"/>
    <n v="1.7725279922108633E-2"/>
    <s v="Construction management services for Cedarlane - phase 1 &amp; 2.  This PO includes allowances of $100,000.00 "/>
  </r>
  <r>
    <s v="Cedarlane-21st Century-CM/PM Management"/>
    <x v="3"/>
    <x v="5"/>
    <x v="4"/>
    <x v="0"/>
    <x v="6"/>
    <x v="6"/>
    <x v="32"/>
    <x v="69"/>
    <x v="2"/>
    <s v="2-4694"/>
    <x v="51"/>
    <n v="22"/>
    <n v="22"/>
    <m/>
    <m/>
    <m/>
    <n v="0"/>
    <x v="7"/>
    <m/>
    <s v="21.0"/>
    <s v="00036.0"/>
    <s v="91001"/>
    <s v="85000"/>
    <x v="7"/>
    <x v="17"/>
    <n v="0"/>
    <s v="Construction management services for Cedarlane - phase 1 &amp; 2.  This PO includes allowances of $100,000.00 "/>
  </r>
  <r>
    <s v="Cedarlane-21st Century-FF &amp; E"/>
    <x v="3"/>
    <x v="1"/>
    <x v="4"/>
    <x v="0"/>
    <x v="19"/>
    <x v="1"/>
    <x v="33"/>
    <x v="70"/>
    <x v="2"/>
    <s v="22-3033"/>
    <x v="52"/>
    <n v="0"/>
    <n v="3858.78"/>
    <s v="J21117-2519"/>
    <d v="2022-01-11T00:00:00"/>
    <s v="000000020381073"/>
    <n v="3858.78"/>
    <x v="7"/>
    <m/>
    <s v="21.0"/>
    <s v="00036.0"/>
    <s v="91001"/>
    <s v="85000"/>
    <x v="0"/>
    <x v="17"/>
    <n v="1"/>
    <s v="Custom made rolling instrument storage cabinets for Cedarlane.  Total cabinets: 2"/>
  </r>
  <r>
    <s v="Cedarlane-21st Century-Technology"/>
    <x v="3"/>
    <x v="0"/>
    <x v="4"/>
    <x v="0"/>
    <x v="20"/>
    <x v="17"/>
    <x v="34"/>
    <x v="71"/>
    <x v="2"/>
    <s v="21-6393"/>
    <x v="53"/>
    <n v="0"/>
    <n v="9695.4500000000007"/>
    <n v="10513843591"/>
    <d v="2021-08-27T00:00:00"/>
    <s v="000000020245275"/>
    <n v="9695.4500000000007"/>
    <x v="7"/>
    <m/>
    <s v="21.0"/>
    <s v="00036.0"/>
    <s v="91001"/>
    <s v="85000"/>
    <x v="0"/>
    <x v="17"/>
    <n v="0.13333347085502739"/>
    <s v="PowerSwitch N2200-ON OS6 for Cedarlane.  Total power switch: 2"/>
  </r>
  <r>
    <s v="Cedarlane-21st Century-DSA Fees"/>
    <x v="3"/>
    <x v="7"/>
    <x v="4"/>
    <x v="0"/>
    <x v="9"/>
    <x v="9"/>
    <x v="21"/>
    <x v="72"/>
    <x v="0"/>
    <s v="2-9602"/>
    <x v="54"/>
    <n v="0"/>
    <n v="22159"/>
    <s v="Per email"/>
    <d v="2020-04-24T00:00:00"/>
    <s v="000000020092204"/>
    <n v="22159"/>
    <x v="7"/>
    <m/>
    <s v="21.0"/>
    <s v="00036.0"/>
    <s v="91001"/>
    <s v="85000"/>
    <x v="9"/>
    <x v="17"/>
    <n v="1"/>
    <s v="DSA plan check review fee for Cedarlane 21st Century."/>
  </r>
  <r>
    <s v="Cedarlane-21st Century-FF &amp; E"/>
    <x v="3"/>
    <x v="1"/>
    <x v="4"/>
    <x v="0"/>
    <x v="21"/>
    <x v="18"/>
    <x v="35"/>
    <x v="73"/>
    <x v="2"/>
    <m/>
    <x v="55"/>
    <n v="0"/>
    <n v="376.36"/>
    <n v="9322335589"/>
    <d v="2021-08-30T00:00:00"/>
    <s v="000000020246134"/>
    <n v="376.36"/>
    <x v="7"/>
    <m/>
    <s v="21.0"/>
    <s v="00036.0"/>
    <s v="00002"/>
    <s v="81000"/>
    <x v="1"/>
    <x v="17"/>
    <n v="0.17344178437291183"/>
    <s v="Mounting brackets, faceplates, &amp; mini com stereo for Cedarlane"/>
  </r>
  <r>
    <s v="Cedarlane-21st Century-FF &amp; E"/>
    <x v="3"/>
    <x v="1"/>
    <x v="4"/>
    <x v="0"/>
    <x v="21"/>
    <x v="18"/>
    <x v="35"/>
    <x v="74"/>
    <x v="2"/>
    <m/>
    <x v="55"/>
    <n v="0"/>
    <n v="358.62"/>
    <n v="9323008978"/>
    <d v="2021-09-23T00:00:00"/>
    <s v="000000020271037"/>
    <n v="358.62"/>
    <x v="7"/>
    <m/>
    <s v="21.0"/>
    <s v="00036.0"/>
    <s v="00002"/>
    <s v="81000"/>
    <x v="1"/>
    <x v="17"/>
    <n v="0.16526648079448836"/>
    <s v="Mounting brackets, faceplates, &amp; mini com stereo for Cedarlane"/>
  </r>
  <r>
    <s v="Cedarlane-21st Century-FF &amp; E"/>
    <x v="3"/>
    <x v="1"/>
    <x v="4"/>
    <x v="0"/>
    <x v="21"/>
    <x v="18"/>
    <x v="35"/>
    <x v="75"/>
    <x v="2"/>
    <s v="21-6866"/>
    <x v="55"/>
    <n v="0"/>
    <n v="101.99"/>
    <n v="9325677028"/>
    <d v="2022-03-15T00:00:00"/>
    <s v="000000020443754"/>
    <n v="101.99"/>
    <x v="7"/>
    <m/>
    <s v="21.0"/>
    <s v="00036.0"/>
    <s v="00002"/>
    <s v="81000"/>
    <x v="1"/>
    <x v="17"/>
    <n v="4.700108297426208E-2"/>
    <s v="Mounting brackets, faceplates, &amp; mini com stereo for Cedarlane"/>
  </r>
  <r>
    <s v="Cedarlane-21st Century-Contractor"/>
    <x v="3"/>
    <x v="3"/>
    <x v="4"/>
    <x v="0"/>
    <x v="22"/>
    <x v="3"/>
    <x v="36"/>
    <x v="76"/>
    <x v="2"/>
    <s v="22-2317"/>
    <x v="56"/>
    <n v="0"/>
    <n v="2169.1"/>
    <n v="35275"/>
    <d v="2021-10-21T00:00:00"/>
    <s v="000000020304825"/>
    <n v="2169.1"/>
    <x v="7"/>
    <m/>
    <s v="21.0"/>
    <s v="00036.0"/>
    <s v="00002"/>
    <s v="81000"/>
    <x v="7"/>
    <x v="17"/>
    <n v="0.70318021201413428"/>
    <s v="Troubleshot intercom system, was unable to hear bell system at Cedarlane. Repair damage caused by bond work."/>
  </r>
  <r>
    <s v="Cedarlane-21st Century-Contractor"/>
    <x v="3"/>
    <x v="3"/>
    <x v="4"/>
    <x v="0"/>
    <x v="22"/>
    <x v="3"/>
    <x v="36"/>
    <x v="76"/>
    <x v="2"/>
    <s v="22-2317"/>
    <x v="56"/>
    <n v="0"/>
    <n v="163.5"/>
    <n v="35255"/>
    <d v="2021-10-21T00:00:00"/>
    <s v="000000020304825"/>
    <n v="163.5"/>
    <x v="7"/>
    <m/>
    <s v="21.0"/>
    <s v="00036.0"/>
    <s v="00002"/>
    <s v="81000"/>
    <x v="7"/>
    <x v="17"/>
    <n v="5.3003533568904596E-2"/>
    <s v="Walked and reviewed site for the wireless door contacts installation at Cedarlane. Repair damage caused by bond work."/>
  </r>
  <r>
    <s v="Cedarlane-21st Century-Technology"/>
    <x v="3"/>
    <x v="0"/>
    <x v="4"/>
    <x v="0"/>
    <x v="22"/>
    <x v="19"/>
    <x v="37"/>
    <x v="77"/>
    <x v="1"/>
    <s v="21-5992"/>
    <x v="57"/>
    <n v="0"/>
    <n v="2660.68"/>
    <n v="34985"/>
    <d v="2021-06-07T00:00:00"/>
    <s v="000000020195370"/>
    <n v="2660.68"/>
    <x v="7"/>
    <m/>
    <s v="21.0"/>
    <s v="00036.0"/>
    <s v="00002"/>
    <s v="81000"/>
    <x v="1"/>
    <x v="17"/>
    <n v="0.31865652336376959"/>
    <s v="Equipment to repair &amp; replace security system at Cedarlane"/>
  </r>
  <r>
    <s v="Cedarlane-21st Century-Technology"/>
    <x v="3"/>
    <x v="0"/>
    <x v="4"/>
    <x v="0"/>
    <x v="22"/>
    <x v="19"/>
    <x v="37"/>
    <x v="77"/>
    <x v="1"/>
    <s v="21-5992"/>
    <x v="57"/>
    <n v="0"/>
    <n v="558.94000000000005"/>
    <n v="34985"/>
    <d v="2021-06-07T00:00:00"/>
    <s v="000000020195370"/>
    <n v="558.94000000000005"/>
    <x v="7"/>
    <m/>
    <s v="21.0"/>
    <s v="00036.0"/>
    <s v="91001"/>
    <s v="85000"/>
    <x v="0"/>
    <x v="17"/>
    <n v="6.6941487577967071E-2"/>
    <s v="Equipment to repair &amp; replace security system at Cedarlane"/>
  </r>
  <r>
    <s v="Cedarlane-21st Century-FF &amp; E"/>
    <x v="3"/>
    <x v="1"/>
    <x v="4"/>
    <x v="0"/>
    <x v="1"/>
    <x v="1"/>
    <x v="38"/>
    <x v="67"/>
    <x v="1"/>
    <s v="21-3578"/>
    <x v="58"/>
    <n v="0"/>
    <n v="18390.28"/>
    <n v="2322450221"/>
    <d v="2021-04-16T00:00:00"/>
    <s v="000000020181030"/>
    <n v="18390.28"/>
    <x v="7"/>
    <m/>
    <s v="21.0"/>
    <s v="00036.0"/>
    <s v="00002"/>
    <s v="81000"/>
    <x v="1"/>
    <x v="17"/>
    <n v="0.46365331059559001"/>
    <s v="Furniture for Cedarlane. Tables, chairs, stools, carpets, filing cabinets, etc"/>
  </r>
  <r>
    <s v="Cedarlane-21st Century-FF &amp; E"/>
    <x v="3"/>
    <x v="1"/>
    <x v="4"/>
    <x v="0"/>
    <x v="1"/>
    <x v="1"/>
    <x v="38"/>
    <x v="67"/>
    <x v="1"/>
    <s v="21-3578"/>
    <x v="58"/>
    <n v="0"/>
    <n v="21273.58"/>
    <n v="2322450221"/>
    <d v="2021-04-16T00:00:00"/>
    <s v="000000020181030"/>
    <n v="21273.58"/>
    <x v="7"/>
    <m/>
    <s v="21.0"/>
    <s v="00036.0"/>
    <s v="91001"/>
    <s v="85000"/>
    <x v="0"/>
    <x v="17"/>
    <n v="0.53634668940440999"/>
    <s v="Furniture for Cedarlane. Tables, chairs, stools, carpets, filing cabinets, etc"/>
  </r>
  <r>
    <s v="Cedarlane-21st Century-FF &amp; E"/>
    <x v="3"/>
    <x v="1"/>
    <x v="4"/>
    <x v="0"/>
    <x v="1"/>
    <x v="1"/>
    <x v="1"/>
    <x v="1"/>
    <x v="0"/>
    <s v="2-5019"/>
    <x v="15"/>
    <n v="0"/>
    <n v="13596.83"/>
    <n v="3207761219"/>
    <d v="2020-02-03T00:00:00"/>
    <s v="000000020065147"/>
    <n v="13596.83"/>
    <x v="7"/>
    <m/>
    <s v="21.0"/>
    <s v="00036.0"/>
    <s v="91001"/>
    <s v="85000"/>
    <x v="1"/>
    <x v="17"/>
    <n v="3.1596417264942563E-2"/>
    <s v="Furniture for Cedarlane - flex space chairs, mobile tchr desks, media tower, carpets, tables, tree seats, bin centers, etc. "/>
  </r>
  <r>
    <s v="Cedarlane-21st Century-FF &amp; E"/>
    <x v="3"/>
    <x v="1"/>
    <x v="4"/>
    <x v="0"/>
    <x v="1"/>
    <x v="1"/>
    <x v="1"/>
    <x v="1"/>
    <x v="0"/>
    <s v="2-5019"/>
    <x v="15"/>
    <n v="0"/>
    <n v="7123.78"/>
    <n v="3207761219"/>
    <d v="2020-02-03T00:00:00"/>
    <s v="000000020065147"/>
    <n v="7123.78"/>
    <x v="7"/>
    <m/>
    <s v="21.0"/>
    <s v="00036.0"/>
    <s v="91001"/>
    <s v="85000"/>
    <x v="0"/>
    <x v="17"/>
    <n v="1.6554294301219661E-2"/>
    <s v="Furniture for Cedarlane - flex space chairs, mobile tchr desks, media tower, carpets, tables, tree seats, bin centers, etc. "/>
  </r>
  <r>
    <s v="Cedarlane-21st Century-Technology"/>
    <x v="3"/>
    <x v="0"/>
    <x v="4"/>
    <x v="0"/>
    <x v="23"/>
    <x v="20"/>
    <x v="25"/>
    <x v="78"/>
    <x v="1"/>
    <s v="21-3356"/>
    <x v="59"/>
    <n v="0"/>
    <n v="5475"/>
    <n v="133637"/>
    <d v="2021-04-13T00:00:00"/>
    <s v="000000020179759"/>
    <n v="5475"/>
    <x v="7"/>
    <m/>
    <s v="21.0"/>
    <s v="00036.0"/>
    <s v="00002"/>
    <s v="81000"/>
    <x v="1"/>
    <x v="17"/>
    <n v="0.11947413052292354"/>
    <s v="Voice amplification system - Topcat, mounting kit &amp; sensor clip for Cedarlane. Total system: 25"/>
  </r>
  <r>
    <s v="Cedarlane-21st Century-Technology"/>
    <x v="3"/>
    <x v="0"/>
    <x v="4"/>
    <x v="0"/>
    <x v="23"/>
    <x v="20"/>
    <x v="25"/>
    <x v="78"/>
    <x v="1"/>
    <s v="21-3356"/>
    <x v="59"/>
    <n v="0"/>
    <n v="40350.82"/>
    <n v="133637"/>
    <d v="2021-04-13T00:00:00"/>
    <s v="000000020179759"/>
    <n v="40350.82"/>
    <x v="7"/>
    <m/>
    <s v="21.0"/>
    <s v="00036.0"/>
    <s v="91001"/>
    <s v="85000"/>
    <x v="0"/>
    <x v="17"/>
    <n v="0.88052586947707645"/>
    <s v="Voice amplification system - Topcat, mounting kit &amp; sensor clip for Cedarlane. Total system: 25"/>
  </r>
  <r>
    <s v="Cedarlane-21st Century-Move Management"/>
    <x v="3"/>
    <x v="9"/>
    <x v="4"/>
    <x v="0"/>
    <x v="24"/>
    <x v="21"/>
    <x v="39"/>
    <x v="79"/>
    <x v="1"/>
    <m/>
    <x v="60"/>
    <n v="0"/>
    <n v="3328.8"/>
    <s v="RI90797"/>
    <d v="2021-02-22T00:00:00"/>
    <s v="000000020166212"/>
    <n v="3328.8"/>
    <x v="7"/>
    <m/>
    <s v="21.0"/>
    <s v="00036.0"/>
    <s v="91001"/>
    <s v="85000"/>
    <x v="10"/>
    <x v="17"/>
    <n v="0.1607150099167457"/>
    <s v="Rental of 2 - 40' dry containers with lock box for 6 months for Cedarlane.  Monthly rental is $180.00 for the first 6 month to include taxes, delivery and pick-up fees. After the intial 6 months, the monthly rental rate is $125.00/month through December 2021."/>
  </r>
  <r>
    <s v="Cedarlane-21st Century-Move Management"/>
    <x v="3"/>
    <x v="9"/>
    <x v="4"/>
    <x v="0"/>
    <x v="24"/>
    <x v="21"/>
    <x v="39"/>
    <x v="17"/>
    <x v="2"/>
    <s v="21-4281"/>
    <x v="60"/>
    <n v="0"/>
    <n v="394.2"/>
    <s v="RI95473"/>
    <d v="2021-09-09T00:00:00"/>
    <s v="000000020255202"/>
    <n v="394.2"/>
    <x v="7"/>
    <m/>
    <s v="21.0"/>
    <s v="00036.0"/>
    <s v="91001"/>
    <s v="85000"/>
    <x v="10"/>
    <x v="17"/>
    <n v="1.9032040648035674E-2"/>
    <s v="Rental of 2 - 40' dry containers with lock box for 6 months for Cedarlane.  Monthly rental is $180.00 for the first 6 month to include taxes, delivery and pick-up fees. After the intial 6 months, the monthly rental rate is $125.00/month through December 2021.  Close-out PO."/>
  </r>
  <r>
    <s v="Cedarlane-21st Century-Environ Consultant"/>
    <x v="3"/>
    <x v="2"/>
    <x v="4"/>
    <x v="0"/>
    <x v="2"/>
    <x v="2"/>
    <x v="40"/>
    <x v="44"/>
    <x v="1"/>
    <s v="2-10466"/>
    <x v="61"/>
    <n v="0"/>
    <n v="2800"/>
    <s v="MCSI-4529"/>
    <d v="2020-10-13T00:00:00"/>
    <s v="000000020134092"/>
    <n v="2800"/>
    <x v="7"/>
    <m/>
    <s v="21.0"/>
    <s v="00036.0"/>
    <s v="91001"/>
    <s v="85000"/>
    <x v="2"/>
    <x v="17"/>
    <n v="1"/>
    <s v="Asbestos &amp; lead-based paint survey of Cedarlane's permanent buildings. Walk through, collect samples, testing of samples, and prepare report."/>
  </r>
  <r>
    <s v="Cedarlane-21st Century-Environ Consultant"/>
    <x v="3"/>
    <x v="2"/>
    <x v="4"/>
    <x v="0"/>
    <x v="2"/>
    <x v="22"/>
    <x v="41"/>
    <x v="80"/>
    <x v="1"/>
    <m/>
    <x v="62"/>
    <n v="0"/>
    <n v="6950"/>
    <s v="MCSI-4651"/>
    <d v="2021-02-04T00:00:00"/>
    <s v="000000020162190"/>
    <n v="6950"/>
    <x v="7"/>
    <m/>
    <s v="21.0"/>
    <s v="00036.0"/>
    <s v="91001"/>
    <s v="85000"/>
    <x v="2"/>
    <x v="17"/>
    <n v="0.58898305084745761"/>
    <s v="Oversight asbestos abatement at Cedarlane for room #F1-F3, G1-G4, &amp; H1"/>
  </r>
  <r>
    <s v="Cedarlane-21st Century-Environ Consultant"/>
    <x v="3"/>
    <x v="2"/>
    <x v="4"/>
    <x v="0"/>
    <x v="2"/>
    <x v="22"/>
    <x v="41"/>
    <x v="81"/>
    <x v="2"/>
    <s v="21-2726"/>
    <x v="62"/>
    <n v="4850"/>
    <n v="4850"/>
    <m/>
    <m/>
    <m/>
    <n v="0"/>
    <x v="7"/>
    <m/>
    <s v="21.0"/>
    <s v="00036.0"/>
    <s v="91001"/>
    <s v="85000"/>
    <x v="2"/>
    <x v="17"/>
    <n v="0"/>
    <s v="Oversight asbestos abatement at Cedarlane for room #F1-F3, G1-G4, &amp; H1"/>
  </r>
  <r>
    <s v="Cedarlane-21st Century-Environ Consultant"/>
    <x v="3"/>
    <x v="2"/>
    <x v="4"/>
    <x v="0"/>
    <x v="2"/>
    <x v="22"/>
    <x v="42"/>
    <x v="82"/>
    <x v="1"/>
    <m/>
    <x v="63"/>
    <n v="0"/>
    <n v="6950"/>
    <s v="MCSI-4686"/>
    <d v="2021-03-22T00:00:00"/>
    <s v="000000020174069"/>
    <n v="6950"/>
    <x v="7"/>
    <m/>
    <s v="21.0"/>
    <s v="00036.0"/>
    <s v="91001"/>
    <s v="85000"/>
    <x v="2"/>
    <x v="17"/>
    <n v="0.41492537313432837"/>
    <s v="Oversight asbestos abatement at Cedarlane for room #E1, E2, E3 &amp; H3"/>
  </r>
  <r>
    <s v="Cedarlane-21st Century-Environ Consultant"/>
    <x v="3"/>
    <x v="2"/>
    <x v="4"/>
    <x v="0"/>
    <x v="2"/>
    <x v="22"/>
    <x v="42"/>
    <x v="83"/>
    <x v="2"/>
    <s v="21-4009"/>
    <x v="63"/>
    <n v="500"/>
    <n v="500"/>
    <m/>
    <m/>
    <m/>
    <n v="0"/>
    <x v="7"/>
    <m/>
    <s v="21.0"/>
    <s v="00036.0"/>
    <s v="91001"/>
    <s v="85000"/>
    <x v="2"/>
    <x v="17"/>
    <n v="0"/>
    <s v="Oversight asbestos abatement at Cedarlane for room #E1, E2, E3 &amp; H3"/>
  </r>
  <r>
    <s v="Cedarlane-21st Century-Environ Consultant"/>
    <x v="3"/>
    <x v="2"/>
    <x v="4"/>
    <x v="0"/>
    <x v="2"/>
    <x v="22"/>
    <x v="43"/>
    <x v="67"/>
    <x v="1"/>
    <m/>
    <x v="64"/>
    <n v="0"/>
    <n v="4750"/>
    <s v="MCSI-4712"/>
    <d v="2021-04-16T00:00:00"/>
    <s v="000000020181032"/>
    <n v="4750"/>
    <x v="7"/>
    <m/>
    <s v="21.0"/>
    <s v="00036.0"/>
    <s v="91001"/>
    <s v="85000"/>
    <x v="2"/>
    <x v="17"/>
    <n v="0.68345323741007191"/>
    <s v="Oversight asbestos abatement at Cedarlane for room #C1-C3."/>
  </r>
  <r>
    <s v="Cedarlane-21st Century-Environ Consultant"/>
    <x v="3"/>
    <x v="2"/>
    <x v="4"/>
    <x v="0"/>
    <x v="2"/>
    <x v="22"/>
    <x v="43"/>
    <x v="84"/>
    <x v="2"/>
    <s v="21-5452"/>
    <x v="64"/>
    <n v="2200"/>
    <n v="2200"/>
    <m/>
    <m/>
    <m/>
    <n v="0"/>
    <x v="7"/>
    <m/>
    <s v="21.0"/>
    <s v="00036.0"/>
    <s v="91001"/>
    <s v="85000"/>
    <x v="2"/>
    <x v="17"/>
    <n v="0"/>
    <s v="Oversight asbestos abatement at Cedarlane for room #C1-C3."/>
  </r>
  <r>
    <s v="Cedarlane-21st Century-Environ Consultant"/>
    <x v="3"/>
    <x v="2"/>
    <x v="4"/>
    <x v="0"/>
    <x v="2"/>
    <x v="22"/>
    <x v="44"/>
    <x v="68"/>
    <x v="1"/>
    <m/>
    <x v="65"/>
    <n v="0"/>
    <n v="3050"/>
    <s v="MCSI-4735"/>
    <d v="2021-05-25T00:00:00"/>
    <s v="000000020192073"/>
    <n v="3050"/>
    <x v="7"/>
    <m/>
    <s v="21.0"/>
    <s v="00036.0"/>
    <s v="91001"/>
    <s v="85000"/>
    <x v="2"/>
    <x v="17"/>
    <n v="0.40397350993377484"/>
    <s v="Oversight asbestos abatement at Cedarlane for room #A2, A3, &amp; B1."/>
  </r>
  <r>
    <s v="Cedarlane-21st Century-Environ Consultant"/>
    <x v="3"/>
    <x v="2"/>
    <x v="4"/>
    <x v="0"/>
    <x v="2"/>
    <x v="22"/>
    <x v="44"/>
    <x v="12"/>
    <x v="2"/>
    <m/>
    <x v="65"/>
    <n v="0"/>
    <n v="2200"/>
    <s v="MCSI-4872."/>
    <d v="2021-09-08T00:00:00"/>
    <s v="000000020253629"/>
    <n v="2200"/>
    <x v="7"/>
    <m/>
    <s v="21.0"/>
    <s v="00036.0"/>
    <s v="91001"/>
    <s v="85000"/>
    <x v="2"/>
    <x v="17"/>
    <n v="0.29139072847682118"/>
    <s v="Oversight asbestos abatement at Cedarlane for room #A2, A3, &amp; B1."/>
  </r>
  <r>
    <s v="Cedarlane-21st Century-Environ Consultant"/>
    <x v="3"/>
    <x v="2"/>
    <x v="4"/>
    <x v="0"/>
    <x v="2"/>
    <x v="22"/>
    <x v="44"/>
    <x v="85"/>
    <x v="2"/>
    <s v="21-6338"/>
    <x v="65"/>
    <n v="2300"/>
    <n v="2300"/>
    <m/>
    <m/>
    <m/>
    <n v="0"/>
    <x v="7"/>
    <m/>
    <s v="21.0"/>
    <s v="00036.0"/>
    <s v="91001"/>
    <s v="85000"/>
    <x v="2"/>
    <x v="17"/>
    <n v="0"/>
    <s v="Oversight asbestos abatement at Cedarlane for room #A2, A3, &amp; B1."/>
  </r>
  <r>
    <s v="Cedarlane-21st Century-Environ Consultant"/>
    <x v="3"/>
    <x v="2"/>
    <x v="4"/>
    <x v="0"/>
    <x v="2"/>
    <x v="22"/>
    <x v="45"/>
    <x v="86"/>
    <x v="1"/>
    <s v="21-6713"/>
    <x v="66"/>
    <n v="0"/>
    <n v="425"/>
    <s v="MCSI-4746"/>
    <d v="2021-06-22T00:00:00"/>
    <s v="000000020200055"/>
    <n v="425"/>
    <x v="7"/>
    <m/>
    <s v="21.0"/>
    <s v="00036.0"/>
    <s v="91001"/>
    <s v="85000"/>
    <x v="2"/>
    <x v="17"/>
    <n v="0.33333333333333331"/>
    <s v="Oversight asbestos abatement at Cedarlane (asbestos cement pipe)"/>
  </r>
  <r>
    <s v="Cedarlane-21st Century-Environ Consultant"/>
    <x v="3"/>
    <x v="2"/>
    <x v="4"/>
    <x v="0"/>
    <x v="2"/>
    <x v="22"/>
    <x v="46"/>
    <x v="56"/>
    <x v="2"/>
    <m/>
    <x v="67"/>
    <n v="0"/>
    <n v="2200"/>
    <s v="MCSI-4873"/>
    <d v="2021-09-30T00:00:00"/>
    <s v="000000020276431"/>
    <n v="2200"/>
    <x v="7"/>
    <m/>
    <s v="21.0"/>
    <s v="00036.0"/>
    <s v="91001"/>
    <s v="85000"/>
    <x v="2"/>
    <x v="17"/>
    <n v="0.84615384615384615"/>
    <s v="Oversight asbestos abatement for Cedarlane's flooring at room #B3 &amp; D1 under the cabinets and side rooms off Band room"/>
  </r>
  <r>
    <s v="Cedarlane-21st Century-Environ Consultant"/>
    <x v="3"/>
    <x v="2"/>
    <x v="4"/>
    <x v="0"/>
    <x v="2"/>
    <x v="22"/>
    <x v="46"/>
    <x v="87"/>
    <x v="2"/>
    <s v="22-976"/>
    <x v="67"/>
    <n v="400"/>
    <n v="400"/>
    <m/>
    <m/>
    <m/>
    <n v="0"/>
    <x v="7"/>
    <m/>
    <s v="21.0"/>
    <s v="00036.0"/>
    <s v="91001"/>
    <s v="85000"/>
    <x v="2"/>
    <x v="17"/>
    <n v="0"/>
    <s v="Oversight asbestos abatement for Cedarlane's flooring at room #B3 &amp; D1 under the cabinets and side rooms off Band room"/>
  </r>
  <r>
    <s v="Cedarlane-21st Century-Contractor"/>
    <x v="3"/>
    <x v="3"/>
    <x v="4"/>
    <x v="0"/>
    <x v="25"/>
    <x v="3"/>
    <x v="47"/>
    <x v="50"/>
    <x v="1"/>
    <m/>
    <x v="68"/>
    <n v="0"/>
    <n v="588686.5"/>
    <s v="Pay app #1"/>
    <d v="2021-01-22T00:00:00"/>
    <s v="000000020158915"/>
    <n v="588686.5"/>
    <x v="7"/>
    <m/>
    <s v="21.0"/>
    <s v="00036.0"/>
    <s v="91001"/>
    <s v="85000"/>
    <x v="3"/>
    <x v="17"/>
    <n v="0.1543083879423329"/>
    <s v="Classroom improvements for Cedarlane 21st Century. Bid option #1.  Includes $170,000.00 of allowances"/>
  </r>
  <r>
    <s v="Cedarlane-21st Century-Contractor"/>
    <x v="3"/>
    <x v="3"/>
    <x v="4"/>
    <x v="0"/>
    <x v="25"/>
    <x v="3"/>
    <x v="47"/>
    <x v="50"/>
    <x v="1"/>
    <m/>
    <x v="68"/>
    <n v="0"/>
    <n v="318682.25"/>
    <s v="Pay app #2"/>
    <d v="2021-01-22T00:00:00"/>
    <s v="000000020158915"/>
    <n v="318682.25"/>
    <x v="7"/>
    <m/>
    <s v="21.0"/>
    <s v="00036.0"/>
    <s v="91001"/>
    <s v="85000"/>
    <x v="3"/>
    <x v="17"/>
    <n v="8.3534010484927923E-2"/>
    <s v="Classroom improvements for Cedarlane 21st Century. Bid option #1.  Includes $170,000.00 of allowances"/>
  </r>
  <r>
    <s v="Cedarlane-21st Century-Contractor"/>
    <x v="3"/>
    <x v="3"/>
    <x v="4"/>
    <x v="0"/>
    <x v="25"/>
    <x v="3"/>
    <x v="47"/>
    <x v="88"/>
    <x v="1"/>
    <m/>
    <x v="68"/>
    <n v="0"/>
    <n v="137481.65"/>
    <s v="Pay app #3"/>
    <d v="2021-03-17T00:00:00"/>
    <s v="000000020172903"/>
    <n v="137481.65"/>
    <x v="7"/>
    <m/>
    <s v="21.0"/>
    <s v="00036.0"/>
    <s v="91001"/>
    <s v="85000"/>
    <x v="3"/>
    <x v="17"/>
    <n v="3.6037129750982957E-2"/>
    <s v="Classroom improvements for Cedarlane 21st Century. Bid option #1.  Includes $170,000.00 of allowances"/>
  </r>
  <r>
    <s v="Cedarlane-21st Century-Contractor"/>
    <x v="3"/>
    <x v="3"/>
    <x v="4"/>
    <x v="0"/>
    <x v="25"/>
    <x v="3"/>
    <x v="47"/>
    <x v="89"/>
    <x v="1"/>
    <m/>
    <x v="68"/>
    <n v="0"/>
    <n v="346238.1"/>
    <s v="Pay app #4"/>
    <d v="2021-04-07T00:00:00"/>
    <s v="000000020178357"/>
    <n v="346238.1"/>
    <x v="7"/>
    <m/>
    <s v="21.0"/>
    <s v="00036.0"/>
    <s v="91001"/>
    <s v="85000"/>
    <x v="3"/>
    <x v="17"/>
    <n v="9.0757038007863694E-2"/>
    <s v="Classroom improvements for Cedarlane 21st Century. Bid option #1.  Includes $170,000.00 of allowances"/>
  </r>
  <r>
    <s v="Cedarlane-21st Century-Contractor"/>
    <x v="3"/>
    <x v="3"/>
    <x v="4"/>
    <x v="0"/>
    <x v="25"/>
    <x v="3"/>
    <x v="47"/>
    <x v="90"/>
    <x v="1"/>
    <m/>
    <x v="68"/>
    <n v="0"/>
    <n v="264523.27"/>
    <s v="Pay app #5"/>
    <d v="2021-05-21T00:00:00"/>
    <s v="000000020191176"/>
    <n v="264523.27"/>
    <x v="7"/>
    <m/>
    <s v="21.0"/>
    <s v="00036.0"/>
    <s v="91001"/>
    <s v="85000"/>
    <x v="3"/>
    <x v="17"/>
    <n v="6.9337685452162526E-2"/>
    <s v="Classroom improvements for Cedarlane 21st Century. Bid option #1.  Includes $170,000.00 of allowances"/>
  </r>
  <r>
    <s v="Cedarlane-21st Century-Contractor"/>
    <x v="3"/>
    <x v="3"/>
    <x v="4"/>
    <x v="0"/>
    <x v="25"/>
    <x v="3"/>
    <x v="47"/>
    <x v="90"/>
    <x v="1"/>
    <m/>
    <x v="68"/>
    <n v="0"/>
    <n v="60733.5"/>
    <s v="Pay app #6"/>
    <d v="2021-05-21T00:00:00"/>
    <s v="000000020191176"/>
    <n v="60733.5"/>
    <x v="7"/>
    <m/>
    <s v="21.0"/>
    <s v="00036.0"/>
    <s v="91001"/>
    <s v="85000"/>
    <x v="3"/>
    <x v="17"/>
    <n v="1.5919659239842725E-2"/>
    <s v="Classroom improvements for Cedarlane 21st Century. Bid option #1.  Includes $170,000.00 of allowances"/>
  </r>
  <r>
    <s v="Cedarlane-21st Century-Contractor"/>
    <x v="3"/>
    <x v="3"/>
    <x v="4"/>
    <x v="0"/>
    <x v="25"/>
    <x v="3"/>
    <x v="47"/>
    <x v="91"/>
    <x v="1"/>
    <m/>
    <x v="68"/>
    <n v="0"/>
    <n v="161808.95000000001"/>
    <s v="Pay app #7"/>
    <d v="2021-06-18T00:00:00"/>
    <s v="000000020199433"/>
    <n v="161808.95000000001"/>
    <x v="7"/>
    <m/>
    <s v="21.0"/>
    <s v="00036.0"/>
    <s v="91001"/>
    <s v="85000"/>
    <x v="3"/>
    <x v="17"/>
    <n v="4.2413879423328971E-2"/>
    <s v="Classroom improvements for Cedarlane 21st Century. Bid option #1.  Includes $170,000.00 of allowances"/>
  </r>
  <r>
    <s v="Cedarlane-21st Century-Contractor"/>
    <x v="3"/>
    <x v="3"/>
    <x v="4"/>
    <x v="0"/>
    <x v="25"/>
    <x v="3"/>
    <x v="47"/>
    <x v="92"/>
    <x v="1"/>
    <m/>
    <x v="68"/>
    <n v="0"/>
    <n v="470243.82"/>
    <s v="Pay app #8"/>
    <d v="2021-07-12T00:00:00"/>
    <s v="000000020207269"/>
    <n v="470243.82"/>
    <x v="7"/>
    <m/>
    <s v="21.0"/>
    <s v="00036.0"/>
    <s v="91001"/>
    <s v="85000"/>
    <x v="3"/>
    <x v="17"/>
    <n v="0.12326181389252949"/>
    <s v="Classroom improvements for Cedarlane 21st Century. Bid option #1.  Includes $170,000.00 of allowances"/>
  </r>
  <r>
    <s v="Cedarlane-21st Century-Contractor"/>
    <x v="3"/>
    <x v="3"/>
    <x v="4"/>
    <x v="0"/>
    <x v="25"/>
    <x v="3"/>
    <x v="47"/>
    <x v="93"/>
    <x v="2"/>
    <m/>
    <x v="68"/>
    <n v="0"/>
    <n v="277494.34999999998"/>
    <s v="Pay app #9"/>
    <d v="2021-08-17T00:00:00"/>
    <s v="000000020231509"/>
    <n v="277494.34999999998"/>
    <x v="7"/>
    <m/>
    <s v="21.0"/>
    <s v="00036.0"/>
    <s v="91001"/>
    <s v="85000"/>
    <x v="3"/>
    <x v="17"/>
    <n v="7.2737706422018336E-2"/>
    <s v="Classroom improvements for Cedarlane 21st Century. Bid option #1.  Includes $170,000.00 of allowances"/>
  </r>
  <r>
    <s v="Cedarlane-21st Century-Contractor"/>
    <x v="3"/>
    <x v="3"/>
    <x v="4"/>
    <x v="0"/>
    <x v="25"/>
    <x v="3"/>
    <x v="47"/>
    <x v="94"/>
    <x v="2"/>
    <m/>
    <x v="68"/>
    <n v="0"/>
    <n v="143188.64000000001"/>
    <s v="Pay app #10"/>
    <d v="2021-11-23T00:00:00"/>
    <s v="000000020343098"/>
    <n v="143188.64000000001"/>
    <x v="7"/>
    <m/>
    <s v="21.0"/>
    <s v="00036.0"/>
    <s v="91001"/>
    <s v="85000"/>
    <x v="3"/>
    <x v="17"/>
    <n v="3.7533064220183487E-2"/>
    <s v="Classroom improvements for Cedarlane 21st Century. Bid option #1.  Includes $170,000.00 of allowances"/>
  </r>
  <r>
    <s v="Cedarlane-21st Century-Contractor"/>
    <x v="3"/>
    <x v="3"/>
    <x v="4"/>
    <x v="0"/>
    <x v="25"/>
    <x v="3"/>
    <x v="47"/>
    <x v="95"/>
    <x v="2"/>
    <m/>
    <x v="68"/>
    <n v="0"/>
    <n v="71418.97"/>
    <s v="Pay app #11"/>
    <d v="2021-12-20T00:00:00"/>
    <s v="000000020370752"/>
    <n v="71418.97"/>
    <x v="7"/>
    <m/>
    <s v="21.0"/>
    <s v="00036.0"/>
    <s v="91001"/>
    <s v="85000"/>
    <x v="3"/>
    <x v="17"/>
    <n v="1.8720568807339449E-2"/>
    <s v="Classroom improvements for Cedarlane 21st Century. Bid option #1.  Includes $170,000.00 of allowances"/>
  </r>
  <r>
    <s v="Cedarlane-21st Century-Contractor"/>
    <x v="3"/>
    <x v="3"/>
    <x v="4"/>
    <x v="0"/>
    <x v="25"/>
    <x v="3"/>
    <x v="47"/>
    <x v="96"/>
    <x v="2"/>
    <s v="21-2507"/>
    <x v="68"/>
    <n v="149499.99999999953"/>
    <n v="149499.99999999953"/>
    <m/>
    <m/>
    <m/>
    <n v="0"/>
    <x v="7"/>
    <m/>
    <s v="21.0"/>
    <s v="00036.0"/>
    <s v="91001"/>
    <s v="85000"/>
    <x v="3"/>
    <x v="17"/>
    <n v="0"/>
    <s v="Classroom improvements for Cedarlane 21st Century. Bid option #1.  Includes $170,000.00 of allowances"/>
  </r>
  <r>
    <s v="Cedarlane-21st Century-Design"/>
    <x v="3"/>
    <x v="6"/>
    <x v="4"/>
    <x v="0"/>
    <x v="26"/>
    <x v="8"/>
    <x v="48"/>
    <x v="97"/>
    <x v="3"/>
    <m/>
    <x v="69"/>
    <n v="0"/>
    <n v="2672"/>
    <n v="514189"/>
    <d v="2018-10-12T00:00:00"/>
    <n v="24854124"/>
    <n v="2672"/>
    <x v="7"/>
    <m/>
    <s v="21.0"/>
    <s v="00036.0"/>
    <s v="91001"/>
    <s v="85000"/>
    <x v="8"/>
    <x v="17"/>
    <n v="1.7395833333333333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98"/>
    <x v="4"/>
    <m/>
    <x v="69"/>
    <n v="0"/>
    <n v="2672"/>
    <n v="516548"/>
    <d v="2019-04-22T00:00:00"/>
    <n v="25242024"/>
    <n v="2672"/>
    <x v="7"/>
    <m/>
    <s v="21.0"/>
    <s v="00036.0"/>
    <s v="91001"/>
    <s v="85000"/>
    <x v="8"/>
    <x v="17"/>
    <n v="1.7395833333333333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9"/>
    <x v="0"/>
    <m/>
    <x v="69"/>
    <n v="0"/>
    <n v="21376"/>
    <n v="518434"/>
    <d v="2019-10-10T00:00:00"/>
    <s v="000000020025176"/>
    <n v="21376"/>
    <x v="7"/>
    <m/>
    <s v="21.0"/>
    <s v="00036.0"/>
    <s v="91001"/>
    <s v="85000"/>
    <x v="8"/>
    <x v="17"/>
    <n v="0.13916666666666666"/>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99"/>
    <x v="0"/>
    <m/>
    <x v="69"/>
    <n v="0"/>
    <n v="7481.6"/>
    <n v="522495"/>
    <d v="2020-04-17T00:00:00"/>
    <s v="000000020090429"/>
    <n v="7481.6"/>
    <x v="7"/>
    <m/>
    <s v="21.0"/>
    <s v="00036.0"/>
    <s v="91001"/>
    <s v="85000"/>
    <x v="8"/>
    <x v="17"/>
    <n v="4.8708333333333333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100"/>
    <x v="0"/>
    <m/>
    <x v="69"/>
    <n v="0"/>
    <n v="45958.400000000001"/>
    <n v="523906"/>
    <d v="2020-06-22T00:00:00"/>
    <s v="000000020107236"/>
    <n v="45958.400000000001"/>
    <x v="7"/>
    <m/>
    <s v="21.0"/>
    <s v="00036.0"/>
    <s v="91001"/>
    <s v="85000"/>
    <x v="8"/>
    <x v="17"/>
    <n v="0.29920833333333335"/>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101"/>
    <x v="0"/>
    <m/>
    <x v="69"/>
    <n v="0"/>
    <n v="1670"/>
    <n v="524035"/>
    <d v="2020-08-18T00:00:00"/>
    <s v="000000020120086"/>
    <n v="1670"/>
    <x v="7"/>
    <m/>
    <s v="21.0"/>
    <s v="00036.0"/>
    <s v="91001"/>
    <s v="85000"/>
    <x v="8"/>
    <x v="17"/>
    <n v="1.0872395833333333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101"/>
    <x v="0"/>
    <m/>
    <x v="69"/>
    <n v="0"/>
    <n v="19100"/>
    <n v="524035"/>
    <d v="2020-08-18T00:00:00"/>
    <s v="000000020120086"/>
    <n v="19100"/>
    <x v="7"/>
    <m/>
    <s v="21.0"/>
    <s v="00036.0"/>
    <s v="91001"/>
    <s v="85000"/>
    <x v="8"/>
    <x v="17"/>
    <n v="0.12434895833333333"/>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Allowances for topographic survey, fire water plan, coutyard grading, &amp; revised site plan."/>
  </r>
  <r>
    <s v="Cedarlane-21st Century-Design"/>
    <x v="3"/>
    <x v="6"/>
    <x v="4"/>
    <x v="0"/>
    <x v="26"/>
    <x v="8"/>
    <x v="48"/>
    <x v="44"/>
    <x v="1"/>
    <m/>
    <x v="69"/>
    <n v="0"/>
    <n v="1670"/>
    <n v="524655"/>
    <d v="2020-10-13T00:00:00"/>
    <s v="000000020134100"/>
    <n v="1670"/>
    <x v="7"/>
    <m/>
    <s v="21.0"/>
    <s v="00036.0"/>
    <s v="91001"/>
    <s v="85000"/>
    <x v="8"/>
    <x v="17"/>
    <n v="1.0872395833333333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44"/>
    <x v="1"/>
    <m/>
    <x v="69"/>
    <n v="0"/>
    <n v="668"/>
    <n v="525158"/>
    <d v="2020-10-13T00:00:00"/>
    <s v="000000020134100"/>
    <n v="668"/>
    <x v="7"/>
    <m/>
    <s v="21.0"/>
    <s v="00036.0"/>
    <s v="91001"/>
    <s v="85000"/>
    <x v="8"/>
    <x v="17"/>
    <n v="4.3489583333333331E-3"/>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21"/>
    <x v="1"/>
    <m/>
    <x v="69"/>
    <n v="0"/>
    <n v="2672"/>
    <n v="525717"/>
    <d v="2020-10-21T00:00:00"/>
    <s v="000000020136453"/>
    <n v="2672"/>
    <x v="7"/>
    <m/>
    <s v="21.0"/>
    <s v="00036.0"/>
    <s v="91001"/>
    <s v="85000"/>
    <x v="8"/>
    <x v="17"/>
    <n v="1.7395833333333333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33"/>
    <x v="1"/>
    <m/>
    <x v="69"/>
    <n v="0"/>
    <n v="1670"/>
    <n v="526191"/>
    <d v="2021-02-05T00:00:00"/>
    <s v="000000020162570"/>
    <n v="1670"/>
    <x v="7"/>
    <m/>
    <s v="21.0"/>
    <s v="00036.0"/>
    <s v="91001"/>
    <s v="85000"/>
    <x v="8"/>
    <x v="17"/>
    <n v="1.0872395833333333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33"/>
    <x v="1"/>
    <m/>
    <x v="69"/>
    <n v="0"/>
    <n v="1670"/>
    <n v="526648"/>
    <d v="2021-02-05T00:00:00"/>
    <s v="000000020162570"/>
    <n v="1670"/>
    <x v="7"/>
    <m/>
    <s v="21.0"/>
    <s v="00036.0"/>
    <s v="91001"/>
    <s v="85000"/>
    <x v="8"/>
    <x v="17"/>
    <n v="1.0872395833333333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102"/>
    <x v="2"/>
    <m/>
    <x v="69"/>
    <n v="0"/>
    <n v="1670"/>
    <n v="527231"/>
    <d v="2022-01-25T00:00:00"/>
    <s v="000000020397386"/>
    <n v="1670"/>
    <x v="7"/>
    <m/>
    <s v="21.0"/>
    <s v="00036.0"/>
    <s v="91001"/>
    <s v="85000"/>
    <x v="8"/>
    <x v="17"/>
    <n v="1.0872395833333333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102"/>
    <x v="2"/>
    <m/>
    <x v="69"/>
    <n v="0"/>
    <n v="2004"/>
    <n v="528248"/>
    <d v="2022-01-25T00:00:00"/>
    <s v="000000020397386"/>
    <n v="2004"/>
    <x v="7"/>
    <m/>
    <s v="21.0"/>
    <s v="00036.0"/>
    <s v="91001"/>
    <s v="85000"/>
    <x v="8"/>
    <x v="17"/>
    <n v="1.3046874999999999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102"/>
    <x v="2"/>
    <m/>
    <x v="69"/>
    <n v="0"/>
    <n v="2338"/>
    <n v="528686"/>
    <d v="2022-01-25T00:00:00"/>
    <s v="000000020397386"/>
    <n v="2338"/>
    <x v="7"/>
    <m/>
    <s v="21.0"/>
    <s v="00036.0"/>
    <s v="91001"/>
    <s v="85000"/>
    <x v="8"/>
    <x v="17"/>
    <n v="1.5221354166666666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102"/>
    <x v="2"/>
    <m/>
    <x v="69"/>
    <n v="0"/>
    <n v="1336"/>
    <n v="529088"/>
    <d v="2022-01-25T00:00:00"/>
    <s v="000000020397386"/>
    <n v="1336"/>
    <x v="7"/>
    <m/>
    <s v="21.0"/>
    <s v="00036.0"/>
    <s v="91001"/>
    <s v="85000"/>
    <x v="8"/>
    <x v="17"/>
    <n v="8.6979166666666663E-3"/>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102"/>
    <x v="2"/>
    <m/>
    <x v="69"/>
    <n v="0"/>
    <n v="4008"/>
    <n v="530146"/>
    <d v="2022-01-25T00:00:00"/>
    <s v="000000020397386"/>
    <n v="4008"/>
    <x v="7"/>
    <m/>
    <s v="21.0"/>
    <s v="00036.0"/>
    <s v="91001"/>
    <s v="85000"/>
    <x v="8"/>
    <x v="17"/>
    <n v="2.6093749999999999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103"/>
    <x v="2"/>
    <m/>
    <x v="69"/>
    <n v="0"/>
    <n v="3340"/>
    <n v="527739"/>
    <d v="2022-01-26T00:00:00"/>
    <s v="000000020398558"/>
    <n v="3340"/>
    <x v="7"/>
    <m/>
    <s v="21.0"/>
    <s v="00036.0"/>
    <s v="91001"/>
    <s v="85000"/>
    <x v="8"/>
    <x v="17"/>
    <n v="2.1744791666666666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103"/>
    <x v="2"/>
    <m/>
    <x v="69"/>
    <n v="0"/>
    <n v="2338"/>
    <n v="529656"/>
    <d v="2022-01-26T00:00:00"/>
    <s v="000000020398558"/>
    <n v="2338"/>
    <x v="7"/>
    <m/>
    <s v="21.0"/>
    <s v="00036.0"/>
    <s v="91001"/>
    <s v="85000"/>
    <x v="8"/>
    <x v="17"/>
    <n v="1.5221354166666666E-2"/>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Design"/>
    <x v="3"/>
    <x v="6"/>
    <x v="4"/>
    <x v="0"/>
    <x v="26"/>
    <x v="8"/>
    <x v="48"/>
    <x v="81"/>
    <x v="2"/>
    <s v="2-525"/>
    <x v="69"/>
    <n v="27286"/>
    <n v="27286"/>
    <m/>
    <m/>
    <m/>
    <n v="0"/>
    <x v="7"/>
    <m/>
    <s v="21.0"/>
    <s v="00036.0"/>
    <s v="91001"/>
    <s v="85000"/>
    <x v="8"/>
    <x v="17"/>
    <n v="0"/>
    <s v="Architect - Provide architectural &amp; engineering services for Cedarlane 21st Century Modernization project. Scope of work consists of technology &amp; interior upgrades to all classrooms in each bldg.  Sitework will be limited to ADA access &amp; path of travel requirements to each classroom. Include allowances of $20,000.00."/>
  </r>
  <r>
    <s v="Cedarlane-21st Century-Technology"/>
    <x v="3"/>
    <x v="0"/>
    <x v="4"/>
    <x v="0"/>
    <x v="27"/>
    <x v="23"/>
    <x v="25"/>
    <x v="104"/>
    <x v="1"/>
    <s v="21-3361"/>
    <x v="70"/>
    <n v="0"/>
    <n v="1351.5"/>
    <n v="956470"/>
    <d v="2021-02-10T00:00:00"/>
    <s v="000000020163835"/>
    <n v="1351.5"/>
    <x v="7"/>
    <m/>
    <s v="21.0"/>
    <s v="00036.0"/>
    <s v="00002"/>
    <s v="81000"/>
    <x v="1"/>
    <x v="17"/>
    <n v="1"/>
    <s v="Computer cables for Cedarlane"/>
  </r>
  <r>
    <s v="Cedarlane-21st Century-Advertisement"/>
    <x v="3"/>
    <x v="10"/>
    <x v="4"/>
    <x v="0"/>
    <x v="28"/>
    <x v="24"/>
    <x v="49"/>
    <x v="105"/>
    <x v="1"/>
    <s v="21-2253"/>
    <x v="71"/>
    <n v="0"/>
    <n v="301.67"/>
    <n v="11412572"/>
    <d v="2020-10-19T00:00:00"/>
    <s v="000000020135642"/>
    <n v="301.67"/>
    <x v="7"/>
    <m/>
    <s v="21.0"/>
    <s v="00036.0"/>
    <s v="91001"/>
    <s v="85000"/>
    <x v="11"/>
    <x v="17"/>
    <n v="0.33333701657458564"/>
    <s v="Advertising for Bid 2020-21.01 HLPUSD Bid Bundle #2: 21st Century Classroom Improvements for Cedarlane, Mesa Robles, &amp; Cedarlane Interim Housing. Publication dates: 09/22/20 &amp; 09/28/20"/>
  </r>
  <r>
    <s v="Cedarlane-21st Century-DSA Inspection"/>
    <x v="3"/>
    <x v="4"/>
    <x v="4"/>
    <x v="0"/>
    <x v="5"/>
    <x v="4"/>
    <x v="50"/>
    <x v="34"/>
    <x v="1"/>
    <m/>
    <x v="72"/>
    <n v="0"/>
    <n v="2880"/>
    <s v="202102-04:CMSM"/>
    <d v="2021-03-24T00:00:00"/>
    <s v="000000020174730"/>
    <n v="2880"/>
    <x v="7"/>
    <m/>
    <s v="21.0"/>
    <s v="00036.0"/>
    <s v="91001"/>
    <s v="85000"/>
    <x v="5"/>
    <x v="17"/>
    <n v="1.4265335235378032E-2"/>
    <s v="General inspection for the project as defined in Title 24 for Cedarlane modernization."/>
  </r>
  <r>
    <s v="Cedarlane-21st Century-DSA Inspection"/>
    <x v="3"/>
    <x v="4"/>
    <x v="4"/>
    <x v="0"/>
    <x v="5"/>
    <x v="4"/>
    <x v="50"/>
    <x v="34"/>
    <x v="1"/>
    <m/>
    <x v="72"/>
    <n v="0"/>
    <n v="5760"/>
    <s v="202103-06:CMSM"/>
    <d v="2021-03-24T00:00:00"/>
    <s v="000000020174730"/>
    <n v="5760"/>
    <x v="7"/>
    <m/>
    <s v="21.0"/>
    <s v="00036.0"/>
    <s v="91001"/>
    <s v="85000"/>
    <x v="5"/>
    <x v="17"/>
    <n v="2.8530670470756064E-2"/>
    <s v="General inspection for the project as defined in Title 24 for Cedarlane modernization."/>
  </r>
  <r>
    <s v="Cedarlane-21st Century-DSA Inspection"/>
    <x v="3"/>
    <x v="4"/>
    <x v="4"/>
    <x v="0"/>
    <x v="5"/>
    <x v="4"/>
    <x v="50"/>
    <x v="55"/>
    <x v="1"/>
    <m/>
    <x v="72"/>
    <n v="0"/>
    <n v="5184"/>
    <s v="202012-10:CMSM"/>
    <d v="2021-04-19T00:00:00"/>
    <s v="000000020181403"/>
    <n v="5184"/>
    <x v="7"/>
    <m/>
    <s v="21.0"/>
    <s v="00036.0"/>
    <s v="91001"/>
    <s v="85000"/>
    <x v="5"/>
    <x v="17"/>
    <n v="2.5677603423680456E-2"/>
    <s v="General inspection for the project as defined in Title 24 for Cedarlane modernization."/>
  </r>
  <r>
    <s v="Cedarlane-21st Century-DSA Inspection"/>
    <x v="3"/>
    <x v="4"/>
    <x v="4"/>
    <x v="0"/>
    <x v="5"/>
    <x v="4"/>
    <x v="50"/>
    <x v="55"/>
    <x v="1"/>
    <m/>
    <x v="72"/>
    <n v="0"/>
    <n v="3168"/>
    <s v="202101-07:CMSM"/>
    <d v="2021-04-19T00:00:00"/>
    <s v="000000020181403"/>
    <n v="3168"/>
    <x v="7"/>
    <m/>
    <s v="21.0"/>
    <s v="00036.0"/>
    <s v="91001"/>
    <s v="85000"/>
    <x v="5"/>
    <x v="17"/>
    <n v="1.5691868758915834E-2"/>
    <s v="General inspection for the project as defined in Title 24 for Cedarlane modernization."/>
  </r>
  <r>
    <s v="Cedarlane-21st Century-DSA Inspection"/>
    <x v="3"/>
    <x v="4"/>
    <x v="4"/>
    <x v="0"/>
    <x v="5"/>
    <x v="4"/>
    <x v="50"/>
    <x v="106"/>
    <x v="1"/>
    <m/>
    <x v="72"/>
    <n v="0"/>
    <n v="6624"/>
    <s v="202104-05:CMSM"/>
    <d v="2021-04-20T00:00:00"/>
    <s v="000000020181749"/>
    <n v="6624"/>
    <x v="7"/>
    <m/>
    <s v="21.0"/>
    <s v="00036.0"/>
    <s v="91001"/>
    <s v="85000"/>
    <x v="5"/>
    <x v="17"/>
    <n v="3.2810271041369472E-2"/>
    <s v="General inspection for the project as defined in Title 24 for Cedarlane modernization."/>
  </r>
  <r>
    <s v="Cedarlane-21st Century-DSA Inspection"/>
    <x v="3"/>
    <x v="4"/>
    <x v="4"/>
    <x v="0"/>
    <x v="5"/>
    <x v="4"/>
    <x v="50"/>
    <x v="107"/>
    <x v="1"/>
    <m/>
    <x v="72"/>
    <n v="0"/>
    <n v="6336"/>
    <s v="202105-04:CMSM"/>
    <d v="2021-06-09T00:00:00"/>
    <s v="000000020196442"/>
    <n v="6336"/>
    <x v="7"/>
    <m/>
    <s v="21.0"/>
    <s v="00036.0"/>
    <s v="91001"/>
    <s v="85000"/>
    <x v="5"/>
    <x v="17"/>
    <n v="3.1383737517831668E-2"/>
    <s v="General inspection for the project as defined in Title 24 for Cedarlane modernization."/>
  </r>
  <r>
    <s v="Cedarlane-21st Century-DSA Inspection"/>
    <x v="3"/>
    <x v="4"/>
    <x v="4"/>
    <x v="0"/>
    <x v="5"/>
    <x v="4"/>
    <x v="50"/>
    <x v="108"/>
    <x v="1"/>
    <m/>
    <x v="72"/>
    <n v="0"/>
    <n v="2880"/>
    <s v="202106-04:CMSM"/>
    <d v="2021-06-23T00:00:00"/>
    <s v="000000020200462"/>
    <n v="2880"/>
    <x v="7"/>
    <m/>
    <s v="21.0"/>
    <s v="00036.0"/>
    <s v="91001"/>
    <s v="85000"/>
    <x v="5"/>
    <x v="17"/>
    <n v="1.4265335235378032E-2"/>
    <s v="General inspection for the project as defined in Title 24 for Cedarlane modernization."/>
  </r>
  <r>
    <s v="Cedarlane-21st Century-DSA Inspection"/>
    <x v="3"/>
    <x v="4"/>
    <x v="4"/>
    <x v="0"/>
    <x v="5"/>
    <x v="4"/>
    <x v="50"/>
    <x v="17"/>
    <x v="1"/>
    <m/>
    <x v="72"/>
    <n v="0"/>
    <n v="3168"/>
    <s v="202107-04:CMSM"/>
    <d v="2021-09-09T00:00:00"/>
    <s v="000000020255215"/>
    <n v="3168"/>
    <x v="7"/>
    <m/>
    <s v="21.0"/>
    <s v="00036.0"/>
    <s v="91001"/>
    <s v="85000"/>
    <x v="5"/>
    <x v="17"/>
    <n v="1.5691868758915834E-2"/>
    <s v="General inspection for the project as defined in Title 24 for Cedarlane modernization."/>
  </r>
  <r>
    <s v="Cedarlane-21st Century-DSA Inspection"/>
    <x v="3"/>
    <x v="4"/>
    <x v="4"/>
    <x v="0"/>
    <x v="5"/>
    <x v="4"/>
    <x v="50"/>
    <x v="109"/>
    <x v="2"/>
    <m/>
    <x v="72"/>
    <n v="0"/>
    <n v="11520"/>
    <s v="202108-03:CMSM"/>
    <d v="2021-09-22T00:00:00"/>
    <s v="000000020269793"/>
    <n v="11520"/>
    <x v="7"/>
    <m/>
    <s v="21.0"/>
    <s v="00036.0"/>
    <s v="91001"/>
    <s v="85000"/>
    <x v="5"/>
    <x v="17"/>
    <n v="5.7061340941512127E-2"/>
    <s v="General inspection for the project as defined in Title 24 for Cedarlane modernization."/>
  </r>
  <r>
    <s v="Cedarlane-21st Century-DSA Inspection"/>
    <x v="3"/>
    <x v="4"/>
    <x v="4"/>
    <x v="0"/>
    <x v="5"/>
    <x v="4"/>
    <x v="50"/>
    <x v="110"/>
    <x v="2"/>
    <m/>
    <x v="72"/>
    <n v="0"/>
    <n v="6480"/>
    <s v="202110-03:CMSM"/>
    <d v="2021-10-22T00:00:00"/>
    <s v="000000020305831"/>
    <n v="6480"/>
    <x v="7"/>
    <m/>
    <s v="21.0"/>
    <s v="00036.0"/>
    <s v="91001"/>
    <s v="85000"/>
    <x v="5"/>
    <x v="17"/>
    <n v="3.209700427960057E-2"/>
    <s v="General inspection for the project as defined in Title 24 for Cedarlane modernization."/>
  </r>
  <r>
    <s v="Cedarlane-21st Century-DSA Inspection"/>
    <x v="3"/>
    <x v="4"/>
    <x v="4"/>
    <x v="0"/>
    <x v="5"/>
    <x v="4"/>
    <x v="50"/>
    <x v="111"/>
    <x v="2"/>
    <m/>
    <x v="72"/>
    <n v="0"/>
    <n v="5760"/>
    <s v="202111-03:CMSM"/>
    <d v="2021-12-01T00:00:00"/>
    <s v="000000020346455"/>
    <n v="5760"/>
    <x v="7"/>
    <m/>
    <s v="21.0"/>
    <s v="00036.0"/>
    <s v="91001"/>
    <s v="85000"/>
    <x v="5"/>
    <x v="17"/>
    <n v="2.8530670470756064E-2"/>
    <s v="General inspection for the project as defined in Title 24 for Cedarlane modernization."/>
  </r>
  <r>
    <s v="Cedarlane-21st Century-DSA Inspection"/>
    <x v="3"/>
    <x v="4"/>
    <x v="4"/>
    <x v="0"/>
    <x v="5"/>
    <x v="4"/>
    <x v="50"/>
    <x v="95"/>
    <x v="2"/>
    <m/>
    <x v="72"/>
    <n v="0"/>
    <n v="6048"/>
    <s v="202112-03:CMSM"/>
    <d v="2021-12-20T00:00:00"/>
    <s v="000000020370771"/>
    <n v="6048"/>
    <x v="7"/>
    <m/>
    <s v="21.0"/>
    <s v="00036.0"/>
    <s v="91001"/>
    <s v="85000"/>
    <x v="5"/>
    <x v="17"/>
    <n v="2.9957203994293864E-2"/>
    <s v="General inspection for the project as defined in Title 24 for Cedarlane modernization."/>
  </r>
  <r>
    <s v="Cedarlane-21st Century-DSA Inspection"/>
    <x v="3"/>
    <x v="4"/>
    <x v="4"/>
    <x v="0"/>
    <x v="5"/>
    <x v="4"/>
    <x v="50"/>
    <x v="112"/>
    <x v="2"/>
    <m/>
    <x v="72"/>
    <n v="0"/>
    <n v="3024"/>
    <s v="202108-09:CMSM"/>
    <d v="2022-01-12T00:00:00"/>
    <s v="000000020382224"/>
    <n v="3024"/>
    <x v="7"/>
    <m/>
    <s v="21.0"/>
    <s v="00036.0"/>
    <s v="91001"/>
    <s v="85000"/>
    <x v="5"/>
    <x v="17"/>
    <n v="1.4978601997146932E-2"/>
    <s v="General inspection for the project as defined in Title 24 for Cedarlane modernization."/>
  </r>
  <r>
    <s v="Cedarlane-21st Century-DSA Inspection"/>
    <x v="3"/>
    <x v="4"/>
    <x v="4"/>
    <x v="0"/>
    <x v="5"/>
    <x v="4"/>
    <x v="50"/>
    <x v="113"/>
    <x v="2"/>
    <s v="21-2812"/>
    <x v="72"/>
    <n v="24768"/>
    <n v="24768"/>
    <m/>
    <m/>
    <m/>
    <n v="0"/>
    <x v="7"/>
    <m/>
    <s v="21.0"/>
    <s v="00036.0"/>
    <s v="91001"/>
    <s v="85000"/>
    <x v="5"/>
    <x v="17"/>
    <n v="0"/>
    <s v="General inspection for the project as defined in Title 24 for Cedarlane modernization."/>
  </r>
  <r>
    <s v="Cedarlane-21st Century-Move classroom"/>
    <x v="3"/>
    <x v="11"/>
    <x v="4"/>
    <x v="0"/>
    <x v="29"/>
    <x v="25"/>
    <x v="51"/>
    <x v="114"/>
    <x v="1"/>
    <m/>
    <x v="73"/>
    <n v="0"/>
    <n v="318.12"/>
    <m/>
    <m/>
    <m/>
    <n v="318.12"/>
    <x v="7"/>
    <m/>
    <s v="21.0"/>
    <s v="00036.0"/>
    <s v="00002"/>
    <s v="81000"/>
    <x v="1"/>
    <x v="17"/>
    <n v="1"/>
    <s v="Boxes(240) for teachers' to pack their classrooms at Cedarlane."/>
  </r>
  <r>
    <s v="Cedarlane-21st Century-Move classroom"/>
    <x v="3"/>
    <x v="11"/>
    <x v="4"/>
    <x v="0"/>
    <x v="29"/>
    <x v="26"/>
    <x v="25"/>
    <x v="29"/>
    <x v="1"/>
    <m/>
    <x v="74"/>
    <n v="0"/>
    <n v="484.13"/>
    <m/>
    <m/>
    <m/>
    <n v="484.13"/>
    <x v="7"/>
    <m/>
    <s v="21.0"/>
    <s v="00036.0"/>
    <s v="00002"/>
    <s v="81000"/>
    <x v="1"/>
    <x v="17"/>
    <n v="1"/>
    <s v="Boxes(250) &amp; packing tapes (50) for teachers' to pack their classrooms at Cedarlane."/>
  </r>
  <r>
    <s v="Cedarlane-21st Century-Move classroom"/>
    <x v="3"/>
    <x v="11"/>
    <x v="4"/>
    <x v="0"/>
    <x v="29"/>
    <x v="26"/>
    <x v="52"/>
    <x v="115"/>
    <x v="1"/>
    <m/>
    <x v="75"/>
    <n v="0"/>
    <n v="484.13"/>
    <m/>
    <m/>
    <m/>
    <n v="484.13"/>
    <x v="7"/>
    <m/>
    <s v="21.0"/>
    <s v="00036.0"/>
    <s v="00002"/>
    <s v="81000"/>
    <x v="1"/>
    <x v="17"/>
    <n v="1"/>
    <s v="Boxes(250) &amp; packing tapes (50) for teachers' to pack their classrooms at Cedarlane."/>
  </r>
  <r>
    <s v="Cedarlane-21st Century-Move classroom"/>
    <x v="3"/>
    <x v="11"/>
    <x v="4"/>
    <x v="0"/>
    <x v="29"/>
    <x v="26"/>
    <x v="53"/>
    <x v="116"/>
    <x v="1"/>
    <m/>
    <x v="76"/>
    <n v="0"/>
    <n v="795.26"/>
    <m/>
    <m/>
    <m/>
    <n v="795.26"/>
    <x v="7"/>
    <m/>
    <s v="21.0"/>
    <s v="00036.0"/>
    <s v="00002"/>
    <s v="81000"/>
    <x v="1"/>
    <x v="17"/>
    <n v="1"/>
    <s v="Boxes(260) &amp; packing tapes (150) for teachers' to pack their classrooms at Cedarlane."/>
  </r>
  <r>
    <s v="Cedarlane-21st Century-Move classroom"/>
    <x v="3"/>
    <x v="11"/>
    <x v="4"/>
    <x v="0"/>
    <x v="29"/>
    <x v="25"/>
    <x v="54"/>
    <x v="117"/>
    <x v="1"/>
    <m/>
    <x v="77"/>
    <n v="0"/>
    <n v="466.62"/>
    <m/>
    <m/>
    <m/>
    <n v="466.62"/>
    <x v="7"/>
    <m/>
    <s v="21.0"/>
    <s v="00036.0"/>
    <s v="00002"/>
    <s v="81000"/>
    <x v="1"/>
    <x v="17"/>
    <n v="1"/>
    <s v="Boxes(360) for teachers' to pack their classrooms at Cedarlane."/>
  </r>
  <r>
    <s v="Cedarlane-21st Century-FF &amp; E"/>
    <x v="3"/>
    <x v="1"/>
    <x v="4"/>
    <x v="0"/>
    <x v="29"/>
    <x v="27"/>
    <x v="55"/>
    <x v="92"/>
    <x v="2"/>
    <m/>
    <x v="78"/>
    <n v="0"/>
    <n v="0"/>
    <m/>
    <m/>
    <m/>
    <n v="0"/>
    <x v="7"/>
    <m/>
    <s v="21.0"/>
    <s v="00036.0"/>
    <s v="00002"/>
    <s v="81000"/>
    <x v="1"/>
    <x v="17"/>
    <n v="1"/>
    <s v="Classroom soap dispensers (24) for Cedarlane.  These items are free to sites."/>
  </r>
  <r>
    <s v="Cedarlane-21st Century-FF &amp; E"/>
    <x v="3"/>
    <x v="1"/>
    <x v="4"/>
    <x v="0"/>
    <x v="29"/>
    <x v="28"/>
    <x v="56"/>
    <x v="118"/>
    <x v="2"/>
    <m/>
    <x v="79"/>
    <n v="0"/>
    <n v="918.52"/>
    <m/>
    <m/>
    <m/>
    <n v="918.52"/>
    <x v="7"/>
    <m/>
    <s v="21.0"/>
    <s v="00036.0"/>
    <s v="00002"/>
    <s v="81000"/>
    <x v="1"/>
    <x v="17"/>
    <n v="1"/>
    <s v="Classroom paper towel dispensers (24) for Cedarlane "/>
  </r>
  <r>
    <s v="Cedarlane-Drinking fountain replacement-DSA Inspection"/>
    <x v="3"/>
    <x v="4"/>
    <x v="4"/>
    <x v="2"/>
    <x v="5"/>
    <x v="4"/>
    <x v="4"/>
    <x v="7"/>
    <x v="2"/>
    <s v="2-6600"/>
    <x v="7"/>
    <n v="1200"/>
    <n v="1200"/>
    <m/>
    <m/>
    <m/>
    <n v="0"/>
    <x v="0"/>
    <m/>
    <s v="21.0"/>
    <s v="00036.0"/>
    <s v="91001"/>
    <s v="85000"/>
    <x v="5"/>
    <x v="18"/>
    <n v="0"/>
    <s v="General inspection for the project as defined in Title 24 at Cedarlane.  Replacement of 3-exterior drinking fountains"/>
  </r>
  <r>
    <s v="Cedarlane-Fire alarm-DSA Fees"/>
    <x v="3"/>
    <x v="7"/>
    <x v="4"/>
    <x v="3"/>
    <x v="12"/>
    <x v="9"/>
    <x v="57"/>
    <x v="119"/>
    <x v="1"/>
    <s v="21-3658"/>
    <x v="80"/>
    <n v="0"/>
    <n v="1290"/>
    <n v="12367"/>
    <d v="2021-01-20T00:00:00"/>
    <s v="000000020157905"/>
    <n v="1290"/>
    <x v="8"/>
    <m/>
    <s v="21.0"/>
    <s v="00036.0"/>
    <s v="91001"/>
    <s v="85000"/>
    <x v="9"/>
    <x v="19"/>
    <n v="0.6"/>
    <s v="DGS plan/field review fee for Cedarlane fire alarm"/>
  </r>
  <r>
    <s v="Cedarlane-Fire Alarm-Environ Consultant"/>
    <x v="3"/>
    <x v="2"/>
    <x v="4"/>
    <x v="3"/>
    <x v="2"/>
    <x v="29"/>
    <x v="21"/>
    <x v="120"/>
    <x v="0"/>
    <s v="2-9606"/>
    <x v="81"/>
    <n v="0"/>
    <n v="800"/>
    <s v="MCSI-4872"/>
    <d v="2020-04-29T00:00:00"/>
    <s v="000000020093275"/>
    <n v="800"/>
    <x v="8"/>
    <m/>
    <s v="21.0"/>
    <s v="00036.0"/>
    <s v="91001"/>
    <s v="85000"/>
    <x v="2"/>
    <x v="19"/>
    <n v="1"/>
    <s v="Limited asbestos survey of Cedarlane's permanent buildings.  Testing for fire alarm project."/>
  </r>
  <r>
    <s v="Cedarlane-Fire alarm-Design"/>
    <x v="3"/>
    <x v="6"/>
    <x v="4"/>
    <x v="3"/>
    <x v="10"/>
    <x v="8"/>
    <x v="12"/>
    <x v="121"/>
    <x v="1"/>
    <m/>
    <x v="20"/>
    <n v="0"/>
    <n v="2375"/>
    <n v="28044"/>
    <d v="2020-10-14T00:00:00"/>
    <s v="000000020134523"/>
    <n v="2375"/>
    <x v="8"/>
    <m/>
    <s v="21.0"/>
    <s v="00036.0"/>
    <s v="91001"/>
    <s v="85000"/>
    <x v="8"/>
    <x v="19"/>
    <n v="1.3860519404727167E-2"/>
    <s v="Architect - Provide architectural &amp; engineering services to upgrade the existing fire detection and alarm systems for Cedarlane. Facilities paid PO2W-20*5349 &amp; 19-104043 in the amount of $42,750.00. The total architect contract for Cedarlane FA is $47,500.00"/>
  </r>
  <r>
    <s v="Cedarlane-Fire alarm-Design"/>
    <x v="3"/>
    <x v="6"/>
    <x v="4"/>
    <x v="3"/>
    <x v="10"/>
    <x v="8"/>
    <x v="12"/>
    <x v="33"/>
    <x v="1"/>
    <m/>
    <x v="20"/>
    <n v="0"/>
    <n v="1425"/>
    <n v="28165"/>
    <d v="2021-02-05T00:00:00"/>
    <s v="000000020162584"/>
    <n v="1425"/>
    <x v="8"/>
    <m/>
    <s v="21.0"/>
    <s v="00036.0"/>
    <s v="91001"/>
    <s v="85000"/>
    <x v="8"/>
    <x v="19"/>
    <n v="8.3163116428362997E-3"/>
    <s v="Architect - Provide architectural &amp; engineering services to upgrade the existing fire detection and alarm systems for Cedarlane. Facilities paid PO2W-20*5349 &amp; 19-104043 in the amount of $42,750.00. The total architect contract for Cedarlane FA is $47,500.00"/>
  </r>
  <r>
    <s v="Cedarlane-Fire alarm-Design"/>
    <x v="3"/>
    <x v="6"/>
    <x v="4"/>
    <x v="3"/>
    <x v="10"/>
    <x v="8"/>
    <x v="12"/>
    <x v="34"/>
    <x v="1"/>
    <s v="21-1992"/>
    <x v="20"/>
    <n v="0"/>
    <n v="950"/>
    <n v="28461"/>
    <d v="2021-03-24T00:00:00"/>
    <s v="000000020174735"/>
    <n v="950"/>
    <x v="8"/>
    <m/>
    <s v="21.0"/>
    <s v="00036.0"/>
    <s v="91001"/>
    <s v="85000"/>
    <x v="8"/>
    <x v="19"/>
    <n v="5.544207761890867E-3"/>
    <s v="Architect - Provide architectural &amp; engineering services to upgrade the existing fire detection and alarm systems for Cedarlane. Facilities paid PO2W-20*5349 &amp; 19-104043 in the amount of $42,750.00. The total architect contract for Cedarlane FA is $47,500.00"/>
  </r>
  <r>
    <s v="Cedarlane-Fire Alarm-DSA Inspection"/>
    <x v="3"/>
    <x v="4"/>
    <x v="4"/>
    <x v="3"/>
    <x v="5"/>
    <x v="4"/>
    <x v="58"/>
    <x v="122"/>
    <x v="0"/>
    <m/>
    <x v="82"/>
    <n v="0"/>
    <n v="6185"/>
    <s v="202005-01:CFA"/>
    <d v="2020-05-26T00:00:00"/>
    <s v="000000020099846"/>
    <n v="6185"/>
    <x v="8"/>
    <m/>
    <s v="21.0"/>
    <s v="00036.0"/>
    <s v="91001"/>
    <s v="85000"/>
    <x v="5"/>
    <x v="19"/>
    <n v="0.74969696969696975"/>
    <s v="General inspection for the project as defined in Title 24 at Cedarlane.  Alterations to 11 buildings' fire alarm: CR bldg A, B, C, D (Library), E, F, G, H, K (Locker bldg), M (Admin), P (MPR)."/>
  </r>
  <r>
    <s v="Cedarlane-Fire Alarm-DSA Inspection"/>
    <x v="3"/>
    <x v="4"/>
    <x v="4"/>
    <x v="3"/>
    <x v="5"/>
    <x v="4"/>
    <x v="58"/>
    <x v="121"/>
    <x v="1"/>
    <s v="2-7749"/>
    <x v="82"/>
    <n v="0"/>
    <n v="2065"/>
    <s v="202009-08:CFA"/>
    <d v="2020-10-14T00:00:00"/>
    <s v="000000020134520"/>
    <n v="2065"/>
    <x v="8"/>
    <m/>
    <s v="21.0"/>
    <s v="00036.0"/>
    <s v="91001"/>
    <s v="85000"/>
    <x v="5"/>
    <x v="19"/>
    <n v="0.2503030303030303"/>
    <s v="General inspection for the project as defined in Title 24 at Cedarlane.  Alterations to 11 buildings' fire alarm: CR bldg A, B, C, D (Library), E, F, G, H, K (Locker bldg), M (Admin), P (MPR)."/>
  </r>
  <r>
    <s v="Cedarlane-Fire Alarm-Contractor"/>
    <x v="3"/>
    <x v="3"/>
    <x v="4"/>
    <x v="3"/>
    <x v="13"/>
    <x v="3"/>
    <x v="59"/>
    <x v="123"/>
    <x v="0"/>
    <m/>
    <x v="83"/>
    <n v="0"/>
    <n v="1202.7"/>
    <s v="Pay app #1"/>
    <d v="2020-03-10T00:00:00"/>
    <s v="000000020079637"/>
    <n v="1202.7"/>
    <x v="8"/>
    <m/>
    <s v="21.0"/>
    <s v="00036.0"/>
    <s v="91001"/>
    <s v="85000"/>
    <x v="4"/>
    <x v="19"/>
    <n v="9.3981314557991635E-4"/>
    <s v="Fire alarm and low voltage service for Cedarlane.  Change order of $2,087.75 is created using Facilities' account string (PO2W-22*915)"/>
  </r>
  <r>
    <s v="Cedarlane-Fire Alarm-Contractor"/>
    <x v="3"/>
    <x v="3"/>
    <x v="4"/>
    <x v="3"/>
    <x v="13"/>
    <x v="3"/>
    <x v="59"/>
    <x v="124"/>
    <x v="0"/>
    <m/>
    <x v="83"/>
    <n v="0"/>
    <n v="22141.65"/>
    <s v="Pay app #2"/>
    <d v="2020-04-08T00:00:00"/>
    <s v="000000020087746"/>
    <n v="22141.65"/>
    <x v="8"/>
    <m/>
    <s v="21.0"/>
    <s v="00036.0"/>
    <s v="91001"/>
    <s v="85000"/>
    <x v="4"/>
    <x v="19"/>
    <n v="1.7301915469218887E-2"/>
    <s v="Fire alarm and low voltage service for Cedarlane.  Change order of $2,087.75 is created using Facilities' account string (PO2W-22*915)"/>
  </r>
  <r>
    <s v="Cedarlane-Fire Alarm-Contractor"/>
    <x v="3"/>
    <x v="3"/>
    <x v="4"/>
    <x v="3"/>
    <x v="13"/>
    <x v="3"/>
    <x v="59"/>
    <x v="125"/>
    <x v="0"/>
    <m/>
    <x v="83"/>
    <n v="0"/>
    <n v="38354.720000000001"/>
    <s v="Pay app #4"/>
    <d v="2020-05-29T00:00:00"/>
    <s v="000000020101116"/>
    <n v="38354.720000000001"/>
    <x v="8"/>
    <m/>
    <s v="21.0"/>
    <s v="00036.0"/>
    <s v="91001"/>
    <s v="85000"/>
    <x v="4"/>
    <x v="19"/>
    <n v="2.9971123348330363E-2"/>
    <s v="Fire alarm and low voltage service for Cedarlane.  Change order of $2,087.75 is created using Facilities' account string (PO2W-22*915)"/>
  </r>
  <r>
    <s v="Cedarlane-Fire Alarm-Contractor"/>
    <x v="3"/>
    <x v="3"/>
    <x v="4"/>
    <x v="3"/>
    <x v="13"/>
    <x v="3"/>
    <x v="59"/>
    <x v="126"/>
    <x v="0"/>
    <m/>
    <x v="83"/>
    <n v="0"/>
    <n v="24329.03"/>
    <s v="Pay app #5"/>
    <d v="2020-07-30T00:00:00"/>
    <s v="000000020117024"/>
    <n v="24329.03"/>
    <x v="8"/>
    <m/>
    <s v="21.0"/>
    <s v="00036.0"/>
    <s v="91001"/>
    <s v="85000"/>
    <x v="4"/>
    <x v="19"/>
    <n v="1.9011176696772387E-2"/>
    <s v="Fire alarm and low voltage service for Cedarlane.  Change order of $2,087.75 is created using Facilities' account string (PO2W-22*915)"/>
  </r>
  <r>
    <s v="Cedarlane-Fire Alarm-Contractor"/>
    <x v="3"/>
    <x v="3"/>
    <x v="4"/>
    <x v="3"/>
    <x v="13"/>
    <x v="3"/>
    <x v="59"/>
    <x v="126"/>
    <x v="0"/>
    <m/>
    <x v="83"/>
    <n v="0"/>
    <n v="14196.89"/>
    <s v="Pay app #6"/>
    <d v="2020-07-30T00:00:00"/>
    <s v="000000020117024"/>
    <n v="14196.89"/>
    <x v="8"/>
    <m/>
    <s v="21.0"/>
    <s v="00036.0"/>
    <s v="91001"/>
    <s v="85000"/>
    <x v="4"/>
    <x v="19"/>
    <n v="1.1093725657563861E-2"/>
    <s v="Fire alarm and low voltage service for Cedarlane.  Change order of $2,087.75 is created using Facilities' account string (PO2W-22*915)"/>
  </r>
  <r>
    <s v="Cedarlane-Fire Alarm-Contractor"/>
    <x v="3"/>
    <x v="3"/>
    <x v="4"/>
    <x v="3"/>
    <x v="13"/>
    <x v="3"/>
    <x v="59"/>
    <x v="40"/>
    <x v="1"/>
    <m/>
    <x v="83"/>
    <n v="0"/>
    <n v="855"/>
    <s v="Pay app #10"/>
    <d v="2020-12-18T00:00:00"/>
    <s v="000000020151942"/>
    <n v="855"/>
    <x v="8"/>
    <m/>
    <s v="21.0"/>
    <s v="00036.0"/>
    <s v="91001"/>
    <s v="85000"/>
    <x v="4"/>
    <x v="19"/>
    <n v="6.6811361060183626E-4"/>
    <s v="Fire alarm and low voltage service for Cedarlane.  Change order of $2,087.75 is created using Facilities' account string (PO2W-22*915)"/>
  </r>
  <r>
    <s v="Cedarlane-Fire Alarm-Contractor"/>
    <x v="3"/>
    <x v="3"/>
    <x v="4"/>
    <x v="3"/>
    <x v="13"/>
    <x v="3"/>
    <x v="59"/>
    <x v="5"/>
    <x v="2"/>
    <s v="2-4499"/>
    <x v="83"/>
    <n v="5320"/>
    <n v="5320"/>
    <m/>
    <m/>
    <m/>
    <n v="0"/>
    <x v="8"/>
    <m/>
    <s v="21.0"/>
    <s v="00036.0"/>
    <s v="91001"/>
    <s v="85000"/>
    <x v="4"/>
    <x v="19"/>
    <n v="0"/>
    <s v="Fire alarm and low voltage service for Cedarlane.  Change order of $2,087.75 is created using Facilities' account string (PO2W-22*915)"/>
  </r>
  <r>
    <s v="Cedarlane-Fire Alarm-Contractor"/>
    <x v="3"/>
    <x v="3"/>
    <x v="4"/>
    <x v="3"/>
    <x v="13"/>
    <x v="3"/>
    <x v="59"/>
    <x v="127"/>
    <x v="0"/>
    <m/>
    <x v="83"/>
    <n v="0"/>
    <n v="0.01"/>
    <m/>
    <m/>
    <m/>
    <n v="0.01"/>
    <x v="8"/>
    <m/>
    <s v="21.0"/>
    <s v="00036.0"/>
    <s v="91001"/>
    <s v="85000"/>
    <x v="4"/>
    <x v="19"/>
    <n v="7.8141942760448681E-9"/>
    <s v="Fire alarm and low voltage service for Cedarlane.  Change order of $2,087.75 is created using Facilities' account string (PO2W-22*915)"/>
  </r>
  <r>
    <s v="Cedarlane-Fire Alarm-Contractor"/>
    <x v="3"/>
    <x v="3"/>
    <x v="4"/>
    <x v="3"/>
    <x v="13"/>
    <x v="3"/>
    <x v="59"/>
    <x v="127"/>
    <x v="1"/>
    <m/>
    <x v="83"/>
    <n v="0"/>
    <n v="-0.01"/>
    <m/>
    <m/>
    <m/>
    <n v="-0.01"/>
    <x v="8"/>
    <m/>
    <s v="21.0"/>
    <s v="00036.0"/>
    <s v="91001"/>
    <s v="85000"/>
    <x v="4"/>
    <x v="19"/>
    <n v="-7.8141942760448681E-9"/>
    <s v="Fire alarm and low voltage service for Cedarlane.  Change order of $2,087.75 is created using Facilities' account string (PO2W-22*915).  Reverse accrual from prior year"/>
  </r>
  <r>
    <s v="Cedarlane-Interim Housing-DSA Special Inspection"/>
    <x v="3"/>
    <x v="12"/>
    <x v="4"/>
    <x v="4"/>
    <x v="30"/>
    <x v="30"/>
    <x v="60"/>
    <x v="33"/>
    <x v="1"/>
    <m/>
    <x v="84"/>
    <n v="0"/>
    <n v="5342.5"/>
    <s v="20-31311-30-01"/>
    <d v="2021-02-05T00:00:00"/>
    <s v="000000020162565"/>
    <n v="5342.5"/>
    <x v="9"/>
    <m/>
    <s v="21.0"/>
    <s v="00036.0"/>
    <s v="91001"/>
    <s v="85000"/>
    <x v="12"/>
    <x v="20"/>
    <n v="0.31575059101654845"/>
    <s v="Geotechnical observation and testing and materials testing and inspection services at Cedarlane.  "/>
  </r>
  <r>
    <s v="Cedarlane-Interim Housing-DSA Special Inspection"/>
    <x v="3"/>
    <x v="12"/>
    <x v="4"/>
    <x v="4"/>
    <x v="30"/>
    <x v="30"/>
    <x v="60"/>
    <x v="33"/>
    <x v="1"/>
    <m/>
    <x v="84"/>
    <n v="0"/>
    <n v="1360"/>
    <s v="20-31311-30-02"/>
    <d v="2021-02-05T00:00:00"/>
    <s v="000000020162565"/>
    <n v="1360"/>
    <x v="9"/>
    <m/>
    <s v="21.0"/>
    <s v="00036.0"/>
    <s v="91001"/>
    <s v="85000"/>
    <x v="12"/>
    <x v="20"/>
    <n v="8.0378250591016553E-2"/>
    <s v="Geotechnical observation and testing and materials testing and inspection services at Cedarlane.  "/>
  </r>
  <r>
    <s v="Cedarlane-Interim Housing-DSA Special Inspection"/>
    <x v="3"/>
    <x v="12"/>
    <x v="4"/>
    <x v="4"/>
    <x v="30"/>
    <x v="30"/>
    <x v="60"/>
    <x v="55"/>
    <x v="1"/>
    <m/>
    <x v="84"/>
    <n v="0"/>
    <n v="1650"/>
    <s v="20-31311-30-04"/>
    <d v="2021-04-19T00:00:00"/>
    <s v="000000020181372"/>
    <n v="1650"/>
    <x v="9"/>
    <m/>
    <s v="21.0"/>
    <s v="00036.0"/>
    <s v="91001"/>
    <s v="85000"/>
    <x v="12"/>
    <x v="20"/>
    <n v="9.7517730496453903E-2"/>
    <s v="Geotechnical observation and testing and materials testing and inspection services at Cedarlane.  "/>
  </r>
  <r>
    <s v="Cedarlane-Interim Housing-DSA Special Inspection"/>
    <x v="3"/>
    <x v="12"/>
    <x v="4"/>
    <x v="4"/>
    <x v="30"/>
    <x v="30"/>
    <x v="60"/>
    <x v="35"/>
    <x v="1"/>
    <m/>
    <x v="84"/>
    <n v="0"/>
    <n v="1732.5"/>
    <s v="20-31311-30-03"/>
    <d v="2021-05-26T00:00:00"/>
    <s v="000000020192519"/>
    <n v="1732.5"/>
    <x v="9"/>
    <m/>
    <s v="21.0"/>
    <s v="00036.0"/>
    <s v="91001"/>
    <s v="85000"/>
    <x v="12"/>
    <x v="20"/>
    <n v="0.1023936170212766"/>
    <s v="Geotechnical observation and testing and materials testing and inspection services at Cedarlane.  "/>
  </r>
  <r>
    <s v="Cedarlane-Interim Housing-DSA Special Inspection"/>
    <x v="3"/>
    <x v="12"/>
    <x v="4"/>
    <x v="4"/>
    <x v="30"/>
    <x v="30"/>
    <x v="60"/>
    <x v="38"/>
    <x v="2"/>
    <m/>
    <x v="84"/>
    <n v="0"/>
    <n v="232.5"/>
    <s v="20-31311-30-05"/>
    <d v="2021-09-15T00:00:00"/>
    <s v="000000020259582"/>
    <n v="232.5"/>
    <x v="9"/>
    <m/>
    <s v="21.0"/>
    <s v="00036.0"/>
    <s v="91001"/>
    <s v="85000"/>
    <x v="12"/>
    <x v="20"/>
    <n v="1.374113475177305E-2"/>
    <s v="Geotechnical observation and testing and materials testing and inspection services at Cedarlane.  "/>
  </r>
  <r>
    <s v="Cedarlane-Interim Housing-DSA Special Inspection"/>
    <x v="3"/>
    <x v="12"/>
    <x v="4"/>
    <x v="4"/>
    <x v="30"/>
    <x v="30"/>
    <x v="60"/>
    <x v="81"/>
    <x v="2"/>
    <s v="21-2936"/>
    <x v="84"/>
    <n v="6602.5"/>
    <n v="6602.5"/>
    <m/>
    <m/>
    <m/>
    <n v="0"/>
    <x v="9"/>
    <m/>
    <s v="21.0"/>
    <s v="00036.0"/>
    <s v="91001"/>
    <s v="85000"/>
    <x v="12"/>
    <x v="20"/>
    <n v="0"/>
    <s v="Geotechnical observation and testing and materials testing and inspection services at Cedarlane.  "/>
  </r>
  <r>
    <s v="Cedarlane-Interim Housing-FF &amp; E"/>
    <x v="3"/>
    <x v="1"/>
    <x v="4"/>
    <x v="4"/>
    <x v="18"/>
    <x v="1"/>
    <x v="61"/>
    <x v="40"/>
    <x v="1"/>
    <m/>
    <x v="85"/>
    <n v="0"/>
    <n v="20580.53"/>
    <n v="30699"/>
    <d v="2020-12-18T00:00:00"/>
    <s v="000000020151932"/>
    <n v="20580.53"/>
    <x v="9"/>
    <m/>
    <s v="21.0"/>
    <s v="00036.0"/>
    <s v="00002"/>
    <s v="81000"/>
    <x v="1"/>
    <x v="20"/>
    <n v="3.3359646468174853E-2"/>
    <s v="Furniture for Cedarlane - large seats, filing cabinets with locks, stools, mobile desks, student desks, book boxes for above desks, locking casters, mobile teacher desks, and cascade mini-case with shelves"/>
  </r>
  <r>
    <s v="Cedarlane-Interim Housing-FF &amp; E"/>
    <x v="3"/>
    <x v="1"/>
    <x v="4"/>
    <x v="4"/>
    <x v="18"/>
    <x v="1"/>
    <x v="61"/>
    <x v="128"/>
    <x v="1"/>
    <m/>
    <x v="85"/>
    <n v="0"/>
    <n v="11760.3"/>
    <n v="30789"/>
    <d v="2021-05-07T00:00:00"/>
    <s v="000000020187154"/>
    <n v="11760.3"/>
    <x v="9"/>
    <m/>
    <s v="21.0"/>
    <s v="00036.0"/>
    <s v="00002"/>
    <s v="81000"/>
    <x v="1"/>
    <x v="20"/>
    <n v="1.9062650493436115E-2"/>
    <s v="Furniture for Cedarlane - large seats, filing cabinets with locks, stools, mobile desks, student desks, book boxes for above desks, locking casters, mobile teacher desks, and cascade mini-case with shelves"/>
  </r>
  <r>
    <s v="Cedarlane-Interim Housing-FF &amp; E"/>
    <x v="3"/>
    <x v="1"/>
    <x v="4"/>
    <x v="4"/>
    <x v="18"/>
    <x v="1"/>
    <x v="61"/>
    <x v="68"/>
    <x v="1"/>
    <m/>
    <x v="85"/>
    <n v="0"/>
    <n v="2940.07"/>
    <n v="31584"/>
    <d v="2021-05-25T00:00:00"/>
    <s v="000000020192063"/>
    <n v="2940.07"/>
    <x v="9"/>
    <m/>
    <s v="21.0"/>
    <s v="00036.0"/>
    <s v="00002"/>
    <s v="81000"/>
    <x v="1"/>
    <x v="20"/>
    <n v="4.7656545186973735E-3"/>
    <s v="Furniture for Cedarlane - large seats, filing cabinets with locks, stools, mobile desks, student desks, book boxes for above desks, locking casters, mobile teacher desks, and cascade mini-case with shelves"/>
  </r>
  <r>
    <s v="Cedarlane-Interim Housing-DSA Fees"/>
    <x v="3"/>
    <x v="7"/>
    <x v="4"/>
    <x v="4"/>
    <x v="9"/>
    <x v="9"/>
    <x v="62"/>
    <x v="2"/>
    <x v="0"/>
    <s v="2-7309"/>
    <x v="86"/>
    <n v="0"/>
    <n v="3052.5"/>
    <s v="Per email"/>
    <d v="2020-01-31T00:00:00"/>
    <s v="000000020064667"/>
    <n v="3052.5"/>
    <x v="9"/>
    <m/>
    <s v="21.0"/>
    <s v="00036.0"/>
    <s v="91001"/>
    <s v="85000"/>
    <x v="9"/>
    <x v="20"/>
    <n v="1"/>
    <s v="DSA plan check review fee for Cedarlane interim housing."/>
  </r>
  <r>
    <s v="Cedarlane-Interim Housing-Contractor"/>
    <x v="3"/>
    <x v="3"/>
    <x v="4"/>
    <x v="4"/>
    <x v="25"/>
    <x v="3"/>
    <x v="47"/>
    <x v="50"/>
    <x v="1"/>
    <m/>
    <x v="68"/>
    <n v="0"/>
    <n v="184120.83"/>
    <s v="Pay app #1"/>
    <d v="2021-01-22T00:00:00"/>
    <s v="000000020158915"/>
    <n v="184120.83"/>
    <x v="9"/>
    <m/>
    <s v="21.0"/>
    <s v="00036.0"/>
    <s v="91001"/>
    <s v="85000"/>
    <x v="3"/>
    <x v="20"/>
    <n v="4.8262340760157271E-2"/>
    <s v="Classroom modifications for Cedarlane Interim Housing. Bid option #1.  The total project with change order (xreq 22*5138) is 895,740.41"/>
  </r>
  <r>
    <s v="Cedarlane-Interim Housing-Contractor"/>
    <x v="3"/>
    <x v="3"/>
    <x v="4"/>
    <x v="4"/>
    <x v="25"/>
    <x v="3"/>
    <x v="47"/>
    <x v="50"/>
    <x v="1"/>
    <m/>
    <x v="68"/>
    <n v="0"/>
    <n v="259777.5"/>
    <s v="Pay app #2"/>
    <d v="2021-01-22T00:00:00"/>
    <s v="000000020158915"/>
    <n v="259777.5"/>
    <x v="9"/>
    <m/>
    <s v="21.0"/>
    <s v="00036.0"/>
    <s v="91001"/>
    <s v="85000"/>
    <x v="3"/>
    <x v="20"/>
    <n v="6.8093709043250322E-2"/>
    <s v="Classroom modifications for Cedarlane Interim Housing. Bid option #1.  The total project with change order (xreq 22*5138) is 895,740.41"/>
  </r>
  <r>
    <s v="Cedarlane-Interim Housing-Contractor"/>
    <x v="3"/>
    <x v="3"/>
    <x v="4"/>
    <x v="4"/>
    <x v="25"/>
    <x v="3"/>
    <x v="47"/>
    <x v="129"/>
    <x v="1"/>
    <m/>
    <x v="68"/>
    <n v="0"/>
    <n v="13195.5"/>
    <s v="Pay app #3"/>
    <d v="2021-03-23T00:00:00"/>
    <s v="000000020174433"/>
    <n v="13195.5"/>
    <x v="9"/>
    <m/>
    <s v="21.0"/>
    <s v="00036.0"/>
    <s v="91001"/>
    <s v="85000"/>
    <x v="3"/>
    <x v="20"/>
    <n v="3.4588466579292265E-3"/>
    <s v="Classroom modifications for Cedarlane Interim Housing. Bid option #1.  The total project with change order (xreq 22*5138) is 895,740.41"/>
  </r>
  <r>
    <s v="Cedarlane-Interim Housing-Contractor"/>
    <x v="3"/>
    <x v="3"/>
    <x v="4"/>
    <x v="4"/>
    <x v="25"/>
    <x v="3"/>
    <x v="47"/>
    <x v="89"/>
    <x v="1"/>
    <m/>
    <x v="68"/>
    <n v="0"/>
    <n v="247627"/>
    <s v="Pay app #4"/>
    <d v="2021-04-07T00:00:00"/>
    <s v="000000020178357"/>
    <n v="247627"/>
    <x v="9"/>
    <m/>
    <s v="21.0"/>
    <s v="00036.0"/>
    <s v="91001"/>
    <s v="85000"/>
    <x v="3"/>
    <x v="20"/>
    <n v="6.490878112712975E-2"/>
    <s v="Classroom modifications for Cedarlane Interim Housing. Bid option #1.  The total project with change order (xreq 22*5138) is 895,740.41"/>
  </r>
  <r>
    <s v="Cedarlane-Interim Housing-Contractor"/>
    <x v="3"/>
    <x v="3"/>
    <x v="4"/>
    <x v="4"/>
    <x v="25"/>
    <x v="3"/>
    <x v="47"/>
    <x v="90"/>
    <x v="1"/>
    <m/>
    <x v="68"/>
    <n v="0"/>
    <n v="64002.29"/>
    <s v="Pay app #5"/>
    <d v="2021-05-21T00:00:00"/>
    <s v="000000020191176"/>
    <n v="64002.29"/>
    <x v="9"/>
    <m/>
    <s v="21.0"/>
    <s v="00036.0"/>
    <s v="91001"/>
    <s v="85000"/>
    <x v="3"/>
    <x v="20"/>
    <n v="1.677648492791612E-2"/>
    <s v="Classroom modifications for Cedarlane Interim Housing. Bid option #1.  The total project with change order (xreq 22*5138) is 895,740.41"/>
  </r>
  <r>
    <s v="Cedarlane-Interim Housing-Contractor"/>
    <x v="3"/>
    <x v="3"/>
    <x v="4"/>
    <x v="4"/>
    <x v="25"/>
    <x v="3"/>
    <x v="47"/>
    <x v="95"/>
    <x v="2"/>
    <m/>
    <x v="68"/>
    <n v="0"/>
    <n v="15026.88"/>
    <s v="Pay app #6"/>
    <d v="2021-12-20T00:00:00"/>
    <s v="000000020370752"/>
    <n v="15026.88"/>
    <x v="9"/>
    <m/>
    <s v="21.0"/>
    <s v="00036.0"/>
    <s v="91001"/>
    <s v="85000"/>
    <x v="3"/>
    <x v="20"/>
    <n v="3.9388938401048491E-3"/>
    <s v="Classroom modifications for Cedarlane Interim Housing. Bid option #1.  The total project with change order (xreq 22*5138) is 895,740.41"/>
  </r>
  <r>
    <s v="Cedarlane-Interim Housing-Contractor"/>
    <x v="3"/>
    <x v="3"/>
    <x v="4"/>
    <x v="4"/>
    <x v="25"/>
    <x v="3"/>
    <x v="47"/>
    <x v="96"/>
    <x v="2"/>
    <s v="21-2507"/>
    <x v="68"/>
    <n v="41250"/>
    <n v="41250"/>
    <m/>
    <m/>
    <m/>
    <n v="0"/>
    <x v="9"/>
    <m/>
    <s v="21.0"/>
    <s v="00036.0"/>
    <s v="91001"/>
    <s v="85000"/>
    <x v="3"/>
    <x v="20"/>
    <n v="0"/>
    <s v="Classroom modifications for Cedarlane Interim Housing. Bid option #1.  The total project with change order (xreq 22*5138) is 895,740.41"/>
  </r>
  <r>
    <s v="Cedarlane-Interim Housing-Contractor"/>
    <x v="3"/>
    <x v="3"/>
    <x v="4"/>
    <x v="4"/>
    <x v="25"/>
    <x v="3"/>
    <x v="63"/>
    <x v="130"/>
    <x v="2"/>
    <s v="22-5138"/>
    <x v="87"/>
    <n v="70740.41"/>
    <n v="70740.41"/>
    <m/>
    <m/>
    <m/>
    <n v="0"/>
    <x v="9"/>
    <m/>
    <s v="21.0"/>
    <s v="00036.0"/>
    <s v="91001"/>
    <s v="85000"/>
    <x v="13"/>
    <x v="20"/>
    <n v="0"/>
    <s v="Change order for classroom modifications at Cedarlane Interim Housing. Bid option #1.  Addendum to PO2W-21*983.  The total project with change order is $895,740.41"/>
  </r>
  <r>
    <s v="Cedarlane-Interim Housing-Modular Buildings"/>
    <x v="3"/>
    <x v="13"/>
    <x v="4"/>
    <x v="4"/>
    <x v="31"/>
    <x v="31"/>
    <x v="64"/>
    <x v="131"/>
    <x v="0"/>
    <s v="2-2078"/>
    <x v="88"/>
    <n v="0"/>
    <n v="218488.74"/>
    <s v="R20530140"/>
    <d v="2020-02-18T00:00:00"/>
    <s v="000000020070593"/>
    <n v="218488.74"/>
    <x v="9"/>
    <m/>
    <s v="21.0"/>
    <s v="00036.0"/>
    <s v="91001"/>
    <s v="85000"/>
    <x v="14"/>
    <x v="20"/>
    <n v="1"/>
    <s v="Puchase of 4 Portable classrooms - 24' x 40' DSA, install closure panels, new carpets, HVAC, T-8 lights lines, and delivery to Cedarlane."/>
  </r>
  <r>
    <s v="Cedarlane-Interim Housing-Modular Buildings"/>
    <x v="3"/>
    <x v="13"/>
    <x v="4"/>
    <x v="4"/>
    <x v="31"/>
    <x v="31"/>
    <x v="64"/>
    <x v="33"/>
    <x v="1"/>
    <s v="2-2078"/>
    <x v="89"/>
    <n v="0"/>
    <n v="21300"/>
    <s v="R20554228"/>
    <d v="2021-02-05T00:00:00"/>
    <s v="000000020162569"/>
    <n v="21300"/>
    <x v="9"/>
    <m/>
    <s v="21.0"/>
    <s v="00036.0"/>
    <s v="91001"/>
    <s v="85000"/>
    <x v="14"/>
    <x v="20"/>
    <n v="1"/>
    <s v="For 4 portable classrooms - Block &amp; level building, installation, and relocation of these classrooms at Cedarlane"/>
  </r>
  <r>
    <s v="Cedarlane-Interim Housing-Design"/>
    <x v="3"/>
    <x v="6"/>
    <x v="4"/>
    <x v="4"/>
    <x v="26"/>
    <x v="8"/>
    <x v="48"/>
    <x v="97"/>
    <x v="3"/>
    <m/>
    <x v="90"/>
    <n v="0"/>
    <n v="1146.6600000000001"/>
    <n v="513128"/>
    <d v="2018-10-12T00:00:00"/>
    <n v="24854124"/>
    <n v="1146.6600000000001"/>
    <x v="9"/>
    <m/>
    <s v="21.0"/>
    <s v="00036.0"/>
    <s v="91001"/>
    <s v="85000"/>
    <x v="8"/>
    <x v="20"/>
    <n v="1.4827563911913415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Design"/>
    <x v="3"/>
    <x v="6"/>
    <x v="4"/>
    <x v="4"/>
    <x v="26"/>
    <x v="8"/>
    <x v="48"/>
    <x v="132"/>
    <x v="4"/>
    <m/>
    <x v="90"/>
    <n v="0"/>
    <n v="8313.2900000000009"/>
    <n v="515588"/>
    <d v="2019-02-27T00:00:00"/>
    <n v="25120812"/>
    <n v="8313.2900000000009"/>
    <x v="9"/>
    <m/>
    <s v="21.0"/>
    <s v="00036.0"/>
    <s v="91001"/>
    <s v="85000"/>
    <x v="8"/>
    <x v="20"/>
    <n v="0.10749990301682336"/>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Design"/>
    <x v="3"/>
    <x v="6"/>
    <x v="4"/>
    <x v="4"/>
    <x v="26"/>
    <x v="8"/>
    <x v="48"/>
    <x v="133"/>
    <x v="4"/>
    <m/>
    <x v="90"/>
    <n v="0"/>
    <n v="15479.91"/>
    <n v="516551"/>
    <d v="2019-05-23T00:00:00"/>
    <n v="25313243"/>
    <n v="15479.91"/>
    <x v="9"/>
    <m/>
    <s v="21.0"/>
    <s v="00036.0"/>
    <s v="91001"/>
    <s v="85000"/>
    <x v="8"/>
    <x v="20"/>
    <n v="0.20017211281083108"/>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Design"/>
    <x v="3"/>
    <x v="6"/>
    <x v="4"/>
    <x v="4"/>
    <x v="26"/>
    <x v="8"/>
    <x v="48"/>
    <x v="134"/>
    <x v="4"/>
    <m/>
    <x v="90"/>
    <n v="0"/>
    <n v="8500"/>
    <n v="517420"/>
    <d v="2019-09-20T00:00:00"/>
    <s v="000000020017558"/>
    <n v="8500"/>
    <x v="9"/>
    <m/>
    <s v="21.0"/>
    <s v="00036.0"/>
    <s v="91001"/>
    <s v="85000"/>
    <x v="8"/>
    <x v="20"/>
    <n v="0.10991426687183996"/>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Allowances for topographic survey."/>
  </r>
  <r>
    <s v="Cedarlane-Interim Housing-Design"/>
    <x v="3"/>
    <x v="6"/>
    <x v="4"/>
    <x v="4"/>
    <x v="26"/>
    <x v="8"/>
    <x v="48"/>
    <x v="135"/>
    <x v="0"/>
    <m/>
    <x v="90"/>
    <n v="0"/>
    <n v="9459.94"/>
    <n v="516992"/>
    <d v="2019-10-01T00:00:00"/>
    <s v="000000020021440"/>
    <n v="9459.94"/>
    <x v="9"/>
    <m/>
    <s v="21.0"/>
    <s v="00036.0"/>
    <s v="91001"/>
    <s v="85000"/>
    <x v="8"/>
    <x v="20"/>
    <n v="0.12232733761783457"/>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Design"/>
    <x v="3"/>
    <x v="6"/>
    <x v="4"/>
    <x v="4"/>
    <x v="26"/>
    <x v="8"/>
    <x v="48"/>
    <x v="101"/>
    <x v="0"/>
    <m/>
    <x v="90"/>
    <n v="0"/>
    <n v="2579.9899999999998"/>
    <n v="524036"/>
    <d v="2020-08-18T00:00:00"/>
    <s v="000000020120086"/>
    <n v="2579.9899999999998"/>
    <x v="9"/>
    <m/>
    <s v="21.0"/>
    <s v="00036.0"/>
    <s v="91001"/>
    <s v="85000"/>
    <x v="8"/>
    <x v="20"/>
    <n v="3.3362083457256275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Design"/>
    <x v="3"/>
    <x v="6"/>
    <x v="4"/>
    <x v="4"/>
    <x v="26"/>
    <x v="8"/>
    <x v="48"/>
    <x v="101"/>
    <x v="0"/>
    <m/>
    <x v="90"/>
    <n v="0"/>
    <n v="9100"/>
    <n v="524036"/>
    <d v="2020-08-18T00:00:00"/>
    <s v="000000020120086"/>
    <n v="9100"/>
    <x v="9"/>
    <m/>
    <s v="21.0"/>
    <s v="00036.0"/>
    <s v="91001"/>
    <s v="85000"/>
    <x v="8"/>
    <x v="20"/>
    <n v="0.11767292100396984"/>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Allowances for civil engineering."/>
  </r>
  <r>
    <s v="Cedarlane-Interim Housing-Design"/>
    <x v="3"/>
    <x v="6"/>
    <x v="4"/>
    <x v="4"/>
    <x v="26"/>
    <x v="8"/>
    <x v="48"/>
    <x v="33"/>
    <x v="1"/>
    <m/>
    <x v="90"/>
    <n v="0"/>
    <n v="143.33000000000001"/>
    <n v="525686"/>
    <d v="2021-02-05T00:00:00"/>
    <s v="000000020162570"/>
    <n v="143.33000000000001"/>
    <x v="9"/>
    <m/>
    <s v="21.0"/>
    <s v="00036.0"/>
    <s v="91001"/>
    <s v="85000"/>
    <x v="8"/>
    <x v="20"/>
    <n v="1.8534131612636263E-3"/>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Design"/>
    <x v="3"/>
    <x v="6"/>
    <x v="4"/>
    <x v="4"/>
    <x v="26"/>
    <x v="8"/>
    <x v="48"/>
    <x v="33"/>
    <x v="1"/>
    <m/>
    <x v="90"/>
    <n v="0"/>
    <n v="143.33000000000001"/>
    <n v="526210"/>
    <d v="2021-02-05T00:00:00"/>
    <s v="000000020162570"/>
    <n v="143.33000000000001"/>
    <x v="9"/>
    <m/>
    <s v="21.0"/>
    <s v="00036.0"/>
    <s v="91001"/>
    <s v="85000"/>
    <x v="8"/>
    <x v="20"/>
    <n v="1.8534131612636263E-3"/>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Design"/>
    <x v="3"/>
    <x v="6"/>
    <x v="4"/>
    <x v="4"/>
    <x v="26"/>
    <x v="8"/>
    <x v="48"/>
    <x v="103"/>
    <x v="2"/>
    <m/>
    <x v="90"/>
    <n v="0"/>
    <n v="8033.3"/>
    <n v="526678"/>
    <d v="2022-01-26T00:00:00"/>
    <s v="000000020398558"/>
    <n v="8033.3"/>
    <x v="9"/>
    <m/>
    <s v="21.0"/>
    <s v="00036.0"/>
    <s v="91001"/>
    <s v="85000"/>
    <x v="8"/>
    <x v="20"/>
    <n v="0.10387932706606494"/>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Payment includes allowances of $2,300.00 for civil engineering."/>
  </r>
  <r>
    <s v="Cedarlane-Interim Housing-Design"/>
    <x v="3"/>
    <x v="6"/>
    <x v="4"/>
    <x v="4"/>
    <x v="26"/>
    <x v="8"/>
    <x v="48"/>
    <x v="103"/>
    <x v="2"/>
    <m/>
    <x v="90"/>
    <n v="0"/>
    <n v="3583.31"/>
    <n v="527232"/>
    <d v="2022-01-26T00:00:00"/>
    <s v="000000020398558"/>
    <n v="3583.31"/>
    <x v="9"/>
    <m/>
    <s v="21.0"/>
    <s v="00036.0"/>
    <s v="91001"/>
    <s v="85000"/>
    <x v="8"/>
    <x v="20"/>
    <n v="4.6336104897003863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Design"/>
    <x v="3"/>
    <x v="6"/>
    <x v="4"/>
    <x v="4"/>
    <x v="26"/>
    <x v="8"/>
    <x v="48"/>
    <x v="103"/>
    <x v="2"/>
    <m/>
    <x v="90"/>
    <n v="0"/>
    <n v="1433.33"/>
    <n v="527747"/>
    <d v="2022-01-26T00:00:00"/>
    <s v="000000020398558"/>
    <n v="1433.33"/>
    <x v="9"/>
    <m/>
    <s v="21.0"/>
    <s v="00036.0"/>
    <s v="91001"/>
    <s v="85000"/>
    <x v="8"/>
    <x v="20"/>
    <n v="1.8534519545342867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Design"/>
    <x v="3"/>
    <x v="6"/>
    <x v="4"/>
    <x v="4"/>
    <x v="26"/>
    <x v="8"/>
    <x v="48"/>
    <x v="103"/>
    <x v="2"/>
    <m/>
    <x v="90"/>
    <n v="0"/>
    <n v="859.99"/>
    <n v="528250"/>
    <d v="2022-01-26T00:00:00"/>
    <s v="000000020398558"/>
    <n v="859.99"/>
    <x v="9"/>
    <m/>
    <s v="21.0"/>
    <s v="00036.0"/>
    <s v="91001"/>
    <s v="85000"/>
    <x v="8"/>
    <x v="20"/>
    <n v="1.1120608278483959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Design"/>
    <x v="3"/>
    <x v="6"/>
    <x v="4"/>
    <x v="4"/>
    <x v="26"/>
    <x v="8"/>
    <x v="48"/>
    <x v="103"/>
    <x v="2"/>
    <m/>
    <x v="90"/>
    <n v="0"/>
    <n v="2006.66"/>
    <n v="528688"/>
    <d v="2022-01-26T00:00:00"/>
    <s v="000000020398558"/>
    <n v="2006.66"/>
    <x v="9"/>
    <m/>
    <s v="21.0"/>
    <s v="00036.0"/>
    <s v="91001"/>
    <s v="85000"/>
    <x v="8"/>
    <x v="20"/>
    <n v="2.5948301501299575E-2"/>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Design"/>
    <x v="3"/>
    <x v="6"/>
    <x v="4"/>
    <x v="4"/>
    <x v="26"/>
    <x v="8"/>
    <x v="48"/>
    <x v="103"/>
    <x v="2"/>
    <m/>
    <x v="90"/>
    <n v="0"/>
    <n v="430"/>
    <n v="529657"/>
    <d v="2022-01-26T00:00:00"/>
    <s v="000000020398558"/>
    <n v="430"/>
    <x v="9"/>
    <m/>
    <s v="21.0"/>
    <s v="00036.0"/>
    <s v="91001"/>
    <s v="85000"/>
    <x v="8"/>
    <x v="20"/>
    <n v="5.5603687946930809E-3"/>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Design"/>
    <x v="3"/>
    <x v="6"/>
    <x v="4"/>
    <x v="4"/>
    <x v="26"/>
    <x v="8"/>
    <x v="48"/>
    <x v="103"/>
    <x v="2"/>
    <m/>
    <x v="90"/>
    <n v="0"/>
    <n v="143.33000000000001"/>
    <n v="530147"/>
    <d v="2022-01-26T00:00:00"/>
    <s v="000000020398558"/>
    <n v="143.33000000000001"/>
    <x v="9"/>
    <m/>
    <s v="21.0"/>
    <s v="00036.0"/>
    <s v="91001"/>
    <s v="85000"/>
    <x v="8"/>
    <x v="20"/>
    <n v="1.8534131612636263E-3"/>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Design"/>
    <x v="3"/>
    <x v="6"/>
    <x v="4"/>
    <x v="4"/>
    <x v="26"/>
    <x v="8"/>
    <x v="48"/>
    <x v="103"/>
    <x v="2"/>
    <m/>
    <x v="90"/>
    <n v="0"/>
    <n v="143.33000000000001"/>
    <n v="531271"/>
    <d v="2022-01-26T00:00:00"/>
    <s v="000000020398558"/>
    <n v="143.33000000000001"/>
    <x v="9"/>
    <m/>
    <s v="21.0"/>
    <s v="00036.0"/>
    <s v="91001"/>
    <s v="85000"/>
    <x v="8"/>
    <x v="20"/>
    <n v="1.8534131612636263E-3"/>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Design"/>
    <x v="3"/>
    <x v="6"/>
    <x v="4"/>
    <x v="4"/>
    <x v="26"/>
    <x v="8"/>
    <x v="48"/>
    <x v="81"/>
    <x v="2"/>
    <s v="2-524"/>
    <x v="90"/>
    <n v="5833.2999999999738"/>
    <n v="5833.2999999999738"/>
    <m/>
    <m/>
    <m/>
    <n v="0"/>
    <x v="9"/>
    <m/>
    <s v="21.0"/>
    <s v="00036.0"/>
    <s v="91001"/>
    <s v="85000"/>
    <x v="8"/>
    <x v="20"/>
    <n v="0"/>
    <s v="Architect - Provide architectural &amp; engineering services for Cedarlane Interim Housing project.  Scope of work consists of constructing 7 portable classroom bldgs and 1 restroom bldg. Sitework will be limited to ADA access and path of travel reqs. to the new portables.  Include allowances of $20,000.00."/>
  </r>
  <r>
    <s v="Cedarlane-Interim Housing-Advertisement"/>
    <x v="3"/>
    <x v="10"/>
    <x v="4"/>
    <x v="4"/>
    <x v="28"/>
    <x v="24"/>
    <x v="49"/>
    <x v="105"/>
    <x v="1"/>
    <s v="21-2253"/>
    <x v="71"/>
    <n v="0"/>
    <n v="301.66000000000003"/>
    <n v="11412572"/>
    <d v="2020-10-19T00:00:00"/>
    <s v="000000020135642"/>
    <n v="301.66000000000003"/>
    <x v="9"/>
    <m/>
    <s v="21.0"/>
    <s v="00036.0"/>
    <s v="91001"/>
    <s v="85000"/>
    <x v="11"/>
    <x v="20"/>
    <n v="0.33332596685082877"/>
    <s v="Advertising for Bid 2020-21.01 HLPUSD Bid Bundle #2: 21st Century Classroom Improvements for Cedarlane, Mesa Robles, &amp; Cedarlane Interim Housing. Publication dates: 09/22/20 &amp; 09/28/20"/>
  </r>
  <r>
    <s v="Cedarlane-Interim Housing-Contractor"/>
    <x v="3"/>
    <x v="3"/>
    <x v="4"/>
    <x v="4"/>
    <x v="14"/>
    <x v="32"/>
    <x v="65"/>
    <x v="136"/>
    <x v="4"/>
    <m/>
    <x v="91"/>
    <n v="0"/>
    <n v="212"/>
    <s v="Per email"/>
    <d v="2019-04-17T00:00:00"/>
    <n v="25234519"/>
    <n v="212"/>
    <x v="9"/>
    <m/>
    <s v="21.0"/>
    <s v="00036.0"/>
    <s v="91001"/>
    <s v="85000"/>
    <x v="7"/>
    <x v="20"/>
    <n v="1"/>
    <s v="Fee for fire flow testing performed or witnessed using Utility personnel for Cedarlane.  This fees applies to tests performed on distrubution systems in the entire territory served by the Utility."/>
  </r>
  <r>
    <s v="Cedarlane-Interim Housing-Contractor"/>
    <x v="3"/>
    <x v="3"/>
    <x v="4"/>
    <x v="4"/>
    <x v="14"/>
    <x v="33"/>
    <x v="66"/>
    <x v="137"/>
    <x v="0"/>
    <s v="2-5824"/>
    <x v="92"/>
    <n v="0"/>
    <n v="3000"/>
    <s v="Per email"/>
    <d v="2019-12-10T00:00:00"/>
    <s v="000000020047106"/>
    <n v="3000"/>
    <x v="9"/>
    <m/>
    <s v="21.0"/>
    <s v="00036.0"/>
    <s v="91001"/>
    <s v="85000"/>
    <x v="7"/>
    <x v="20"/>
    <n v="1"/>
    <s v="Deposit - Preliminary estimate to construct (1) 6&quot; public fire hydrant at Cedarlane."/>
  </r>
  <r>
    <s v="Cedarlane-Interim Housing-DSA Inspection"/>
    <x v="3"/>
    <x v="4"/>
    <x v="4"/>
    <x v="4"/>
    <x v="5"/>
    <x v="4"/>
    <x v="50"/>
    <x v="34"/>
    <x v="1"/>
    <m/>
    <x v="72"/>
    <n v="0"/>
    <n v="2880"/>
    <s v="202102-03:CMSIH"/>
    <d v="2021-03-24T00:00:00"/>
    <s v="000000020174730"/>
    <n v="2880"/>
    <x v="9"/>
    <m/>
    <s v="21.0"/>
    <s v="00036.0"/>
    <s v="91001"/>
    <s v="85000"/>
    <x v="5"/>
    <x v="20"/>
    <n v="1.4265335235378032E-2"/>
    <s v="General inspection for the project as defined in Title 24 for Cedarlane Interim Housing."/>
  </r>
  <r>
    <s v="Cedarlane-Interim Housing-DSA Inspection"/>
    <x v="3"/>
    <x v="4"/>
    <x v="4"/>
    <x v="4"/>
    <x v="5"/>
    <x v="4"/>
    <x v="50"/>
    <x v="34"/>
    <x v="1"/>
    <m/>
    <x v="72"/>
    <n v="0"/>
    <n v="2880"/>
    <s v="202103-05:CMSIH"/>
    <d v="2021-03-24T00:00:00"/>
    <s v="000000020174730"/>
    <n v="2880"/>
    <x v="9"/>
    <m/>
    <s v="21.0"/>
    <s v="00036.0"/>
    <s v="91001"/>
    <s v="85000"/>
    <x v="5"/>
    <x v="20"/>
    <n v="1.4265335235378032E-2"/>
    <s v="General inspection for the project as defined in Title 24 for Cedarlane Interim Housing."/>
  </r>
  <r>
    <s v="Cedarlane-Interim Housing-DSA Inspection"/>
    <x v="3"/>
    <x v="4"/>
    <x v="4"/>
    <x v="4"/>
    <x v="5"/>
    <x v="4"/>
    <x v="50"/>
    <x v="55"/>
    <x v="1"/>
    <m/>
    <x v="72"/>
    <n v="0"/>
    <n v="2736"/>
    <s v="202012-09:CMSIH"/>
    <d v="2021-04-19T00:00:00"/>
    <s v="000000020181403"/>
    <n v="2736"/>
    <x v="9"/>
    <m/>
    <s v="21.0"/>
    <s v="00036.0"/>
    <s v="91001"/>
    <s v="85000"/>
    <x v="5"/>
    <x v="20"/>
    <n v="1.355206847360913E-2"/>
    <s v="General inspection for the project as defined in Title 24 for Cedarlane Interim Housing."/>
  </r>
  <r>
    <s v="Cedarlane-Interim Housing-DSA Inspection"/>
    <x v="3"/>
    <x v="4"/>
    <x v="4"/>
    <x v="4"/>
    <x v="5"/>
    <x v="4"/>
    <x v="50"/>
    <x v="55"/>
    <x v="1"/>
    <m/>
    <x v="72"/>
    <n v="0"/>
    <n v="3168"/>
    <s v="202101-06:CMSIH"/>
    <d v="2021-04-19T00:00:00"/>
    <s v="000000020181403"/>
    <n v="3168"/>
    <x v="9"/>
    <m/>
    <s v="21.0"/>
    <s v="00036.0"/>
    <s v="91001"/>
    <s v="85000"/>
    <x v="5"/>
    <x v="20"/>
    <n v="1.5691868758915834E-2"/>
    <s v="General inspection for the project as defined in Title 24 for Cedarlane Interim Housing."/>
  </r>
  <r>
    <s v="Cedarlane-Interim Housing-DSA Inspection"/>
    <x v="3"/>
    <x v="4"/>
    <x v="4"/>
    <x v="4"/>
    <x v="5"/>
    <x v="4"/>
    <x v="50"/>
    <x v="106"/>
    <x v="1"/>
    <s v="21-2812"/>
    <x v="72"/>
    <n v="0"/>
    <n v="3024"/>
    <s v="202104-04:CMSIH"/>
    <d v="2021-04-20T00:00:00"/>
    <s v="000000020181749"/>
    <n v="3024"/>
    <x v="9"/>
    <m/>
    <s v="21.0"/>
    <s v="00036.0"/>
    <s v="91001"/>
    <s v="85000"/>
    <x v="5"/>
    <x v="20"/>
    <n v="1.4978601997146932E-2"/>
    <s v="General inspection for the project as defined in Title 24 for Cedarlane Interim Housing."/>
  </r>
  <r>
    <s v="Del Valle-21st Century-Technology"/>
    <x v="4"/>
    <x v="0"/>
    <x v="5"/>
    <x v="0"/>
    <x v="0"/>
    <x v="5"/>
    <x v="0"/>
    <x v="9"/>
    <x v="0"/>
    <s v="2-512"/>
    <x v="8"/>
    <n v="0"/>
    <n v="15596.67"/>
    <s v="0173756-IN"/>
    <d v="2019-10-10T00:00:00"/>
    <s v="000000020025135"/>
    <n v="15596.67"/>
    <x v="0"/>
    <m/>
    <s v="21.0"/>
    <s v="00036.0"/>
    <s v="91001"/>
    <s v="85000"/>
    <x v="1"/>
    <x v="21"/>
    <n v="3.5898290168794238E-3"/>
    <s v="Lenovo 300e Laptops, electronic waste, 3 yr sealed battery replacement, 4.5 year warranty, integration services, imaging, asset tag &amp; reporting, cart wiring, and delivery for Del Valle. Total computers: 57"/>
  </r>
  <r>
    <s v="Del Valle-21st Century-Technology"/>
    <x v="4"/>
    <x v="0"/>
    <x v="5"/>
    <x v="0"/>
    <x v="0"/>
    <x v="5"/>
    <x v="0"/>
    <x v="9"/>
    <x v="0"/>
    <s v="2-512"/>
    <x v="8"/>
    <n v="0"/>
    <n v="6628.59"/>
    <s v="0175538-IN"/>
    <d v="2019-10-10T00:00:00"/>
    <s v="000000020025135"/>
    <n v="6628.59"/>
    <x v="0"/>
    <m/>
    <s v="21.0"/>
    <s v="00036.0"/>
    <s v="91001"/>
    <s v="85000"/>
    <x v="1"/>
    <x v="21"/>
    <n v="1.525678540547231E-3"/>
    <s v="Lenovo 300e Laptops, electronic waste, 3 yr sealed battery replacement, 4.5 year warranty, integration services, imaging, asset tag &amp; reporting, cart wiring, and delivery for Del Valle. Total computers: 57"/>
  </r>
  <r>
    <s v="Del Valle-21st Century-Technology"/>
    <x v="4"/>
    <x v="0"/>
    <x v="5"/>
    <x v="0"/>
    <x v="0"/>
    <x v="5"/>
    <x v="0"/>
    <x v="9"/>
    <x v="0"/>
    <s v="2-512"/>
    <x v="8"/>
    <n v="0"/>
    <n v="200"/>
    <s v="0173756-IN"/>
    <d v="2019-10-10T00:00:00"/>
    <s v="000000020025135"/>
    <n v="200"/>
    <x v="0"/>
    <m/>
    <s v="21.0"/>
    <s v="00036.0"/>
    <s v="91001"/>
    <s v="85000"/>
    <x v="6"/>
    <x v="21"/>
    <n v="4.6033275268110739E-5"/>
    <s v="Lenovo 300e Laptops, electronic waste, 3 yr sealed battery replacement, 4.5 year warranty, integration services, imaging, asset tag &amp; reporting, cart wiring, and delivery for Del Valle. Total computers: 57"/>
  </r>
  <r>
    <s v="Del Valle-21st Century-Technology"/>
    <x v="4"/>
    <x v="0"/>
    <x v="5"/>
    <x v="0"/>
    <x v="0"/>
    <x v="5"/>
    <x v="0"/>
    <x v="9"/>
    <x v="0"/>
    <s v="2-512"/>
    <x v="8"/>
    <n v="0"/>
    <n v="120"/>
    <s v="0173756-IN"/>
    <d v="2019-10-10T00:00:00"/>
    <s v="000000020025135"/>
    <n v="120"/>
    <x v="0"/>
    <m/>
    <s v="21.0"/>
    <s v="00036.0"/>
    <s v="91001"/>
    <s v="85000"/>
    <x v="6"/>
    <x v="21"/>
    <n v="2.7619965160866445E-5"/>
    <s v="Lenovo 300e Laptops, electronic waste, 3 yr sealed battery replacement, 4.5 year warranty, integration services, imaging, asset tag &amp; reporting, cart wiring, and delivery for Del Valle. Total computers: 57"/>
  </r>
  <r>
    <s v="Del Valle-21st Century-Technology"/>
    <x v="4"/>
    <x v="0"/>
    <x v="5"/>
    <x v="0"/>
    <x v="0"/>
    <x v="5"/>
    <x v="0"/>
    <x v="9"/>
    <x v="0"/>
    <s v="2-512"/>
    <x v="8"/>
    <n v="0"/>
    <n v="380"/>
    <s v="0173756-IN"/>
    <d v="2019-10-10T00:00:00"/>
    <s v="000000020025135"/>
    <n v="380"/>
    <x v="0"/>
    <m/>
    <s v="21.0"/>
    <s v="00036.0"/>
    <s v="91001"/>
    <s v="85000"/>
    <x v="6"/>
    <x v="21"/>
    <n v="8.7463223009410403E-5"/>
    <s v="Lenovo 300e Laptops, electronic waste, 3 yr sealed battery replacement, 4.5 year warranty, integration services, imaging, asset tag &amp; reporting, cart wiring, and delivery for Del Valle. Total computers: 57"/>
  </r>
  <r>
    <s v="Del Valle-21st Century-Technology"/>
    <x v="4"/>
    <x v="0"/>
    <x v="5"/>
    <x v="0"/>
    <x v="0"/>
    <x v="5"/>
    <x v="0"/>
    <x v="9"/>
    <x v="0"/>
    <s v="2-512"/>
    <x v="8"/>
    <n v="0"/>
    <n v="465.6"/>
    <s v="0173756-IN"/>
    <d v="2019-10-10T00:00:00"/>
    <s v="000000020025135"/>
    <n v="465.6"/>
    <x v="0"/>
    <m/>
    <s v="21.0"/>
    <s v="00036.0"/>
    <s v="91001"/>
    <s v="85000"/>
    <x v="6"/>
    <x v="21"/>
    <n v="1.0716546482416181E-4"/>
    <s v="Lenovo 300e Laptops, electronic waste, 3 yr sealed battery replacement, 4.5 year warranty, integration services, imaging, asset tag &amp; reporting, cart wiring, and delivery for Del Valle. Total computers: 57"/>
  </r>
  <r>
    <s v="Del Valle-21st Century-Technology"/>
    <x v="4"/>
    <x v="0"/>
    <x v="5"/>
    <x v="0"/>
    <x v="0"/>
    <x v="5"/>
    <x v="0"/>
    <x v="9"/>
    <x v="0"/>
    <s v="2-512"/>
    <x v="8"/>
    <n v="0"/>
    <n v="1281.2"/>
    <s v="0173756-IN"/>
    <d v="2019-10-10T00:00:00"/>
    <s v="000000020025135"/>
    <n v="1281.2"/>
    <x v="0"/>
    <m/>
    <s v="21.0"/>
    <s v="00036.0"/>
    <s v="91001"/>
    <s v="85000"/>
    <x v="6"/>
    <x v="21"/>
    <n v="2.9488916136751744E-4"/>
    <s v="Lenovo 300e Laptops, electronic waste, 3 yr sealed battery replacement, 4.5 year warranty, integration services, imaging, asset tag &amp; reporting, cart wiring, and delivery for Del Valle. Total computers: 57"/>
  </r>
  <r>
    <s v="Del Valle-21st Century-Technology"/>
    <x v="4"/>
    <x v="0"/>
    <x v="5"/>
    <x v="0"/>
    <x v="0"/>
    <x v="5"/>
    <x v="0"/>
    <x v="9"/>
    <x v="0"/>
    <s v="2-512"/>
    <x v="8"/>
    <n v="0"/>
    <n v="60"/>
    <s v="0173756-IN"/>
    <d v="2019-10-10T00:00:00"/>
    <s v="000000020025135"/>
    <n v="60"/>
    <x v="0"/>
    <m/>
    <s v="21.0"/>
    <s v="00036.0"/>
    <s v="91001"/>
    <s v="85000"/>
    <x v="6"/>
    <x v="21"/>
    <n v="1.3809982580433222E-5"/>
    <s v="Lenovo 300e Laptops, electronic waste, 3 yr sealed battery replacement, 4.5 year warranty, integration services, imaging, asset tag &amp; reporting, cart wiring, and delivery for Del Valle. Total computers: 57"/>
  </r>
  <r>
    <s v="Del Valle-21st Century-Technology"/>
    <x v="4"/>
    <x v="0"/>
    <x v="5"/>
    <x v="0"/>
    <x v="0"/>
    <x v="5"/>
    <x v="0"/>
    <x v="9"/>
    <x v="0"/>
    <s v="2-512"/>
    <x v="8"/>
    <n v="0"/>
    <n v="197.88"/>
    <s v="0175538-IN"/>
    <d v="2019-10-10T00:00:00"/>
    <s v="000000020025135"/>
    <n v="197.88"/>
    <x v="0"/>
    <m/>
    <s v="21.0"/>
    <s v="00036.0"/>
    <s v="91001"/>
    <s v="85000"/>
    <x v="6"/>
    <x v="21"/>
    <n v="4.5545322550268767E-5"/>
    <s v="Lenovo 300e Laptops, electronic waste, 3 yr sealed battery replacement, 4.5 year warranty, integration services, imaging, asset tag &amp; reporting, cart wiring, and delivery for Del Valle. Total computers: 57"/>
  </r>
  <r>
    <s v="Del Valle-21st Century-Technology"/>
    <x v="4"/>
    <x v="0"/>
    <x v="5"/>
    <x v="0"/>
    <x v="0"/>
    <x v="5"/>
    <x v="0"/>
    <x v="9"/>
    <x v="0"/>
    <s v="2-512"/>
    <x v="8"/>
    <n v="0"/>
    <n v="161.5"/>
    <s v="0175538-IN"/>
    <d v="2019-10-10T00:00:00"/>
    <s v="000000020025135"/>
    <n v="161.5"/>
    <x v="0"/>
    <m/>
    <s v="21.0"/>
    <s v="00036.0"/>
    <s v="91001"/>
    <s v="85000"/>
    <x v="6"/>
    <x v="21"/>
    <n v="3.7171869778999421E-5"/>
    <s v="Lenovo 300e Laptops, electronic waste, 3 yr sealed battery replacement, 4.5 year warranty, integration services, imaging, asset tag &amp; reporting, cart wiring, and delivery for Del Valle. Total computers: 57"/>
  </r>
  <r>
    <s v="Del Valle-21st Century-Technology"/>
    <x v="4"/>
    <x v="0"/>
    <x v="5"/>
    <x v="0"/>
    <x v="0"/>
    <x v="5"/>
    <x v="0"/>
    <x v="9"/>
    <x v="0"/>
    <s v="2-512"/>
    <x v="8"/>
    <n v="0"/>
    <n v="85"/>
    <s v="0175538-IN"/>
    <d v="2019-10-10T00:00:00"/>
    <s v="000000020025135"/>
    <n v="85"/>
    <x v="0"/>
    <m/>
    <s v="21.0"/>
    <s v="00036.0"/>
    <s v="91001"/>
    <s v="85000"/>
    <x v="6"/>
    <x v="21"/>
    <n v="1.9564141988947067E-5"/>
    <s v="Lenovo 300e Laptops, electronic waste, 3 yr sealed battery replacement, 4.5 year warranty, integration services, imaging, asset tag &amp; reporting, cart wiring, and delivery for Del Valle. Total computers: 57"/>
  </r>
  <r>
    <s v="Del Valle-21st Century-Technology"/>
    <x v="4"/>
    <x v="0"/>
    <x v="5"/>
    <x v="0"/>
    <x v="0"/>
    <x v="5"/>
    <x v="0"/>
    <x v="9"/>
    <x v="0"/>
    <s v="2-512"/>
    <x v="8"/>
    <n v="0"/>
    <n v="544.51"/>
    <s v="0175538-IN"/>
    <d v="2019-10-10T00:00:00"/>
    <s v="000000020025135"/>
    <n v="544.51"/>
    <x v="0"/>
    <m/>
    <s v="21.0"/>
    <s v="00036.0"/>
    <s v="91001"/>
    <s v="85000"/>
    <x v="6"/>
    <x v="21"/>
    <n v="1.2532789358119491E-4"/>
    <s v="Lenovo 300e Laptops, electronic waste, 3 yr sealed battery replacement, 4.5 year warranty, integration services, imaging, asset tag &amp; reporting, cart wiring, and delivery for Del Valle. Total computers: 57"/>
  </r>
  <r>
    <s v="Del Valle-21st Century-Technology"/>
    <x v="4"/>
    <x v="0"/>
    <x v="5"/>
    <x v="0"/>
    <x v="0"/>
    <x v="5"/>
    <x v="0"/>
    <x v="9"/>
    <x v="0"/>
    <s v="2-512"/>
    <x v="8"/>
    <n v="0"/>
    <n v="51"/>
    <s v="0175538-IN"/>
    <d v="2019-10-10T00:00:00"/>
    <s v="000000020025135"/>
    <n v="51"/>
    <x v="0"/>
    <m/>
    <s v="21.0"/>
    <s v="00036.0"/>
    <s v="91001"/>
    <s v="85000"/>
    <x v="6"/>
    <x v="21"/>
    <n v="1.1738485193368239E-5"/>
    <s v="Lenovo 300e Laptops, electronic waste, 3 yr sealed battery replacement, 4.5 year warranty, integration services, imaging, asset tag &amp; reporting, cart wiring, and delivery for Del Valle. Total computers: 57"/>
  </r>
  <r>
    <s v="Del Valle-21st Century-Technology"/>
    <x v="4"/>
    <x v="0"/>
    <x v="5"/>
    <x v="0"/>
    <x v="0"/>
    <x v="5"/>
    <x v="0"/>
    <x v="9"/>
    <x v="0"/>
    <s v="2-512"/>
    <x v="8"/>
    <n v="0"/>
    <n v="25.5"/>
    <s v="0175538-IN"/>
    <d v="2019-10-10T00:00:00"/>
    <s v="000000020025135"/>
    <n v="25.5"/>
    <x v="0"/>
    <m/>
    <s v="21.0"/>
    <s v="00036.0"/>
    <s v="91001"/>
    <s v="85000"/>
    <x v="6"/>
    <x v="21"/>
    <n v="5.8692425966841193E-6"/>
    <s v="Lenovo 300e Laptops, electronic waste, 3 yr sealed battery replacement, 4.5 year warranty, integration services, imaging, asset tag &amp; reporting, cart wiring, and delivery for Del Valle. Total computers: 57"/>
  </r>
  <r>
    <s v="Del Valle-21st Century-Technology"/>
    <x v="4"/>
    <x v="0"/>
    <x v="5"/>
    <x v="0"/>
    <x v="0"/>
    <x v="5"/>
    <x v="0"/>
    <x v="9"/>
    <x v="0"/>
    <s v="2-1409"/>
    <x v="27"/>
    <n v="0"/>
    <n v="89680.91"/>
    <s v="0175097-IN"/>
    <d v="2019-10-10T00:00:00"/>
    <s v="000000020025132"/>
    <n v="89680.91"/>
    <x v="0"/>
    <m/>
    <s v="21.0"/>
    <s v="00036.0"/>
    <s v="91001"/>
    <s v="85000"/>
    <x v="1"/>
    <x v="21"/>
    <n v="3.1965560551870255E-2"/>
    <s v="Lenovo 300e Laptops, electronic waste, 3 yr sealed battery replacement, 4.5 year warranty, integration services, imaging, asset tag &amp; reporting, cart wiring, and delivery for Del Valle. Total computers: 230"/>
  </r>
  <r>
    <s v="Del Valle-21st Century-Technology"/>
    <x v="4"/>
    <x v="0"/>
    <x v="5"/>
    <x v="0"/>
    <x v="0"/>
    <x v="5"/>
    <x v="0"/>
    <x v="9"/>
    <x v="0"/>
    <s v="2-1409"/>
    <x v="27"/>
    <n v="0"/>
    <n v="345"/>
    <s v="0175097-IN"/>
    <d v="2019-10-10T00:00:00"/>
    <s v="000000020025132"/>
    <n v="345"/>
    <x v="0"/>
    <m/>
    <s v="21.0"/>
    <s v="00036.0"/>
    <s v="91001"/>
    <s v="85000"/>
    <x v="6"/>
    <x v="21"/>
    <n v="1.2297063433450037E-4"/>
    <s v="Lenovo 300e Laptops, electronic waste, 3 yr sealed battery replacement, 4.5 year warranty, integration services, imaging, asset tag &amp; reporting, cart wiring, and delivery for Del Valle. Total computers: 230"/>
  </r>
  <r>
    <s v="Del Valle-21st Century-Technology"/>
    <x v="4"/>
    <x v="0"/>
    <x v="5"/>
    <x v="0"/>
    <x v="0"/>
    <x v="5"/>
    <x v="0"/>
    <x v="9"/>
    <x v="0"/>
    <s v="2-1409"/>
    <x v="27"/>
    <n v="0"/>
    <n v="690"/>
    <s v="0175097-IN"/>
    <d v="2019-10-10T00:00:00"/>
    <s v="000000020025132"/>
    <n v="690"/>
    <x v="0"/>
    <m/>
    <s v="21.0"/>
    <s v="00036.0"/>
    <s v="91001"/>
    <s v="85000"/>
    <x v="6"/>
    <x v="21"/>
    <n v="2.4594126866900074E-4"/>
    <s v="Lenovo 300e Laptops, electronic waste, 3 yr sealed battery replacement, 4.5 year warranty, integration services, imaging, asset tag &amp; reporting, cart wiring, and delivery for Del Valle. Total computers: 230"/>
  </r>
  <r>
    <s v="Del Valle-21st Century-Technology"/>
    <x v="4"/>
    <x v="0"/>
    <x v="5"/>
    <x v="0"/>
    <x v="0"/>
    <x v="5"/>
    <x v="0"/>
    <x v="9"/>
    <x v="0"/>
    <s v="2-1409"/>
    <x v="27"/>
    <n v="0"/>
    <n v="1150"/>
    <s v="0175097-IN"/>
    <d v="2019-10-10T00:00:00"/>
    <s v="000000020025132"/>
    <n v="1150"/>
    <x v="0"/>
    <m/>
    <s v="21.0"/>
    <s v="00036.0"/>
    <s v="91001"/>
    <s v="85000"/>
    <x v="6"/>
    <x v="21"/>
    <n v="4.0990211444833456E-4"/>
    <s v="Lenovo 300e Laptops, electronic waste, 3 yr sealed battery replacement, 4.5 year warranty, integration services, imaging, asset tag &amp; reporting, cart wiring, and delivery for Del Valle. Total computers: 230"/>
  </r>
  <r>
    <s v="Del Valle-21st Century-Technology"/>
    <x v="4"/>
    <x v="0"/>
    <x v="5"/>
    <x v="0"/>
    <x v="0"/>
    <x v="5"/>
    <x v="0"/>
    <x v="9"/>
    <x v="0"/>
    <s v="2-1409"/>
    <x v="27"/>
    <n v="0"/>
    <n v="2185"/>
    <s v="0175097-IN"/>
    <d v="2019-10-10T00:00:00"/>
    <s v="000000020025132"/>
    <n v="2185"/>
    <x v="0"/>
    <m/>
    <s v="21.0"/>
    <s v="00036.0"/>
    <s v="91001"/>
    <s v="85000"/>
    <x v="6"/>
    <x v="21"/>
    <n v="7.7881401745183562E-4"/>
    <s v="Lenovo 300e Laptops, electronic waste, 3 yr sealed battery replacement, 4.5 year warranty, integration services, imaging, asset tag &amp; reporting, cart wiring, and delivery for Del Valle. Total computers: 230"/>
  </r>
  <r>
    <s v="Del Valle-21st Century-Technology"/>
    <x v="4"/>
    <x v="0"/>
    <x v="5"/>
    <x v="0"/>
    <x v="0"/>
    <x v="5"/>
    <x v="0"/>
    <x v="9"/>
    <x v="0"/>
    <s v="2-1409"/>
    <x v="27"/>
    <n v="0"/>
    <n v="2677.2"/>
    <s v="0175097-IN"/>
    <d v="2019-10-10T00:00:00"/>
    <s v="000000020025132"/>
    <n v="2677.2"/>
    <x v="0"/>
    <m/>
    <s v="21.0"/>
    <s v="00036.0"/>
    <s v="91001"/>
    <s v="85000"/>
    <x v="6"/>
    <x v="21"/>
    <n v="9.5425212243572274E-4"/>
    <s v="Lenovo 300e Laptops, electronic waste, 3 yr sealed battery replacement, 4.5 year warranty, integration services, imaging, asset tag &amp; reporting, cart wiring, and delivery for Del Valle. Total computers: 230"/>
  </r>
  <r>
    <s v="Del Valle-21st Century-Technology"/>
    <x v="4"/>
    <x v="0"/>
    <x v="5"/>
    <x v="0"/>
    <x v="0"/>
    <x v="5"/>
    <x v="0"/>
    <x v="9"/>
    <x v="0"/>
    <s v="2-1409"/>
    <x v="27"/>
    <n v="0"/>
    <n v="7366.9"/>
    <s v="0175097-IN"/>
    <d v="2019-10-10T00:00:00"/>
    <s v="000000020025132"/>
    <n v="7366.9"/>
    <x v="0"/>
    <m/>
    <s v="21.0"/>
    <s v="00036.0"/>
    <s v="91001"/>
    <s v="85000"/>
    <x v="6"/>
    <x v="21"/>
    <n v="2.625832945156031E-3"/>
    <s v="Lenovo 300e Laptops, electronic waste, 3 yr sealed battery replacement, 4.5 year warranty, integration services, imaging, asset tag &amp; reporting, cart wiring, and delivery for Del Valle. Total computers: 230"/>
  </r>
  <r>
    <s v="Del Valle-21st Century-Technology"/>
    <x v="4"/>
    <x v="0"/>
    <x v="5"/>
    <x v="0"/>
    <x v="0"/>
    <x v="0"/>
    <x v="0"/>
    <x v="8"/>
    <x v="0"/>
    <s v="2-2605"/>
    <x v="0"/>
    <n v="0"/>
    <n v="2612.5300000000002"/>
    <s v="0175076-IN"/>
    <d v="2019-10-08T00:00:00"/>
    <s v="000000020023867"/>
    <n v="2612.5300000000002"/>
    <x v="0"/>
    <m/>
    <s v="21.0"/>
    <s v="00036.0"/>
    <s v="91001"/>
    <s v="85000"/>
    <x v="0"/>
    <x v="21"/>
    <n v="3.2923388815590125E-3"/>
    <s v="Ergotron Zip40 Charging carts to store laptops at Del Valle. Total carts: 16"/>
  </r>
  <r>
    <s v="Del Valle-21st Century-Technology"/>
    <x v="4"/>
    <x v="0"/>
    <x v="5"/>
    <x v="0"/>
    <x v="0"/>
    <x v="0"/>
    <x v="0"/>
    <x v="8"/>
    <x v="0"/>
    <s v="2-2605"/>
    <x v="0"/>
    <n v="0"/>
    <n v="18287.650000000001"/>
    <s v="0175099-IN"/>
    <d v="2019-10-08T00:00:00"/>
    <s v="000000020023867"/>
    <n v="18287.650000000001"/>
    <x v="0"/>
    <m/>
    <s v="21.0"/>
    <s v="00036.0"/>
    <s v="91001"/>
    <s v="85000"/>
    <x v="0"/>
    <x v="21"/>
    <n v="2.3046296558256813E-2"/>
    <s v="Ergotron Zip40 Charging carts to store laptops at Del Valle. Total carts: 16"/>
  </r>
  <r>
    <s v="Del Valle-21st Century-Contractor"/>
    <x v="4"/>
    <x v="3"/>
    <x v="5"/>
    <x v="0"/>
    <x v="11"/>
    <x v="3"/>
    <x v="17"/>
    <x v="29"/>
    <x v="1"/>
    <m/>
    <x v="28"/>
    <n v="0"/>
    <n v="6372.24"/>
    <s v="Pay app #3"/>
    <d v="2020-12-08T00:00:00"/>
    <s v="000000020148205"/>
    <n v="6372.24"/>
    <x v="0"/>
    <m/>
    <s v="21.0"/>
    <s v="00036.0"/>
    <s v="91001"/>
    <s v="85000"/>
    <x v="3"/>
    <x v="21"/>
    <n v="1.4153940742267602E-2"/>
    <s v="Prep &amp; install Mohawk LVT, walk off mat &amp; base at Del Valle for room #12"/>
  </r>
  <r>
    <s v="Del Valle-21st Century-Contractor"/>
    <x v="4"/>
    <x v="3"/>
    <x v="5"/>
    <x v="0"/>
    <x v="7"/>
    <x v="7"/>
    <x v="18"/>
    <x v="138"/>
    <x v="1"/>
    <s v="21-1830"/>
    <x v="93"/>
    <n v="0"/>
    <n v="42500"/>
    <s v="2020-086AD"/>
    <d v="2020-11-30T00:00:00"/>
    <s v="000000020145591"/>
    <n v="42500"/>
    <x v="0"/>
    <m/>
    <s v="21.0"/>
    <s v="00036.0"/>
    <s v="91001"/>
    <s v="85000"/>
    <x v="3"/>
    <x v="21"/>
    <n v="1"/>
    <s v="Demo of ceiling tiles in 17 classrooms at Del Valle"/>
  </r>
  <r>
    <s v="Del Valle-21st Century-FF &amp; E"/>
    <x v="4"/>
    <x v="1"/>
    <x v="5"/>
    <x v="0"/>
    <x v="1"/>
    <x v="1"/>
    <x v="1"/>
    <x v="1"/>
    <x v="0"/>
    <s v="2-5019"/>
    <x v="15"/>
    <n v="0"/>
    <n v="27193.65"/>
    <n v="3207761219"/>
    <d v="2020-02-03T00:00:00"/>
    <s v="000000020065147"/>
    <n v="27193.65"/>
    <x v="0"/>
    <m/>
    <s v="21.0"/>
    <s v="00036.0"/>
    <s v="91001"/>
    <s v="85000"/>
    <x v="1"/>
    <x v="21"/>
    <n v="6.3192811291808856E-2"/>
    <s v="Furniture for Del Valle - flex space chairs, mobile tchr desks, media tower, carpets, tables, tree seats, bin centers, etc. "/>
  </r>
  <r>
    <s v="Del Valle-21st Century-FF &amp; E"/>
    <x v="4"/>
    <x v="1"/>
    <x v="5"/>
    <x v="0"/>
    <x v="1"/>
    <x v="1"/>
    <x v="1"/>
    <x v="1"/>
    <x v="0"/>
    <s v="2-5019"/>
    <x v="15"/>
    <n v="0"/>
    <n v="14247.57"/>
    <n v="3207761219"/>
    <d v="2020-02-03T00:00:00"/>
    <s v="000000020065147"/>
    <n v="14247.57"/>
    <x v="0"/>
    <m/>
    <s v="21.0"/>
    <s v="00036.0"/>
    <s v="91001"/>
    <s v="85000"/>
    <x v="0"/>
    <x v="21"/>
    <n v="3.3108611840515598E-2"/>
    <s v="Furniture for Del Valle - flex space chairs, mobile tchr desks, media tower, carpets, tables, tree seats, bin centers, etc. "/>
  </r>
  <r>
    <s v="Del Valle-21st Century-Environ Consultant"/>
    <x v="4"/>
    <x v="2"/>
    <x v="5"/>
    <x v="0"/>
    <x v="2"/>
    <x v="2"/>
    <x v="2"/>
    <x v="3"/>
    <x v="1"/>
    <s v="2-10240"/>
    <x v="94"/>
    <n v="0"/>
    <n v="2600"/>
    <s v="MCSI-4536"/>
    <d v="2020-08-17T00:00:00"/>
    <s v="000000020119790"/>
    <n v="2600"/>
    <x v="0"/>
    <m/>
    <s v="21.0"/>
    <s v="00036.0"/>
    <s v="91001"/>
    <s v="85000"/>
    <x v="2"/>
    <x v="21"/>
    <n v="1"/>
    <s v="Asbestos &amp; lead-based paint survey of Del Valle's permanent buildings. Walk through, collect samples, testing of samples, and prepare report."/>
  </r>
  <r>
    <s v="Del Valle-Ceiling replacement-Contractor"/>
    <x v="4"/>
    <x v="3"/>
    <x v="5"/>
    <x v="1"/>
    <x v="3"/>
    <x v="3"/>
    <x v="0"/>
    <x v="4"/>
    <x v="0"/>
    <m/>
    <x v="5"/>
    <n v="0"/>
    <n v="31652.38"/>
    <s v="Pay app #1"/>
    <d v="2019-12-17T00:00:00"/>
    <s v="000000020049998"/>
    <n v="31652.38"/>
    <x v="0"/>
    <m/>
    <s v="21.0"/>
    <s v="00036.0"/>
    <s v="91001"/>
    <s v="85000"/>
    <x v="3"/>
    <x v="22"/>
    <n v="6.920952268917706E-3"/>
    <s v="Ceiling replacement for Del Valle."/>
  </r>
  <r>
    <s v="Del Valle-Ceiling replacement-Contractor"/>
    <x v="4"/>
    <x v="3"/>
    <x v="5"/>
    <x v="1"/>
    <x v="3"/>
    <x v="3"/>
    <x v="0"/>
    <x v="21"/>
    <x v="1"/>
    <m/>
    <x v="5"/>
    <n v="0"/>
    <n v="94957.16"/>
    <s v="Pay app #2"/>
    <d v="2020-10-21T00:00:00"/>
    <s v="000000020136454"/>
    <n v="94957.16"/>
    <x v="0"/>
    <m/>
    <s v="21.0"/>
    <s v="00036.0"/>
    <s v="91001"/>
    <s v="85000"/>
    <x v="3"/>
    <x v="22"/>
    <n v="2.0762861179853827E-2"/>
    <s v="Ceiling replacement for Del Valle."/>
  </r>
  <r>
    <s v="Del Valle-Ceiling replacement-Contractor"/>
    <x v="4"/>
    <x v="3"/>
    <x v="5"/>
    <x v="1"/>
    <x v="3"/>
    <x v="3"/>
    <x v="0"/>
    <x v="32"/>
    <x v="1"/>
    <m/>
    <x v="5"/>
    <n v="0"/>
    <n v="189914.31"/>
    <s v="Pay app #3"/>
    <d v="2021-01-08T00:00:00"/>
    <s v="000000020155354"/>
    <n v="189914.31"/>
    <x v="0"/>
    <m/>
    <s v="21.0"/>
    <s v="00036.0"/>
    <s v="91001"/>
    <s v="85000"/>
    <x v="3"/>
    <x v="22"/>
    <n v="4.1525720173157296E-2"/>
    <s v="Ceiling replacement for Del Valle."/>
  </r>
  <r>
    <s v="Del Valle-Ceiling replacement-Contractor"/>
    <x v="4"/>
    <x v="3"/>
    <x v="5"/>
    <x v="1"/>
    <x v="3"/>
    <x v="3"/>
    <x v="0"/>
    <x v="5"/>
    <x v="2"/>
    <s v="2-5060"/>
    <x v="5"/>
    <n v="16659.150000000023"/>
    <n v="16659.150000000023"/>
    <m/>
    <m/>
    <m/>
    <n v="0"/>
    <x v="0"/>
    <m/>
    <s v="21.0"/>
    <s v="00036.0"/>
    <s v="91001"/>
    <s v="85000"/>
    <x v="3"/>
    <x v="22"/>
    <n v="0"/>
    <s v="Ceiling replacement for Del Valle."/>
  </r>
  <r>
    <s v="Del Valle-Fire alarm-DSA Fees"/>
    <x v="4"/>
    <x v="7"/>
    <x v="5"/>
    <x v="3"/>
    <x v="9"/>
    <x v="9"/>
    <x v="67"/>
    <x v="139"/>
    <x v="1"/>
    <s v="21-5370"/>
    <x v="95"/>
    <n v="0"/>
    <n v="870"/>
    <s v="Per email"/>
    <d v="2021-03-30T00:00:00"/>
    <s v="000000020176203"/>
    <n v="870"/>
    <x v="10"/>
    <m/>
    <s v="21.0"/>
    <s v="00036.0"/>
    <s v="91001"/>
    <s v="85000"/>
    <x v="9"/>
    <x v="23"/>
    <n v="0.1226215644820296"/>
    <s v="DSA plan check review fee for Del Valle fire alarm."/>
  </r>
  <r>
    <s v="Del Valle-Fire alarm-Design"/>
    <x v="4"/>
    <x v="6"/>
    <x v="5"/>
    <x v="3"/>
    <x v="10"/>
    <x v="8"/>
    <x v="51"/>
    <x v="33"/>
    <x v="1"/>
    <m/>
    <x v="96"/>
    <n v="0"/>
    <n v="7275"/>
    <n v="28228"/>
    <d v="2021-02-05T00:00:00"/>
    <s v="000000020162584"/>
    <n v="7275"/>
    <x v="10"/>
    <m/>
    <s v="21.0"/>
    <s v="00036.0"/>
    <s v="91001"/>
    <s v="85000"/>
    <x v="8"/>
    <x v="23"/>
    <n v="1.8653846153846153E-2"/>
    <s v="Architect - Provide architectural &amp; engineering services to upgrade the existing fire detection and alarm systems for Del Valle."/>
  </r>
  <r>
    <s v="Del Valle-Fire alarm-Design"/>
    <x v="4"/>
    <x v="6"/>
    <x v="5"/>
    <x v="3"/>
    <x v="10"/>
    <x v="8"/>
    <x v="51"/>
    <x v="37"/>
    <x v="1"/>
    <m/>
    <x v="96"/>
    <n v="0"/>
    <n v="7275"/>
    <n v="28289"/>
    <d v="2021-02-09T00:00:00"/>
    <s v="000000020163360"/>
    <n v="7275"/>
    <x v="10"/>
    <m/>
    <s v="21.0"/>
    <s v="00036.0"/>
    <s v="91001"/>
    <s v="85000"/>
    <x v="8"/>
    <x v="23"/>
    <n v="1.8653846153846153E-2"/>
    <s v="Architect - Provide architectural &amp; engineering services to upgrade the existing fire detection and alarm systems for Del Valle."/>
  </r>
  <r>
    <s v="Del Valle-Fire alarm-Design"/>
    <x v="4"/>
    <x v="6"/>
    <x v="5"/>
    <x v="3"/>
    <x v="10"/>
    <x v="8"/>
    <x v="51"/>
    <x v="34"/>
    <x v="1"/>
    <m/>
    <x v="96"/>
    <n v="0"/>
    <n v="7275"/>
    <n v="28385"/>
    <d v="2021-03-24T00:00:00"/>
    <s v="000000020174735"/>
    <n v="7275"/>
    <x v="10"/>
    <m/>
    <s v="21.0"/>
    <s v="00036.0"/>
    <s v="91001"/>
    <s v="85000"/>
    <x v="8"/>
    <x v="23"/>
    <n v="1.8653846153846153E-2"/>
    <s v="Architect - Provide architectural &amp; engineering services to upgrade the existing fire detection and alarm systems for Del Valle."/>
  </r>
  <r>
    <s v="Del Valle-Fire alarm-Design"/>
    <x v="4"/>
    <x v="6"/>
    <x v="5"/>
    <x v="3"/>
    <x v="10"/>
    <x v="8"/>
    <x v="51"/>
    <x v="35"/>
    <x v="1"/>
    <m/>
    <x v="96"/>
    <n v="0"/>
    <n v="2425"/>
    <n v="28514"/>
    <d v="2021-05-26T00:00:00"/>
    <s v="000000020192536"/>
    <n v="2425"/>
    <x v="10"/>
    <m/>
    <s v="21.0"/>
    <s v="00036.0"/>
    <s v="91001"/>
    <s v="85000"/>
    <x v="8"/>
    <x v="23"/>
    <n v="6.2179487179487179E-3"/>
    <s v="Architect - Provide architectural &amp; engineering services to upgrade the existing fire detection and alarm systems for Del Valle."/>
  </r>
  <r>
    <s v="Del Valle-Fire alarm-Design"/>
    <x v="4"/>
    <x v="6"/>
    <x v="5"/>
    <x v="3"/>
    <x v="10"/>
    <x v="8"/>
    <x v="51"/>
    <x v="35"/>
    <x v="1"/>
    <m/>
    <x v="96"/>
    <n v="0"/>
    <n v="9700"/>
    <n v="28608"/>
    <d v="2021-05-26T00:00:00"/>
    <s v="000000020192536"/>
    <n v="9700"/>
    <x v="10"/>
    <m/>
    <s v="21.0"/>
    <s v="00036.0"/>
    <s v="91001"/>
    <s v="85000"/>
    <x v="8"/>
    <x v="23"/>
    <n v="2.4871794871794872E-2"/>
    <s v="Architect - Provide architectural &amp; engineering services to upgrade the existing fire detection and alarm systems for Del Valle."/>
  </r>
  <r>
    <s v="Del Valle-Fire alarm-Design"/>
    <x v="4"/>
    <x v="6"/>
    <x v="5"/>
    <x v="3"/>
    <x v="10"/>
    <x v="8"/>
    <x v="51"/>
    <x v="108"/>
    <x v="1"/>
    <m/>
    <x v="96"/>
    <n v="0"/>
    <n v="1455"/>
    <n v="28684"/>
    <d v="2021-06-23T00:00:00"/>
    <s v="000000020200466"/>
    <n v="1455"/>
    <x v="10"/>
    <m/>
    <s v="21.0"/>
    <s v="00036.0"/>
    <s v="91001"/>
    <s v="85000"/>
    <x v="8"/>
    <x v="23"/>
    <n v="3.7307692307692306E-3"/>
    <s v="Architect - Provide architectural &amp; engineering services to upgrade the existing fire detection and alarm systems for Del Valle."/>
  </r>
  <r>
    <s v="Del Valle-Fire alarm-Design"/>
    <x v="4"/>
    <x v="6"/>
    <x v="5"/>
    <x v="3"/>
    <x v="10"/>
    <x v="8"/>
    <x v="51"/>
    <x v="17"/>
    <x v="2"/>
    <m/>
    <x v="96"/>
    <n v="0"/>
    <n v="970"/>
    <n v="28833"/>
    <d v="2021-09-09T00:00:00"/>
    <s v="000000020255227"/>
    <n v="970"/>
    <x v="10"/>
    <m/>
    <s v="21.0"/>
    <s v="00036.0"/>
    <s v="91001"/>
    <s v="85000"/>
    <x v="8"/>
    <x v="23"/>
    <n v="2.4871794871794872E-3"/>
    <s v="Architect - Provide architectural &amp; engineering services to upgrade the existing fire detection and alarm systems for Del Valle."/>
  </r>
  <r>
    <s v="Del Valle-Fire alarm-Design"/>
    <x v="4"/>
    <x v="6"/>
    <x v="5"/>
    <x v="3"/>
    <x v="10"/>
    <x v="8"/>
    <x v="51"/>
    <x v="140"/>
    <x v="2"/>
    <s v="21-2535"/>
    <x v="96"/>
    <n v="12125"/>
    <n v="12125"/>
    <m/>
    <m/>
    <m/>
    <n v="0"/>
    <x v="10"/>
    <m/>
    <s v="21.0"/>
    <s v="00036.0"/>
    <s v="91001"/>
    <s v="85000"/>
    <x v="8"/>
    <x v="23"/>
    <n v="0"/>
    <s v="Architect - Provide architectural &amp; engineering services to upgrade the existing fire detection and alarm systems for Del Valle."/>
  </r>
  <r>
    <s v="Dibble-21st Century-Environ Consultant"/>
    <x v="0"/>
    <x v="2"/>
    <x v="6"/>
    <x v="0"/>
    <x v="2"/>
    <x v="2"/>
    <x v="68"/>
    <x v="45"/>
    <x v="1"/>
    <s v="21-1573"/>
    <x v="97"/>
    <n v="0"/>
    <n v="2700"/>
    <s v="MCSI-4625"/>
    <d v="2020-10-20T00:00:00"/>
    <s v="000000020136035"/>
    <n v="2700"/>
    <x v="0"/>
    <m/>
    <s v="21.0"/>
    <s v="00036.0"/>
    <s v="91001"/>
    <s v="85000"/>
    <x v="2"/>
    <x v="24"/>
    <n v="6.553398058252427E-2"/>
    <s v="Asbestos &amp; lead-based paint survey of Dibble's permanent buildings."/>
  </r>
  <r>
    <s v="District Office-21st Century-Reprographics"/>
    <x v="0"/>
    <x v="8"/>
    <x v="7"/>
    <x v="0"/>
    <x v="15"/>
    <x v="11"/>
    <x v="69"/>
    <x v="141"/>
    <x v="4"/>
    <m/>
    <x v="98"/>
    <n v="0"/>
    <n v="229.19"/>
    <n v="10193793"/>
    <d v="2019-06-03T00:00:00"/>
    <n v="25329661"/>
    <n v="229.19"/>
    <x v="0"/>
    <m/>
    <s v="21.0"/>
    <s v="00036.0"/>
    <s v="91001"/>
    <s v="85000"/>
    <x v="7"/>
    <x v="25"/>
    <n v="1"/>
    <s v="Scanning/printing - set-up, copy, digital processing, copying, stapling, binding, 3 hole drill, cover, and delivery for the District office.  Close-out PO.  "/>
  </r>
  <r>
    <s v="District Office-21st Century-Reprographics"/>
    <x v="0"/>
    <x v="8"/>
    <x v="7"/>
    <x v="0"/>
    <x v="15"/>
    <x v="11"/>
    <x v="49"/>
    <x v="81"/>
    <x v="2"/>
    <s v="21-2247"/>
    <x v="99"/>
    <n v="4037.85"/>
    <n v="4037.85"/>
    <m/>
    <m/>
    <m/>
    <n v="0"/>
    <x v="0"/>
    <m/>
    <s v="21.0"/>
    <s v="00036.0"/>
    <s v="91001"/>
    <s v="85000"/>
    <x v="7"/>
    <x v="25"/>
    <n v="0"/>
    <s v="Scanning/printing - set-up, copy, digital processing, copying, stapling, binding, 3 hole drill, cover, and delivery for the District office."/>
  </r>
  <r>
    <s v="District Office-21st Century-Technology"/>
    <x v="0"/>
    <x v="0"/>
    <x v="7"/>
    <x v="0"/>
    <x v="0"/>
    <x v="5"/>
    <x v="0"/>
    <x v="9"/>
    <x v="0"/>
    <s v="2-512"/>
    <x v="8"/>
    <n v="0"/>
    <n v="16690.22"/>
    <s v="0174219-IN"/>
    <d v="2019-10-10T00:00:00"/>
    <s v="000000020025135"/>
    <n v="16690.22"/>
    <x v="0"/>
    <m/>
    <s v="21.0"/>
    <s v="00036.0"/>
    <s v="91001"/>
    <s v="85000"/>
    <x v="1"/>
    <x v="25"/>
    <n v="3.8415274577266365E-3"/>
    <s v="Lenovo 300e Laptops, electronic waste, 3 yr sealed battery replacement, 4.5 year warranty, integration services, imaging, asset tag &amp; reporting, cart wiring, and delivery for District-wide use. Total computers: 43"/>
  </r>
  <r>
    <s v="District Office-21st Century-Technology"/>
    <x v="0"/>
    <x v="0"/>
    <x v="7"/>
    <x v="0"/>
    <x v="0"/>
    <x v="5"/>
    <x v="0"/>
    <x v="9"/>
    <x v="0"/>
    <s v="2-512"/>
    <x v="8"/>
    <n v="0"/>
    <n v="215"/>
    <s v="0174219-IN"/>
    <d v="2019-10-10T00:00:00"/>
    <s v="000000020025135"/>
    <n v="215"/>
    <x v="0"/>
    <m/>
    <s v="21.0"/>
    <s v="00036.0"/>
    <s v="91001"/>
    <s v="85000"/>
    <x v="6"/>
    <x v="25"/>
    <n v="4.9485770913219049E-5"/>
    <s v="Lenovo 300e Laptops, electronic waste, 3 yr sealed battery replacement, 4.5 year warranty, integration services, imaging, asset tag &amp; reporting, cart wiring, and delivery for District-wide use. Total computers: 43"/>
  </r>
  <r>
    <s v="District Office-21st Century-Technology"/>
    <x v="0"/>
    <x v="0"/>
    <x v="7"/>
    <x v="0"/>
    <x v="0"/>
    <x v="5"/>
    <x v="0"/>
    <x v="9"/>
    <x v="0"/>
    <s v="2-512"/>
    <x v="8"/>
    <n v="0"/>
    <n v="129"/>
    <s v="0174219-IN"/>
    <d v="2019-10-10T00:00:00"/>
    <s v="000000020025135"/>
    <n v="129"/>
    <x v="0"/>
    <m/>
    <s v="21.0"/>
    <s v="00036.0"/>
    <s v="91001"/>
    <s v="85000"/>
    <x v="6"/>
    <x v="25"/>
    <n v="2.9691462547931429E-5"/>
    <s v="Lenovo 300e Laptops, electronic waste, 3 yr sealed battery replacement, 4.5 year warranty, integration services, imaging, asset tag &amp; reporting, cart wiring, and delivery for District-wide use. Total computers: 43"/>
  </r>
  <r>
    <s v="District Office-21st Century-Technology"/>
    <x v="0"/>
    <x v="0"/>
    <x v="7"/>
    <x v="0"/>
    <x v="0"/>
    <x v="5"/>
    <x v="0"/>
    <x v="9"/>
    <x v="0"/>
    <s v="2-512"/>
    <x v="8"/>
    <n v="0"/>
    <n v="408.5"/>
    <s v="0174219-IN"/>
    <d v="2019-10-10T00:00:00"/>
    <s v="000000020025135"/>
    <n v="408.5"/>
    <x v="0"/>
    <m/>
    <s v="21.0"/>
    <s v="00036.0"/>
    <s v="91001"/>
    <s v="85000"/>
    <x v="6"/>
    <x v="25"/>
    <n v="9.4022964735116191E-5"/>
    <s v="Lenovo 300e Laptops, electronic waste, 3 yr sealed battery replacement, 4.5 year warranty, integration services, imaging, asset tag &amp; reporting, cart wiring, and delivery for District-wide use. Total computers: 43"/>
  </r>
  <r>
    <s v="District Office-21st Century-Technology"/>
    <x v="0"/>
    <x v="0"/>
    <x v="7"/>
    <x v="0"/>
    <x v="0"/>
    <x v="5"/>
    <x v="0"/>
    <x v="9"/>
    <x v="0"/>
    <s v="2-512"/>
    <x v="8"/>
    <n v="0"/>
    <n v="500.52000000000004"/>
    <s v="0174219-IN"/>
    <d v="2019-10-10T00:00:00"/>
    <s v="000000020025135"/>
    <n v="500.52000000000004"/>
    <x v="0"/>
    <m/>
    <s v="21.0"/>
    <s v="00036.0"/>
    <s v="91001"/>
    <s v="85000"/>
    <x v="6"/>
    <x v="25"/>
    <n v="1.1520287468597395E-4"/>
    <s v="Lenovo 300e Laptops, electronic waste, 3 yr sealed battery replacement, 4.5 year warranty, integration services, imaging, asset tag &amp; reporting, cart wiring, and delivery for District-wide use. Total computers: 43"/>
  </r>
  <r>
    <s v="District Office-21st Century-Technology"/>
    <x v="0"/>
    <x v="0"/>
    <x v="7"/>
    <x v="0"/>
    <x v="0"/>
    <x v="5"/>
    <x v="0"/>
    <x v="9"/>
    <x v="0"/>
    <s v="2-512"/>
    <x v="8"/>
    <n v="0"/>
    <n v="1377.29"/>
    <s v="0174219-IN"/>
    <d v="2019-10-10T00:00:00"/>
    <s v="000000020025135"/>
    <n v="1377.29"/>
    <x v="0"/>
    <m/>
    <s v="21.0"/>
    <s v="00036.0"/>
    <s v="91001"/>
    <s v="85000"/>
    <x v="6"/>
    <x v="25"/>
    <n v="3.1700584847008123E-4"/>
    <s v="Lenovo 300e Laptops, electronic waste, 3 yr sealed battery replacement, 4.5 year warranty, integration services, imaging, asset tag &amp; reporting, cart wiring, and delivery for District-wide use. Total computers: 43"/>
  </r>
  <r>
    <s v="District Office-21st Century-Technology"/>
    <x v="0"/>
    <x v="0"/>
    <x v="7"/>
    <x v="0"/>
    <x v="0"/>
    <x v="5"/>
    <x v="0"/>
    <x v="9"/>
    <x v="0"/>
    <s v="2-512"/>
    <x v="8"/>
    <n v="0"/>
    <n v="64.5"/>
    <s v="0174219-IN"/>
    <d v="2019-10-10T00:00:00"/>
    <s v="000000020025135"/>
    <n v="64.5"/>
    <x v="0"/>
    <m/>
    <s v="21.0"/>
    <s v="00036.0"/>
    <s v="91001"/>
    <s v="85000"/>
    <x v="6"/>
    <x v="25"/>
    <n v="1.4845731273965714E-5"/>
    <s v="Lenovo 300e Laptops, electronic waste, 3 yr sealed battery replacement, 4.5 year warranty, integration services, imaging, asset tag &amp; reporting, cart wiring, and delivery for District-wide use. Total computers: 43"/>
  </r>
  <r>
    <s v="District Office-21st Century-Technology"/>
    <x v="0"/>
    <x v="0"/>
    <x v="7"/>
    <x v="0"/>
    <x v="0"/>
    <x v="5"/>
    <x v="58"/>
    <x v="142"/>
    <x v="0"/>
    <m/>
    <x v="100"/>
    <n v="0"/>
    <n v="1164.44"/>
    <s v="0178870-IN"/>
    <d v="2020-03-06T00:00:00"/>
    <s v="000000020078467"/>
    <n v="1164.44"/>
    <x v="0"/>
    <m/>
    <s v="21.0"/>
    <s v="00036.0"/>
    <s v="91001"/>
    <s v="85000"/>
    <x v="1"/>
    <x v="25"/>
    <n v="0.43144984993886398"/>
    <s v="Lenovo 300e Laptops, electronic waste, 3 yr sealed battery replacement, 4.5 year warranty, integration services, imaging, asset tag &amp; reporting, cart wiring, and delivery for District-wide use. Total computers: 6"/>
  </r>
  <r>
    <s v="District Office-21st Century-Technology"/>
    <x v="0"/>
    <x v="0"/>
    <x v="7"/>
    <x v="0"/>
    <x v="0"/>
    <x v="5"/>
    <x v="58"/>
    <x v="142"/>
    <x v="0"/>
    <m/>
    <x v="100"/>
    <n v="0"/>
    <n v="185.01"/>
    <s v="0178870-IN"/>
    <d v="2020-03-06T00:00:00"/>
    <s v="000000020078467"/>
    <n v="185.01"/>
    <x v="0"/>
    <m/>
    <s v="21.0"/>
    <s v="00036.0"/>
    <s v="91001"/>
    <s v="85000"/>
    <x v="6"/>
    <x v="25"/>
    <n v="6.8550150061136017E-2"/>
    <s v="Lenovo 300e Laptops, electronic waste, 3 yr sealed battery replacement, 4.5 year warranty, integration services, imaging, asset tag &amp; reporting, cart wiring, and delivery for District-wide use. Total computers: 6"/>
  </r>
  <r>
    <s v="District Office-21st Century-Technology"/>
    <x v="0"/>
    <x v="0"/>
    <x v="7"/>
    <x v="0"/>
    <x v="0"/>
    <x v="5"/>
    <x v="58"/>
    <x v="143"/>
    <x v="0"/>
    <s v="2-7716"/>
    <x v="100"/>
    <n v="0"/>
    <n v="1164.4299999999998"/>
    <s v="0181588-IN"/>
    <d v="2020-04-23T00:00:00"/>
    <s v="000000020091968"/>
    <n v="1164.43"/>
    <x v="0"/>
    <m/>
    <s v="21.0"/>
    <s v="00036.0"/>
    <s v="91001"/>
    <s v="85000"/>
    <x v="1"/>
    <x v="25"/>
    <n v="0.43144614472562898"/>
    <s v="Lenovo 300e Laptops, electronic waste, 3 yr sealed battery replacement, 4.5 year warranty, integration services, imaging, asset tag &amp; reporting, cart wiring, and delivery for District-wide use. Total computers: 6"/>
  </r>
  <r>
    <s v="District Office-21st Century-Technology"/>
    <x v="0"/>
    <x v="0"/>
    <x v="7"/>
    <x v="0"/>
    <x v="0"/>
    <x v="5"/>
    <x v="58"/>
    <x v="143"/>
    <x v="0"/>
    <s v="2-7716"/>
    <x v="100"/>
    <n v="0"/>
    <n v="185.02"/>
    <s v="0181588-IN"/>
    <d v="2020-04-23T00:00:00"/>
    <s v="000000020091968"/>
    <n v="185.02"/>
    <x v="0"/>
    <m/>
    <s v="21.0"/>
    <s v="00036.0"/>
    <s v="91001"/>
    <s v="85000"/>
    <x v="6"/>
    <x v="25"/>
    <n v="6.8553855274371037E-2"/>
    <s v="Lenovo 300e Laptops, electronic waste, 3 yr sealed battery replacement, 4.5 year warranty, integration services, imaging, asset tag &amp; reporting, cart wiring, and delivery for District-wide use. Total computers: 6"/>
  </r>
  <r>
    <s v="District Office-21st Century-Technology"/>
    <x v="0"/>
    <x v="0"/>
    <x v="7"/>
    <x v="0"/>
    <x v="0"/>
    <x v="5"/>
    <x v="0"/>
    <x v="144"/>
    <x v="0"/>
    <s v="2-1409"/>
    <x v="27"/>
    <n v="0"/>
    <n v="37650.03"/>
    <s v="0176668-IN"/>
    <d v="2019-11-21T00:00:00"/>
    <s v="000000020040910"/>
    <n v="37650.03"/>
    <x v="0"/>
    <m/>
    <s v="21.0"/>
    <s v="00036.0"/>
    <s v="91001"/>
    <s v="85000"/>
    <x v="1"/>
    <x v="25"/>
    <n v="1.3419849483515852E-2"/>
    <s v="Lenovo 300e Laptops, electronic waste, 3 yr sealed battery replacement, 4.5 year warranty, integration services, imaging, asset tag &amp; reporting, cart wiring, and delivery for District-wide use. Total computers: 97"/>
  </r>
  <r>
    <s v="District Office-21st Century-Technology"/>
    <x v="0"/>
    <x v="0"/>
    <x v="7"/>
    <x v="0"/>
    <x v="0"/>
    <x v="5"/>
    <x v="0"/>
    <x v="144"/>
    <x v="0"/>
    <s v="2-1409"/>
    <x v="27"/>
    <n v="0"/>
    <n v="145.5"/>
    <s v="0176668-IN"/>
    <d v="2019-11-21T00:00:00"/>
    <s v="000000020040910"/>
    <n v="145.5"/>
    <x v="0"/>
    <m/>
    <s v="21.0"/>
    <s v="00036.0"/>
    <s v="91001"/>
    <s v="85000"/>
    <x v="6"/>
    <x v="25"/>
    <n v="5.1861528393245808E-5"/>
    <s v="Lenovo 300e Laptops, electronic waste, 3 yr sealed battery replacement, 4.5 year warranty, integration services, imaging, asset tag &amp; reporting, cart wiring, and delivery for District-wide use. Total computers: 97"/>
  </r>
  <r>
    <s v="District Office-21st Century-Technology"/>
    <x v="0"/>
    <x v="0"/>
    <x v="7"/>
    <x v="0"/>
    <x v="0"/>
    <x v="5"/>
    <x v="0"/>
    <x v="144"/>
    <x v="0"/>
    <s v="2-1409"/>
    <x v="27"/>
    <n v="0"/>
    <n v="291"/>
    <s v="0176668-IN"/>
    <d v="2019-11-21T00:00:00"/>
    <s v="000000020040910"/>
    <n v="291"/>
    <x v="0"/>
    <m/>
    <s v="21.0"/>
    <s v="00036.0"/>
    <s v="91001"/>
    <s v="85000"/>
    <x v="6"/>
    <x v="25"/>
    <n v="1.0372305678649162E-4"/>
    <s v="Lenovo 300e Laptops, electronic waste, 3 yr sealed battery replacement, 4.5 year warranty, integration services, imaging, asset tag &amp; reporting, cart wiring, and delivery for District-wide use. Total computers: 97"/>
  </r>
  <r>
    <s v="District Office-21st Century-Technology"/>
    <x v="0"/>
    <x v="0"/>
    <x v="7"/>
    <x v="0"/>
    <x v="0"/>
    <x v="5"/>
    <x v="0"/>
    <x v="144"/>
    <x v="0"/>
    <s v="2-1409"/>
    <x v="27"/>
    <n v="0"/>
    <n v="485"/>
    <s v="0176668-IN"/>
    <d v="2019-11-21T00:00:00"/>
    <s v="000000020040910"/>
    <n v="485"/>
    <x v="0"/>
    <m/>
    <s v="21.0"/>
    <s v="00036.0"/>
    <s v="91001"/>
    <s v="85000"/>
    <x v="6"/>
    <x v="25"/>
    <n v="1.7287176131081935E-4"/>
    <s v="Lenovo 300e Laptops, electronic waste, 3 yr sealed battery replacement, 4.5 year warranty, integration services, imaging, asset tag &amp; reporting, cart wiring, and delivery for District-wide use. Total computers: 97"/>
  </r>
  <r>
    <s v="District Office-21st Century-Technology"/>
    <x v="0"/>
    <x v="0"/>
    <x v="7"/>
    <x v="0"/>
    <x v="0"/>
    <x v="5"/>
    <x v="0"/>
    <x v="144"/>
    <x v="0"/>
    <s v="2-1409"/>
    <x v="27"/>
    <n v="0"/>
    <n v="921.5"/>
    <s v="0176668-IN"/>
    <d v="2019-11-21T00:00:00"/>
    <s v="000000020040910"/>
    <n v="921.5"/>
    <x v="0"/>
    <m/>
    <s v="21.0"/>
    <s v="00036.0"/>
    <s v="91001"/>
    <s v="85000"/>
    <x v="6"/>
    <x v="25"/>
    <n v="3.2845634649055676E-4"/>
    <s v="Lenovo 300e Laptops, electronic waste, 3 yr sealed battery replacement, 4.5 year warranty, integration services, imaging, asset tag &amp; reporting, cart wiring, and delivery for District-wide use. Total computers: 97"/>
  </r>
  <r>
    <s v="District Office-21st Century-Technology"/>
    <x v="0"/>
    <x v="0"/>
    <x v="7"/>
    <x v="0"/>
    <x v="0"/>
    <x v="5"/>
    <x v="0"/>
    <x v="144"/>
    <x v="0"/>
    <s v="2-1409"/>
    <x v="27"/>
    <n v="0"/>
    <n v="1129.08"/>
    <s v="0176668-IN"/>
    <d v="2019-11-21T00:00:00"/>
    <s v="000000020040910"/>
    <n v="1129.08"/>
    <x v="0"/>
    <m/>
    <s v="21.0"/>
    <s v="00036.0"/>
    <s v="91001"/>
    <s v="85000"/>
    <x v="6"/>
    <x v="25"/>
    <n v="4.0244546033158744E-4"/>
    <s v="Lenovo 300e Laptops, electronic waste, 3 yr sealed battery replacement, 4.5 year warranty, integration services, imaging, asset tag &amp; reporting, cart wiring, and delivery for District-wide use. Total computers: 97"/>
  </r>
  <r>
    <s v="District Office-21st Century-Technology"/>
    <x v="0"/>
    <x v="0"/>
    <x v="7"/>
    <x v="0"/>
    <x v="0"/>
    <x v="5"/>
    <x v="0"/>
    <x v="144"/>
    <x v="0"/>
    <s v="2-1409"/>
    <x v="27"/>
    <n v="0"/>
    <n v="3106.91"/>
    <s v="0176668-IN"/>
    <d v="2019-11-21T00:00:00"/>
    <s v="000000020040910"/>
    <n v="3106.91"/>
    <x v="0"/>
    <m/>
    <s v="21.0"/>
    <s v="00036.0"/>
    <s v="91001"/>
    <s v="85000"/>
    <x v="6"/>
    <x v="25"/>
    <n v="1.1074165029571086E-3"/>
    <s v="Lenovo 300e Laptops, electronic waste, 3 yr sealed battery replacement, 4.5 year warranty, integration services, imaging, asset tag &amp; reporting, cart wiring, and delivery for District-wide use. Total computers: 97"/>
  </r>
  <r>
    <s v="District Office-21st Century-Technology"/>
    <x v="0"/>
    <x v="0"/>
    <x v="7"/>
    <x v="0"/>
    <x v="17"/>
    <x v="34"/>
    <x v="0"/>
    <x v="145"/>
    <x v="0"/>
    <s v="2-1437"/>
    <x v="101"/>
    <n v="0"/>
    <n v="13475.07"/>
    <s v="TGH9705"/>
    <d v="2019-10-04T00:00:00"/>
    <s v="000000020022968"/>
    <n v="13475.07"/>
    <x v="0"/>
    <m/>
    <s v="21.0"/>
    <s v="00036.0"/>
    <s v="91001"/>
    <s v="85000"/>
    <x v="1"/>
    <x v="25"/>
    <n v="3.6565624589317253E-2"/>
    <s v="HPE Aruba AP-325-wireless access point, mounting kits, licenses, software supports, and next day exchange service for District-wide use"/>
  </r>
  <r>
    <s v="District Office-21st Century-Technology"/>
    <x v="0"/>
    <x v="0"/>
    <x v="7"/>
    <x v="0"/>
    <x v="17"/>
    <x v="34"/>
    <x v="0"/>
    <x v="145"/>
    <x v="0"/>
    <s v="2-1437"/>
    <x v="101"/>
    <n v="0"/>
    <n v="11454.58"/>
    <s v="TGH9705"/>
    <d v="2019-10-04T00:00:00"/>
    <s v="000000020022968"/>
    <n v="11454.58"/>
    <x v="0"/>
    <m/>
    <s v="21.0"/>
    <s v="00036.0"/>
    <s v="91001"/>
    <s v="85000"/>
    <x v="1"/>
    <x v="25"/>
    <n v="3.1082871711115536E-2"/>
    <s v="HPE Aruba AP-325-wireless access point, mounting kits, licenses, software supports, and next day exchange service for District-wide use"/>
  </r>
  <r>
    <s v="District Office-21st Century-Technology"/>
    <x v="0"/>
    <x v="0"/>
    <x v="7"/>
    <x v="0"/>
    <x v="17"/>
    <x v="34"/>
    <x v="0"/>
    <x v="145"/>
    <x v="0"/>
    <s v="2-1437"/>
    <x v="101"/>
    <n v="0"/>
    <n v="9432.5499999999993"/>
    <s v="TPH9179"/>
    <d v="2019-10-04T00:00:00"/>
    <s v="000000020022968"/>
    <n v="9432.5499999999993"/>
    <x v="0"/>
    <m/>
    <s v="21.0"/>
    <s v="00036.0"/>
    <s v="91001"/>
    <s v="85000"/>
    <x v="1"/>
    <x v="25"/>
    <n v="2.5595939926097933E-2"/>
    <s v="HPE Aruba AP-325-wireless access point, mounting kits, licenses, software supports, and next day exchange service for District-wide use"/>
  </r>
  <r>
    <s v="District Office-21st Century-Technology"/>
    <x v="0"/>
    <x v="0"/>
    <x v="7"/>
    <x v="0"/>
    <x v="17"/>
    <x v="34"/>
    <x v="0"/>
    <x v="145"/>
    <x v="0"/>
    <s v="2-1437"/>
    <x v="101"/>
    <n v="0"/>
    <n v="8316"/>
    <s v="TGJ0727"/>
    <d v="2019-10-04T00:00:00"/>
    <s v="000000020022968"/>
    <n v="8316"/>
    <x v="0"/>
    <m/>
    <s v="21.0"/>
    <s v="00036.0"/>
    <s v="91001"/>
    <s v="85000"/>
    <x v="6"/>
    <x v="25"/>
    <n v="2.2566096805787451E-2"/>
    <s v="HPE Aruba AP-325-wireless access point, mounting kits, licenses, software supports, and next day exchange service for District-wide use"/>
  </r>
  <r>
    <s v="District Office-21st Century-Technology"/>
    <x v="0"/>
    <x v="0"/>
    <x v="7"/>
    <x v="0"/>
    <x v="17"/>
    <x v="34"/>
    <x v="0"/>
    <x v="145"/>
    <x v="0"/>
    <s v="2-1437"/>
    <x v="101"/>
    <n v="0"/>
    <n v="13611.22"/>
    <s v="TGJ0727"/>
    <d v="2019-10-04T00:00:00"/>
    <s v="000000020022968"/>
    <n v="13611.22"/>
    <x v="0"/>
    <m/>
    <s v="21.0"/>
    <s v="00036.0"/>
    <s v="91001"/>
    <s v="85000"/>
    <x v="6"/>
    <x v="25"/>
    <n v="3.6935077941903587E-2"/>
    <s v="HPE Aruba AP-325-wireless access point, mounting kits, licenses, software supports, and next day exchange service for District-wide use"/>
  </r>
  <r>
    <s v="District Office-21st Century-Technology"/>
    <x v="0"/>
    <x v="0"/>
    <x v="7"/>
    <x v="0"/>
    <x v="17"/>
    <x v="34"/>
    <x v="0"/>
    <x v="145"/>
    <x v="0"/>
    <s v="2-1437"/>
    <x v="101"/>
    <n v="0"/>
    <n v="16.2"/>
    <s v="TGQ7072"/>
    <d v="2019-10-04T00:00:00"/>
    <s v="000000020022968"/>
    <n v="16.2"/>
    <x v="0"/>
    <m/>
    <s v="21.0"/>
    <s v="00036.0"/>
    <s v="91001"/>
    <s v="85000"/>
    <x v="6"/>
    <x v="25"/>
    <n v="4.3959928842443081E-5"/>
    <s v="HPE Aruba AP-325-wireless access point, mounting kits, licenses, software supports, and next day exchange service for District-wide use"/>
  </r>
  <r>
    <s v="District Office-21st Century-Technology"/>
    <x v="0"/>
    <x v="0"/>
    <x v="7"/>
    <x v="0"/>
    <x v="17"/>
    <x v="34"/>
    <x v="0"/>
    <x v="145"/>
    <x v="0"/>
    <s v="2-1437"/>
    <x v="101"/>
    <n v="0"/>
    <n v="16.2"/>
    <s v="TGQ7072"/>
    <d v="2019-10-04T00:00:00"/>
    <s v="000000020022968"/>
    <n v="16.2"/>
    <x v="0"/>
    <m/>
    <s v="21.0"/>
    <s v="00036.0"/>
    <s v="91001"/>
    <s v="85000"/>
    <x v="6"/>
    <x v="25"/>
    <n v="4.3959928842443081E-5"/>
    <s v="HPE Aruba AP-325-wireless access point, mounting kits, licenses, software supports, and next day exchange service for District-wide use"/>
  </r>
  <r>
    <s v="District Office-21st Century-Technology"/>
    <x v="0"/>
    <x v="0"/>
    <x v="7"/>
    <x v="0"/>
    <x v="17"/>
    <x v="34"/>
    <x v="0"/>
    <x v="145"/>
    <x v="0"/>
    <s v="2-1437"/>
    <x v="101"/>
    <n v="0"/>
    <n v="16.2"/>
    <s v="TGQ7072"/>
    <d v="2019-10-04T00:00:00"/>
    <s v="000000020022968"/>
    <n v="16.2"/>
    <x v="0"/>
    <m/>
    <s v="21.0"/>
    <s v="00036.0"/>
    <s v="91001"/>
    <s v="85000"/>
    <x v="6"/>
    <x v="25"/>
    <n v="4.3959928842443081E-5"/>
    <s v="HPE Aruba AP-325-wireless access point, mounting kits, licenses, software supports, and next day exchange service for District-wide use"/>
  </r>
  <r>
    <s v="District Office-21st Century-Technology"/>
    <x v="0"/>
    <x v="0"/>
    <x v="7"/>
    <x v="0"/>
    <x v="17"/>
    <x v="34"/>
    <x v="0"/>
    <x v="145"/>
    <x v="0"/>
    <s v="2-1437"/>
    <x v="101"/>
    <n v="0"/>
    <n v="23.4"/>
    <s v="TGQ7072"/>
    <d v="2019-10-04T00:00:00"/>
    <s v="000000020022968"/>
    <n v="23.4"/>
    <x v="0"/>
    <m/>
    <s v="21.0"/>
    <s v="00036.0"/>
    <s v="91001"/>
    <s v="85000"/>
    <x v="6"/>
    <x v="25"/>
    <n v="6.3497674994640008E-5"/>
    <s v="HPE Aruba AP-325-wireless access point, mounting kits, licenses, software supports, and next day exchange service for District-wide use"/>
  </r>
  <r>
    <s v="District Office-21st Century-Technology"/>
    <x v="0"/>
    <x v="0"/>
    <x v="7"/>
    <x v="0"/>
    <x v="17"/>
    <x v="34"/>
    <x v="0"/>
    <x v="145"/>
    <x v="0"/>
    <s v="2-1437"/>
    <x v="101"/>
    <n v="0"/>
    <n v="91.8"/>
    <s v="TGQ7072"/>
    <d v="2019-10-04T00:00:00"/>
    <s v="000000020022968"/>
    <n v="91.8"/>
    <x v="0"/>
    <m/>
    <s v="21.0"/>
    <s v="00036.0"/>
    <s v="91001"/>
    <s v="85000"/>
    <x v="6"/>
    <x v="25"/>
    <n v="2.491062634405108E-4"/>
    <s v="HPE Aruba AP-325-wireless access point, mounting kits, licenses, software supports, and next day exchange service for District-wide use"/>
  </r>
  <r>
    <s v="District Office-21st Century-Technology"/>
    <x v="0"/>
    <x v="0"/>
    <x v="7"/>
    <x v="0"/>
    <x v="17"/>
    <x v="34"/>
    <x v="0"/>
    <x v="145"/>
    <x v="0"/>
    <s v="2-1437"/>
    <x v="101"/>
    <n v="0"/>
    <n v="6.3"/>
    <s v="TGQ7072"/>
    <d v="2019-10-04T00:00:00"/>
    <s v="000000020022968"/>
    <n v="6.3"/>
    <x v="0"/>
    <m/>
    <s v="21.0"/>
    <s v="00036.0"/>
    <s v="91001"/>
    <s v="85000"/>
    <x v="6"/>
    <x v="25"/>
    <n v="1.7095527883172309E-5"/>
    <s v="HPE Aruba AP-325-wireless access point, mounting kits, licenses, software supports, and next day exchange service for District-wide use"/>
  </r>
  <r>
    <s v="District Office-21st Century-Technology"/>
    <x v="0"/>
    <x v="0"/>
    <x v="7"/>
    <x v="0"/>
    <x v="17"/>
    <x v="34"/>
    <x v="0"/>
    <x v="8"/>
    <x v="0"/>
    <s v="2-1437"/>
    <x v="101"/>
    <n v="0"/>
    <n v="67375.350000000006"/>
    <s v="TGG6297"/>
    <d v="2019-10-08T00:00:00"/>
    <s v="000000020023870"/>
    <n v="67375.350000000006"/>
    <x v="0"/>
    <m/>
    <s v="21.0"/>
    <s v="00036.0"/>
    <s v="91001"/>
    <s v="85000"/>
    <x v="1"/>
    <x v="25"/>
    <n v="0.18282812294658629"/>
    <s v="HPE Aruba AP-325-wireless access point, mounting kits, licenses, software supports, and next day exchange service for District-wide use"/>
  </r>
  <r>
    <s v="District Office-21st Century-Technology"/>
    <x v="0"/>
    <x v="0"/>
    <x v="7"/>
    <x v="0"/>
    <x v="17"/>
    <x v="34"/>
    <x v="0"/>
    <x v="8"/>
    <x v="0"/>
    <s v="2-1437"/>
    <x v="101"/>
    <n v="0"/>
    <n v="6132"/>
    <s v="TGG6297"/>
    <d v="2019-10-08T00:00:00"/>
    <s v="000000020023870"/>
    <n v="6132"/>
    <x v="0"/>
    <m/>
    <s v="21.0"/>
    <s v="00036.0"/>
    <s v="91001"/>
    <s v="85000"/>
    <x v="1"/>
    <x v="25"/>
    <n v="1.6639647139621048E-2"/>
    <s v="HPE Aruba AP-325-wireless access point, mounting kits, licenses, software supports, and next day exchange service for District-wide use"/>
  </r>
  <r>
    <s v="District Office-21st Century-Technology"/>
    <x v="0"/>
    <x v="0"/>
    <x v="7"/>
    <x v="0"/>
    <x v="17"/>
    <x v="34"/>
    <x v="0"/>
    <x v="8"/>
    <x v="0"/>
    <s v="2-1437"/>
    <x v="101"/>
    <n v="0"/>
    <n v="194041.01"/>
    <s v="TLW3515"/>
    <d v="2019-10-08T00:00:00"/>
    <s v="000000020023870"/>
    <n v="194041.01"/>
    <x v="0"/>
    <m/>
    <s v="21.0"/>
    <s v="00036.0"/>
    <s v="91001"/>
    <s v="85000"/>
    <x v="1"/>
    <x v="25"/>
    <n v="0.52654499951332023"/>
    <s v="HPE Aruba AP-325-wireless access point, mounting kits, licenses, software supports, and next day exchange service for District-wide use"/>
  </r>
  <r>
    <s v="District Office-21st Century-Technology"/>
    <x v="0"/>
    <x v="0"/>
    <x v="7"/>
    <x v="0"/>
    <x v="17"/>
    <x v="34"/>
    <x v="0"/>
    <x v="8"/>
    <x v="0"/>
    <s v="2-1437"/>
    <x v="101"/>
    <n v="0"/>
    <n v="37730.199999999997"/>
    <s v="TMH3476"/>
    <d v="2019-10-08T00:00:00"/>
    <s v="000000020023870"/>
    <n v="37730.199999999997"/>
    <x v="0"/>
    <m/>
    <s v="21.0"/>
    <s v="00036.0"/>
    <s v="91001"/>
    <s v="85000"/>
    <x v="1"/>
    <x v="25"/>
    <n v="0.10238375970439173"/>
    <s v="HPE Aruba AP-325-wireless access point, mounting kits, licenses, software supports, and next day exchange service for District-wide use"/>
  </r>
  <r>
    <s v="District Office-21st Century-Technology"/>
    <x v="0"/>
    <x v="0"/>
    <x v="7"/>
    <x v="0"/>
    <x v="17"/>
    <x v="34"/>
    <x v="0"/>
    <x v="8"/>
    <x v="0"/>
    <s v="2-1437"/>
    <x v="101"/>
    <n v="0"/>
    <n v="63"/>
    <s v="TLW3515"/>
    <d v="2019-10-08T00:00:00"/>
    <s v="000000020023870"/>
    <n v="63"/>
    <x v="0"/>
    <m/>
    <s v="21.0"/>
    <s v="00036.0"/>
    <s v="91001"/>
    <s v="85000"/>
    <x v="6"/>
    <x v="25"/>
    <n v="1.709552788317231E-4"/>
    <s v="HPE Aruba AP-325-wireless access point, mounting kits, licenses, software supports, and next day exchange service for District-wide use"/>
  </r>
  <r>
    <s v="District Office-21st Century-Technology"/>
    <x v="0"/>
    <x v="0"/>
    <x v="7"/>
    <x v="0"/>
    <x v="17"/>
    <x v="34"/>
    <x v="0"/>
    <x v="8"/>
    <x v="0"/>
    <s v="2-1437"/>
    <x v="101"/>
    <n v="0"/>
    <n v="6716.35"/>
    <s v="TLW3515"/>
    <d v="2019-10-08T00:00:00"/>
    <s v="000000020023870"/>
    <n v="6716.35"/>
    <x v="0"/>
    <m/>
    <s v="21.0"/>
    <s v="00036.0"/>
    <s v="91001"/>
    <s v="85000"/>
    <x v="6"/>
    <x v="25"/>
    <n v="1.8225325190181642E-2"/>
    <s v="HPE Aruba AP-325-wireless access point, mounting kits, licenses, software supports, and next day exchange service for District-wide use"/>
  </r>
  <r>
    <s v="District Office-21st Century-FF &amp; E"/>
    <x v="0"/>
    <x v="1"/>
    <x v="7"/>
    <x v="0"/>
    <x v="18"/>
    <x v="1"/>
    <x v="61"/>
    <x v="63"/>
    <x v="0"/>
    <m/>
    <x v="85"/>
    <n v="0"/>
    <n v="55307.63"/>
    <n v="29473"/>
    <d v="2020-06-17T00:00:00"/>
    <s v="000000020106116"/>
    <n v="55307.63"/>
    <x v="0"/>
    <m/>
    <s v="21.0"/>
    <s v="00036.0"/>
    <s v="91001"/>
    <s v="85000"/>
    <x v="1"/>
    <x v="25"/>
    <n v="8.9649925623519977E-2"/>
    <s v="Furniture for 36 classrooms - large seats, filing cabinets with locks, stools, mobile desks, student desks, book boxes for above desks, locking casters, mobile teacher desks, and cascade mini-case with shelves"/>
  </r>
  <r>
    <s v="District Office-21st Century-FF &amp; E"/>
    <x v="0"/>
    <x v="1"/>
    <x v="7"/>
    <x v="0"/>
    <x v="18"/>
    <x v="1"/>
    <x v="61"/>
    <x v="63"/>
    <x v="0"/>
    <m/>
    <x v="85"/>
    <n v="0"/>
    <n v="21087.13"/>
    <n v="29473"/>
    <d v="2020-06-17T00:00:00"/>
    <s v="000000020106116"/>
    <n v="21087.13"/>
    <x v="0"/>
    <m/>
    <s v="21.0"/>
    <s v="00036.0"/>
    <s v="91001"/>
    <s v="85000"/>
    <x v="0"/>
    <x v="25"/>
    <n v="3.4180810787110154E-2"/>
    <s v="Furniture for 36 classrooms - large seats, filing cabinets with locks, stools, mobile desks, student desks, book boxes for above desks, locking casters, mobile teacher desks, and cascade mini-case with shelves"/>
  </r>
  <r>
    <s v="District Office-21st Century-CM/PM Management"/>
    <x v="0"/>
    <x v="5"/>
    <x v="7"/>
    <x v="0"/>
    <x v="6"/>
    <x v="6"/>
    <x v="32"/>
    <x v="59"/>
    <x v="0"/>
    <m/>
    <x v="102"/>
    <n v="0"/>
    <n v="3840"/>
    <n v="81350"/>
    <d v="2020-01-14T00:00:00"/>
    <s v="000000020057268"/>
    <n v="3840"/>
    <x v="0"/>
    <m/>
    <s v="21.0"/>
    <s v="00036.0"/>
    <s v="91001"/>
    <s v="85000"/>
    <x v="7"/>
    <x v="25"/>
    <n v="8.5333333333333337E-3"/>
    <s v="Construction management services for the District's bond projects as needed"/>
  </r>
  <r>
    <s v="District Office-21st Century-CM/PM Management"/>
    <x v="0"/>
    <x v="5"/>
    <x v="7"/>
    <x v="0"/>
    <x v="6"/>
    <x v="6"/>
    <x v="32"/>
    <x v="60"/>
    <x v="0"/>
    <m/>
    <x v="102"/>
    <n v="0"/>
    <n v="14560"/>
    <n v="82274"/>
    <d v="2020-04-01T00:00:00"/>
    <s v="000000020085958"/>
    <n v="14560"/>
    <x v="0"/>
    <m/>
    <s v="21.0"/>
    <s v="00036.0"/>
    <s v="91001"/>
    <s v="85000"/>
    <x v="7"/>
    <x v="25"/>
    <n v="3.2355555555555554E-2"/>
    <s v="Construction management services for the District's bond projects as needed"/>
  </r>
  <r>
    <s v="District Office-21st Century-CM/PM Management"/>
    <x v="0"/>
    <x v="5"/>
    <x v="7"/>
    <x v="0"/>
    <x v="6"/>
    <x v="6"/>
    <x v="32"/>
    <x v="60"/>
    <x v="0"/>
    <m/>
    <x v="102"/>
    <n v="0"/>
    <n v="12640"/>
    <n v="83069"/>
    <d v="2020-04-01T00:00:00"/>
    <s v="000000020085958"/>
    <n v="12640"/>
    <x v="0"/>
    <m/>
    <s v="21.0"/>
    <s v="00036.0"/>
    <s v="91001"/>
    <s v="85000"/>
    <x v="7"/>
    <x v="25"/>
    <n v="2.8088888888888889E-2"/>
    <s v="Construction management services for the District's bond projects as needed"/>
  </r>
  <r>
    <s v="District Office-21st Century-CM/PM Management"/>
    <x v="0"/>
    <x v="5"/>
    <x v="7"/>
    <x v="0"/>
    <x v="6"/>
    <x v="6"/>
    <x v="32"/>
    <x v="61"/>
    <x v="0"/>
    <m/>
    <x v="102"/>
    <n v="0"/>
    <n v="11535"/>
    <n v="84568"/>
    <d v="2020-04-15T00:00:00"/>
    <s v="000000020089466"/>
    <n v="11535"/>
    <x v="0"/>
    <m/>
    <s v="21.0"/>
    <s v="00036.0"/>
    <s v="91001"/>
    <s v="85000"/>
    <x v="7"/>
    <x v="25"/>
    <n v="2.5633333333333334E-2"/>
    <s v="Construction management services for the District's bond projects as needed"/>
  </r>
  <r>
    <s v="District Office-21st Century-CM/PM Management"/>
    <x v="0"/>
    <x v="5"/>
    <x v="7"/>
    <x v="0"/>
    <x v="6"/>
    <x v="6"/>
    <x v="32"/>
    <x v="62"/>
    <x v="0"/>
    <m/>
    <x v="102"/>
    <n v="0"/>
    <n v="12325"/>
    <n v="85325"/>
    <d v="2020-05-28T00:00:00"/>
    <s v="000000020100719"/>
    <n v="12325"/>
    <x v="0"/>
    <m/>
    <s v="21.0"/>
    <s v="00036.0"/>
    <s v="91001"/>
    <s v="85000"/>
    <x v="7"/>
    <x v="25"/>
    <n v="2.738888888888889E-2"/>
    <s v="Construction management services for the District's bond projects as needed"/>
  </r>
  <r>
    <s v="District Office-21st Century-CM/PM Management"/>
    <x v="0"/>
    <x v="5"/>
    <x v="7"/>
    <x v="0"/>
    <x v="6"/>
    <x v="6"/>
    <x v="32"/>
    <x v="63"/>
    <x v="0"/>
    <m/>
    <x v="102"/>
    <n v="0"/>
    <n v="11885"/>
    <n v="86424"/>
    <d v="2020-06-17T00:00:00"/>
    <s v="000000020106117"/>
    <n v="11885"/>
    <x v="0"/>
    <m/>
    <s v="21.0"/>
    <s v="00036.0"/>
    <s v="91001"/>
    <s v="85000"/>
    <x v="7"/>
    <x v="25"/>
    <n v="2.6411111111111111E-2"/>
    <s v="Construction management services for the District's bond projects as needed"/>
  </r>
  <r>
    <s v="District Office-21st Century-CM/PM Management"/>
    <x v="0"/>
    <x v="5"/>
    <x v="7"/>
    <x v="0"/>
    <x v="6"/>
    <x v="6"/>
    <x v="32"/>
    <x v="64"/>
    <x v="0"/>
    <m/>
    <x v="102"/>
    <n v="0"/>
    <n v="22090"/>
    <n v="86866"/>
    <d v="2020-07-27T00:00:00"/>
    <s v="000000020116270"/>
    <n v="22090"/>
    <x v="0"/>
    <m/>
    <s v="21.0"/>
    <s v="00036.0"/>
    <s v="91001"/>
    <s v="85000"/>
    <x v="7"/>
    <x v="25"/>
    <n v="4.908888888888889E-2"/>
    <s v="Construction management services for the District's bond projects as needed"/>
  </r>
  <r>
    <s v="District Office-21st Century-CM/PM Management"/>
    <x v="0"/>
    <x v="5"/>
    <x v="7"/>
    <x v="0"/>
    <x v="6"/>
    <x v="6"/>
    <x v="32"/>
    <x v="3"/>
    <x v="1"/>
    <m/>
    <x v="102"/>
    <n v="0"/>
    <n v="18080"/>
    <n v="88481"/>
    <d v="2020-08-17T00:00:00"/>
    <s v="000000020119773"/>
    <n v="18080"/>
    <x v="0"/>
    <m/>
    <s v="21.0"/>
    <s v="00036.0"/>
    <s v="91001"/>
    <s v="85000"/>
    <x v="7"/>
    <x v="25"/>
    <n v="4.0177777777777778E-2"/>
    <s v="Construction management services for the District's bond projects as needed."/>
  </r>
  <r>
    <s v="District Office-21st Century-CM/PM Management"/>
    <x v="0"/>
    <x v="5"/>
    <x v="7"/>
    <x v="0"/>
    <x v="6"/>
    <x v="6"/>
    <x v="32"/>
    <x v="44"/>
    <x v="1"/>
    <m/>
    <x v="102"/>
    <n v="0"/>
    <n v="19265"/>
    <n v="89360"/>
    <d v="2020-10-13T00:00:00"/>
    <s v="000000020134067"/>
    <n v="19265"/>
    <x v="0"/>
    <m/>
    <s v="21.0"/>
    <s v="00036.0"/>
    <s v="91001"/>
    <s v="85000"/>
    <x v="7"/>
    <x v="25"/>
    <n v="4.2811111111111112E-2"/>
    <s v="Construction management services for the District's bond projects as needed."/>
  </r>
  <r>
    <s v="District Office-21st Century-CM/PM Management"/>
    <x v="0"/>
    <x v="5"/>
    <x v="7"/>
    <x v="0"/>
    <x v="6"/>
    <x v="6"/>
    <x v="32"/>
    <x v="45"/>
    <x v="1"/>
    <m/>
    <x v="102"/>
    <n v="0"/>
    <n v="14080"/>
    <n v="90127"/>
    <d v="2020-10-20T00:00:00"/>
    <s v="000000020136025"/>
    <n v="14080"/>
    <x v="0"/>
    <m/>
    <s v="21.0"/>
    <s v="00036.0"/>
    <s v="91001"/>
    <s v="85000"/>
    <x v="7"/>
    <x v="25"/>
    <n v="3.1288888888888887E-2"/>
    <s v="Construction management services for the District's bond projects as needed."/>
  </r>
  <r>
    <s v="District Office-21st Century-CM/PM Management"/>
    <x v="0"/>
    <x v="5"/>
    <x v="7"/>
    <x v="0"/>
    <x v="6"/>
    <x v="6"/>
    <x v="32"/>
    <x v="146"/>
    <x v="1"/>
    <m/>
    <x v="102"/>
    <n v="0"/>
    <n v="23495"/>
    <n v="90702"/>
    <d v="2020-12-17T00:00:00"/>
    <s v="000000020151520"/>
    <n v="23495"/>
    <x v="0"/>
    <m/>
    <s v="21.0"/>
    <s v="00036.0"/>
    <s v="91001"/>
    <s v="85000"/>
    <x v="7"/>
    <x v="25"/>
    <n v="5.2211111111111111E-2"/>
    <s v="Construction management services for the District's bond projects as needed."/>
  </r>
  <r>
    <s v="District Office-21st Century-CM/PM Management"/>
    <x v="0"/>
    <x v="5"/>
    <x v="7"/>
    <x v="0"/>
    <x v="6"/>
    <x v="6"/>
    <x v="32"/>
    <x v="146"/>
    <x v="1"/>
    <m/>
    <x v="102"/>
    <n v="0"/>
    <n v="23450"/>
    <n v="91823"/>
    <d v="2020-12-17T00:00:00"/>
    <s v="000000020151520"/>
    <n v="23450"/>
    <x v="0"/>
    <m/>
    <s v="21.0"/>
    <s v="00036.0"/>
    <s v="91001"/>
    <s v="85000"/>
    <x v="7"/>
    <x v="25"/>
    <n v="5.2111111111111108E-2"/>
    <s v="Construction management services for the District's bond projects as needed."/>
  </r>
  <r>
    <s v="District Office-21st Century-CM/PM Management"/>
    <x v="0"/>
    <x v="5"/>
    <x v="7"/>
    <x v="0"/>
    <x v="6"/>
    <x v="6"/>
    <x v="32"/>
    <x v="65"/>
    <x v="1"/>
    <m/>
    <x v="102"/>
    <n v="0"/>
    <n v="27150"/>
    <n v="92822"/>
    <d v="2021-02-08T00:00:00"/>
    <s v="000000020162981"/>
    <n v="27150"/>
    <x v="0"/>
    <m/>
    <s v="21.0"/>
    <s v="00036.0"/>
    <s v="91001"/>
    <s v="85000"/>
    <x v="7"/>
    <x v="25"/>
    <n v="6.0333333333333336E-2"/>
    <s v="Construction management services for the District's bond projects as needed."/>
  </r>
  <r>
    <s v="District Office-21st Century-CM/PM Management"/>
    <x v="0"/>
    <x v="5"/>
    <x v="7"/>
    <x v="0"/>
    <x v="6"/>
    <x v="6"/>
    <x v="32"/>
    <x v="66"/>
    <x v="1"/>
    <m/>
    <x v="102"/>
    <n v="0"/>
    <n v="34605"/>
    <n v="94013"/>
    <d v="2021-04-05T00:00:00"/>
    <s v="000000020177572"/>
    <n v="34605"/>
    <x v="0"/>
    <m/>
    <s v="21.0"/>
    <s v="00036.0"/>
    <s v="91001"/>
    <s v="85000"/>
    <x v="7"/>
    <x v="25"/>
    <n v="7.6899999999999996E-2"/>
    <s v="Construction management services for the District's bond projects as needed."/>
  </r>
  <r>
    <s v="District Office-21st Century-CM/PM Management"/>
    <x v="0"/>
    <x v="5"/>
    <x v="7"/>
    <x v="0"/>
    <x v="6"/>
    <x v="6"/>
    <x v="32"/>
    <x v="67"/>
    <x v="1"/>
    <m/>
    <x v="102"/>
    <n v="0"/>
    <n v="38455"/>
    <n v="94920"/>
    <d v="2021-04-16T00:00:00"/>
    <s v="000000020181024"/>
    <n v="38455"/>
    <x v="0"/>
    <m/>
    <s v="21.0"/>
    <s v="00036.0"/>
    <s v="91001"/>
    <s v="85000"/>
    <x v="7"/>
    <x v="25"/>
    <n v="8.5455555555555562E-2"/>
    <s v="Construction management services for the District's bond projects as needed."/>
  </r>
  <r>
    <s v="District Office-21st Century-CM/PM Management"/>
    <x v="0"/>
    <x v="5"/>
    <x v="7"/>
    <x v="0"/>
    <x v="6"/>
    <x v="6"/>
    <x v="32"/>
    <x v="128"/>
    <x v="1"/>
    <m/>
    <x v="102"/>
    <n v="0"/>
    <n v="46550"/>
    <n v="95725"/>
    <d v="2021-05-07T00:00:00"/>
    <s v="000000020187158"/>
    <n v="46550"/>
    <x v="0"/>
    <m/>
    <s v="21.0"/>
    <s v="00036.0"/>
    <s v="91001"/>
    <s v="85000"/>
    <x v="7"/>
    <x v="25"/>
    <n v="0.10344444444444445"/>
    <s v="Construction management services for the District's bond projects as needed."/>
  </r>
  <r>
    <s v="District Office-21st Century-CM/PM Management"/>
    <x v="0"/>
    <x v="5"/>
    <x v="7"/>
    <x v="0"/>
    <x v="6"/>
    <x v="6"/>
    <x v="32"/>
    <x v="68"/>
    <x v="1"/>
    <m/>
    <x v="102"/>
    <n v="0"/>
    <n v="41875"/>
    <n v="96938"/>
    <d v="2021-05-25T00:00:00"/>
    <s v="000000020192064"/>
    <n v="41875"/>
    <x v="0"/>
    <m/>
    <s v="21.0"/>
    <s v="00036.0"/>
    <s v="91001"/>
    <s v="85000"/>
    <x v="7"/>
    <x v="25"/>
    <n v="9.3055555555555558E-2"/>
    <s v="Construction management services for the District's bond projects as needed."/>
  </r>
  <r>
    <s v="District Office-21st Century-CM/PM Management"/>
    <x v="0"/>
    <x v="5"/>
    <x v="7"/>
    <x v="0"/>
    <x v="6"/>
    <x v="6"/>
    <x v="32"/>
    <x v="147"/>
    <x v="1"/>
    <m/>
    <x v="102"/>
    <n v="0"/>
    <n v="37625"/>
    <n v="98319"/>
    <d v="2021-06-22T00:00:00"/>
    <s v="000000020200048"/>
    <n v="37625"/>
    <x v="0"/>
    <m/>
    <s v="21.0"/>
    <s v="00036.0"/>
    <s v="91001"/>
    <s v="85000"/>
    <x v="7"/>
    <x v="25"/>
    <n v="8.3611111111111108E-2"/>
    <s v="Construction management services for the District's bond projects as needed."/>
  </r>
  <r>
    <s v="District Office-21st Century-CM/PM Management"/>
    <x v="0"/>
    <x v="5"/>
    <x v="7"/>
    <x v="0"/>
    <x v="6"/>
    <x v="6"/>
    <x v="32"/>
    <x v="12"/>
    <x v="2"/>
    <m/>
    <x v="102"/>
    <n v="0"/>
    <n v="11520"/>
    <n v="100272"/>
    <d v="2021-09-08T00:00:00"/>
    <s v="000000020253624"/>
    <n v="11520"/>
    <x v="0"/>
    <m/>
    <s v="21.0"/>
    <s v="00036.0"/>
    <s v="91001"/>
    <s v="85000"/>
    <x v="7"/>
    <x v="25"/>
    <n v="2.5600000000000001E-2"/>
    <s v="Construction management services for the District's bond projects as needed."/>
  </r>
  <r>
    <s v="District Office-21st Century-CM/PM Management"/>
    <x v="0"/>
    <x v="5"/>
    <x v="7"/>
    <x v="0"/>
    <x v="6"/>
    <x v="6"/>
    <x v="32"/>
    <x v="17"/>
    <x v="1"/>
    <m/>
    <x v="102"/>
    <n v="0"/>
    <n v="24960"/>
    <n v="98429"/>
    <d v="2021-09-09T00:00:00"/>
    <s v="000000020255187"/>
    <n v="24960"/>
    <x v="0"/>
    <m/>
    <s v="21.0"/>
    <s v="00036.0"/>
    <s v="91001"/>
    <s v="85000"/>
    <x v="7"/>
    <x v="25"/>
    <n v="5.5466666666666664E-2"/>
    <s v="Construction management services for the District's bond projects as needed."/>
  </r>
  <r>
    <s v="District Office-21st Century-CM/PM Management"/>
    <x v="0"/>
    <x v="5"/>
    <x v="7"/>
    <x v="0"/>
    <x v="6"/>
    <x v="6"/>
    <x v="32"/>
    <x v="69"/>
    <x v="2"/>
    <s v="2-4696"/>
    <x v="102"/>
    <n v="15"/>
    <n v="15"/>
    <m/>
    <m/>
    <m/>
    <n v="0"/>
    <x v="0"/>
    <m/>
    <s v="21.0"/>
    <s v="00036.0"/>
    <s v="91001"/>
    <s v="85000"/>
    <x v="7"/>
    <x v="25"/>
    <n v="0"/>
    <s v="Construction management services for the District's bond projects as needed."/>
  </r>
  <r>
    <s v="District Office-21st Century-CM/PM Management"/>
    <x v="0"/>
    <x v="5"/>
    <x v="7"/>
    <x v="0"/>
    <x v="6"/>
    <x v="6"/>
    <x v="70"/>
    <x v="148"/>
    <x v="2"/>
    <m/>
    <x v="103"/>
    <n v="0"/>
    <n v="25600"/>
    <n v="107249"/>
    <d v="2022-02-28T00:00:00"/>
    <s v="000000020430482"/>
    <n v="25600"/>
    <x v="0"/>
    <m/>
    <s v="21.0"/>
    <s v="00036.0"/>
    <s v="91001"/>
    <s v="85000"/>
    <x v="7"/>
    <x v="25"/>
    <n v="8.533333333333333E-2"/>
    <s v="Construction management services for the District's bond projects as needed."/>
  </r>
  <r>
    <s v="District Office-21st Century-CM/PM Management"/>
    <x v="0"/>
    <x v="5"/>
    <x v="7"/>
    <x v="0"/>
    <x v="6"/>
    <x v="6"/>
    <x v="70"/>
    <x v="75"/>
    <x v="2"/>
    <m/>
    <x v="103"/>
    <n v="0"/>
    <n v="25320"/>
    <n v="108242"/>
    <d v="2022-03-15T00:00:00"/>
    <s v="000000020443751"/>
    <n v="25320"/>
    <x v="0"/>
    <m/>
    <s v="21.0"/>
    <s v="00036.0"/>
    <s v="91001"/>
    <s v="85000"/>
    <x v="7"/>
    <x v="25"/>
    <n v="8.4400000000000003E-2"/>
    <s v="Construction management services for the District's bond projects as needed."/>
  </r>
  <r>
    <s v="District Office-21st Century-CM/PM Management"/>
    <x v="0"/>
    <x v="5"/>
    <x v="7"/>
    <x v="0"/>
    <x v="6"/>
    <x v="6"/>
    <x v="70"/>
    <x v="149"/>
    <x v="2"/>
    <s v="22-4584"/>
    <x v="103"/>
    <n v="249080"/>
    <n v="249080"/>
    <m/>
    <m/>
    <m/>
    <n v="0"/>
    <x v="0"/>
    <m/>
    <s v="21.0"/>
    <s v="00036.0"/>
    <s v="91001"/>
    <s v="85000"/>
    <x v="7"/>
    <x v="25"/>
    <n v="0"/>
    <s v="Construction management services for the District's bond projects as needed."/>
  </r>
  <r>
    <s v="District Office-21st Century-FF &amp; E"/>
    <x v="0"/>
    <x v="1"/>
    <x v="7"/>
    <x v="0"/>
    <x v="32"/>
    <x v="35"/>
    <x v="10"/>
    <x v="150"/>
    <x v="0"/>
    <s v="2-7592"/>
    <x v="104"/>
    <n v="0"/>
    <n v="949.34"/>
    <s v="EPS6017-2020"/>
    <d v="2020-04-22T00:00:00"/>
    <s v="000000020091373"/>
    <n v="949.34"/>
    <x v="0"/>
    <m/>
    <s v="21.0"/>
    <s v="00036.0"/>
    <s v="91001"/>
    <s v="85000"/>
    <x v="1"/>
    <x v="25"/>
    <n v="0.50326554846370797"/>
    <s v="Covered vinyl tack boards (46&quot; x 96&quot;) as sample for District. Each panel will be wrapped on 4 sides, no trim.  Total tack boards for this PO: 8"/>
  </r>
  <r>
    <s v="District Office-21st Century-FF &amp; E"/>
    <x v="0"/>
    <x v="1"/>
    <x v="7"/>
    <x v="0"/>
    <x v="32"/>
    <x v="35"/>
    <x v="10"/>
    <x v="150"/>
    <x v="0"/>
    <m/>
    <x v="104"/>
    <n v="0"/>
    <n v="264.04000000000002"/>
    <s v="EPS6017-2020"/>
    <d v="2020-04-22T00:00:00"/>
    <s v="000000020091373"/>
    <n v="264.04000000000002"/>
    <x v="0"/>
    <m/>
    <s v="21.0"/>
    <s v="00036.0"/>
    <s v="91001"/>
    <s v="85000"/>
    <x v="1"/>
    <x v="25"/>
    <n v="0.13997328187620606"/>
    <s v="Covered vinyl tack boards (46&quot; x 96&quot;) as sample for District. Each panel will be wrapped on 4 sides, no trim.  Total tack boards for this PO: 8"/>
  </r>
  <r>
    <s v="District Office-21st Century-FF &amp; E"/>
    <x v="0"/>
    <x v="1"/>
    <x v="7"/>
    <x v="0"/>
    <x v="32"/>
    <x v="35"/>
    <x v="10"/>
    <x v="150"/>
    <x v="0"/>
    <m/>
    <x v="104"/>
    <n v="0"/>
    <n v="336.49"/>
    <s v="EPS6017-2020"/>
    <d v="2020-04-22T00:00:00"/>
    <s v="000000020091373"/>
    <n v="336.49"/>
    <x v="0"/>
    <m/>
    <s v="21.0"/>
    <s v="00036.0"/>
    <s v="91001"/>
    <s v="85000"/>
    <x v="1"/>
    <x v="25"/>
    <n v="0.17838058483004307"/>
    <s v="Covered vinyl tack boards (46&quot; x 96&quot;) as sample for District. Each panel will be wrapped on 4 sides, no trim.  Total tack boards for this PO: 8"/>
  </r>
  <r>
    <s v="District Office-21st Century-FF &amp; E"/>
    <x v="0"/>
    <x v="1"/>
    <x v="7"/>
    <x v="0"/>
    <x v="32"/>
    <x v="35"/>
    <x v="10"/>
    <x v="150"/>
    <x v="0"/>
    <m/>
    <x v="104"/>
    <n v="0"/>
    <n v="336.49"/>
    <s v="EPS6017-2020"/>
    <d v="2020-04-22T00:00:00"/>
    <s v="000000020091373"/>
    <n v="336.49"/>
    <x v="0"/>
    <m/>
    <s v="21.0"/>
    <s v="00036.0"/>
    <s v="91001"/>
    <s v="85000"/>
    <x v="1"/>
    <x v="25"/>
    <n v="0.17838058483004307"/>
    <s v="Covered vinyl tack boards (46&quot; x 96&quot;) as sample for District. Each panel will be wrapped on 4 sides, no trim.  Total tack boards for this PO: 8"/>
  </r>
  <r>
    <s v="District Office-21st Century-Legal services"/>
    <x v="0"/>
    <x v="14"/>
    <x v="7"/>
    <x v="0"/>
    <x v="33"/>
    <x v="36"/>
    <x v="71"/>
    <x v="151"/>
    <x v="3"/>
    <m/>
    <x v="105"/>
    <n v="0"/>
    <n v="1064"/>
    <s v="54830-3"/>
    <d v="2017-12-19T00:00:00"/>
    <n v="24246702"/>
    <n v="1064"/>
    <x v="0"/>
    <m/>
    <s v="21.0"/>
    <s v="00036.0"/>
    <s v="91001"/>
    <s v="85000"/>
    <x v="15"/>
    <x v="25"/>
    <n v="1"/>
    <s v="Legal services for the bond projects.  Close-out PO."/>
  </r>
  <r>
    <s v="District Office-21st Century-Legal services"/>
    <x v="0"/>
    <x v="14"/>
    <x v="7"/>
    <x v="0"/>
    <x v="33"/>
    <x v="36"/>
    <x v="72"/>
    <x v="152"/>
    <x v="4"/>
    <m/>
    <x v="106"/>
    <n v="0"/>
    <n v="2375"/>
    <s v="62570-4"/>
    <d v="2019-04-09T00:00:00"/>
    <n v="25217951"/>
    <n v="2375"/>
    <x v="0"/>
    <m/>
    <s v="21.0"/>
    <s v="00036.0"/>
    <s v="91001"/>
    <s v="85000"/>
    <x v="15"/>
    <x v="25"/>
    <n v="1"/>
    <s v="Legal services for the bond projects.  Close-out PO."/>
  </r>
  <r>
    <s v="District Office-21st Century-Legal services"/>
    <x v="0"/>
    <x v="14"/>
    <x v="7"/>
    <x v="0"/>
    <x v="33"/>
    <x v="36"/>
    <x v="73"/>
    <x v="153"/>
    <x v="0"/>
    <m/>
    <x v="107"/>
    <n v="0"/>
    <n v="7283.51"/>
    <s v="179385-5"/>
    <d v="2020-01-03T00:00:00"/>
    <s v="000000020053868"/>
    <n v="7283.51"/>
    <x v="0"/>
    <m/>
    <s v="21.0"/>
    <s v="00036.0"/>
    <s v="91001"/>
    <s v="85000"/>
    <x v="15"/>
    <x v="25"/>
    <n v="0.36417549999999999"/>
    <s v="Legal services for the bond projects"/>
  </r>
  <r>
    <s v="District Office-21st Century-Legal services"/>
    <x v="0"/>
    <x v="14"/>
    <x v="7"/>
    <x v="0"/>
    <x v="33"/>
    <x v="36"/>
    <x v="73"/>
    <x v="154"/>
    <x v="0"/>
    <m/>
    <x v="107"/>
    <n v="0"/>
    <n v="2112.6799999999998"/>
    <s v="178377-4"/>
    <d v="2020-01-08T00:00:00"/>
    <s v="000000020055186"/>
    <n v="2112.6799999999998"/>
    <x v="0"/>
    <m/>
    <s v="21.0"/>
    <s v="00036.0"/>
    <s v="91001"/>
    <s v="85000"/>
    <x v="15"/>
    <x v="25"/>
    <n v="0.10563399999999999"/>
    <s v="Legal services for the bond projects"/>
  </r>
  <r>
    <s v="District Office-21st Century-Legal services"/>
    <x v="0"/>
    <x v="14"/>
    <x v="7"/>
    <x v="0"/>
    <x v="33"/>
    <x v="36"/>
    <x v="73"/>
    <x v="155"/>
    <x v="0"/>
    <m/>
    <x v="107"/>
    <n v="0"/>
    <n v="10128"/>
    <s v="179785-4"/>
    <d v="2020-01-13T00:00:00"/>
    <s v="000000020056662"/>
    <n v="10128"/>
    <x v="0"/>
    <m/>
    <s v="21.0"/>
    <s v="00036.0"/>
    <s v="91001"/>
    <s v="85000"/>
    <x v="15"/>
    <x v="25"/>
    <n v="0.50639999999999996"/>
    <s v="Legal services for the bond projects"/>
  </r>
  <r>
    <s v="District Office-21st Century-Legal services"/>
    <x v="0"/>
    <x v="14"/>
    <x v="7"/>
    <x v="0"/>
    <x v="33"/>
    <x v="36"/>
    <x v="73"/>
    <x v="156"/>
    <x v="0"/>
    <m/>
    <x v="107"/>
    <n v="0"/>
    <n v="31.62"/>
    <s v="181255-3"/>
    <d v="2020-03-03T00:00:00"/>
    <s v="000000020076553"/>
    <n v="31.62"/>
    <x v="0"/>
    <m/>
    <s v="21.0"/>
    <s v="00036.0"/>
    <s v="91001"/>
    <s v="85000"/>
    <x v="15"/>
    <x v="25"/>
    <n v="1.5810000000000002E-3"/>
    <s v="Legal services for the bond projects"/>
  </r>
  <r>
    <s v="District Office-21st Century-Legal services"/>
    <x v="0"/>
    <x v="14"/>
    <x v="7"/>
    <x v="0"/>
    <x v="33"/>
    <x v="36"/>
    <x v="73"/>
    <x v="120"/>
    <x v="0"/>
    <s v="2-6047"/>
    <x v="107"/>
    <n v="-5.1159076974727213E-13"/>
    <n v="444.18999999999949"/>
    <s v="180616-2"/>
    <d v="2020-04-29T00:00:00"/>
    <s v="000000020093273"/>
    <n v="444.19"/>
    <x v="0"/>
    <m/>
    <s v="21.0"/>
    <s v="00036.0"/>
    <s v="91001"/>
    <s v="85000"/>
    <x v="15"/>
    <x v="25"/>
    <n v="2.22095E-2"/>
    <s v="Legal services for the bond projects"/>
  </r>
  <r>
    <s v="District Office-21st Century-Legal services"/>
    <x v="0"/>
    <x v="14"/>
    <x v="7"/>
    <x v="0"/>
    <x v="33"/>
    <x v="36"/>
    <x v="74"/>
    <x v="120"/>
    <x v="0"/>
    <m/>
    <x v="108"/>
    <n v="0"/>
    <n v="6906.81"/>
    <s v="180616-2"/>
    <d v="2020-04-29T00:00:00"/>
    <s v="000000020093273"/>
    <n v="6906.81"/>
    <x v="0"/>
    <m/>
    <s v="21.0"/>
    <s v="00036.0"/>
    <s v="91001"/>
    <s v="85000"/>
    <x v="15"/>
    <x v="25"/>
    <n v="1"/>
    <s v="Legal services for the bond projects"/>
  </r>
  <r>
    <s v="District Office-21st Century-Legal services"/>
    <x v="0"/>
    <x v="14"/>
    <x v="7"/>
    <x v="0"/>
    <x v="33"/>
    <x v="36"/>
    <x v="74"/>
    <x v="127"/>
    <x v="0"/>
    <m/>
    <x v="108"/>
    <n v="0"/>
    <n v="13093.189999999999"/>
    <m/>
    <m/>
    <m/>
    <n v="13093.189999999999"/>
    <x v="0"/>
    <m/>
    <s v="21.0"/>
    <s v="00036.0"/>
    <s v="91001"/>
    <s v="85000"/>
    <x v="15"/>
    <x v="25"/>
    <n v="0.65465949999999995"/>
    <s v="Legal services for the bond projects"/>
  </r>
  <r>
    <s v="District Office-21st Century-Legal services"/>
    <x v="0"/>
    <x v="14"/>
    <x v="7"/>
    <x v="0"/>
    <x v="33"/>
    <x v="36"/>
    <x v="74"/>
    <x v="157"/>
    <x v="1"/>
    <m/>
    <x v="108"/>
    <n v="0"/>
    <n v="-13093.19"/>
    <m/>
    <m/>
    <m/>
    <n v="-13093.19"/>
    <x v="0"/>
    <m/>
    <s v="21.0"/>
    <s v="00036.0"/>
    <s v="91001"/>
    <s v="85000"/>
    <x v="15"/>
    <x v="25"/>
    <n v="-0.65465950000000006"/>
    <s v="Legal services for the bond projects.  Reverse accrual from prior year"/>
  </r>
  <r>
    <s v="District Office-21st Century-Legal services"/>
    <x v="0"/>
    <x v="14"/>
    <x v="7"/>
    <x v="0"/>
    <x v="33"/>
    <x v="36"/>
    <x v="74"/>
    <x v="158"/>
    <x v="1"/>
    <m/>
    <x v="108"/>
    <n v="13093.19"/>
    <n v="13093.19"/>
    <m/>
    <m/>
    <m/>
    <n v="0"/>
    <x v="0"/>
    <m/>
    <s v="21.0"/>
    <s v="00036.0"/>
    <s v="91001"/>
    <s v="85000"/>
    <x v="15"/>
    <x v="25"/>
    <n v="0"/>
    <s v="Legal services for the bond projects"/>
  </r>
  <r>
    <s v="District Office-21st Century-Legal services"/>
    <x v="0"/>
    <x v="14"/>
    <x v="7"/>
    <x v="0"/>
    <x v="33"/>
    <x v="36"/>
    <x v="74"/>
    <x v="159"/>
    <x v="1"/>
    <s v="2-9052"/>
    <x v="108"/>
    <n v="-13093.19"/>
    <n v="-13093.19"/>
    <m/>
    <m/>
    <m/>
    <n v="0"/>
    <x v="0"/>
    <m/>
    <s v="21.0"/>
    <s v="00036.0"/>
    <s v="91001"/>
    <s v="85000"/>
    <x v="15"/>
    <x v="25"/>
    <n v="0"/>
    <s v="Legal services for the bond projects.  Close-out PO."/>
  </r>
  <r>
    <s v="District Office-21st Century-Legal services"/>
    <x v="0"/>
    <x v="14"/>
    <x v="7"/>
    <x v="0"/>
    <x v="33"/>
    <x v="36"/>
    <x v="75"/>
    <x v="160"/>
    <x v="2"/>
    <m/>
    <x v="109"/>
    <n v="0"/>
    <n v="1417.5"/>
    <s v="196338-1"/>
    <d v="2021-12-14T00:00:00"/>
    <s v="000000020360176"/>
    <n v="1417.5"/>
    <x v="0"/>
    <m/>
    <s v="21.0"/>
    <s v="00036.0"/>
    <s v="91001"/>
    <s v="85000"/>
    <x v="15"/>
    <x v="25"/>
    <n v="2.835E-2"/>
    <s v="Legal services for the bond projects"/>
  </r>
  <r>
    <s v="District Office-21st Century-Legal services"/>
    <x v="0"/>
    <x v="14"/>
    <x v="7"/>
    <x v="0"/>
    <x v="33"/>
    <x v="36"/>
    <x v="75"/>
    <x v="161"/>
    <x v="2"/>
    <m/>
    <x v="109"/>
    <n v="0"/>
    <n v="1799.5"/>
    <s v="197570-1"/>
    <d v="2021-12-23T00:00:00"/>
    <s v="000000020374043"/>
    <n v="1799.5"/>
    <x v="0"/>
    <m/>
    <s v="21.0"/>
    <s v="00036.0"/>
    <s v="91001"/>
    <s v="85000"/>
    <x v="15"/>
    <x v="25"/>
    <n v="3.5990000000000001E-2"/>
    <s v="Legal services for the bond projects"/>
  </r>
  <r>
    <s v="District Office-21st Century-Legal services"/>
    <x v="0"/>
    <x v="14"/>
    <x v="7"/>
    <x v="0"/>
    <x v="33"/>
    <x v="36"/>
    <x v="75"/>
    <x v="162"/>
    <x v="2"/>
    <m/>
    <x v="109"/>
    <n v="0"/>
    <n v="5735"/>
    <s v="195670-4"/>
    <d v="2022-01-24T00:00:00"/>
    <s v="000000020395774"/>
    <n v="5735"/>
    <x v="0"/>
    <m/>
    <s v="21.0"/>
    <s v="00036.0"/>
    <s v="91001"/>
    <s v="85000"/>
    <x v="15"/>
    <x v="25"/>
    <n v="0.1147"/>
    <s v="Legal services for the bond projects "/>
  </r>
  <r>
    <s v="District Office-21st Century-Legal services"/>
    <x v="0"/>
    <x v="14"/>
    <x v="7"/>
    <x v="0"/>
    <x v="33"/>
    <x v="36"/>
    <x v="75"/>
    <x v="163"/>
    <x v="2"/>
    <m/>
    <x v="109"/>
    <n v="0"/>
    <n v="3513"/>
    <s v="197728-4"/>
    <d v="2022-01-28T00:00:00"/>
    <s v="000000020401406"/>
    <n v="3513"/>
    <x v="0"/>
    <m/>
    <s v="21.0"/>
    <s v="00036.0"/>
    <s v="91001"/>
    <s v="85000"/>
    <x v="15"/>
    <x v="25"/>
    <n v="7.0260000000000003E-2"/>
    <s v="Legal services for the bond projects "/>
  </r>
  <r>
    <s v="District Office-21st Century-Legal services"/>
    <x v="0"/>
    <x v="14"/>
    <x v="7"/>
    <x v="0"/>
    <x v="33"/>
    <x v="36"/>
    <x v="75"/>
    <x v="164"/>
    <x v="2"/>
    <m/>
    <x v="109"/>
    <n v="0"/>
    <n v="2612.5"/>
    <s v="198458-2"/>
    <d v="2022-03-02T00:00:00"/>
    <s v="000000020432785"/>
    <n v="2612.5"/>
    <x v="0"/>
    <m/>
    <s v="21.0"/>
    <s v="00036.0"/>
    <s v="91001"/>
    <s v="85000"/>
    <x v="15"/>
    <x v="25"/>
    <n v="5.2249999999999998E-2"/>
    <s v="Legal services for the bond projects "/>
  </r>
  <r>
    <s v="District Office-21st Century-Legal services"/>
    <x v="0"/>
    <x v="14"/>
    <x v="7"/>
    <x v="0"/>
    <x v="33"/>
    <x v="36"/>
    <x v="75"/>
    <x v="165"/>
    <x v="2"/>
    <s v="21-192"/>
    <x v="109"/>
    <n v="34922.5"/>
    <n v="34922.5"/>
    <m/>
    <m/>
    <m/>
    <n v="0"/>
    <x v="0"/>
    <m/>
    <s v="21.0"/>
    <s v="00036.0"/>
    <s v="91001"/>
    <s v="85000"/>
    <x v="15"/>
    <x v="25"/>
    <n v="0"/>
    <s v="Legal services for the bond projects "/>
  </r>
  <r>
    <s v="District Office-21st Century-Legal services"/>
    <x v="0"/>
    <x v="14"/>
    <x v="7"/>
    <x v="0"/>
    <x v="33"/>
    <x v="36"/>
    <x v="76"/>
    <x v="166"/>
    <x v="0"/>
    <m/>
    <x v="110"/>
    <n v="0"/>
    <n v="90"/>
    <s v="64515-4"/>
    <d v="2019-08-21T00:00:00"/>
    <s v="000000020006819"/>
    <n v="90"/>
    <x v="0"/>
    <m/>
    <s v="21.0"/>
    <s v="00036.0"/>
    <s v="91001"/>
    <s v="85000"/>
    <x v="15"/>
    <x v="25"/>
    <n v="8.9999999999999993E-3"/>
    <s v="Legal services for the bond projects"/>
  </r>
  <r>
    <s v="District Office-21st Century-Legal services"/>
    <x v="0"/>
    <x v="14"/>
    <x v="7"/>
    <x v="0"/>
    <x v="33"/>
    <x v="36"/>
    <x v="76"/>
    <x v="167"/>
    <x v="0"/>
    <m/>
    <x v="110"/>
    <n v="0"/>
    <n v="3235"/>
    <s v="64302-2"/>
    <d v="2019-08-28T00:00:00"/>
    <s v="000000020008961"/>
    <n v="3235"/>
    <x v="0"/>
    <m/>
    <s v="21.0"/>
    <s v="00036.0"/>
    <s v="91001"/>
    <s v="85000"/>
    <x v="15"/>
    <x v="25"/>
    <n v="0.32350000000000001"/>
    <s v="Legal services for the bond projects"/>
  </r>
  <r>
    <s v="District Office-21st Century-Legal services"/>
    <x v="0"/>
    <x v="14"/>
    <x v="7"/>
    <x v="0"/>
    <x v="33"/>
    <x v="36"/>
    <x v="76"/>
    <x v="168"/>
    <x v="0"/>
    <m/>
    <x v="110"/>
    <n v="0"/>
    <n v="1387.5"/>
    <s v="176791-5"/>
    <d v="2019-09-18T00:00:00"/>
    <s v="000000020016440"/>
    <n v="1387.5"/>
    <x v="0"/>
    <m/>
    <s v="21.0"/>
    <s v="00036.0"/>
    <s v="91001"/>
    <s v="85000"/>
    <x v="15"/>
    <x v="25"/>
    <n v="0.13875000000000001"/>
    <s v="Legal services for the bond projects"/>
  </r>
  <r>
    <s v="District Office-21st Century-Legal services"/>
    <x v="0"/>
    <x v="14"/>
    <x v="7"/>
    <x v="0"/>
    <x v="33"/>
    <x v="36"/>
    <x v="76"/>
    <x v="153"/>
    <x v="0"/>
    <s v="2-99"/>
    <x v="110"/>
    <n v="0"/>
    <n v="5287.5"/>
    <s v="179385-5"/>
    <d v="2020-01-03T00:00:00"/>
    <s v="000000020053868"/>
    <n v="5287.5"/>
    <x v="0"/>
    <m/>
    <s v="21.0"/>
    <s v="00036.0"/>
    <s v="91001"/>
    <s v="85000"/>
    <x v="15"/>
    <x v="25"/>
    <n v="0.52875000000000005"/>
    <s v="Legal services for the bond projects"/>
  </r>
  <r>
    <s v="District Office-21st Century-Contractor"/>
    <x v="0"/>
    <x v="3"/>
    <x v="7"/>
    <x v="0"/>
    <x v="11"/>
    <x v="3"/>
    <x v="17"/>
    <x v="169"/>
    <x v="0"/>
    <m/>
    <x v="28"/>
    <n v="0"/>
    <n v="259042.4"/>
    <s v="Pay app #1"/>
    <d v="2020-05-07T00:00:00"/>
    <s v="000000020095892"/>
    <n v="259042.4"/>
    <x v="0"/>
    <m/>
    <s v="21.0"/>
    <s v="00036.0"/>
    <s v="91001"/>
    <s v="85000"/>
    <x v="3"/>
    <x v="25"/>
    <n v="0.57538177773197197"/>
    <s v="Supply 38,400 SF Mohawk LVT and bond for District-wide use (30 classrooms)"/>
  </r>
  <r>
    <s v="District Office-21st Century-Contractor"/>
    <x v="0"/>
    <x v="3"/>
    <x v="7"/>
    <x v="0"/>
    <x v="11"/>
    <x v="3"/>
    <x v="17"/>
    <x v="170"/>
    <x v="2"/>
    <s v="2-8416"/>
    <x v="28"/>
    <n v="19116.720000000088"/>
    <n v="19116.720000000088"/>
    <m/>
    <m/>
    <m/>
    <n v="0"/>
    <x v="0"/>
    <m/>
    <s v="21.0"/>
    <s v="00036.0"/>
    <s v="91001"/>
    <s v="85000"/>
    <x v="3"/>
    <x v="25"/>
    <n v="0"/>
    <s v="Provide and install 38,400 SF Mohawk LVT.  Supply &amp; install 5,040 IF 4&quot; rubber base, demo 4,266 sy carpet, prepare concrete.  Supply &amp; install 252 yd First step Up II for District's 30 classrooms."/>
  </r>
  <r>
    <s v="District Office-21st Century-FF &amp; E"/>
    <x v="0"/>
    <x v="1"/>
    <x v="7"/>
    <x v="0"/>
    <x v="34"/>
    <x v="37"/>
    <x v="77"/>
    <x v="171"/>
    <x v="1"/>
    <s v="21-6450"/>
    <x v="111"/>
    <n v="0"/>
    <n v="1665.5"/>
    <n v="117699325"/>
    <d v="2021-06-03T00:00:00"/>
    <s v="000000020194623"/>
    <n v="1665.5"/>
    <x v="0"/>
    <m/>
    <s v="21.0"/>
    <s v="00036.0"/>
    <s v="91001"/>
    <s v="85000"/>
    <x v="0"/>
    <x v="25"/>
    <n v="1"/>
    <s v="A Pneumatic-Hydraullic Mobile Scissor Lift Table AIR-800-D. 800 lb. capacity for District-wide use"/>
  </r>
  <r>
    <s v="District Office-21st Century-Technology"/>
    <x v="0"/>
    <x v="0"/>
    <x v="7"/>
    <x v="0"/>
    <x v="35"/>
    <x v="38"/>
    <x v="78"/>
    <x v="63"/>
    <x v="0"/>
    <s v="2-10194"/>
    <x v="112"/>
    <n v="0"/>
    <n v="198.23"/>
    <n v="8010077"/>
    <d v="2020-06-17T00:00:00"/>
    <s v="000000020106127"/>
    <n v="198.23"/>
    <x v="0"/>
    <m/>
    <s v="21.0"/>
    <s v="00036.0"/>
    <s v="91001"/>
    <s v="85000"/>
    <x v="1"/>
    <x v="25"/>
    <n v="1"/>
    <s v="Hardware to install access point for classrooms-Shelf brackets, screws, and drill bits for District-wide use"/>
  </r>
  <r>
    <s v="District Office-21st Century-FF &amp; E"/>
    <x v="0"/>
    <x v="1"/>
    <x v="7"/>
    <x v="0"/>
    <x v="36"/>
    <x v="39"/>
    <x v="79"/>
    <x v="162"/>
    <x v="2"/>
    <s v="22-3836"/>
    <x v="113"/>
    <n v="0"/>
    <n v="455.52"/>
    <n v="318278"/>
    <d v="2022-01-24T00:00:00"/>
    <s v="000000020395761"/>
    <n v="455.52"/>
    <x v="0"/>
    <m/>
    <s v="21.0"/>
    <s v="00036.0"/>
    <s v="00002"/>
    <s v="81000"/>
    <x v="1"/>
    <x v="25"/>
    <n v="1"/>
    <s v="8 Decal for sign (46&quot; x 30&quot;) for District Office"/>
  </r>
  <r>
    <s v="District Office-21st Century-Legal services"/>
    <x v="0"/>
    <x v="14"/>
    <x v="7"/>
    <x v="0"/>
    <x v="37"/>
    <x v="36"/>
    <x v="17"/>
    <x v="172"/>
    <x v="0"/>
    <m/>
    <x v="114"/>
    <n v="0"/>
    <n v="4647.5"/>
    <n v="89592"/>
    <d v="2020-03-04T00:00:00"/>
    <s v="000000020077144"/>
    <n v="4647.5"/>
    <x v="0"/>
    <m/>
    <s v="21.0"/>
    <s v="00036.0"/>
    <s v="91001"/>
    <s v="85000"/>
    <x v="15"/>
    <x v="25"/>
    <n v="0.53216887874107"/>
    <s v="Legal services for the bond projects"/>
  </r>
  <r>
    <s v="District Office-21st Century-Legal services"/>
    <x v="0"/>
    <x v="14"/>
    <x v="7"/>
    <x v="0"/>
    <x v="37"/>
    <x v="36"/>
    <x v="17"/>
    <x v="173"/>
    <x v="0"/>
    <m/>
    <x v="114"/>
    <n v="0"/>
    <n v="2286.63"/>
    <n v="89866"/>
    <d v="2020-04-07T00:00:00"/>
    <s v="000000020087145"/>
    <n v="2286.63"/>
    <x v="0"/>
    <m/>
    <s v="21.0"/>
    <s v="00036.0"/>
    <s v="91001"/>
    <s v="85000"/>
    <x v="15"/>
    <x v="25"/>
    <n v="0.26183395872957349"/>
    <s v="Legal services for the bond projects"/>
  </r>
  <r>
    <s v="District Office-21st Century-Legal services"/>
    <x v="0"/>
    <x v="14"/>
    <x v="7"/>
    <x v="0"/>
    <x v="37"/>
    <x v="36"/>
    <x v="17"/>
    <x v="150"/>
    <x v="0"/>
    <m/>
    <x v="114"/>
    <n v="0"/>
    <n v="1799"/>
    <n v="90267"/>
    <d v="2020-04-22T00:00:00"/>
    <s v="000000020091403"/>
    <n v="1799"/>
    <x v="0"/>
    <m/>
    <s v="21.0"/>
    <s v="00036.0"/>
    <s v="91001"/>
    <s v="85000"/>
    <x v="15"/>
    <x v="25"/>
    <n v="0.20599716252935663"/>
    <s v="Legal services for the bond projects"/>
  </r>
  <r>
    <s v="District Office-21st Century-Legal services"/>
    <x v="0"/>
    <x v="14"/>
    <x v="7"/>
    <x v="0"/>
    <x v="37"/>
    <x v="36"/>
    <x v="17"/>
    <x v="127"/>
    <x v="0"/>
    <m/>
    <x v="114"/>
    <n v="0"/>
    <n v="1266.869999999999"/>
    <m/>
    <m/>
    <m/>
    <n v="1266.869999999999"/>
    <x v="0"/>
    <m/>
    <s v="21.0"/>
    <s v="00036.0"/>
    <s v="91001"/>
    <s v="85000"/>
    <x v="15"/>
    <x v="25"/>
    <n v="0.14506482784522837"/>
    <s v="Legal services for the bond projects"/>
  </r>
  <r>
    <s v="District Office-21st Century-Legal services"/>
    <x v="0"/>
    <x v="14"/>
    <x v="7"/>
    <x v="0"/>
    <x v="37"/>
    <x v="36"/>
    <x v="17"/>
    <x v="157"/>
    <x v="1"/>
    <m/>
    <x v="114"/>
    <n v="0"/>
    <n v="-1266.8699999999999"/>
    <m/>
    <m/>
    <m/>
    <n v="-1266.8699999999999"/>
    <x v="0"/>
    <m/>
    <s v="21.0"/>
    <s v="00036.0"/>
    <s v="91001"/>
    <s v="85000"/>
    <x v="15"/>
    <x v="25"/>
    <n v="-0.14506482784522845"/>
    <s v="Legal services for the bond projects.  Reverse accrual from prior year"/>
  </r>
  <r>
    <s v="District Office-21st Century-Legal services"/>
    <x v="0"/>
    <x v="14"/>
    <x v="7"/>
    <x v="0"/>
    <x v="37"/>
    <x v="36"/>
    <x v="17"/>
    <x v="158"/>
    <x v="1"/>
    <m/>
    <x v="114"/>
    <n v="1266.8699999999999"/>
    <n v="1266.8699999999999"/>
    <m/>
    <m/>
    <m/>
    <n v="0"/>
    <x v="0"/>
    <m/>
    <s v="21.0"/>
    <s v="00036.0"/>
    <s v="91001"/>
    <s v="85000"/>
    <x v="15"/>
    <x v="25"/>
    <n v="0"/>
    <s v="Legal services for the bond projects"/>
  </r>
  <r>
    <s v="District Office-21st Century-Legal services"/>
    <x v="0"/>
    <x v="14"/>
    <x v="7"/>
    <x v="0"/>
    <x v="37"/>
    <x v="36"/>
    <x v="17"/>
    <x v="159"/>
    <x v="1"/>
    <s v="2-8365"/>
    <x v="114"/>
    <n v="-1266.8699999999999"/>
    <n v="-1266.8699999999999"/>
    <m/>
    <m/>
    <m/>
    <n v="0"/>
    <x v="0"/>
    <m/>
    <s v="21.0"/>
    <s v="00036.0"/>
    <s v="91001"/>
    <s v="85000"/>
    <x v="15"/>
    <x v="25"/>
    <n v="0"/>
    <s v="Legal services for the bond projects.  Close-out PO."/>
  </r>
  <r>
    <s v="District Office-21st Century-Legal services"/>
    <x v="0"/>
    <x v="14"/>
    <x v="7"/>
    <x v="0"/>
    <x v="37"/>
    <x v="36"/>
    <x v="80"/>
    <x v="174"/>
    <x v="0"/>
    <s v="2-7525"/>
    <x v="115"/>
    <n v="0"/>
    <n v="3492.5"/>
    <n v="89468"/>
    <d v="2020-02-27T00:00:00"/>
    <s v="000000020074745"/>
    <n v="3492.5"/>
    <x v="0"/>
    <m/>
    <s v="21.0"/>
    <s v="00036.0"/>
    <s v="91001"/>
    <s v="85000"/>
    <x v="15"/>
    <x v="25"/>
    <n v="1"/>
    <s v="Legal services for the bond projects"/>
  </r>
  <r>
    <s v="District Office-21st Century-Advertisement"/>
    <x v="0"/>
    <x v="10"/>
    <x v="7"/>
    <x v="0"/>
    <x v="28"/>
    <x v="24"/>
    <x v="81"/>
    <x v="175"/>
    <x v="1"/>
    <s v="21-1254"/>
    <x v="116"/>
    <n v="0"/>
    <n v="632"/>
    <n v="11403899"/>
    <d v="2020-10-22T00:00:00"/>
    <s v="000000020136840"/>
    <n v="632"/>
    <x v="0"/>
    <m/>
    <s v="21.0"/>
    <s v="00036.0"/>
    <s v="91001"/>
    <s v="85000"/>
    <x v="11"/>
    <x v="25"/>
    <n v="1"/>
    <s v="Advertising seeking prequalification for contractors interested in bidding upcoming District's 21st Century modernization projects. Publication dates: 08/13/20 &amp; 08/18/20"/>
  </r>
  <r>
    <s v="District Office-21st Century-Advertisement"/>
    <x v="0"/>
    <x v="10"/>
    <x v="7"/>
    <x v="0"/>
    <x v="38"/>
    <x v="24"/>
    <x v="82"/>
    <x v="176"/>
    <x v="2"/>
    <s v="22-5575"/>
    <x v="87"/>
    <n v="611.25"/>
    <n v="611.25"/>
    <m/>
    <m/>
    <m/>
    <n v="0"/>
    <x v="0"/>
    <m/>
    <s v="21.0"/>
    <s v="00036.0"/>
    <s v="91001"/>
    <s v="85000"/>
    <x v="11"/>
    <x v="25"/>
    <n v="0"/>
    <s v="Advertising seeking prequalification for contractors interested in bidding upcoming 21st Century modernization projects. Publication dates: 03/09/22 &amp; 03/16/22"/>
  </r>
  <r>
    <s v="District Office-21st Century-FF &amp; E"/>
    <x v="0"/>
    <x v="1"/>
    <x v="7"/>
    <x v="0"/>
    <x v="39"/>
    <x v="40"/>
    <x v="83"/>
    <x v="29"/>
    <x v="1"/>
    <s v="21-3309"/>
    <x v="117"/>
    <n v="0"/>
    <n v="791.69"/>
    <n v="127489647"/>
    <d v="2020-12-08T00:00:00"/>
    <s v="000000020148246"/>
    <n v="791.69"/>
    <x v="0"/>
    <m/>
    <s v="21.0"/>
    <s v="00036.0"/>
    <s v="00002"/>
    <s v="81000"/>
    <x v="1"/>
    <x v="25"/>
    <n v="1"/>
    <s v="Drywall cart - 23&quot;x50&quot; &amp; Adjustable panel truck - 30&quot;x60&quot; for District-wide use.  Total carts: 2."/>
  </r>
  <r>
    <s v="District Office-21st Century-FF &amp; E"/>
    <x v="0"/>
    <x v="1"/>
    <x v="7"/>
    <x v="0"/>
    <x v="39"/>
    <x v="41"/>
    <x v="84"/>
    <x v="117"/>
    <x v="1"/>
    <s v="21-6552"/>
    <x v="118"/>
    <n v="0"/>
    <n v="1834.13"/>
    <n v="134374802"/>
    <d v="2021-06-04T00:00:00"/>
    <s v="000000020195024"/>
    <n v="1834.13"/>
    <x v="0"/>
    <m/>
    <s v="21.0"/>
    <s v="00036.0"/>
    <s v="91001"/>
    <s v="85000"/>
    <x v="0"/>
    <x v="25"/>
    <n v="1"/>
    <s v="A hydraulic stacker for District-wide use"/>
  </r>
  <r>
    <s v="District Office-21st Century-FF &amp; E"/>
    <x v="0"/>
    <x v="1"/>
    <x v="7"/>
    <x v="0"/>
    <x v="39"/>
    <x v="41"/>
    <x v="85"/>
    <x v="177"/>
    <x v="1"/>
    <s v="21-6760"/>
    <x v="119"/>
    <n v="0"/>
    <n v="1834.13"/>
    <n v="134874288"/>
    <d v="2021-06-15T00:00:00"/>
    <s v="000000020198046"/>
    <n v="1834.13"/>
    <x v="0"/>
    <m/>
    <s v="21.0"/>
    <s v="00036.0"/>
    <s v="91001"/>
    <s v="85000"/>
    <x v="0"/>
    <x v="25"/>
    <n v="1"/>
    <s v="A hydraulic stacker for District-wide use"/>
  </r>
  <r>
    <s v="District Office-Cost of Issuance-Issuance costs"/>
    <x v="0"/>
    <x v="15"/>
    <x v="7"/>
    <x v="5"/>
    <x v="40"/>
    <x v="42"/>
    <x v="71"/>
    <x v="178"/>
    <x v="3"/>
    <m/>
    <x v="120"/>
    <n v="0"/>
    <n v="1350.74"/>
    <m/>
    <m/>
    <m/>
    <n v="1350.74"/>
    <x v="0"/>
    <m/>
    <s v="21.0"/>
    <s v="00036.0"/>
    <s v="91001"/>
    <s v="85000"/>
    <x v="7"/>
    <x v="26"/>
    <n v="1"/>
    <s v="Printing &amp; posting of POS/Os, 18-KT005"/>
  </r>
  <r>
    <s v="District Office-Cost of Issuance-Issuance costs"/>
    <x v="0"/>
    <x v="15"/>
    <x v="7"/>
    <x v="5"/>
    <x v="41"/>
    <x v="43"/>
    <x v="71"/>
    <x v="178"/>
    <x v="3"/>
    <m/>
    <x v="120"/>
    <n v="0"/>
    <n v="1700"/>
    <m/>
    <m/>
    <m/>
    <n v="1700"/>
    <x v="0"/>
    <m/>
    <s v="21.0"/>
    <s v="00036.0"/>
    <s v="91001"/>
    <s v="85000"/>
    <x v="7"/>
    <x v="26"/>
    <n v="1"/>
    <s v="Demographic data, 18-KT005"/>
  </r>
  <r>
    <s v="District Office-Cost of Issuance-Issuance costs"/>
    <x v="0"/>
    <x v="15"/>
    <x v="7"/>
    <x v="5"/>
    <x v="42"/>
    <x v="44"/>
    <x v="86"/>
    <x v="179"/>
    <x v="3"/>
    <m/>
    <x v="120"/>
    <n v="0"/>
    <n v="45000"/>
    <m/>
    <m/>
    <m/>
    <n v="45000"/>
    <x v="0"/>
    <m/>
    <s v="21.0"/>
    <s v="00036.0"/>
    <s v="91001"/>
    <s v="85000"/>
    <x v="7"/>
    <x v="26"/>
    <n v="1"/>
    <s v="Rating Agency Fee, 18-KT005"/>
  </r>
  <r>
    <s v="District Office-Cost of Issuance-Issuance costs"/>
    <x v="0"/>
    <x v="15"/>
    <x v="7"/>
    <x v="5"/>
    <x v="43"/>
    <x v="45"/>
    <x v="71"/>
    <x v="178"/>
    <x v="3"/>
    <m/>
    <x v="120"/>
    <n v="0"/>
    <n v="115000"/>
    <m/>
    <m/>
    <m/>
    <n v="115000"/>
    <x v="0"/>
    <m/>
    <s v="21.0"/>
    <s v="00036.0"/>
    <s v="91001"/>
    <s v="85000"/>
    <x v="7"/>
    <x v="26"/>
    <n v="1"/>
    <s v="Bond Counsel and Disclosure Counsel Fees, 18-KT005"/>
  </r>
  <r>
    <s v="District Office-Cost of Issuance-Issuance costs"/>
    <x v="0"/>
    <x v="15"/>
    <x v="7"/>
    <x v="5"/>
    <x v="44"/>
    <x v="46"/>
    <x v="87"/>
    <x v="180"/>
    <x v="3"/>
    <m/>
    <x v="120"/>
    <n v="0"/>
    <n v="11211.58"/>
    <m/>
    <m/>
    <m/>
    <n v="11211.58"/>
    <x v="0"/>
    <m/>
    <s v="21.0"/>
    <s v="00036.0"/>
    <s v="91001"/>
    <s v="85000"/>
    <x v="7"/>
    <x v="26"/>
    <n v="1"/>
    <s v="Remaining funds-dep. into District's debt service fund &amp; close acct., 18-KT005"/>
  </r>
  <r>
    <s v="District Office-Cost of Issuance-Issuance costs"/>
    <x v="0"/>
    <x v="15"/>
    <x v="7"/>
    <x v="5"/>
    <x v="45"/>
    <x v="47"/>
    <x v="88"/>
    <x v="181"/>
    <x v="3"/>
    <m/>
    <x v="120"/>
    <n v="0"/>
    <n v="240"/>
    <m/>
    <m/>
    <m/>
    <n v="240"/>
    <x v="0"/>
    <m/>
    <s v="21.0"/>
    <s v="00036.0"/>
    <s v="91001"/>
    <s v="85000"/>
    <x v="7"/>
    <x v="26"/>
    <n v="5.6153486195601307E-3"/>
    <s v="Municipal Advisory services, 18-KT005"/>
  </r>
  <r>
    <s v="District Office-Cost of Issuance-Issuance costs"/>
    <x v="0"/>
    <x v="15"/>
    <x v="7"/>
    <x v="5"/>
    <x v="45"/>
    <x v="47"/>
    <x v="88"/>
    <x v="181"/>
    <x v="3"/>
    <m/>
    <x v="120"/>
    <n v="0"/>
    <n v="42500"/>
    <m/>
    <m/>
    <m/>
    <n v="42500"/>
    <x v="0"/>
    <m/>
    <s v="21.0"/>
    <s v="00036.0"/>
    <s v="91001"/>
    <s v="85000"/>
    <x v="7"/>
    <x v="26"/>
    <n v="0.99438465138043985"/>
    <s v="Municipal Advisory services, 18-KT005"/>
  </r>
  <r>
    <s v="District Office-Cost of Issuance-Issuance costs"/>
    <x v="0"/>
    <x v="15"/>
    <x v="7"/>
    <x v="5"/>
    <x v="46"/>
    <x v="44"/>
    <x v="89"/>
    <x v="182"/>
    <x v="3"/>
    <m/>
    <x v="120"/>
    <n v="0"/>
    <n v="37000"/>
    <m/>
    <m/>
    <m/>
    <n v="37000"/>
    <x v="0"/>
    <m/>
    <s v="21.0"/>
    <s v="00036.0"/>
    <s v="91001"/>
    <s v="85000"/>
    <x v="7"/>
    <x v="26"/>
    <n v="1"/>
    <s v="Rating Agency Fee, 18-KT005"/>
  </r>
  <r>
    <s v="District Office-Cost of Issuance-Issuance costs"/>
    <x v="0"/>
    <x v="15"/>
    <x v="7"/>
    <x v="5"/>
    <x v="47"/>
    <x v="48"/>
    <x v="71"/>
    <x v="178"/>
    <x v="3"/>
    <m/>
    <x v="120"/>
    <n v="0"/>
    <n v="647.67999999999995"/>
    <m/>
    <m/>
    <m/>
    <n v="647.67999999999995"/>
    <x v="0"/>
    <m/>
    <s v="21.0"/>
    <s v="00036.0"/>
    <s v="91001"/>
    <s v="85000"/>
    <x v="7"/>
    <x v="26"/>
    <n v="1"/>
    <s v="Hotel reimb. during rating agency presentations in San Francisco, 18-KT005"/>
  </r>
  <r>
    <s v="District Office-Cost of Issuance-Issuance costs"/>
    <x v="0"/>
    <x v="15"/>
    <x v="7"/>
    <x v="5"/>
    <x v="47"/>
    <x v="49"/>
    <x v="90"/>
    <x v="183"/>
    <x v="3"/>
    <m/>
    <x v="120"/>
    <n v="0"/>
    <n v="550"/>
    <m/>
    <m/>
    <m/>
    <n v="550"/>
    <x v="0"/>
    <m/>
    <s v="21.0"/>
    <s v="00036.0"/>
    <s v="91001"/>
    <s v="85000"/>
    <x v="7"/>
    <x v="26"/>
    <n v="1"/>
    <s v="Reimb. Continuing Disclosure Report (DAC), 18-KT005"/>
  </r>
  <r>
    <s v="District Office-Cost of Issuance-Issuance costs"/>
    <x v="0"/>
    <x v="15"/>
    <x v="7"/>
    <x v="5"/>
    <x v="48"/>
    <x v="44"/>
    <x v="86"/>
    <x v="179"/>
    <x v="3"/>
    <m/>
    <x v="120"/>
    <n v="0"/>
    <n v="35000"/>
    <m/>
    <m/>
    <m/>
    <n v="35000"/>
    <x v="0"/>
    <m/>
    <s v="21.0"/>
    <s v="00036.0"/>
    <s v="91001"/>
    <s v="85000"/>
    <x v="7"/>
    <x v="26"/>
    <n v="1"/>
    <s v="Rating Agency Fee, 18-KT005"/>
  </r>
  <r>
    <s v="District Office-Cost of Issuance-Issuance costs"/>
    <x v="0"/>
    <x v="15"/>
    <x v="7"/>
    <x v="5"/>
    <x v="49"/>
    <x v="50"/>
    <x v="88"/>
    <x v="181"/>
    <x v="3"/>
    <m/>
    <x v="120"/>
    <n v="0"/>
    <n v="550"/>
    <m/>
    <m/>
    <m/>
    <n v="550"/>
    <x v="0"/>
    <m/>
    <s v="21.0"/>
    <s v="00036.0"/>
    <s v="91001"/>
    <s v="85000"/>
    <x v="7"/>
    <x v="26"/>
    <n v="1"/>
    <s v="Trust fees, 18-KT005"/>
  </r>
  <r>
    <s v="District Office-Cost of Issuance-Issuance costs"/>
    <x v="0"/>
    <x v="15"/>
    <x v="7"/>
    <x v="5"/>
    <x v="50"/>
    <x v="51"/>
    <x v="88"/>
    <x v="181"/>
    <x v="0"/>
    <m/>
    <x v="120"/>
    <n v="0"/>
    <n v="175000"/>
    <m/>
    <m/>
    <m/>
    <n v="175000"/>
    <x v="0"/>
    <m/>
    <s v="21.0"/>
    <s v="00036.0"/>
    <s v="91001"/>
    <s v="85000"/>
    <x v="7"/>
    <x v="26"/>
    <n v="1"/>
    <s v="Underwriter's fees, JVA21*384"/>
  </r>
  <r>
    <s v="District Office-Design guidelines-Design"/>
    <x v="0"/>
    <x v="6"/>
    <x v="7"/>
    <x v="6"/>
    <x v="51"/>
    <x v="8"/>
    <x v="12"/>
    <x v="184"/>
    <x v="4"/>
    <m/>
    <x v="121"/>
    <n v="0"/>
    <n v="16080"/>
    <n v="966301"/>
    <d v="2018-09-17T00:00:00"/>
    <n v="24789789"/>
    <n v="16080"/>
    <x v="0"/>
    <m/>
    <s v="21.0"/>
    <s v="00036.0"/>
    <s v="91001"/>
    <s v="85000"/>
    <x v="8"/>
    <x v="25"/>
    <n v="0.67"/>
    <s v="Architect - Create design guidelines to serve as a set of guiding principles for District's 21st Century classroom projects."/>
  </r>
  <r>
    <s v="District Office-Design guidelines-Design"/>
    <x v="0"/>
    <x v="6"/>
    <x v="7"/>
    <x v="6"/>
    <x v="51"/>
    <x v="8"/>
    <x v="12"/>
    <x v="185"/>
    <x v="4"/>
    <m/>
    <x v="121"/>
    <n v="0"/>
    <n v="6720"/>
    <n v="966422"/>
    <d v="2018-10-19T00:00:00"/>
    <n v="24871020"/>
    <n v="6720"/>
    <x v="0"/>
    <m/>
    <s v="21.0"/>
    <s v="00036.0"/>
    <s v="91001"/>
    <s v="85000"/>
    <x v="8"/>
    <x v="25"/>
    <n v="0.28000000000000003"/>
    <s v="Architect - Create design guidelines to serve as a set of guiding principles for District's 21st Century classroom projects."/>
  </r>
  <r>
    <s v="District Office-Design guidelines-Design"/>
    <x v="0"/>
    <x v="6"/>
    <x v="7"/>
    <x v="6"/>
    <x v="51"/>
    <x v="8"/>
    <x v="12"/>
    <x v="42"/>
    <x v="1"/>
    <s v="2-514"/>
    <x v="121"/>
    <n v="0"/>
    <n v="1200"/>
    <n v="969692"/>
    <d v="2021-06-02T00:00:00"/>
    <s v="000000020194098"/>
    <n v="1200"/>
    <x v="0"/>
    <m/>
    <s v="21.0"/>
    <s v="00036.0"/>
    <s v="91001"/>
    <s v="85000"/>
    <x v="8"/>
    <x v="25"/>
    <n v="0.05"/>
    <s v="Architect - Create design guidelines to serve as a set of guiding principles for District's 21st Century classroom projects."/>
  </r>
  <r>
    <s v="District Office-Design guidelines-Design"/>
    <x v="0"/>
    <x v="6"/>
    <x v="7"/>
    <x v="6"/>
    <x v="51"/>
    <x v="8"/>
    <x v="12"/>
    <x v="81"/>
    <x v="2"/>
    <s v="2-516"/>
    <x v="122"/>
    <n v="5500"/>
    <n v="5500"/>
    <m/>
    <m/>
    <m/>
    <n v="0"/>
    <x v="0"/>
    <m/>
    <s v="21.0"/>
    <s v="00036.0"/>
    <s v="91001"/>
    <s v="85000"/>
    <x v="8"/>
    <x v="25"/>
    <n v="0"/>
    <s v="Architect - Additional services to create design guidelines to serve as a set of guiding principles for District's 21st Century classroom projects."/>
  </r>
  <r>
    <s v="Fairgrove-21st Century-Technology"/>
    <x v="5"/>
    <x v="0"/>
    <x v="8"/>
    <x v="0"/>
    <x v="0"/>
    <x v="5"/>
    <x v="0"/>
    <x v="9"/>
    <x v="0"/>
    <s v="2-512"/>
    <x v="8"/>
    <n v="0"/>
    <n v="15596.67"/>
    <s v="0173446-IN"/>
    <d v="2019-10-10T00:00:00"/>
    <s v="000000020025135"/>
    <n v="15596.67"/>
    <x v="0"/>
    <m/>
    <s v="21.0"/>
    <s v="00036.0"/>
    <s v="91001"/>
    <s v="85000"/>
    <x v="1"/>
    <x v="27"/>
    <n v="3.5898290168794238E-3"/>
    <s v="Lenovo 300e Laptops, electronic waste, 3 yr sealed battery replacement, 4.5 year warranty, integration services, imaging, asset tag &amp; reporting, cart wiring, and delivery for Fairgrove. Total computers: 124"/>
  </r>
  <r>
    <s v="Fairgrove-21st Century-Technology"/>
    <x v="5"/>
    <x v="0"/>
    <x v="8"/>
    <x v="0"/>
    <x v="0"/>
    <x v="5"/>
    <x v="0"/>
    <x v="9"/>
    <x v="0"/>
    <s v="2-512"/>
    <x v="8"/>
    <n v="0"/>
    <n v="15206.76"/>
    <s v="0175539-IN"/>
    <d v="2019-10-10T00:00:00"/>
    <s v="000000020025135"/>
    <n v="15206.76"/>
    <x v="0"/>
    <m/>
    <s v="21.0"/>
    <s v="00036.0"/>
    <s v="91001"/>
    <s v="85000"/>
    <x v="1"/>
    <x v="27"/>
    <n v="3.5000848450804788E-3"/>
    <s v="Lenovo 300e Laptops, electronic waste, 3 yr sealed battery replacement, 4.5 year warranty, integration services, imaging, asset tag &amp; reporting, cart wiring, and delivery for Fairgrove. Total computers: 124"/>
  </r>
  <r>
    <s v="Fairgrove-21st Century-Technology"/>
    <x v="5"/>
    <x v="0"/>
    <x v="8"/>
    <x v="0"/>
    <x v="0"/>
    <x v="5"/>
    <x v="0"/>
    <x v="9"/>
    <x v="0"/>
    <s v="2-512"/>
    <x v="8"/>
    <n v="0"/>
    <n v="200"/>
    <s v="0173446-IN"/>
    <d v="2019-10-10T00:00:00"/>
    <s v="000000020025135"/>
    <n v="200"/>
    <x v="0"/>
    <m/>
    <s v="21.0"/>
    <s v="00036.0"/>
    <s v="91001"/>
    <s v="85000"/>
    <x v="6"/>
    <x v="27"/>
    <n v="4.6033275268110739E-5"/>
    <s v="Lenovo 300e Laptops, electronic waste, 3 yr sealed battery replacement, 4.5 year warranty, integration services, imaging, asset tag &amp; reporting, cart wiring, and delivery for Fairgrove. Total computers: 124"/>
  </r>
  <r>
    <s v="Fairgrove-21st Century-Technology"/>
    <x v="5"/>
    <x v="0"/>
    <x v="8"/>
    <x v="0"/>
    <x v="0"/>
    <x v="5"/>
    <x v="0"/>
    <x v="9"/>
    <x v="0"/>
    <s v="2-512"/>
    <x v="8"/>
    <n v="0"/>
    <n v="120"/>
    <s v="0173446-IN"/>
    <d v="2019-10-10T00:00:00"/>
    <s v="000000020025135"/>
    <n v="120"/>
    <x v="0"/>
    <m/>
    <s v="21.0"/>
    <s v="00036.0"/>
    <s v="91001"/>
    <s v="85000"/>
    <x v="6"/>
    <x v="27"/>
    <n v="2.7619965160866445E-5"/>
    <s v="Lenovo 300e Laptops, electronic waste, 3 yr sealed battery replacement, 4.5 year warranty, integration services, imaging, asset tag &amp; reporting, cart wiring, and delivery for Fairgrove. Total computers: 124"/>
  </r>
  <r>
    <s v="Fairgrove-21st Century-Technology"/>
    <x v="5"/>
    <x v="0"/>
    <x v="8"/>
    <x v="0"/>
    <x v="0"/>
    <x v="5"/>
    <x v="0"/>
    <x v="9"/>
    <x v="0"/>
    <s v="2-512"/>
    <x v="8"/>
    <n v="0"/>
    <n v="380"/>
    <s v="0173446-IN"/>
    <d v="2019-10-10T00:00:00"/>
    <s v="000000020025135"/>
    <n v="380"/>
    <x v="0"/>
    <m/>
    <s v="21.0"/>
    <s v="00036.0"/>
    <s v="91001"/>
    <s v="85000"/>
    <x v="6"/>
    <x v="27"/>
    <n v="8.7463223009410403E-5"/>
    <s v="Lenovo 300e Laptops, electronic waste, 3 yr sealed battery replacement, 4.5 year warranty, integration services, imaging, asset tag &amp; reporting, cart wiring, and delivery for Fairgrove. Total computers: 124"/>
  </r>
  <r>
    <s v="Fairgrove-21st Century-Technology"/>
    <x v="5"/>
    <x v="0"/>
    <x v="8"/>
    <x v="0"/>
    <x v="0"/>
    <x v="5"/>
    <x v="0"/>
    <x v="9"/>
    <x v="0"/>
    <s v="2-512"/>
    <x v="8"/>
    <n v="0"/>
    <n v="465.6"/>
    <s v="0173446-IN"/>
    <d v="2019-10-10T00:00:00"/>
    <s v="000000020025135"/>
    <n v="465.6"/>
    <x v="0"/>
    <m/>
    <s v="21.0"/>
    <s v="00036.0"/>
    <s v="91001"/>
    <s v="85000"/>
    <x v="6"/>
    <x v="27"/>
    <n v="1.0716546482416181E-4"/>
    <s v="Lenovo 300e Laptops, electronic waste, 3 yr sealed battery replacement, 4.5 year warranty, integration services, imaging, asset tag &amp; reporting, cart wiring, and delivery for Fairgrove. Total computers: 124"/>
  </r>
  <r>
    <s v="Fairgrove-21st Century-Technology"/>
    <x v="5"/>
    <x v="0"/>
    <x v="8"/>
    <x v="0"/>
    <x v="0"/>
    <x v="5"/>
    <x v="0"/>
    <x v="9"/>
    <x v="0"/>
    <s v="2-512"/>
    <x v="8"/>
    <n v="0"/>
    <n v="1281.2"/>
    <s v="0173446-IN"/>
    <d v="2019-10-10T00:00:00"/>
    <s v="000000020025135"/>
    <n v="1281.2"/>
    <x v="0"/>
    <m/>
    <s v="21.0"/>
    <s v="00036.0"/>
    <s v="91001"/>
    <s v="85000"/>
    <x v="6"/>
    <x v="27"/>
    <n v="2.9488916136751744E-4"/>
    <s v="Lenovo 300e Laptops, electronic waste, 3 yr sealed battery replacement, 4.5 year warranty, integration services, imaging, asset tag &amp; reporting, cart wiring, and delivery for Fairgrove. Total computers: 124"/>
  </r>
  <r>
    <s v="Fairgrove-21st Century-Technology"/>
    <x v="5"/>
    <x v="0"/>
    <x v="8"/>
    <x v="0"/>
    <x v="0"/>
    <x v="5"/>
    <x v="0"/>
    <x v="9"/>
    <x v="0"/>
    <s v="2-512"/>
    <x v="8"/>
    <n v="0"/>
    <n v="60"/>
    <s v="0173446-IN"/>
    <d v="2019-10-10T00:00:00"/>
    <s v="000000020025135"/>
    <n v="60"/>
    <x v="0"/>
    <m/>
    <s v="21.0"/>
    <s v="00036.0"/>
    <s v="91001"/>
    <s v="85000"/>
    <x v="6"/>
    <x v="27"/>
    <n v="1.3809982580433222E-5"/>
    <s v="Lenovo 300e Laptops, electronic waste, 3 yr sealed battery replacement, 4.5 year warranty, integration services, imaging, asset tag &amp; reporting, cart wiring, and delivery for Fairgrove. Total computers: 124"/>
  </r>
  <r>
    <s v="Fairgrove-21st Century-Technology"/>
    <x v="5"/>
    <x v="0"/>
    <x v="8"/>
    <x v="0"/>
    <x v="0"/>
    <x v="5"/>
    <x v="0"/>
    <x v="9"/>
    <x v="0"/>
    <s v="2-512"/>
    <x v="8"/>
    <n v="0"/>
    <n v="195"/>
    <s v="0175539-IN"/>
    <d v="2019-10-10T00:00:00"/>
    <s v="000000020025135"/>
    <n v="195"/>
    <x v="0"/>
    <m/>
    <s v="21.0"/>
    <s v="00036.0"/>
    <s v="91001"/>
    <s v="85000"/>
    <x v="6"/>
    <x v="27"/>
    <n v="4.4882443386407974E-5"/>
    <s v="Lenovo 300e Laptops, electronic waste, 3 yr sealed battery replacement, 4.5 year warranty, integration services, imaging, asset tag &amp; reporting, cart wiring, and delivery for Fairgrove. Total computers: 124"/>
  </r>
  <r>
    <s v="Fairgrove-21st Century-Technology"/>
    <x v="5"/>
    <x v="0"/>
    <x v="8"/>
    <x v="0"/>
    <x v="0"/>
    <x v="5"/>
    <x v="0"/>
    <x v="9"/>
    <x v="0"/>
    <s v="2-512"/>
    <x v="8"/>
    <n v="0"/>
    <n v="117"/>
    <s v="0175539-IN"/>
    <d v="2019-10-10T00:00:00"/>
    <s v="000000020025135"/>
    <n v="117"/>
    <x v="0"/>
    <m/>
    <s v="21.0"/>
    <s v="00036.0"/>
    <s v="91001"/>
    <s v="85000"/>
    <x v="6"/>
    <x v="27"/>
    <n v="2.6929466031844784E-5"/>
    <s v="Lenovo 300e Laptops, electronic waste, 3 yr sealed battery replacement, 4.5 year warranty, integration services, imaging, asset tag &amp; reporting, cart wiring, and delivery for Fairgrove. Total computers: 124"/>
  </r>
  <r>
    <s v="Fairgrove-21st Century-Technology"/>
    <x v="5"/>
    <x v="0"/>
    <x v="8"/>
    <x v="0"/>
    <x v="0"/>
    <x v="5"/>
    <x v="0"/>
    <x v="9"/>
    <x v="0"/>
    <s v="2-512"/>
    <x v="8"/>
    <n v="0"/>
    <n v="370.5"/>
    <s v="0175539-IN"/>
    <d v="2019-10-10T00:00:00"/>
    <s v="000000020025135"/>
    <n v="370.5"/>
    <x v="0"/>
    <m/>
    <s v="21.0"/>
    <s v="00036.0"/>
    <s v="91001"/>
    <s v="85000"/>
    <x v="6"/>
    <x v="27"/>
    <n v="8.5276642434175154E-5"/>
    <s v="Lenovo 300e Laptops, electronic waste, 3 yr sealed battery replacement, 4.5 year warranty, integration services, imaging, asset tag &amp; reporting, cart wiring, and delivery for Fairgrove. Total computers: 124"/>
  </r>
  <r>
    <s v="Fairgrove-21st Century-Technology"/>
    <x v="5"/>
    <x v="0"/>
    <x v="8"/>
    <x v="0"/>
    <x v="0"/>
    <x v="5"/>
    <x v="0"/>
    <x v="9"/>
    <x v="0"/>
    <s v="2-512"/>
    <x v="8"/>
    <n v="0"/>
    <n v="453.96"/>
    <s v="0175539-IN"/>
    <d v="2019-10-10T00:00:00"/>
    <s v="000000020025135"/>
    <n v="453.96"/>
    <x v="0"/>
    <m/>
    <s v="21.0"/>
    <s v="00036.0"/>
    <s v="91001"/>
    <s v="85000"/>
    <x v="6"/>
    <x v="27"/>
    <n v="1.0448632820355776E-4"/>
    <s v="Lenovo 300e Laptops, electronic waste, 3 yr sealed battery replacement, 4.5 year warranty, integration services, imaging, asset tag &amp; reporting, cart wiring, and delivery for Fairgrove. Total computers: 124"/>
  </r>
  <r>
    <s v="Fairgrove-21st Century-Technology"/>
    <x v="5"/>
    <x v="0"/>
    <x v="8"/>
    <x v="0"/>
    <x v="0"/>
    <x v="5"/>
    <x v="0"/>
    <x v="9"/>
    <x v="0"/>
    <s v="2-512"/>
    <x v="8"/>
    <n v="0"/>
    <n v="1249.17"/>
    <s v="0175539-IN"/>
    <d v="2019-10-10T00:00:00"/>
    <s v="000000020025135"/>
    <n v="1249.17"/>
    <x v="0"/>
    <m/>
    <s v="21.0"/>
    <s v="00036.0"/>
    <s v="91001"/>
    <s v="85000"/>
    <x v="6"/>
    <x v="27"/>
    <n v="2.8751693233332949E-4"/>
    <s v="Lenovo 300e Laptops, electronic waste, 3 yr sealed battery replacement, 4.5 year warranty, integration services, imaging, asset tag &amp; reporting, cart wiring, and delivery for Fairgrove. Total computers: 124"/>
  </r>
  <r>
    <s v="Fairgrove-21st Century-Technology"/>
    <x v="5"/>
    <x v="0"/>
    <x v="8"/>
    <x v="0"/>
    <x v="0"/>
    <x v="5"/>
    <x v="0"/>
    <x v="9"/>
    <x v="0"/>
    <s v="2-512"/>
    <x v="8"/>
    <n v="0"/>
    <n v="58.5"/>
    <s v="0175539-IN"/>
    <d v="2019-10-10T00:00:00"/>
    <s v="000000020025135"/>
    <n v="58.5"/>
    <x v="0"/>
    <m/>
    <s v="21.0"/>
    <s v="00036.0"/>
    <s v="91001"/>
    <s v="85000"/>
    <x v="6"/>
    <x v="27"/>
    <n v="1.3464733015922392E-5"/>
    <s v="Lenovo 300e Laptops, electronic waste, 3 yr sealed battery replacement, 4.5 year warranty, integration services, imaging, asset tag &amp; reporting, cart wiring, and delivery for Fairgrove. Total computers: 124"/>
  </r>
  <r>
    <s v="Fairgrove-21st Century-Technology"/>
    <x v="5"/>
    <x v="0"/>
    <x v="8"/>
    <x v="0"/>
    <x v="0"/>
    <x v="5"/>
    <x v="0"/>
    <x v="0"/>
    <x v="0"/>
    <s v="2-512"/>
    <x v="8"/>
    <n v="0"/>
    <n v="17546.27"/>
    <s v="0173770-IN"/>
    <d v="2019-10-21T00:00:00"/>
    <s v="000000020028933"/>
    <n v="17546.27"/>
    <x v="0"/>
    <m/>
    <s v="21.0"/>
    <s v="00036.0"/>
    <s v="91001"/>
    <s v="85000"/>
    <x v="1"/>
    <x v="27"/>
    <n v="4.0385613841929678E-3"/>
    <s v="Lenovo 300e Laptops, electronic waste, 3 yr sealed battery replacement, 4.5 year warranty, integration services, imaging, asset tag &amp; reporting, cart wiring, and delivery for Fairgrove. Total computers: 124"/>
  </r>
  <r>
    <s v="Fairgrove-21st Century-Technology"/>
    <x v="5"/>
    <x v="0"/>
    <x v="8"/>
    <x v="0"/>
    <x v="0"/>
    <x v="5"/>
    <x v="0"/>
    <x v="0"/>
    <x v="0"/>
    <s v="2-512"/>
    <x v="8"/>
    <n v="0"/>
    <n v="135"/>
    <s v="0173770-IN"/>
    <d v="2019-10-21T00:00:00"/>
    <s v="000000020028933"/>
    <n v="135"/>
    <x v="0"/>
    <m/>
    <s v="21.0"/>
    <s v="00036.0"/>
    <s v="91001"/>
    <s v="85000"/>
    <x v="6"/>
    <x v="27"/>
    <n v="3.1072460805974748E-5"/>
    <s v="Lenovo 300e Laptops, electronic waste, 3 yr sealed battery replacement, 4.5 year warranty, integration services, imaging, asset tag &amp; reporting, cart wiring, and delivery for Fairgrove. Total computers: 124"/>
  </r>
  <r>
    <s v="Fairgrove-21st Century-Technology"/>
    <x v="5"/>
    <x v="0"/>
    <x v="8"/>
    <x v="0"/>
    <x v="0"/>
    <x v="5"/>
    <x v="0"/>
    <x v="0"/>
    <x v="0"/>
    <s v="2-512"/>
    <x v="8"/>
    <n v="0"/>
    <n v="67.5"/>
    <s v="0173770-IN"/>
    <d v="2019-10-21T00:00:00"/>
    <s v="000000020028933"/>
    <n v="67.5"/>
    <x v="0"/>
    <m/>
    <s v="21.0"/>
    <s v="00036.0"/>
    <s v="91001"/>
    <s v="85000"/>
    <x v="6"/>
    <x v="27"/>
    <n v="1.5536230402987374E-5"/>
    <s v="Lenovo 300e Laptops, electronic waste, 3 yr sealed battery replacement, 4.5 year warranty, integration services, imaging, asset tag &amp; reporting, cart wiring, and delivery for Fairgrove. Total computers: 124"/>
  </r>
  <r>
    <s v="Fairgrove-21st Century-Technology"/>
    <x v="5"/>
    <x v="0"/>
    <x v="8"/>
    <x v="0"/>
    <x v="0"/>
    <x v="5"/>
    <x v="0"/>
    <x v="0"/>
    <x v="0"/>
    <s v="2-512"/>
    <x v="8"/>
    <n v="0"/>
    <n v="225"/>
    <s v="0173770-IN"/>
    <d v="2019-10-21T00:00:00"/>
    <s v="000000020028933"/>
    <n v="225"/>
    <x v="0"/>
    <m/>
    <s v="21.0"/>
    <s v="00036.0"/>
    <s v="91001"/>
    <s v="85000"/>
    <x v="6"/>
    <x v="27"/>
    <n v="5.1787434676624587E-5"/>
    <s v="Lenovo 300e Laptops, electronic waste, 3 yr sealed battery replacement, 4.5 year warranty, integration services, imaging, asset tag &amp; reporting, cart wiring, and delivery for Fairgrove. Total computers: 124"/>
  </r>
  <r>
    <s v="Fairgrove-21st Century-Technology"/>
    <x v="5"/>
    <x v="0"/>
    <x v="8"/>
    <x v="0"/>
    <x v="0"/>
    <x v="5"/>
    <x v="0"/>
    <x v="0"/>
    <x v="0"/>
    <s v="2-512"/>
    <x v="8"/>
    <n v="0"/>
    <n v="427.5"/>
    <s v="0173770-IN"/>
    <d v="2019-10-21T00:00:00"/>
    <s v="000000020028933"/>
    <n v="427.5"/>
    <x v="0"/>
    <m/>
    <s v="21.0"/>
    <s v="00036.0"/>
    <s v="91001"/>
    <s v="85000"/>
    <x v="6"/>
    <x v="27"/>
    <n v="9.8396125885586715E-5"/>
    <s v="Lenovo 300e Laptops, electronic waste, 3 yr sealed battery replacement, 4.5 year warranty, integration services, imaging, asset tag &amp; reporting, cart wiring, and delivery for Fairgrove. Total computers: 124"/>
  </r>
  <r>
    <s v="Fairgrove-21st Century-Technology"/>
    <x v="5"/>
    <x v="0"/>
    <x v="8"/>
    <x v="0"/>
    <x v="0"/>
    <x v="5"/>
    <x v="0"/>
    <x v="0"/>
    <x v="0"/>
    <s v="2-512"/>
    <x v="8"/>
    <n v="0"/>
    <n v="523.79999999999995"/>
    <s v="0173770-IN"/>
    <d v="2019-10-21T00:00:00"/>
    <s v="000000020028933"/>
    <n v="523.79999999999995"/>
    <x v="0"/>
    <m/>
    <s v="21.0"/>
    <s v="00036.0"/>
    <s v="91001"/>
    <s v="85000"/>
    <x v="6"/>
    <x v="27"/>
    <n v="1.2056114792718202E-4"/>
    <s v="Lenovo 300e Laptops, electronic waste, 3 yr sealed battery replacement, 4.5 year warranty, integration services, imaging, asset tag &amp; reporting, cart wiring, and delivery for Fairgrove. Total computers: 124"/>
  </r>
  <r>
    <s v="Fairgrove-21st Century-Technology"/>
    <x v="5"/>
    <x v="0"/>
    <x v="8"/>
    <x v="0"/>
    <x v="0"/>
    <x v="5"/>
    <x v="0"/>
    <x v="0"/>
    <x v="0"/>
    <s v="2-512"/>
    <x v="8"/>
    <n v="0"/>
    <n v="1441.35"/>
    <s v="0173770-IN"/>
    <d v="2019-10-21T00:00:00"/>
    <s v="000000020028933"/>
    <n v="1441.35"/>
    <x v="0"/>
    <m/>
    <s v="21.0"/>
    <s v="00036.0"/>
    <s v="91001"/>
    <s v="85000"/>
    <x v="6"/>
    <x v="27"/>
    <n v="3.3175030653845707E-4"/>
    <s v="Lenovo 300e Laptops, electronic waste, 3 yr sealed battery replacement, 4.5 year warranty, integration services, imaging, asset tag &amp; reporting, cart wiring, and delivery for Fairgrove. Total computers: 124"/>
  </r>
  <r>
    <s v="Fairgrove-21st Century-Technology"/>
    <x v="5"/>
    <x v="0"/>
    <x v="8"/>
    <x v="0"/>
    <x v="0"/>
    <x v="5"/>
    <x v="0"/>
    <x v="46"/>
    <x v="0"/>
    <s v="2-1409"/>
    <x v="27"/>
    <n v="0"/>
    <n v="298286.51"/>
    <s v="0175159-IN"/>
    <d v="2019-10-22T00:00:00"/>
    <s v="000000020029495"/>
    <n v="298286.51"/>
    <x v="0"/>
    <m/>
    <s v="21.0"/>
    <s v="00036.0"/>
    <s v="91001"/>
    <s v="85000"/>
    <x v="1"/>
    <x v="27"/>
    <n v="0.10632023579166459"/>
    <s v="Lenovo 300e Laptops, electronic waste, 3 yr sealed battery replacement, 4.5 year warranty, integration services, imaging, asset tag &amp; reporting, cart wiring, and delivery for Fairgrove. Total computers: 765"/>
  </r>
  <r>
    <s v="Fairgrove-21st Century-Technology"/>
    <x v="5"/>
    <x v="0"/>
    <x v="8"/>
    <x v="0"/>
    <x v="0"/>
    <x v="5"/>
    <x v="0"/>
    <x v="46"/>
    <x v="0"/>
    <s v="2-1409"/>
    <x v="27"/>
    <n v="0"/>
    <n v="1147.5"/>
    <s v="0175159-IN"/>
    <d v="2019-10-22T00:00:00"/>
    <s v="000000020029495"/>
    <n v="1147.5"/>
    <x v="0"/>
    <m/>
    <s v="21.0"/>
    <s v="00036.0"/>
    <s v="91001"/>
    <s v="85000"/>
    <x v="6"/>
    <x v="27"/>
    <n v="4.09011022895186E-4"/>
    <s v="Lenovo 300e Laptops, electronic waste, 3 yr sealed battery replacement, 4.5 year warranty, integration services, imaging, asset tag &amp; reporting, cart wiring, and delivery for Fairgrove. Total computers: 765"/>
  </r>
  <r>
    <s v="Fairgrove-21st Century-Technology"/>
    <x v="5"/>
    <x v="0"/>
    <x v="8"/>
    <x v="0"/>
    <x v="0"/>
    <x v="5"/>
    <x v="0"/>
    <x v="46"/>
    <x v="0"/>
    <s v="2-1409"/>
    <x v="27"/>
    <n v="0"/>
    <n v="2295"/>
    <s v="0175159-IN"/>
    <d v="2019-10-22T00:00:00"/>
    <s v="000000020029495"/>
    <n v="2295"/>
    <x v="0"/>
    <m/>
    <s v="21.0"/>
    <s v="00036.0"/>
    <s v="91001"/>
    <s v="85000"/>
    <x v="6"/>
    <x v="27"/>
    <n v="8.1802204579037199E-4"/>
    <s v="Lenovo 300e Laptops, electronic waste, 3 yr sealed battery replacement, 4.5 year warranty, integration services, imaging, asset tag &amp; reporting, cart wiring, and delivery for Fairgrove. Total computers: 765"/>
  </r>
  <r>
    <s v="Fairgrove-21st Century-Technology"/>
    <x v="5"/>
    <x v="0"/>
    <x v="8"/>
    <x v="0"/>
    <x v="0"/>
    <x v="5"/>
    <x v="0"/>
    <x v="46"/>
    <x v="0"/>
    <s v="2-1409"/>
    <x v="27"/>
    <n v="0"/>
    <n v="3825"/>
    <s v="0175159-IN"/>
    <d v="2019-10-22T00:00:00"/>
    <s v="000000020029495"/>
    <n v="3825"/>
    <x v="0"/>
    <m/>
    <s v="21.0"/>
    <s v="00036.0"/>
    <s v="91001"/>
    <s v="85000"/>
    <x v="6"/>
    <x v="27"/>
    <n v="1.3633700763172867E-3"/>
    <s v="Lenovo 300e Laptops, electronic waste, 3 yr sealed battery replacement, 4.5 year warranty, integration services, imaging, asset tag &amp; reporting, cart wiring, and delivery for Fairgrove. Total computers: 765"/>
  </r>
  <r>
    <s v="Fairgrove-21st Century-Technology"/>
    <x v="5"/>
    <x v="0"/>
    <x v="8"/>
    <x v="0"/>
    <x v="0"/>
    <x v="5"/>
    <x v="0"/>
    <x v="46"/>
    <x v="0"/>
    <s v="2-1409"/>
    <x v="27"/>
    <n v="0"/>
    <n v="7267.5"/>
    <s v="0175159-IN"/>
    <d v="2019-10-22T00:00:00"/>
    <s v="000000020029495"/>
    <n v="7267.5"/>
    <x v="0"/>
    <m/>
    <s v="21.0"/>
    <s v="00036.0"/>
    <s v="91001"/>
    <s v="85000"/>
    <x v="6"/>
    <x v="27"/>
    <n v="2.5904031450028446E-3"/>
    <s v="Lenovo 300e Laptops, electronic waste, 3 yr sealed battery replacement, 4.5 year warranty, integration services, imaging, asset tag &amp; reporting, cart wiring, and delivery for Fairgrove. Total computers: 765"/>
  </r>
  <r>
    <s v="Fairgrove-21st Century-Technology"/>
    <x v="5"/>
    <x v="0"/>
    <x v="8"/>
    <x v="0"/>
    <x v="0"/>
    <x v="5"/>
    <x v="0"/>
    <x v="46"/>
    <x v="0"/>
    <s v="2-1409"/>
    <x v="27"/>
    <n v="0"/>
    <n v="8904.6"/>
    <s v="0175159-IN"/>
    <d v="2019-10-22T00:00:00"/>
    <s v="000000020029495"/>
    <n v="8904.6"/>
    <x v="0"/>
    <m/>
    <s v="21.0"/>
    <s v="00036.0"/>
    <s v="91001"/>
    <s v="85000"/>
    <x v="6"/>
    <x v="27"/>
    <n v="3.1739255376666436E-3"/>
    <s v="Lenovo 300e Laptops, electronic waste, 3 yr sealed battery replacement, 4.5 year warranty, integration services, imaging, asset tag &amp; reporting, cart wiring, and delivery for Fairgrove. Total computers: 765"/>
  </r>
  <r>
    <s v="Fairgrove-21st Century-Technology"/>
    <x v="5"/>
    <x v="0"/>
    <x v="8"/>
    <x v="0"/>
    <x v="0"/>
    <x v="5"/>
    <x v="0"/>
    <x v="46"/>
    <x v="0"/>
    <s v="2-1409"/>
    <x v="27"/>
    <n v="0"/>
    <n v="24502.95"/>
    <s v="0175159-IN"/>
    <d v="2019-10-22T00:00:00"/>
    <s v="000000020029495"/>
    <n v="24502.95"/>
    <x v="0"/>
    <m/>
    <s v="21.0"/>
    <s v="00036.0"/>
    <s v="91001"/>
    <s v="85000"/>
    <x v="6"/>
    <x v="27"/>
    <n v="8.7337487088885377E-3"/>
    <s v="Lenovo 300e Laptops, electronic waste, 3 yr sealed battery replacement, 4.5 year warranty, integration services, imaging, asset tag &amp; reporting, cart wiring, and delivery for Fairgrove. Total computers: 765"/>
  </r>
  <r>
    <s v="Fairgrove-21st Century-Technology"/>
    <x v="5"/>
    <x v="0"/>
    <x v="8"/>
    <x v="0"/>
    <x v="0"/>
    <x v="0"/>
    <x v="0"/>
    <x v="10"/>
    <x v="0"/>
    <s v="2-1980"/>
    <x v="9"/>
    <n v="0"/>
    <n v="1306.26"/>
    <s v="0173475-IN"/>
    <d v="2019-09-23T00:00:00"/>
    <s v="000000020017958"/>
    <n v="1306.26"/>
    <x v="0"/>
    <m/>
    <s v="21.0"/>
    <s v="00036.0"/>
    <s v="91001"/>
    <s v="85000"/>
    <x v="0"/>
    <x v="27"/>
    <n v="1.4333174266034627E-2"/>
    <s v="Ergotron Zip40 Charging carts to store laptops at Fairgrove. Total cart: 1"/>
  </r>
  <r>
    <s v="Fairgrove-21st Century-Technology"/>
    <x v="5"/>
    <x v="0"/>
    <x v="8"/>
    <x v="0"/>
    <x v="0"/>
    <x v="0"/>
    <x v="0"/>
    <x v="186"/>
    <x v="0"/>
    <s v="2-2605"/>
    <x v="0"/>
    <n v="0"/>
    <n v="43106.720000000001"/>
    <s v="0175372-IN"/>
    <d v="2019-10-11T00:00:00"/>
    <s v="000000020025716"/>
    <n v="43106.720000000001"/>
    <x v="0"/>
    <m/>
    <s v="21.0"/>
    <s v="00036.0"/>
    <s v="91001"/>
    <s v="85000"/>
    <x v="0"/>
    <x v="27"/>
    <n v="5.4323560040450254E-2"/>
    <s v="Ergotron Zip40 Charging carts to store laptops at Fairgrove. Total carts: 35"/>
  </r>
  <r>
    <s v="Fairgrove-21st Century-Technology"/>
    <x v="5"/>
    <x v="0"/>
    <x v="8"/>
    <x v="0"/>
    <x v="0"/>
    <x v="0"/>
    <x v="0"/>
    <x v="47"/>
    <x v="0"/>
    <s v="2-2605"/>
    <x v="0"/>
    <n v="0"/>
    <n v="2612.5300000000002"/>
    <s v="0175124-IN"/>
    <d v="2019-10-15T00:00:00"/>
    <s v="000000020026572"/>
    <n v="2612.5300000000002"/>
    <x v="0"/>
    <m/>
    <s v="21.0"/>
    <s v="00036.0"/>
    <s v="91001"/>
    <s v="85000"/>
    <x v="0"/>
    <x v="27"/>
    <n v="3.2923388815590125E-3"/>
    <s v="Ergotron Zip40 Charging carts to store laptops at Fairgrove. Total carts: 35"/>
  </r>
  <r>
    <s v="Fairgrove-21st Century-Technology"/>
    <x v="5"/>
    <x v="0"/>
    <x v="8"/>
    <x v="0"/>
    <x v="0"/>
    <x v="0"/>
    <x v="0"/>
    <x v="47"/>
    <x v="0"/>
    <s v="2-2605"/>
    <x v="0"/>
    <n v="0"/>
    <n v="-0.1"/>
    <s v="0175372-IN"/>
    <d v="2019-10-15T00:00:00"/>
    <s v="000000020026572"/>
    <n v="-0.1"/>
    <x v="0"/>
    <m/>
    <s v="21.0"/>
    <s v="00036.0"/>
    <s v="91001"/>
    <s v="85000"/>
    <x v="0"/>
    <x v="27"/>
    <n v="-1.2602109378874166E-7"/>
    <s v="Ergotron Zip40 Charging carts to store laptops at Fairgrove. Total carts: 35.  To offset over payment of $0.10 on invoice #175372"/>
  </r>
  <r>
    <s v="Fairgrove-21st Century-CM/PM Management"/>
    <x v="5"/>
    <x v="5"/>
    <x v="8"/>
    <x v="0"/>
    <x v="6"/>
    <x v="6"/>
    <x v="5"/>
    <x v="12"/>
    <x v="2"/>
    <m/>
    <x v="10"/>
    <n v="0"/>
    <n v="1440"/>
    <n v="100653"/>
    <d v="2021-09-08T00:00:00"/>
    <s v="000000020253624"/>
    <n v="1440"/>
    <x v="0"/>
    <m/>
    <s v="21.0"/>
    <s v="00036.0"/>
    <s v="91001"/>
    <s v="85000"/>
    <x v="7"/>
    <x v="27"/>
    <n v="7.8724230115298196E-4"/>
    <s v="Construction management services for Fairgrove - phase 3 &amp; 4.  This PO includes allowances of $40,000.00"/>
  </r>
  <r>
    <s v="Fairgrove-21st Century-CM/PM Management"/>
    <x v="5"/>
    <x v="5"/>
    <x v="8"/>
    <x v="0"/>
    <x v="6"/>
    <x v="6"/>
    <x v="5"/>
    <x v="13"/>
    <x v="2"/>
    <m/>
    <x v="10"/>
    <n v="0"/>
    <n v="5120"/>
    <n v="101514"/>
    <d v="2021-09-29T00:00:00"/>
    <s v="000000020275054"/>
    <n v="5120"/>
    <x v="0"/>
    <m/>
    <s v="21.0"/>
    <s v="00036.0"/>
    <s v="91001"/>
    <s v="85000"/>
    <x v="7"/>
    <x v="27"/>
    <n v="2.7990837374328248E-3"/>
    <s v="Construction management services for Fairgrove - phase 3 &amp; 4.  This PO includes allowances of $40,000.00"/>
  </r>
  <r>
    <s v="Fairgrove-21st Century-CM/PM Management"/>
    <x v="5"/>
    <x v="5"/>
    <x v="8"/>
    <x v="0"/>
    <x v="6"/>
    <x v="6"/>
    <x v="5"/>
    <x v="14"/>
    <x v="2"/>
    <s v="22-1057"/>
    <x v="10"/>
    <n v="400194"/>
    <n v="400194"/>
    <m/>
    <m/>
    <m/>
    <n v="0"/>
    <x v="0"/>
    <m/>
    <s v="21.0"/>
    <s v="00036.0"/>
    <s v="91001"/>
    <s v="85000"/>
    <x v="7"/>
    <x v="27"/>
    <n v="0"/>
    <s v="Construction management services for Fairgrove - phase 3 &amp; 4.  This PO includes allowances of $40,000.00"/>
  </r>
  <r>
    <s v="Fairgrove-21st Century-CM/PM Management"/>
    <x v="5"/>
    <x v="5"/>
    <x v="8"/>
    <x v="0"/>
    <x v="6"/>
    <x v="6"/>
    <x v="6"/>
    <x v="15"/>
    <x v="2"/>
    <s v="22-2878"/>
    <x v="11"/>
    <n v="0"/>
    <n v="6450"/>
    <n v="102578"/>
    <d v="2021-11-08T00:00:00"/>
    <s v="000000020325325"/>
    <n v="6450"/>
    <x v="0"/>
    <m/>
    <s v="21.0"/>
    <s v="00036.0"/>
    <s v="91001"/>
    <s v="85000"/>
    <x v="7"/>
    <x v="27"/>
    <n v="0.13155211095247807"/>
    <s v="Construction management services for Baldwin - phase 3 &amp; 4.  This PO is to pay invoice #102578 (Prof service from 09/01-09/30/21), dated 09/30/21"/>
  </r>
  <r>
    <s v="Fairgrove-21st Century-FF &amp; E"/>
    <x v="5"/>
    <x v="1"/>
    <x v="8"/>
    <x v="0"/>
    <x v="1"/>
    <x v="1"/>
    <x v="1"/>
    <x v="1"/>
    <x v="0"/>
    <s v="2-5019"/>
    <x v="15"/>
    <n v="0"/>
    <n v="27193.64"/>
    <n v="3207761219"/>
    <d v="2020-02-03T00:00:00"/>
    <s v="000000020065147"/>
    <n v="27193.64"/>
    <x v="0"/>
    <m/>
    <s v="21.0"/>
    <s v="00036.0"/>
    <s v="91001"/>
    <s v="85000"/>
    <x v="1"/>
    <x v="27"/>
    <n v="6.3192788053732574E-2"/>
    <s v="Furniture for Fairgrove - flex space chairs, mobile tchr desks, media tower, carpets, tables, tree seats, bin centers, etc."/>
  </r>
  <r>
    <s v="Fairgrove-21st Century-FF &amp; E"/>
    <x v="5"/>
    <x v="1"/>
    <x v="8"/>
    <x v="0"/>
    <x v="1"/>
    <x v="1"/>
    <x v="1"/>
    <x v="1"/>
    <x v="0"/>
    <s v="2-5019"/>
    <x v="15"/>
    <n v="0"/>
    <n v="14247.57"/>
    <n v="3207761219"/>
    <d v="2020-02-03T00:00:00"/>
    <s v="000000020065147"/>
    <n v="14247.57"/>
    <x v="0"/>
    <m/>
    <s v="21.0"/>
    <s v="00036.0"/>
    <s v="91001"/>
    <s v="85000"/>
    <x v="0"/>
    <x v="27"/>
    <n v="3.3108611840515598E-2"/>
    <s v="Furniture for Fairgrove - flex space chairs, mobile tchr desks, media tower, carpets, tables, tree seats, bin centers, etc."/>
  </r>
  <r>
    <s v="Fairgrove-21st Century-Environ Consultant"/>
    <x v="5"/>
    <x v="2"/>
    <x v="8"/>
    <x v="0"/>
    <x v="2"/>
    <x v="2"/>
    <x v="68"/>
    <x v="44"/>
    <x v="1"/>
    <s v="21-1575"/>
    <x v="97"/>
    <n v="0"/>
    <n v="2700"/>
    <s v="MCSI-4606"/>
    <d v="2020-10-13T00:00:00"/>
    <s v="000000020134092"/>
    <n v="2700"/>
    <x v="0"/>
    <m/>
    <s v="21.0"/>
    <s v="00036.0"/>
    <s v="91001"/>
    <s v="85000"/>
    <x v="2"/>
    <x v="27"/>
    <n v="6.553398058252427E-2"/>
    <s v="Asbestos &amp; lead-based paint survey of Fairgrove's permanent buildings."/>
  </r>
  <r>
    <s v="Fairgrove-21st Century-Design"/>
    <x v="5"/>
    <x v="6"/>
    <x v="8"/>
    <x v="0"/>
    <x v="26"/>
    <x v="8"/>
    <x v="9"/>
    <x v="20"/>
    <x v="2"/>
    <s v="21-6230"/>
    <x v="123"/>
    <n v="407500"/>
    <n v="407500"/>
    <m/>
    <m/>
    <m/>
    <n v="0"/>
    <x v="0"/>
    <m/>
    <s v="21.0"/>
    <s v="00036.0"/>
    <s v="91001"/>
    <s v="85000"/>
    <x v="8"/>
    <x v="27"/>
    <n v="0"/>
    <s v="Architect - Provide architectural/engineering services for the Fairgrove 21st Century modernization project.  The scope of work generally consists of technology &amp; interior upgrades to all classrooms in each building on Fairgrove."/>
  </r>
  <r>
    <s v="Fairgrove-Drinking fountain replacement-DSA Inspection"/>
    <x v="5"/>
    <x v="4"/>
    <x v="8"/>
    <x v="2"/>
    <x v="5"/>
    <x v="4"/>
    <x v="4"/>
    <x v="7"/>
    <x v="2"/>
    <s v="2-6601"/>
    <x v="7"/>
    <n v="1200"/>
    <n v="1200"/>
    <m/>
    <m/>
    <m/>
    <n v="0"/>
    <x v="0"/>
    <m/>
    <s v="21.0"/>
    <s v="00036.0"/>
    <s v="91001"/>
    <s v="85000"/>
    <x v="5"/>
    <x v="28"/>
    <n v="0"/>
    <s v="General inspection for the project as defined in Title 24 at Fairgrove.  Replacement of 3-exterior drinking fountains"/>
  </r>
  <r>
    <s v="Fairgrove-Fire Alarm-DSA Fees"/>
    <x v="5"/>
    <x v="7"/>
    <x v="8"/>
    <x v="3"/>
    <x v="9"/>
    <x v="9"/>
    <x v="11"/>
    <x v="24"/>
    <x v="0"/>
    <s v="2-3174"/>
    <x v="124"/>
    <n v="0"/>
    <n v="1230"/>
    <s v="Per email"/>
    <d v="2019-09-13T00:00:00"/>
    <s v="000000020015010"/>
    <n v="1230"/>
    <x v="11"/>
    <m/>
    <s v="21.0"/>
    <s v="00036.0"/>
    <s v="91001"/>
    <s v="85000"/>
    <x v="9"/>
    <x v="29"/>
    <n v="1"/>
    <s v="DSA plan check review fee for Fairgrove fire alarm."/>
  </r>
  <r>
    <s v="Fairgrove-Fire alarm-Design"/>
    <x v="5"/>
    <x v="6"/>
    <x v="8"/>
    <x v="3"/>
    <x v="10"/>
    <x v="8"/>
    <x v="12"/>
    <x v="34"/>
    <x v="1"/>
    <m/>
    <x v="20"/>
    <n v="0"/>
    <n v="2425"/>
    <n v="28383"/>
    <d v="2021-03-24T00:00:00"/>
    <s v="000000020174735"/>
    <n v="2425"/>
    <x v="11"/>
    <m/>
    <s v="21.0"/>
    <s v="00036.0"/>
    <s v="91001"/>
    <s v="85000"/>
    <x v="8"/>
    <x v="29"/>
    <n v="1.4152319813247738E-2"/>
    <s v="Architect - Provide architectural &amp; engineering services to upgrade the existing fire detection and alarm systems for Fairgrove.  Facilities paid PO1-20*892 &amp; 19-109872 in the amount of $36,375.00. The total architect contract for Fairgrove FA is $48,500.00"/>
  </r>
  <r>
    <s v="Fairgrove-Fire alarm-Design"/>
    <x v="5"/>
    <x v="6"/>
    <x v="8"/>
    <x v="3"/>
    <x v="10"/>
    <x v="8"/>
    <x v="12"/>
    <x v="34"/>
    <x v="1"/>
    <m/>
    <x v="20"/>
    <n v="0"/>
    <n v="2425"/>
    <n v="28470"/>
    <d v="2021-03-24T00:00:00"/>
    <s v="000000020174735"/>
    <n v="2425"/>
    <x v="11"/>
    <m/>
    <s v="21.0"/>
    <s v="00036.0"/>
    <s v="91001"/>
    <s v="85000"/>
    <x v="8"/>
    <x v="29"/>
    <n v="1.4152319813247738E-2"/>
    <s v="Architect - Provide architectural &amp; engineering services to upgrade the existing fire detection and alarm systems for Fairgrove.  Facilities paid PO1-20*892 &amp; 19-109872 in the amount of $36,375.00. The total architect contract for Fairgrove FA is $48,500.00"/>
  </r>
  <r>
    <s v="Fairgrove-Fire alarm-Design"/>
    <x v="5"/>
    <x v="6"/>
    <x v="8"/>
    <x v="3"/>
    <x v="10"/>
    <x v="8"/>
    <x v="12"/>
    <x v="35"/>
    <x v="1"/>
    <m/>
    <x v="20"/>
    <n v="0"/>
    <n v="2425"/>
    <n v="28520"/>
    <d v="2021-05-26T00:00:00"/>
    <s v="000000020192536"/>
    <n v="2425"/>
    <x v="11"/>
    <m/>
    <s v="21.0"/>
    <s v="00036.0"/>
    <s v="91001"/>
    <s v="85000"/>
    <x v="8"/>
    <x v="29"/>
    <n v="1.4152319813247738E-2"/>
    <s v="Architect - Provide architectural &amp; engineering services to upgrade the existing fire detection and alarm systems for Fairgrove.  Facilities paid PO1-20*892 &amp; 19-109872 in the amount of $36,375.00. The total architect contract for Fairgrove FA is $48,500.00"/>
  </r>
  <r>
    <s v="Fairgrove-Fire alarm-Design"/>
    <x v="5"/>
    <x v="6"/>
    <x v="8"/>
    <x v="3"/>
    <x v="10"/>
    <x v="8"/>
    <x v="12"/>
    <x v="35"/>
    <x v="1"/>
    <m/>
    <x v="20"/>
    <n v="0"/>
    <n v="2425"/>
    <n v="28614"/>
    <d v="2021-05-26T00:00:00"/>
    <s v="000000020192536"/>
    <n v="2425"/>
    <x v="11"/>
    <m/>
    <s v="21.0"/>
    <s v="00036.0"/>
    <s v="91001"/>
    <s v="85000"/>
    <x v="8"/>
    <x v="29"/>
    <n v="1.4152319813247738E-2"/>
    <s v="Architect - Provide architectural &amp; engineering services to upgrade the existing fire detection and alarm systems for Fairgrove.  Facilities paid PO1-20*892 &amp; 19-109872 in the amount of $36,375.00. The total architect contract for Fairgrove FA is $48,500.00"/>
  </r>
  <r>
    <s v="Fairgrove-Fire alarm-Design"/>
    <x v="5"/>
    <x v="6"/>
    <x v="8"/>
    <x v="3"/>
    <x v="10"/>
    <x v="8"/>
    <x v="12"/>
    <x v="17"/>
    <x v="1"/>
    <m/>
    <x v="20"/>
    <n v="0"/>
    <n v="1455"/>
    <n v="28735"/>
    <d v="2021-09-09T00:00:00"/>
    <s v="000000020255226"/>
    <n v="1455"/>
    <x v="11"/>
    <m/>
    <s v="21.0"/>
    <s v="00036.0"/>
    <s v="91001"/>
    <s v="85000"/>
    <x v="8"/>
    <x v="29"/>
    <n v="8.4913918879486426E-3"/>
    <s v="Architect - Provide architectural &amp; engineering services to upgrade the existing fire detection and alarm systems for Fairgrove.  Facilities paid PO1-20*892 &amp; 19-109872 in the amount of $36,375.00. The total architect contract for Fairgrove FA is $48,500.00"/>
  </r>
  <r>
    <s v="Fairgrove-Fire alarm-Design"/>
    <x v="5"/>
    <x v="6"/>
    <x v="8"/>
    <x v="3"/>
    <x v="10"/>
    <x v="8"/>
    <x v="12"/>
    <x v="25"/>
    <x v="2"/>
    <s v="21-1992"/>
    <x v="20"/>
    <n v="970"/>
    <n v="970"/>
    <m/>
    <m/>
    <m/>
    <n v="0"/>
    <x v="11"/>
    <m/>
    <s v="21.0"/>
    <s v="00036.0"/>
    <s v="91001"/>
    <s v="85000"/>
    <x v="8"/>
    <x v="29"/>
    <n v="0"/>
    <s v="Architect - Provide architectural &amp; engineering services to upgrade the existing fire detection and alarm systems for Fairgrove.  Facilities paid PO1-20*892 &amp; 19-109872 in the amount of $36,375.00. The total architect contract for Fairgrove FA is $48,500.00"/>
  </r>
  <r>
    <s v="Fairgrove-Fire Alarm-DSA Inspection"/>
    <x v="5"/>
    <x v="4"/>
    <x v="8"/>
    <x v="3"/>
    <x v="5"/>
    <x v="4"/>
    <x v="54"/>
    <x v="19"/>
    <x v="2"/>
    <s v="21-3784"/>
    <x v="125"/>
    <n v="0"/>
    <n v="14350"/>
    <s v="202110-04:FFA"/>
    <d v="2021-10-19T00:00:00"/>
    <s v="000000020302605"/>
    <n v="14350"/>
    <x v="11"/>
    <m/>
    <s v="21.0"/>
    <s v="00036.0"/>
    <s v="91001"/>
    <s v="85000"/>
    <x v="5"/>
    <x v="29"/>
    <n v="0.5"/>
    <s v="General inspection for the project as defined in Title 24 at Fairgrove.  Alterations to fire alarm system "/>
  </r>
  <r>
    <s v="Fairgrove-Fire Alarm-Contractor"/>
    <x v="5"/>
    <x v="3"/>
    <x v="8"/>
    <x v="3"/>
    <x v="13"/>
    <x v="3"/>
    <x v="21"/>
    <x v="187"/>
    <x v="1"/>
    <m/>
    <x v="126"/>
    <n v="0"/>
    <n v="301327.64"/>
    <s v="Pay app #1"/>
    <d v="2021-03-18T00:00:00"/>
    <s v="000000020173348"/>
    <n v="301327.64"/>
    <x v="11"/>
    <m/>
    <s v="21.0"/>
    <s v="00036.0"/>
    <s v="91001"/>
    <s v="85000"/>
    <x v="4"/>
    <x v="29"/>
    <n v="0.79561437803382673"/>
    <s v="Installation of a new fire alarm devices on the existing fire alarm control panel at Fairgrove. Change order of $16,724.24 is created using Facilities' account string (PO2W-22*913). The total project cost with change order is $395,460.03 "/>
  </r>
  <r>
    <s v="Fairgrove-Fire Alarm-Contractor"/>
    <x v="5"/>
    <x v="3"/>
    <x v="8"/>
    <x v="3"/>
    <x v="13"/>
    <x v="3"/>
    <x v="21"/>
    <x v="90"/>
    <x v="1"/>
    <m/>
    <x v="126"/>
    <n v="0"/>
    <n v="31047.52"/>
    <s v="Pay app #2"/>
    <d v="2021-05-21T00:00:00"/>
    <s v="000000020191188"/>
    <n v="31047.52"/>
    <x v="11"/>
    <m/>
    <s v="21.0"/>
    <s v="00036.0"/>
    <s v="91001"/>
    <s v="85000"/>
    <x v="4"/>
    <x v="29"/>
    <n v="8.1976725780259649E-2"/>
    <s v="Installation of a new fire alarm devices on the existing fire alarm control panel at Fairgrove. Change order of $16,724.24 is created using Facilities' account string (PO2W-22*913). The total project cost with change order is $395,460.03 "/>
  </r>
  <r>
    <s v="Fairgrove-Fire Alarm-Contractor"/>
    <x v="5"/>
    <x v="3"/>
    <x v="8"/>
    <x v="3"/>
    <x v="13"/>
    <x v="3"/>
    <x v="21"/>
    <x v="90"/>
    <x v="1"/>
    <m/>
    <x v="126"/>
    <n v="0"/>
    <n v="21777.19"/>
    <s v="Pay app #3"/>
    <d v="2021-05-21T00:00:00"/>
    <s v="000000020191188"/>
    <n v="21777.19"/>
    <x v="11"/>
    <m/>
    <s v="21.0"/>
    <s v="00036.0"/>
    <s v="91001"/>
    <s v="85000"/>
    <x v="4"/>
    <x v="29"/>
    <n v="5.7499688635182851E-2"/>
    <s v="Installation of a new fire alarm devices on the existing fire alarm control panel at Fairgrove. Change order of $16,724.24 is created using Facilities' account string (PO2W-22*913). The total project cost with change order is $395,460.03 "/>
  </r>
  <r>
    <s v="Fairgrove-Fire Alarm-Contractor"/>
    <x v="5"/>
    <x v="3"/>
    <x v="8"/>
    <x v="3"/>
    <x v="13"/>
    <x v="3"/>
    <x v="21"/>
    <x v="188"/>
    <x v="2"/>
    <m/>
    <x v="126"/>
    <n v="0"/>
    <n v="21534.68"/>
    <s v="Pay app #4"/>
    <d v="2021-11-05T00:00:00"/>
    <s v="000000020324297"/>
    <n v="21534.68"/>
    <x v="11"/>
    <m/>
    <s v="21.0"/>
    <s v="00036.0"/>
    <s v="91001"/>
    <s v="85000"/>
    <x v="4"/>
    <x v="29"/>
    <n v="5.6859374182725117E-2"/>
    <s v="Installation of a new fire alarm devices on the existing fire alarm control panel at Fairgrove. Change order of $16,724.24 is created using Facilities' account string (PO2W-22*913). The total project cost with change order is $395,460.03 "/>
  </r>
  <r>
    <s v="Fairgrove-Fire Alarm-Contractor"/>
    <x v="5"/>
    <x v="3"/>
    <x v="8"/>
    <x v="3"/>
    <x v="13"/>
    <x v="3"/>
    <x v="21"/>
    <x v="7"/>
    <x v="2"/>
    <s v="2-9609"/>
    <x v="126"/>
    <n v="3048.7599999999511"/>
    <n v="3048.7599999999511"/>
    <m/>
    <m/>
    <m/>
    <n v="0"/>
    <x v="11"/>
    <m/>
    <s v="21.0"/>
    <s v="00036.0"/>
    <s v="91001"/>
    <s v="85000"/>
    <x v="4"/>
    <x v="29"/>
    <n v="0"/>
    <s v="Installation of a new fire alarm devices on the existing fire alarm control panel at Fairgrove. Change order of $16,724.24 is created using Facilities' account string (PO2W-22*913). The total project cost with change order is $395,460.03 "/>
  </r>
  <r>
    <s v="Fairgrove-Interim Housing-Design"/>
    <x v="5"/>
    <x v="6"/>
    <x v="8"/>
    <x v="4"/>
    <x v="26"/>
    <x v="8"/>
    <x v="9"/>
    <x v="20"/>
    <x v="2"/>
    <s v="21-6233"/>
    <x v="127"/>
    <n v="95400"/>
    <n v="95400"/>
    <m/>
    <m/>
    <m/>
    <n v="0"/>
    <x v="0"/>
    <m/>
    <s v="21.0"/>
    <s v="00036.0"/>
    <s v="91001"/>
    <s v="85000"/>
    <x v="8"/>
    <x v="30"/>
    <n v="0"/>
    <s v="Architect - Provide architectural/engineering services for the Fairgrove Interim Housing project.  Sitework will be limited to ADA access &amp; path of travel requirements to the new portables."/>
  </r>
  <r>
    <s v="Grandview-21st Century-Technology"/>
    <x v="6"/>
    <x v="0"/>
    <x v="9"/>
    <x v="0"/>
    <x v="0"/>
    <x v="5"/>
    <x v="0"/>
    <x v="9"/>
    <x v="0"/>
    <s v="2-512"/>
    <x v="8"/>
    <n v="0"/>
    <n v="10479.91"/>
    <s v="0175540-IN"/>
    <d v="2019-10-10T00:00:00"/>
    <s v="000000020025135"/>
    <n v="10479.91"/>
    <x v="12"/>
    <m/>
    <s v="21.0"/>
    <s v="00036.0"/>
    <s v="91001"/>
    <s v="85000"/>
    <x v="1"/>
    <x v="31"/>
    <n v="2.4121229090751321E-3"/>
    <s v="Lenovo 300e Laptops, electronic waste, 3 yr sealed battery replacement, 4.5 year warranty, integration services, imaging, asset tag &amp; reporting, cart wiring, and delivery for Grandview. Total computers: 47"/>
  </r>
  <r>
    <s v="Grandview-21st Century-Technology"/>
    <x v="6"/>
    <x v="0"/>
    <x v="9"/>
    <x v="0"/>
    <x v="0"/>
    <x v="5"/>
    <x v="0"/>
    <x v="9"/>
    <x v="0"/>
    <s v="2-512"/>
    <x v="8"/>
    <n v="0"/>
    <n v="135"/>
    <s v="0175540-IN"/>
    <d v="2019-10-10T00:00:00"/>
    <s v="000000020025135"/>
    <n v="135"/>
    <x v="12"/>
    <m/>
    <s v="21.0"/>
    <s v="00036.0"/>
    <s v="91001"/>
    <s v="85000"/>
    <x v="6"/>
    <x v="31"/>
    <n v="3.1072460805974748E-5"/>
    <s v="Lenovo 300e Laptops, electronic waste, 3 yr sealed battery replacement, 4.5 year warranty, integration services, imaging, asset tag &amp; reporting, cart wiring, and delivery for Grandview. Total computers: 47"/>
  </r>
  <r>
    <s v="Grandview-21st Century-Technology"/>
    <x v="6"/>
    <x v="0"/>
    <x v="9"/>
    <x v="0"/>
    <x v="0"/>
    <x v="5"/>
    <x v="0"/>
    <x v="9"/>
    <x v="0"/>
    <s v="2-512"/>
    <x v="8"/>
    <n v="0"/>
    <n v="81"/>
    <s v="0175540-IN"/>
    <d v="2019-10-10T00:00:00"/>
    <s v="000000020025135"/>
    <n v="81"/>
    <x v="12"/>
    <m/>
    <s v="21.0"/>
    <s v="00036.0"/>
    <s v="91001"/>
    <s v="85000"/>
    <x v="6"/>
    <x v="31"/>
    <n v="1.8643476483584851E-5"/>
    <s v="Lenovo 300e Laptops, electronic waste, 3 yr sealed battery replacement, 4.5 year warranty, integration services, imaging, asset tag &amp; reporting, cart wiring, and delivery for Grandview. Total computers: 47"/>
  </r>
  <r>
    <s v="Grandview-21st Century-Technology"/>
    <x v="6"/>
    <x v="0"/>
    <x v="9"/>
    <x v="0"/>
    <x v="0"/>
    <x v="5"/>
    <x v="0"/>
    <x v="9"/>
    <x v="0"/>
    <s v="2-512"/>
    <x v="8"/>
    <n v="0"/>
    <n v="256.5"/>
    <s v="0175540-IN"/>
    <d v="2019-10-10T00:00:00"/>
    <s v="000000020025135"/>
    <n v="256.5"/>
    <x v="12"/>
    <m/>
    <s v="21.0"/>
    <s v="00036.0"/>
    <s v="91001"/>
    <s v="85000"/>
    <x v="6"/>
    <x v="31"/>
    <n v="5.9037675531352025E-5"/>
    <s v="Lenovo 300e Laptops, electronic waste, 3 yr sealed battery replacement, 4.5 year warranty, integration services, imaging, asset tag &amp; reporting, cart wiring, and delivery for Grandview. Total computers: 47"/>
  </r>
  <r>
    <s v="Grandview-21st Century-Technology"/>
    <x v="6"/>
    <x v="0"/>
    <x v="9"/>
    <x v="0"/>
    <x v="0"/>
    <x v="5"/>
    <x v="0"/>
    <x v="9"/>
    <x v="0"/>
    <s v="2-512"/>
    <x v="8"/>
    <n v="0"/>
    <n v="314.28000000000003"/>
    <s v="0175540-IN"/>
    <d v="2019-10-10T00:00:00"/>
    <s v="000000020025135"/>
    <n v="314.28000000000003"/>
    <x v="12"/>
    <m/>
    <s v="21.0"/>
    <s v="00036.0"/>
    <s v="91001"/>
    <s v="85000"/>
    <x v="6"/>
    <x v="31"/>
    <n v="7.2336688756309222E-5"/>
    <s v="Lenovo 300e Laptops, electronic waste, 3 yr sealed battery replacement, 4.5 year warranty, integration services, imaging, asset tag &amp; reporting, cart wiring, and delivery for Grandview. Total computers: 47"/>
  </r>
  <r>
    <s v="Grandview-21st Century-Technology"/>
    <x v="6"/>
    <x v="0"/>
    <x v="9"/>
    <x v="0"/>
    <x v="0"/>
    <x v="5"/>
    <x v="0"/>
    <x v="9"/>
    <x v="0"/>
    <s v="2-512"/>
    <x v="8"/>
    <n v="0"/>
    <n v="864.81"/>
    <s v="0175540-IN"/>
    <d v="2019-10-10T00:00:00"/>
    <s v="000000020025135"/>
    <n v="864.81"/>
    <x v="12"/>
    <m/>
    <s v="21.0"/>
    <s v="00036.0"/>
    <s v="91001"/>
    <s v="85000"/>
    <x v="6"/>
    <x v="31"/>
    <n v="1.9905018392307424E-4"/>
    <s v="Lenovo 300e Laptops, electronic waste, 3 yr sealed battery replacement, 4.5 year warranty, integration services, imaging, asset tag &amp; reporting, cart wiring, and delivery for Grandview. Total computers: 47"/>
  </r>
  <r>
    <s v="Grandview-21st Century-Technology"/>
    <x v="6"/>
    <x v="0"/>
    <x v="9"/>
    <x v="0"/>
    <x v="0"/>
    <x v="5"/>
    <x v="0"/>
    <x v="9"/>
    <x v="0"/>
    <s v="2-512"/>
    <x v="8"/>
    <n v="0"/>
    <n v="40.5"/>
    <s v="0175540-IN"/>
    <d v="2019-10-10T00:00:00"/>
    <s v="000000020025135"/>
    <n v="40.5"/>
    <x v="12"/>
    <m/>
    <s v="21.0"/>
    <s v="00036.0"/>
    <s v="91001"/>
    <s v="85000"/>
    <x v="6"/>
    <x v="31"/>
    <n v="9.3217382417924257E-6"/>
    <s v="Lenovo 300e Laptops, electronic waste, 3 yr sealed battery replacement, 4.5 year warranty, integration services, imaging, asset tag &amp; reporting, cart wiring, and delivery for Grandview. Total computers: 47"/>
  </r>
  <r>
    <s v="Grandview-21st Century-Technology"/>
    <x v="6"/>
    <x v="0"/>
    <x v="9"/>
    <x v="0"/>
    <x v="0"/>
    <x v="5"/>
    <x v="0"/>
    <x v="0"/>
    <x v="0"/>
    <s v="2-512"/>
    <x v="8"/>
    <n v="0"/>
    <n v="7762.89"/>
    <s v="0173759-IN"/>
    <d v="2019-10-21T00:00:00"/>
    <s v="000000020028933"/>
    <n v="7762.89"/>
    <x v="12"/>
    <m/>
    <s v="21.0"/>
    <s v="00036.0"/>
    <s v="91001"/>
    <s v="85000"/>
    <x v="1"/>
    <x v="31"/>
    <n v="1.786756261230321E-3"/>
    <s v="Lenovo 300e Laptops, electronic waste, 3 yr sealed battery replacement, 4.5 year warranty, integration services, imaging, asset tag &amp; reporting, cart wiring, and delivery for Grandview. Total computers: 47"/>
  </r>
  <r>
    <s v="Grandview-21st Century-Technology"/>
    <x v="6"/>
    <x v="0"/>
    <x v="9"/>
    <x v="0"/>
    <x v="0"/>
    <x v="5"/>
    <x v="0"/>
    <x v="0"/>
    <x v="0"/>
    <s v="2-512"/>
    <x v="8"/>
    <n v="0"/>
    <n v="190"/>
    <s v="0173759-IN"/>
    <d v="2019-10-21T00:00:00"/>
    <s v="000000020028933"/>
    <n v="190"/>
    <x v="12"/>
    <m/>
    <s v="21.0"/>
    <s v="00036.0"/>
    <s v="91001"/>
    <s v="85000"/>
    <x v="6"/>
    <x v="31"/>
    <n v="4.3731611504705202E-5"/>
    <s v="Lenovo 300e Laptops, electronic waste, 3 yr sealed battery replacement, 4.5 year warranty, integration services, imaging, asset tag &amp; reporting, cart wiring, and delivery for Grandview. Total computers: 47"/>
  </r>
  <r>
    <s v="Grandview-21st Century-Technology"/>
    <x v="6"/>
    <x v="0"/>
    <x v="9"/>
    <x v="0"/>
    <x v="0"/>
    <x v="5"/>
    <x v="0"/>
    <x v="0"/>
    <x v="0"/>
    <s v="2-512"/>
    <x v="8"/>
    <n v="0"/>
    <n v="100"/>
    <s v="0173759-IN"/>
    <d v="2019-10-21T00:00:00"/>
    <s v="000000020028933"/>
    <n v="100"/>
    <x v="12"/>
    <m/>
    <s v="21.0"/>
    <s v="00036.0"/>
    <s v="91001"/>
    <s v="85000"/>
    <x v="6"/>
    <x v="31"/>
    <n v="2.301663763405537E-5"/>
    <s v="Lenovo 300e Laptops, electronic waste, 3 yr sealed battery replacement, 4.5 year warranty, integration services, imaging, asset tag &amp; reporting, cart wiring, and delivery for Grandview. Total computers: 47"/>
  </r>
  <r>
    <s v="Grandview-21st Century-Technology"/>
    <x v="6"/>
    <x v="0"/>
    <x v="9"/>
    <x v="0"/>
    <x v="0"/>
    <x v="5"/>
    <x v="0"/>
    <x v="0"/>
    <x v="0"/>
    <s v="2-512"/>
    <x v="8"/>
    <n v="0"/>
    <n v="60"/>
    <s v="0173759-IN"/>
    <d v="2019-10-21T00:00:00"/>
    <s v="000000020028933"/>
    <n v="60"/>
    <x v="12"/>
    <m/>
    <s v="21.0"/>
    <s v="00036.0"/>
    <s v="91001"/>
    <s v="85000"/>
    <x v="6"/>
    <x v="31"/>
    <n v="1.3809982580433222E-5"/>
    <s v="Lenovo 300e Laptops, electronic waste, 3 yr sealed battery replacement, 4.5 year warranty, integration services, imaging, asset tag &amp; reporting, cart wiring, and delivery for Grandview. Total computers: 47"/>
  </r>
  <r>
    <s v="Grandview-21st Century-Technology"/>
    <x v="6"/>
    <x v="0"/>
    <x v="9"/>
    <x v="0"/>
    <x v="0"/>
    <x v="5"/>
    <x v="0"/>
    <x v="0"/>
    <x v="0"/>
    <s v="2-512"/>
    <x v="8"/>
    <n v="0"/>
    <n v="232.8"/>
    <s v="0173759-IN"/>
    <d v="2019-10-21T00:00:00"/>
    <s v="000000020028933"/>
    <n v="232.8"/>
    <x v="12"/>
    <m/>
    <s v="21.0"/>
    <s v="00036.0"/>
    <s v="91001"/>
    <s v="85000"/>
    <x v="6"/>
    <x v="31"/>
    <n v="5.3582732412080904E-5"/>
    <s v="Lenovo 300e Laptops, electronic waste, 3 yr sealed battery replacement, 4.5 year warranty, integration services, imaging, asset tag &amp; reporting, cart wiring, and delivery for Grandview. Total computers: 47"/>
  </r>
  <r>
    <s v="Grandview-21st Century-Technology"/>
    <x v="6"/>
    <x v="0"/>
    <x v="9"/>
    <x v="0"/>
    <x v="0"/>
    <x v="5"/>
    <x v="0"/>
    <x v="0"/>
    <x v="0"/>
    <s v="2-512"/>
    <x v="8"/>
    <n v="0"/>
    <n v="640.6"/>
    <s v="0173759-IN"/>
    <d v="2019-10-21T00:00:00"/>
    <s v="000000020028933"/>
    <n v="640.6"/>
    <x v="12"/>
    <m/>
    <s v="21.0"/>
    <s v="00036.0"/>
    <s v="91001"/>
    <s v="85000"/>
    <x v="6"/>
    <x v="31"/>
    <n v="1.4744458068375872E-4"/>
    <s v="Lenovo 300e Laptops, electronic waste, 3 yr sealed battery replacement, 4.5 year warranty, integration services, imaging, asset tag &amp; reporting, cart wiring, and delivery for Grandview. Total computers: 47"/>
  </r>
  <r>
    <s v="Grandview-21st Century-Technology"/>
    <x v="6"/>
    <x v="0"/>
    <x v="9"/>
    <x v="0"/>
    <x v="0"/>
    <x v="5"/>
    <x v="0"/>
    <x v="0"/>
    <x v="0"/>
    <s v="2-512"/>
    <x v="8"/>
    <n v="0"/>
    <n v="30"/>
    <s v="0173759-IN"/>
    <d v="2019-10-21T00:00:00"/>
    <s v="000000020028933"/>
    <n v="30"/>
    <x v="12"/>
    <m/>
    <s v="21.0"/>
    <s v="00036.0"/>
    <s v="91001"/>
    <s v="85000"/>
    <x v="6"/>
    <x v="31"/>
    <n v="6.9049912902166112E-6"/>
    <s v="Lenovo 300e Laptops, electronic waste, 3 yr sealed battery replacement, 4.5 year warranty, integration services, imaging, asset tag &amp; reporting, cart wiring, and delivery for Grandview. Total computers: 47"/>
  </r>
  <r>
    <s v="Grandview-21st Century-Technology"/>
    <x v="6"/>
    <x v="0"/>
    <x v="9"/>
    <x v="0"/>
    <x v="0"/>
    <x v="5"/>
    <x v="0"/>
    <x v="46"/>
    <x v="0"/>
    <s v="2-1409"/>
    <x v="27"/>
    <n v="0"/>
    <n v="196013.05"/>
    <s v="0175497-IN"/>
    <d v="2019-10-22T00:00:00"/>
    <s v="000000020029495"/>
    <n v="196013.05"/>
    <x v="12"/>
    <m/>
    <s v="21.0"/>
    <s v="00036.0"/>
    <s v="91001"/>
    <s v="85000"/>
    <x v="1"/>
    <x v="31"/>
    <n v="6.9866229264754012E-2"/>
    <s v="Lenovo 300e Laptops, electronic waste, 3 yr sealed battery replacement, 4.5 year warranty, integration services, imaging, asset tag &amp; reporting, cart wiring, and delivery for Grandview. Total computers: 505"/>
  </r>
  <r>
    <s v="Grandview-21st Century-Technology"/>
    <x v="6"/>
    <x v="0"/>
    <x v="9"/>
    <x v="0"/>
    <x v="0"/>
    <x v="5"/>
    <x v="0"/>
    <x v="46"/>
    <x v="0"/>
    <s v="2-1409"/>
    <x v="27"/>
    <n v="0"/>
    <n v="757.5"/>
    <s v="0175497-IN"/>
    <d v="2019-10-22T00:00:00"/>
    <s v="000000020029495"/>
    <n v="757.5"/>
    <x v="12"/>
    <m/>
    <s v="21.0"/>
    <s v="00036.0"/>
    <s v="91001"/>
    <s v="85000"/>
    <x v="6"/>
    <x v="31"/>
    <n v="2.7000074060401166E-4"/>
    <s v="Lenovo 300e Laptops, electronic waste, 3 yr sealed battery replacement, 4.5 year warranty, integration services, imaging, asset tag &amp; reporting, cart wiring, and delivery for Grandview. Total computers: 505"/>
  </r>
  <r>
    <s v="Grandview-21st Century-Technology"/>
    <x v="6"/>
    <x v="0"/>
    <x v="9"/>
    <x v="0"/>
    <x v="0"/>
    <x v="5"/>
    <x v="0"/>
    <x v="46"/>
    <x v="0"/>
    <s v="2-1409"/>
    <x v="27"/>
    <n v="0"/>
    <n v="1515"/>
    <s v="0175497-IN"/>
    <d v="2019-10-22T00:00:00"/>
    <s v="000000020029495"/>
    <n v="1515"/>
    <x v="12"/>
    <m/>
    <s v="21.0"/>
    <s v="00036.0"/>
    <s v="91001"/>
    <s v="85000"/>
    <x v="6"/>
    <x v="31"/>
    <n v="5.4000148120802332E-4"/>
    <s v="Lenovo 300e Laptops, electronic waste, 3 yr sealed battery replacement, 4.5 year warranty, integration services, imaging, asset tag &amp; reporting, cart wiring, and delivery for Grandview. Total computers: 505"/>
  </r>
  <r>
    <s v="Grandview-21st Century-Technology"/>
    <x v="6"/>
    <x v="0"/>
    <x v="9"/>
    <x v="0"/>
    <x v="0"/>
    <x v="5"/>
    <x v="0"/>
    <x v="46"/>
    <x v="0"/>
    <s v="2-1409"/>
    <x v="27"/>
    <n v="0"/>
    <n v="2525"/>
    <s v="0175497-IN"/>
    <d v="2019-10-22T00:00:00"/>
    <s v="000000020029495"/>
    <n v="2525"/>
    <x v="12"/>
    <m/>
    <s v="21.0"/>
    <s v="00036.0"/>
    <s v="91001"/>
    <s v="85000"/>
    <x v="6"/>
    <x v="31"/>
    <n v="9.000024686800389E-4"/>
    <s v="Lenovo 300e Laptops, electronic waste, 3 yr sealed battery replacement, 4.5 year warranty, integration services, imaging, asset tag &amp; reporting, cart wiring, and delivery for Grandview. Total computers: 505"/>
  </r>
  <r>
    <s v="Grandview-21st Century-Technology"/>
    <x v="6"/>
    <x v="0"/>
    <x v="9"/>
    <x v="0"/>
    <x v="0"/>
    <x v="5"/>
    <x v="0"/>
    <x v="46"/>
    <x v="0"/>
    <s v="2-1409"/>
    <x v="27"/>
    <n v="0"/>
    <n v="4797.5"/>
    <s v="0175497-IN"/>
    <d v="2019-10-22T00:00:00"/>
    <s v="000000020029495"/>
    <n v="4797.5"/>
    <x v="12"/>
    <m/>
    <s v="21.0"/>
    <s v="00036.0"/>
    <s v="91001"/>
    <s v="85000"/>
    <x v="6"/>
    <x v="31"/>
    <n v="1.7100046904920739E-3"/>
    <s v="Lenovo 300e Laptops, electronic waste, 3 yr sealed battery replacement, 4.5 year warranty, integration services, imaging, asset tag &amp; reporting, cart wiring, and delivery for Grandview. Total computers: 505"/>
  </r>
  <r>
    <s v="Grandview-21st Century-Technology"/>
    <x v="6"/>
    <x v="0"/>
    <x v="9"/>
    <x v="0"/>
    <x v="0"/>
    <x v="5"/>
    <x v="0"/>
    <x v="46"/>
    <x v="0"/>
    <s v="2-1409"/>
    <x v="27"/>
    <n v="0"/>
    <n v="5878.2"/>
    <s v="0175497-IN"/>
    <d v="2019-10-22T00:00:00"/>
    <s v="000000020029495"/>
    <n v="5878.2"/>
    <x v="12"/>
    <m/>
    <s v="21.0"/>
    <s v="00036.0"/>
    <s v="91001"/>
    <s v="85000"/>
    <x v="6"/>
    <x v="31"/>
    <n v="2.0952057470871306E-3"/>
    <s v="Lenovo 300e Laptops, electronic waste, 3 yr sealed battery replacement, 4.5 year warranty, integration services, imaging, asset tag &amp; reporting, cart wiring, and delivery for Grandview. Total computers: 505"/>
  </r>
  <r>
    <s v="Grandview-21st Century-Technology"/>
    <x v="6"/>
    <x v="0"/>
    <x v="9"/>
    <x v="0"/>
    <x v="0"/>
    <x v="5"/>
    <x v="0"/>
    <x v="46"/>
    <x v="0"/>
    <s v="2-1409"/>
    <x v="27"/>
    <n v="0"/>
    <n v="16175.15"/>
    <s v="0175497-IN"/>
    <d v="2019-10-22T00:00:00"/>
    <s v="000000020029495"/>
    <n v="16175.15"/>
    <x v="12"/>
    <m/>
    <s v="21.0"/>
    <s v="00036.0"/>
    <s v="91001"/>
    <s v="85000"/>
    <x v="6"/>
    <x v="31"/>
    <n v="5.7654158143643289E-3"/>
    <s v="Lenovo 300e Laptops, electronic waste, 3 yr sealed battery replacement, 4.5 year warranty, integration services, imaging, asset tag &amp; reporting, cart wiring, and delivery for Grandview. Total computers: 505"/>
  </r>
  <r>
    <s v="Grandview-21st Century-Technology"/>
    <x v="6"/>
    <x v="0"/>
    <x v="9"/>
    <x v="0"/>
    <x v="0"/>
    <x v="0"/>
    <x v="0"/>
    <x v="46"/>
    <x v="0"/>
    <s v="2-2605"/>
    <x v="0"/>
    <n v="0"/>
    <n v="1300.32"/>
    <s v="0175125-IN"/>
    <d v="2019-10-22T00:00:00"/>
    <s v="000000020029495"/>
    <n v="1300.32"/>
    <x v="12"/>
    <m/>
    <s v="21.0"/>
    <s v="00036.0"/>
    <s v="91001"/>
    <s v="85000"/>
    <x v="0"/>
    <x v="31"/>
    <n v="1.6386774867537654E-3"/>
    <s v="Ergotron Zip40 Charging carts to store laptops at Grandview. Total carts: 18"/>
  </r>
  <r>
    <s v="Grandview-21st Century-Technology"/>
    <x v="6"/>
    <x v="0"/>
    <x v="9"/>
    <x v="0"/>
    <x v="0"/>
    <x v="0"/>
    <x v="0"/>
    <x v="46"/>
    <x v="0"/>
    <s v="2-2605"/>
    <x v="0"/>
    <n v="0"/>
    <n v="22105.5"/>
    <s v="0175546-IN"/>
    <d v="2019-10-22T00:00:00"/>
    <s v="000000020029495"/>
    <n v="22105.5"/>
    <x v="12"/>
    <m/>
    <s v="21.0"/>
    <s v="00036.0"/>
    <s v="91001"/>
    <s v="85000"/>
    <x v="0"/>
    <x v="31"/>
    <n v="2.7857592887470285E-2"/>
    <s v="Ergotron Zip40 Charging carts to store laptops at Grandview. Total carts: 18"/>
  </r>
  <r>
    <s v="Grandview-21st Century-CM/PM Management"/>
    <x v="6"/>
    <x v="5"/>
    <x v="9"/>
    <x v="0"/>
    <x v="6"/>
    <x v="6"/>
    <x v="32"/>
    <x v="58"/>
    <x v="0"/>
    <m/>
    <x v="51"/>
    <n v="0"/>
    <n v="7143.75"/>
    <n v="80804"/>
    <d v="2020-01-09T00:00:00"/>
    <s v="000000020055612"/>
    <n v="7143.75"/>
    <x v="12"/>
    <m/>
    <s v="21.0"/>
    <s v="00036.0"/>
    <s v="91001"/>
    <s v="85000"/>
    <x v="7"/>
    <x v="31"/>
    <n v="4.9681827665345292E-3"/>
    <s v="Construction management services  for Grandview - phase 1 &amp; 2.  This PO includes allowances of $100,000.00"/>
  </r>
  <r>
    <s v="Grandview-21st Century-CM/PM Management"/>
    <x v="6"/>
    <x v="5"/>
    <x v="9"/>
    <x v="0"/>
    <x v="6"/>
    <x v="6"/>
    <x v="32"/>
    <x v="59"/>
    <x v="0"/>
    <m/>
    <x v="51"/>
    <n v="0"/>
    <n v="3193.75"/>
    <n v="80796"/>
    <d v="2020-01-14T00:00:00"/>
    <s v="000000020057268"/>
    <n v="3193.75"/>
    <x v="12"/>
    <m/>
    <s v="21.0"/>
    <s v="00036.0"/>
    <s v="91001"/>
    <s v="85000"/>
    <x v="7"/>
    <x v="31"/>
    <n v="2.2211210793518323E-3"/>
    <s v="Construction management services  for Grandview - phase 1 &amp; 2.  This PO includes allowances of $100,000.00"/>
  </r>
  <r>
    <s v="Grandview-21st Century-CM/PM Management"/>
    <x v="6"/>
    <x v="5"/>
    <x v="9"/>
    <x v="0"/>
    <x v="6"/>
    <x v="6"/>
    <x v="32"/>
    <x v="59"/>
    <x v="0"/>
    <m/>
    <x v="51"/>
    <n v="0"/>
    <n v="8131.25"/>
    <n v="81699"/>
    <d v="2020-01-14T00:00:00"/>
    <s v="000000020057268"/>
    <n v="8131.25"/>
    <x v="12"/>
    <m/>
    <s v="21.0"/>
    <s v="00036.0"/>
    <s v="91001"/>
    <s v="85000"/>
    <x v="7"/>
    <x v="31"/>
    <n v="5.6549481883302038E-3"/>
    <s v="Construction management services  for Grandview - phase 1 &amp; 2.  This PO includes allowances of $100,000.00"/>
  </r>
  <r>
    <s v="Grandview-21st Century-CM/PM Management"/>
    <x v="6"/>
    <x v="5"/>
    <x v="9"/>
    <x v="0"/>
    <x v="6"/>
    <x v="6"/>
    <x v="32"/>
    <x v="60"/>
    <x v="0"/>
    <m/>
    <x v="51"/>
    <n v="0"/>
    <n v="7692.5"/>
    <n v="83068"/>
    <d v="2020-04-01T00:00:00"/>
    <s v="000000020085959"/>
    <n v="7692.5"/>
    <x v="12"/>
    <m/>
    <s v="21.0"/>
    <s v="00036.0"/>
    <s v="91001"/>
    <s v="85000"/>
    <x v="7"/>
    <x v="31"/>
    <n v="5.3498157034564293E-3"/>
    <s v="Construction management services  for Grandview - phase 1 &amp; 2.  This PO includes allowances of $100,000.00"/>
  </r>
  <r>
    <s v="Grandview-21st Century-CM/PM Management"/>
    <x v="6"/>
    <x v="5"/>
    <x v="9"/>
    <x v="0"/>
    <x v="6"/>
    <x v="6"/>
    <x v="32"/>
    <x v="60"/>
    <x v="0"/>
    <m/>
    <x v="51"/>
    <n v="0"/>
    <n v="8685"/>
    <n v="82273"/>
    <d v="2020-04-01T00:00:00"/>
    <s v="000000020085960"/>
    <n v="8685"/>
    <x v="12"/>
    <m/>
    <s v="21.0"/>
    <s v="00036.0"/>
    <s v="91001"/>
    <s v="85000"/>
    <x v="7"/>
    <x v="31"/>
    <n v="6.0400584185270187E-3"/>
    <s v="Construction management services  for Grandview - phase 1 &amp; 2.  This PO includes allowances of $100,000.00"/>
  </r>
  <r>
    <s v="Grandview-21st Century-CM/PM Management"/>
    <x v="6"/>
    <x v="5"/>
    <x v="9"/>
    <x v="0"/>
    <x v="6"/>
    <x v="6"/>
    <x v="32"/>
    <x v="61"/>
    <x v="0"/>
    <m/>
    <x v="51"/>
    <n v="0"/>
    <n v="7442.5"/>
    <n v="84567"/>
    <d v="2020-04-15T00:00:00"/>
    <s v="000000020089466"/>
    <n v="7442.5"/>
    <x v="12"/>
    <m/>
    <s v="21.0"/>
    <s v="00036.0"/>
    <s v="91001"/>
    <s v="85000"/>
    <x v="7"/>
    <x v="31"/>
    <n v="5.1759510397106894E-3"/>
    <s v="Construction management services  for Grandview - phase 1 &amp; 2.  This PO includes allowances of $100,000.00"/>
  </r>
  <r>
    <s v="Grandview-21st Century-CM/PM Management"/>
    <x v="6"/>
    <x v="5"/>
    <x v="9"/>
    <x v="0"/>
    <x v="6"/>
    <x v="6"/>
    <x v="32"/>
    <x v="62"/>
    <x v="0"/>
    <m/>
    <x v="51"/>
    <n v="0"/>
    <n v="9460"/>
    <n v="85320"/>
    <d v="2020-05-28T00:00:00"/>
    <s v="000000020100719"/>
    <n v="9460"/>
    <x v="12"/>
    <m/>
    <s v="21.0"/>
    <s v="00036.0"/>
    <s v="91001"/>
    <s v="85000"/>
    <x v="7"/>
    <x v="31"/>
    <n v="6.5790388761388131E-3"/>
    <s v="Construction management services  for Grandview - phase 1 &amp; 2.  This PO includes allowances of $100,000.00"/>
  </r>
  <r>
    <s v="Grandview-21st Century-CM/PM Management"/>
    <x v="6"/>
    <x v="5"/>
    <x v="9"/>
    <x v="0"/>
    <x v="6"/>
    <x v="6"/>
    <x v="32"/>
    <x v="63"/>
    <x v="0"/>
    <m/>
    <x v="51"/>
    <n v="0"/>
    <n v="7020"/>
    <n v="86240"/>
    <d v="2020-06-17T00:00:00"/>
    <s v="000000020106117"/>
    <n v="7020"/>
    <x v="12"/>
    <m/>
    <s v="21.0"/>
    <s v="00036.0"/>
    <s v="91001"/>
    <s v="85000"/>
    <x v="7"/>
    <x v="31"/>
    <n v="4.8821197579803884E-3"/>
    <s v="Construction management services  for Grandview - phase 1 &amp; 2.  This PO includes allowances of $100,000.00"/>
  </r>
  <r>
    <s v="Grandview-21st Century-CM/PM Management"/>
    <x v="6"/>
    <x v="5"/>
    <x v="9"/>
    <x v="0"/>
    <x v="6"/>
    <x v="6"/>
    <x v="32"/>
    <x v="64"/>
    <x v="0"/>
    <m/>
    <x v="51"/>
    <n v="0"/>
    <n v="3765"/>
    <n v="86864"/>
    <d v="2020-07-27T00:00:00"/>
    <s v="000000020116270"/>
    <n v="3765"/>
    <x v="12"/>
    <m/>
    <s v="21.0"/>
    <s v="00036.0"/>
    <s v="91001"/>
    <s v="85000"/>
    <x v="7"/>
    <x v="31"/>
    <n v="2.6184018360108493E-3"/>
    <s v="Construction management services  for Grandview - phase 1 &amp; 2.  This PO includes allowances of $100,000.00"/>
  </r>
  <r>
    <s v="Grandview-21st Century-CM/PM Management"/>
    <x v="6"/>
    <x v="5"/>
    <x v="9"/>
    <x v="0"/>
    <x v="6"/>
    <x v="6"/>
    <x v="32"/>
    <x v="3"/>
    <x v="1"/>
    <m/>
    <x v="51"/>
    <n v="0"/>
    <n v="12733.4"/>
    <n v="88480"/>
    <d v="2020-08-17T00:00:00"/>
    <s v="000000020119773"/>
    <n v="12733.4"/>
    <x v="12"/>
    <m/>
    <s v="21.0"/>
    <s v="00036.0"/>
    <s v="91001"/>
    <s v="85000"/>
    <x v="7"/>
    <x v="31"/>
    <n v="8.8555532373600383E-3"/>
    <s v="Construction management services  for Grandview - phase 1 &amp; 2.  This PO includes allowances of $100,000.00"/>
  </r>
  <r>
    <s v="Grandview-21st Century-CM/PM Management"/>
    <x v="6"/>
    <x v="5"/>
    <x v="9"/>
    <x v="0"/>
    <x v="6"/>
    <x v="6"/>
    <x v="32"/>
    <x v="44"/>
    <x v="1"/>
    <m/>
    <x v="51"/>
    <n v="0"/>
    <n v="12027.42"/>
    <n v="89359"/>
    <d v="2020-10-13T00:00:00"/>
    <s v="000000020134067"/>
    <n v="12027.42"/>
    <x v="12"/>
    <m/>
    <s v="21.0"/>
    <s v="00036.0"/>
    <s v="91001"/>
    <s v="85000"/>
    <x v="7"/>
    <x v="31"/>
    <n v="8.3645733361151688E-3"/>
    <s v="Construction management services  for Grandview - phase 1 &amp; 2.  This PO includes allowances of $100,000.00"/>
  </r>
  <r>
    <s v="Grandview-21st Century-CM/PM Management"/>
    <x v="6"/>
    <x v="5"/>
    <x v="9"/>
    <x v="0"/>
    <x v="6"/>
    <x v="6"/>
    <x v="32"/>
    <x v="45"/>
    <x v="1"/>
    <m/>
    <x v="51"/>
    <n v="0"/>
    <n v="11395.42"/>
    <n v="90460"/>
    <d v="2020-10-20T00:00:00"/>
    <s v="000000020136025"/>
    <n v="11395.42"/>
    <x v="12"/>
    <m/>
    <s v="21.0"/>
    <s v="00036.0"/>
    <s v="91001"/>
    <s v="85000"/>
    <x v="7"/>
    <x v="31"/>
    <n v="7.9250434661659371E-3"/>
    <s v="Construction management services  for Grandview - phase 1 &amp; 2.  This PO includes allowances of $100,000.00"/>
  </r>
  <r>
    <s v="Grandview-21st Century-CM/PM Management"/>
    <x v="6"/>
    <x v="5"/>
    <x v="9"/>
    <x v="0"/>
    <x v="6"/>
    <x v="6"/>
    <x v="32"/>
    <x v="40"/>
    <x v="1"/>
    <m/>
    <x v="51"/>
    <n v="0"/>
    <n v="12697.22"/>
    <n v="91321"/>
    <d v="2020-12-18T00:00:00"/>
    <s v="000000020151933"/>
    <n v="12697.22"/>
    <x v="12"/>
    <m/>
    <s v="21.0"/>
    <s v="00036.0"/>
    <s v="91001"/>
    <s v="85000"/>
    <x v="7"/>
    <x v="31"/>
    <n v="8.8303915432227549E-3"/>
    <s v="Construction management services  for Grandview - phase 1 &amp; 2.  This PO includes allowances of $100,000.00"/>
  </r>
  <r>
    <s v="Grandview-21st Century-CM/PM Management"/>
    <x v="6"/>
    <x v="5"/>
    <x v="9"/>
    <x v="0"/>
    <x v="6"/>
    <x v="6"/>
    <x v="32"/>
    <x v="40"/>
    <x v="1"/>
    <m/>
    <x v="51"/>
    <n v="0"/>
    <n v="10977.3"/>
    <n v="91964"/>
    <d v="2020-12-18T00:00:00"/>
    <s v="000000020151933"/>
    <n v="10977.3"/>
    <x v="12"/>
    <m/>
    <s v="21.0"/>
    <s v="00036.0"/>
    <s v="91001"/>
    <s v="85000"/>
    <x v="7"/>
    <x v="31"/>
    <n v="7.6342582933444604E-3"/>
    <s v="Construction management services  for Grandview - phase 1 &amp; 2.  This PO includes allowances of $100,000.00"/>
  </r>
  <r>
    <s v="Grandview-21st Century-CM/PM Management"/>
    <x v="6"/>
    <x v="5"/>
    <x v="9"/>
    <x v="0"/>
    <x v="6"/>
    <x v="6"/>
    <x v="32"/>
    <x v="65"/>
    <x v="1"/>
    <m/>
    <x v="51"/>
    <n v="0"/>
    <n v="11738.76"/>
    <n v="92821"/>
    <d v="2021-02-08T00:00:00"/>
    <s v="000000020162981"/>
    <n v="11738.76"/>
    <x v="12"/>
    <m/>
    <s v="21.0"/>
    <s v="00036.0"/>
    <s v="91001"/>
    <s v="85000"/>
    <x v="7"/>
    <x v="31"/>
    <n v="8.1638222407677871E-3"/>
    <s v="Construction management services  for Grandview - phase 1 &amp; 2.  This PO includes allowances of $100,000.00"/>
  </r>
  <r>
    <s v="Grandview-21st Century-CM/PM Management"/>
    <x v="6"/>
    <x v="5"/>
    <x v="9"/>
    <x v="0"/>
    <x v="6"/>
    <x v="6"/>
    <x v="32"/>
    <x v="66"/>
    <x v="1"/>
    <m/>
    <x v="51"/>
    <n v="0"/>
    <n v="8635.01"/>
    <n v="94011"/>
    <d v="2021-04-05T00:00:00"/>
    <s v="000000020177572"/>
    <n v="8635.01"/>
    <x v="12"/>
    <m/>
    <s v="21.0"/>
    <s v="00036.0"/>
    <s v="91001"/>
    <s v="85000"/>
    <x v="7"/>
    <x v="31"/>
    <n v="6.0052924403644209E-3"/>
    <s v="Construction management services  for Grandview - phase 1 &amp; 2.  This PO includes allowances of $100,000.00"/>
  </r>
  <r>
    <s v="Grandview-21st Century-CM/PM Management"/>
    <x v="6"/>
    <x v="5"/>
    <x v="9"/>
    <x v="0"/>
    <x v="6"/>
    <x v="6"/>
    <x v="32"/>
    <x v="67"/>
    <x v="1"/>
    <m/>
    <x v="51"/>
    <n v="0"/>
    <n v="7312.3"/>
    <n v="94918"/>
    <d v="2021-04-16T00:00:00"/>
    <s v="000000020181024"/>
    <n v="7312.3"/>
    <x v="12"/>
    <m/>
    <s v="21.0"/>
    <s v="00036.0"/>
    <s v="91001"/>
    <s v="85000"/>
    <x v="7"/>
    <x v="31"/>
    <n v="5.0854023228319081E-3"/>
    <s v="Construction management services  for Grandview - phase 1 &amp; 2.  This PO includes allowances of $100,000.00"/>
  </r>
  <r>
    <s v="Grandview-21st Century-CM/PM Management"/>
    <x v="6"/>
    <x v="5"/>
    <x v="9"/>
    <x v="0"/>
    <x v="6"/>
    <x v="6"/>
    <x v="32"/>
    <x v="68"/>
    <x v="1"/>
    <m/>
    <x v="51"/>
    <n v="0"/>
    <n v="7809.22"/>
    <n v="95700"/>
    <d v="2021-05-25T00:00:00"/>
    <s v="000000020192064"/>
    <n v="7809.22"/>
    <x v="12"/>
    <m/>
    <s v="21.0"/>
    <s v="00036.0"/>
    <s v="91001"/>
    <s v="85000"/>
    <x v="7"/>
    <x v="31"/>
    <n v="5.4309896376660413E-3"/>
    <s v="Construction management services  for Grandview - phase 1 &amp; 2.  This PO includes allowances of $100,000.00"/>
  </r>
  <r>
    <s v="Grandview-21st Century-CM/PM Management"/>
    <x v="6"/>
    <x v="5"/>
    <x v="9"/>
    <x v="0"/>
    <x v="6"/>
    <x v="6"/>
    <x v="32"/>
    <x v="68"/>
    <x v="1"/>
    <m/>
    <x v="51"/>
    <n v="0"/>
    <n v="4528.58"/>
    <n v="96936"/>
    <d v="2021-05-25T00:00:00"/>
    <s v="000000020192064"/>
    <n v="4528.58"/>
    <x v="12"/>
    <m/>
    <s v="21.0"/>
    <s v="00036.0"/>
    <s v="91001"/>
    <s v="85000"/>
    <x v="7"/>
    <x v="31"/>
    <n v="3.1494401557827386E-3"/>
    <s v="Construction management services  for Grandview - phase 1 &amp; 2.  This PO includes allowances of $100,000.00"/>
  </r>
  <r>
    <s v="Grandview-21st Century-CM/PM Management"/>
    <x v="6"/>
    <x v="5"/>
    <x v="9"/>
    <x v="0"/>
    <x v="6"/>
    <x v="6"/>
    <x v="32"/>
    <x v="147"/>
    <x v="1"/>
    <m/>
    <x v="51"/>
    <n v="0"/>
    <n v="9920"/>
    <s v="97857R1"/>
    <d v="2021-06-22T00:00:00"/>
    <s v="000000020200048"/>
    <n v="9920"/>
    <x v="12"/>
    <m/>
    <s v="21.0"/>
    <s v="00036.0"/>
    <s v="91001"/>
    <s v="85000"/>
    <x v="7"/>
    <x v="31"/>
    <n v="6.8989498574309758E-3"/>
    <s v="Construction management services  for Grandview - phase 1 &amp; 2.  This PO includes allowances of $100,000.00"/>
  </r>
  <r>
    <s v="Grandview-21st Century-CM/PM Management"/>
    <x v="6"/>
    <x v="5"/>
    <x v="9"/>
    <x v="0"/>
    <x v="6"/>
    <x v="6"/>
    <x v="32"/>
    <x v="12"/>
    <x v="2"/>
    <m/>
    <x v="51"/>
    <n v="0"/>
    <n v="4160"/>
    <n v="100426"/>
    <d v="2021-09-08T00:00:00"/>
    <s v="000000020253624"/>
    <n v="4160"/>
    <x v="12"/>
    <m/>
    <s v="21.0"/>
    <s v="00036.0"/>
    <s v="91001"/>
    <s v="85000"/>
    <x v="7"/>
    <x v="31"/>
    <n v="2.8931080047291187E-3"/>
    <s v="Construction management services  for Grandview - phase 1 &amp; 2.  This PO includes allowances of $100,000.00"/>
  </r>
  <r>
    <s v="Grandview-21st Century-CM/PM Management"/>
    <x v="6"/>
    <x v="5"/>
    <x v="9"/>
    <x v="0"/>
    <x v="6"/>
    <x v="6"/>
    <x v="32"/>
    <x v="17"/>
    <x v="1"/>
    <m/>
    <x v="51"/>
    <n v="0"/>
    <n v="6240"/>
    <n v="98430"/>
    <d v="2021-09-09T00:00:00"/>
    <s v="000000020255187"/>
    <n v="6240"/>
    <x v="12"/>
    <m/>
    <s v="21.0"/>
    <s v="00036.0"/>
    <s v="91001"/>
    <s v="85000"/>
    <x v="7"/>
    <x v="31"/>
    <n v="4.3396620070936783E-3"/>
    <s v="Construction management services  for Grandview - phase 1 &amp; 2.  This PO includes allowances of $100,000.00"/>
  </r>
  <r>
    <s v="Grandview-21st Century-CM/PM Management"/>
    <x v="6"/>
    <x v="5"/>
    <x v="9"/>
    <x v="0"/>
    <x v="6"/>
    <x v="6"/>
    <x v="32"/>
    <x v="75"/>
    <x v="2"/>
    <m/>
    <x v="51"/>
    <n v="0"/>
    <n v="4086.62"/>
    <n v="108239"/>
    <d v="2022-03-15T00:00:00"/>
    <s v="000000020443751"/>
    <n v="4086.62"/>
    <x v="12"/>
    <m/>
    <s v="21.0"/>
    <s v="00036.0"/>
    <s v="91001"/>
    <s v="85000"/>
    <x v="7"/>
    <x v="31"/>
    <n v="2.8420752486264691E-3"/>
    <s v="Construction management services  for Grandview - phase 1 &amp; 2.  This PO includes allowances of $100,000.00"/>
  </r>
  <r>
    <s v="Grandview-21st Century-CM/PM Management"/>
    <x v="6"/>
    <x v="5"/>
    <x v="9"/>
    <x v="0"/>
    <x v="6"/>
    <x v="6"/>
    <x v="32"/>
    <x v="69"/>
    <x v="2"/>
    <s v="2-4694"/>
    <x v="51"/>
    <n v="7410.0000000000291"/>
    <n v="7410.0000000000291"/>
    <m/>
    <m/>
    <m/>
    <n v="0"/>
    <x v="12"/>
    <m/>
    <s v="21.0"/>
    <s v="00036.0"/>
    <s v="91001"/>
    <s v="85000"/>
    <x v="7"/>
    <x v="31"/>
    <n v="0"/>
    <s v="Construction management services  for Grandview - phase 1 &amp; 2.  This PO includes allowances of $100,000.00"/>
  </r>
  <r>
    <s v="Grandview-21st Century-DSA Fees"/>
    <x v="6"/>
    <x v="7"/>
    <x v="9"/>
    <x v="0"/>
    <x v="9"/>
    <x v="9"/>
    <x v="91"/>
    <x v="119"/>
    <x v="1"/>
    <s v="21-3752"/>
    <x v="128"/>
    <n v="0"/>
    <n v="35235.879999999997"/>
    <s v="Per email"/>
    <d v="2021-01-20T00:00:00"/>
    <s v="000000020157908"/>
    <n v="35235.879999999997"/>
    <x v="12"/>
    <m/>
    <s v="21.0"/>
    <s v="00036.0"/>
    <s v="91001"/>
    <s v="85000"/>
    <x v="9"/>
    <x v="31"/>
    <n v="0.61279652759045933"/>
    <s v="DSA plan check review fee for Grandview 21st Century."/>
  </r>
  <r>
    <s v="Grandview-21st Century-FF &amp; E"/>
    <x v="6"/>
    <x v="1"/>
    <x v="9"/>
    <x v="0"/>
    <x v="32"/>
    <x v="52"/>
    <x v="92"/>
    <x v="189"/>
    <x v="0"/>
    <s v="2-923"/>
    <x v="129"/>
    <n v="0"/>
    <n v="1464.78"/>
    <s v="EPS6083-2019"/>
    <d v="2019-09-25T00:00:00"/>
    <s v="000000020019023"/>
    <n v="1464.78"/>
    <x v="12"/>
    <m/>
    <s v="21.0"/>
    <s v="00036.0"/>
    <s v="91001"/>
    <s v="85000"/>
    <x v="0"/>
    <x v="31"/>
    <n v="1"/>
    <s v="Da-Lite IDEA Panoramic white board 16 x 10 format with panoramic screen surface for Grandview's room #61."/>
  </r>
  <r>
    <s v="Grandview-21st Century-Design"/>
    <x v="6"/>
    <x v="6"/>
    <x v="9"/>
    <x v="0"/>
    <x v="51"/>
    <x v="8"/>
    <x v="93"/>
    <x v="190"/>
    <x v="3"/>
    <m/>
    <x v="130"/>
    <n v="0"/>
    <n v="2800"/>
    <n v="965679"/>
    <d v="2018-07-24T00:00:00"/>
    <n v="24699522"/>
    <n v="2800"/>
    <x v="12"/>
    <m/>
    <s v="21.0"/>
    <s v="00036.0"/>
    <s v="91001"/>
    <s v="85000"/>
    <x v="8"/>
    <x v="31"/>
    <n v="1.564245810055866E-2"/>
    <s v="Architect - To modernize and upgrade Grandview to create classrooms for the 21st Century project.  Include allowances of $39,000.00.  "/>
  </r>
  <r>
    <s v="Grandview-21st Century-Design"/>
    <x v="6"/>
    <x v="6"/>
    <x v="9"/>
    <x v="0"/>
    <x v="51"/>
    <x v="8"/>
    <x v="93"/>
    <x v="191"/>
    <x v="4"/>
    <m/>
    <x v="130"/>
    <n v="0"/>
    <n v="10110"/>
    <s v="967398R"/>
    <d v="2019-02-19T00:00:00"/>
    <n v="25105194"/>
    <n v="10110"/>
    <x v="12"/>
    <m/>
    <s v="21.0"/>
    <s v="00036.0"/>
    <s v="91001"/>
    <s v="85000"/>
    <x v="8"/>
    <x v="31"/>
    <n v="5.6480446927374299E-2"/>
    <s v="Architect - To modernize and upgrade Grandview to create classrooms for the 21st Century project.  Include allowances of $39,000.00.  Allowances for site survey (Part of mod 1 - site survey &amp; Mod 2 - civil engineering). Total charged for mod 1 &amp; 2 is $27,331.00. "/>
  </r>
  <r>
    <s v="Grandview-21st Century-Design"/>
    <x v="6"/>
    <x v="6"/>
    <x v="9"/>
    <x v="0"/>
    <x v="51"/>
    <x v="8"/>
    <x v="93"/>
    <x v="192"/>
    <x v="4"/>
    <m/>
    <x v="130"/>
    <n v="0"/>
    <n v="15400"/>
    <s v="968553R"/>
    <d v="2019-09-16T00:00:00"/>
    <s v="000000020015463"/>
    <n v="15400"/>
    <x v="12"/>
    <m/>
    <s v="21.0"/>
    <s v="00036.0"/>
    <s v="91001"/>
    <s v="85000"/>
    <x v="8"/>
    <x v="31"/>
    <n v="8.6033519553072632E-2"/>
    <s v="Architect - To modernize and upgrade Grandview to create classrooms for the 21st Century project.  Include allowances of $39,000.00. "/>
  </r>
  <r>
    <s v="Grandview-21st Century-Design"/>
    <x v="6"/>
    <x v="6"/>
    <x v="9"/>
    <x v="0"/>
    <x v="51"/>
    <x v="8"/>
    <x v="93"/>
    <x v="23"/>
    <x v="0"/>
    <m/>
    <x v="130"/>
    <n v="0"/>
    <n v="19600"/>
    <n v="970824"/>
    <d v="2020-02-13T00:00:00"/>
    <s v="000000020070049"/>
    <n v="19600"/>
    <x v="12"/>
    <m/>
    <s v="21.0"/>
    <s v="00036.0"/>
    <s v="91001"/>
    <s v="85000"/>
    <x v="8"/>
    <x v="31"/>
    <n v="0.10949720670391061"/>
    <s v="Architect - To modernize and upgrade Grandview to create classrooms for the 21st Century project.  Include allowances of $39,000.00. "/>
  </r>
  <r>
    <s v="Grandview-21st Century-Design"/>
    <x v="6"/>
    <x v="6"/>
    <x v="9"/>
    <x v="0"/>
    <x v="51"/>
    <x v="8"/>
    <x v="93"/>
    <x v="193"/>
    <x v="0"/>
    <m/>
    <x v="130"/>
    <n v="0"/>
    <n v="23100"/>
    <n v="971442"/>
    <d v="2020-06-04T00:00:00"/>
    <s v="000000020102538"/>
    <n v="23100"/>
    <x v="12"/>
    <m/>
    <s v="21.0"/>
    <s v="00036.0"/>
    <s v="91001"/>
    <s v="85000"/>
    <x v="8"/>
    <x v="31"/>
    <n v="0.12905027932960894"/>
    <s v="Architect - To modernize and upgrade Grandview to create classrooms for the 21st Century project.  Include allowances of $39,000.00."/>
  </r>
  <r>
    <s v="Grandview-21st Century-Design"/>
    <x v="6"/>
    <x v="6"/>
    <x v="9"/>
    <x v="0"/>
    <x v="51"/>
    <x v="8"/>
    <x v="93"/>
    <x v="29"/>
    <x v="1"/>
    <m/>
    <x v="130"/>
    <n v="0"/>
    <n v="17221"/>
    <s v="971453R"/>
    <d v="2020-12-08T00:00:00"/>
    <s v="000000020148211"/>
    <n v="17221"/>
    <x v="12"/>
    <m/>
    <s v="21.0"/>
    <s v="00036.0"/>
    <s v="91001"/>
    <s v="85000"/>
    <x v="8"/>
    <x v="31"/>
    <n v="9.6206703910614519E-2"/>
    <s v="Architect - To modernize and upgrade Grandview to create classrooms for the 21st Century project.  Include allowances of $39,000.00. Allowances for civil engineering for all path of travel issues (Part of mod 1 - site survey &amp; Mod 2 - civil engineering). Total charged for mod 1 &amp; 2 is $27,331.00. "/>
  </r>
  <r>
    <s v="Grandview-21st Century-Design"/>
    <x v="6"/>
    <x v="6"/>
    <x v="9"/>
    <x v="0"/>
    <x v="51"/>
    <x v="8"/>
    <x v="93"/>
    <x v="128"/>
    <x v="1"/>
    <m/>
    <x v="130"/>
    <n v="0"/>
    <n v="11550"/>
    <s v="972095R"/>
    <d v="2021-05-07T00:00:00"/>
    <s v="000000020187161"/>
    <n v="11550"/>
    <x v="12"/>
    <m/>
    <s v="21.0"/>
    <s v="00036.0"/>
    <s v="91001"/>
    <s v="85000"/>
    <x v="8"/>
    <x v="31"/>
    <n v="6.4525139664804471E-2"/>
    <s v="Architect - To modernize and upgrade Grandview to create classrooms for the 21st Century project.  Include allowances of $39,000.00. "/>
  </r>
  <r>
    <s v="Grandview-21st Century-Design"/>
    <x v="6"/>
    <x v="6"/>
    <x v="9"/>
    <x v="0"/>
    <x v="51"/>
    <x v="8"/>
    <x v="93"/>
    <x v="128"/>
    <x v="1"/>
    <m/>
    <x v="130"/>
    <n v="0"/>
    <n v="11550"/>
    <s v="971724R"/>
    <d v="2021-05-07T00:00:00"/>
    <s v="000000020187161"/>
    <n v="11550"/>
    <x v="12"/>
    <m/>
    <s v="21.0"/>
    <s v="00036.0"/>
    <s v="91001"/>
    <s v="85000"/>
    <x v="8"/>
    <x v="31"/>
    <n v="6.4525139664804471E-2"/>
    <s v="Architect - To modernize and upgrade Grandview to create classrooms for the 21st Century project.  Include allowances of $39,000.00. "/>
  </r>
  <r>
    <s v="Grandview-21st Century-Design"/>
    <x v="6"/>
    <x v="6"/>
    <x v="9"/>
    <x v="0"/>
    <x v="51"/>
    <x v="8"/>
    <x v="93"/>
    <x v="108"/>
    <x v="1"/>
    <m/>
    <x v="130"/>
    <n v="0"/>
    <n v="3500"/>
    <n v="975780"/>
    <d v="2021-06-23T00:00:00"/>
    <s v="000000020200446"/>
    <n v="3500"/>
    <x v="12"/>
    <m/>
    <s v="21.0"/>
    <s v="00036.0"/>
    <s v="91001"/>
    <s v="85000"/>
    <x v="8"/>
    <x v="31"/>
    <n v="1.9553072625698324E-2"/>
    <s v="Architect - To modernize and upgrade Grandview to create classrooms for the 21st Century project.  Include allowances of $39,000.00. "/>
  </r>
  <r>
    <s v="Grandview-21st Century-Design"/>
    <x v="6"/>
    <x v="6"/>
    <x v="9"/>
    <x v="0"/>
    <x v="51"/>
    <x v="8"/>
    <x v="93"/>
    <x v="95"/>
    <x v="2"/>
    <m/>
    <x v="130"/>
    <n v="0"/>
    <n v="1050"/>
    <n v="976674"/>
    <d v="2021-12-20T00:00:00"/>
    <s v="000000020370745"/>
    <n v="1050"/>
    <x v="12"/>
    <m/>
    <s v="21.0"/>
    <s v="00036.0"/>
    <s v="91001"/>
    <s v="85000"/>
    <x v="8"/>
    <x v="31"/>
    <n v="5.8659217877094971E-3"/>
    <s v="Architect - To modernize and upgrade Grandview to create classrooms for the 21st Century project.  Include allowances of $39,000.00. "/>
  </r>
  <r>
    <s v="Grandview-21st Century-Design"/>
    <x v="6"/>
    <x v="6"/>
    <x v="9"/>
    <x v="0"/>
    <x v="51"/>
    <x v="8"/>
    <x v="93"/>
    <x v="192"/>
    <x v="4"/>
    <m/>
    <x v="130"/>
    <n v="0"/>
    <n v="265.07"/>
    <m/>
    <m/>
    <m/>
    <n v="265.07"/>
    <x v="12"/>
    <m/>
    <s v="21.0"/>
    <s v="00036.0"/>
    <s v="91001"/>
    <s v="85000"/>
    <x v="8"/>
    <x v="31"/>
    <n v="0"/>
    <s v="Architect - To modernize and upgrade Grandview to create classrooms for the 21st Century project.  Include allowances of $39,000.00. "/>
  </r>
  <r>
    <s v="Grandview-21st Century-Design"/>
    <x v="6"/>
    <x v="6"/>
    <x v="9"/>
    <x v="0"/>
    <x v="51"/>
    <x v="8"/>
    <x v="93"/>
    <x v="192"/>
    <x v="0"/>
    <m/>
    <x v="130"/>
    <n v="0"/>
    <n v="-265.07"/>
    <m/>
    <m/>
    <m/>
    <n v="-265.07"/>
    <x v="12"/>
    <m/>
    <s v="21.0"/>
    <s v="00036.0"/>
    <s v="91001"/>
    <s v="85000"/>
    <x v="8"/>
    <x v="31"/>
    <n v="0"/>
    <s v="Architect - To modernize and upgrade Grandview to create classrooms for the 21st Century project.  Include allowances of $39,000.00.  Reverse accrual from prior year. "/>
  </r>
  <r>
    <s v="Grandview-21st Century-Design"/>
    <x v="6"/>
    <x v="6"/>
    <x v="9"/>
    <x v="0"/>
    <x v="51"/>
    <x v="8"/>
    <x v="93"/>
    <x v="81"/>
    <x v="2"/>
    <s v="2-517"/>
    <x v="130"/>
    <n v="63119"/>
    <n v="63119"/>
    <m/>
    <m/>
    <m/>
    <n v="0"/>
    <x v="12"/>
    <m/>
    <s v="21.0"/>
    <s v="00036.0"/>
    <s v="91001"/>
    <s v="85000"/>
    <x v="8"/>
    <x v="31"/>
    <n v="0"/>
    <s v="Architect - To modernize and upgrade Grandview to create classrooms for the 21st Century project.  Include allowances of $39,000.00. "/>
  </r>
  <r>
    <s v="Grandview-21st Century-Design"/>
    <x v="6"/>
    <x v="6"/>
    <x v="9"/>
    <x v="0"/>
    <x v="51"/>
    <x v="8"/>
    <x v="94"/>
    <x v="29"/>
    <x v="1"/>
    <s v="21-1214"/>
    <x v="131"/>
    <n v="0"/>
    <n v="81300"/>
    <n v="972626"/>
    <d v="2020-12-08T00:00:00"/>
    <s v="000000020148209"/>
    <n v="81300"/>
    <x v="12"/>
    <m/>
    <s v="21.0"/>
    <s v="00036.0"/>
    <s v="91001"/>
    <s v="85000"/>
    <x v="13"/>
    <x v="31"/>
    <n v="1"/>
    <s v="Architect - Modifications to Architect services for Grandview 21st Century, per District's request. To pay for: Mod 3 - Restroom, Mod 5 - Mock-up room 61, Mod 6 - Contract deviations, &amp; Mod 7 - New Standards. Addendum to PO2W-20*1207. "/>
  </r>
  <r>
    <s v="Grandview-21st Century-FF &amp; E"/>
    <x v="6"/>
    <x v="1"/>
    <x v="9"/>
    <x v="0"/>
    <x v="1"/>
    <x v="1"/>
    <x v="1"/>
    <x v="1"/>
    <x v="0"/>
    <s v="2-5019"/>
    <x v="15"/>
    <n v="0"/>
    <n v="13596.83"/>
    <n v="3207761219"/>
    <d v="2020-02-03T00:00:00"/>
    <s v="000000020065147"/>
    <n v="13596.83"/>
    <x v="12"/>
    <m/>
    <s v="21.0"/>
    <s v="00036.0"/>
    <s v="91001"/>
    <s v="85000"/>
    <x v="1"/>
    <x v="31"/>
    <n v="3.1596417264942563E-2"/>
    <s v="Furniture for Grandview - flex space chairs, mobile tchr desks, media tower, carpets, tables, tree seats, bin centers, etc."/>
  </r>
  <r>
    <s v="Grandview-21st Century-FF &amp; E"/>
    <x v="6"/>
    <x v="1"/>
    <x v="9"/>
    <x v="0"/>
    <x v="1"/>
    <x v="1"/>
    <x v="1"/>
    <x v="1"/>
    <x v="0"/>
    <s v="2-5019"/>
    <x v="15"/>
    <n v="0"/>
    <n v="7123.78"/>
    <n v="3207761219"/>
    <d v="2020-02-03T00:00:00"/>
    <s v="000000020065147"/>
    <n v="7123.78"/>
    <x v="12"/>
    <m/>
    <s v="21.0"/>
    <s v="00036.0"/>
    <s v="91001"/>
    <s v="85000"/>
    <x v="0"/>
    <x v="31"/>
    <n v="1.6554294301219661E-2"/>
    <s v="Furniture for Grandview - flex space chairs, mobile tchr desks, media tower, carpets, tables, tree seats, bin centers, etc."/>
  </r>
  <r>
    <s v="Grandview-21st Century-Environ Consultant"/>
    <x v="6"/>
    <x v="2"/>
    <x v="9"/>
    <x v="0"/>
    <x v="2"/>
    <x v="2"/>
    <x v="40"/>
    <x v="194"/>
    <x v="0"/>
    <s v="2-10467"/>
    <x v="132"/>
    <n v="0"/>
    <n v="2900"/>
    <s v="MCSI-4521"/>
    <d v="2020-06-19T00:00:00"/>
    <s v="000000020106917"/>
    <n v="2900"/>
    <x v="12"/>
    <m/>
    <s v="21.0"/>
    <s v="00036.0"/>
    <s v="91001"/>
    <s v="85000"/>
    <x v="2"/>
    <x v="31"/>
    <n v="1"/>
    <s v="Asbestos &amp; lead-based paint survey of Grandview's permanent buildings. Walk through, collect samples, testing of samples, and prepare report."/>
  </r>
  <r>
    <s v="Grandview-21st Century-FF &amp; E"/>
    <x v="6"/>
    <x v="1"/>
    <x v="9"/>
    <x v="0"/>
    <x v="39"/>
    <x v="1"/>
    <x v="0"/>
    <x v="195"/>
    <x v="0"/>
    <s v="2-1363"/>
    <x v="133"/>
    <n v="0"/>
    <n v="8041.68"/>
    <n v="110598716"/>
    <d v="2019-07-30T00:00:00"/>
    <s v="000000020001919"/>
    <n v="8041.68"/>
    <x v="12"/>
    <m/>
    <s v="21.0"/>
    <s v="00036.0"/>
    <s v="91001"/>
    <s v="85000"/>
    <x v="1"/>
    <x v="31"/>
    <n v="1"/>
    <s v="Furniture - Tables, casters, and shop stools for Grandview's room #61"/>
  </r>
  <r>
    <s v="Grandview-Fire alarm-DSA Fees"/>
    <x v="6"/>
    <x v="7"/>
    <x v="9"/>
    <x v="3"/>
    <x v="12"/>
    <x v="9"/>
    <x v="95"/>
    <x v="196"/>
    <x v="2"/>
    <s v="22-742"/>
    <x v="134"/>
    <n v="0"/>
    <n v="1451.25"/>
    <n v="12682"/>
    <d v="2021-08-04T00:00:00"/>
    <s v="000000020223410"/>
    <n v="1451.25"/>
    <x v="13"/>
    <m/>
    <s v="21.0"/>
    <s v="00036.0"/>
    <s v="91001"/>
    <s v="85000"/>
    <x v="9"/>
    <x v="32"/>
    <n v="0.4576271186440678"/>
    <s v="DGS plan/field review fee for Grandview fire alarm"/>
  </r>
  <r>
    <s v="Grandview-Fire Alarm-Environ Consultant"/>
    <x v="6"/>
    <x v="2"/>
    <x v="9"/>
    <x v="3"/>
    <x v="2"/>
    <x v="29"/>
    <x v="21"/>
    <x v="120"/>
    <x v="0"/>
    <s v="2-9607"/>
    <x v="135"/>
    <n v="0"/>
    <n v="850"/>
    <s v="MCSI-4508"/>
    <d v="2020-04-29T00:00:00"/>
    <s v="000000020093275"/>
    <n v="850"/>
    <x v="13"/>
    <m/>
    <s v="21.0"/>
    <s v="00036.0"/>
    <s v="91001"/>
    <s v="85000"/>
    <x v="2"/>
    <x v="32"/>
    <n v="1"/>
    <s v="Limited asbestos survey of Grandview's permanent buildings."/>
  </r>
  <r>
    <s v="Grandview-Fire alarm-Design"/>
    <x v="6"/>
    <x v="6"/>
    <x v="9"/>
    <x v="3"/>
    <x v="10"/>
    <x v="8"/>
    <x v="12"/>
    <x v="121"/>
    <x v="1"/>
    <m/>
    <x v="20"/>
    <n v="0"/>
    <n v="2375"/>
    <n v="28044"/>
    <d v="2020-10-14T00:00:00"/>
    <s v="000000020134523"/>
    <n v="2375"/>
    <x v="13"/>
    <m/>
    <s v="21.0"/>
    <s v="00036.0"/>
    <s v="91001"/>
    <s v="85000"/>
    <x v="8"/>
    <x v="32"/>
    <n v="1.3860519404727167E-2"/>
    <s v="Architect - Provide architectural &amp; engineering services to upgrade the existing fire detection and alarm systems for Grandview. Facilities paid PO1-20*893 &amp; 19-104049 in the amount of $35,625.00. The total architect contract for Grandview FA is $47,500.00"/>
  </r>
  <r>
    <s v="Grandview-Fire alarm-Design"/>
    <x v="6"/>
    <x v="6"/>
    <x v="9"/>
    <x v="3"/>
    <x v="10"/>
    <x v="8"/>
    <x v="12"/>
    <x v="197"/>
    <x v="1"/>
    <m/>
    <x v="20"/>
    <n v="0"/>
    <n v="2375"/>
    <n v="28116"/>
    <d v="2021-01-07T00:00:00"/>
    <s v="000000020154828"/>
    <n v="2375"/>
    <x v="13"/>
    <m/>
    <s v="21.0"/>
    <s v="00036.0"/>
    <s v="91001"/>
    <s v="85000"/>
    <x v="8"/>
    <x v="32"/>
    <n v="1.3860519404727167E-2"/>
    <s v="Architect - Provide architectural &amp; engineering services to upgrade the existing fire detection and alarm systems for Grandview. Facilities paid PO1-20*893 &amp; 19-104049 in the amount of $35,625.00. The total architect contract for Grandview FA is $47,500.00"/>
  </r>
  <r>
    <s v="Grandview-Fire alarm-Design"/>
    <x v="6"/>
    <x v="6"/>
    <x v="9"/>
    <x v="3"/>
    <x v="10"/>
    <x v="8"/>
    <x v="12"/>
    <x v="34"/>
    <x v="1"/>
    <m/>
    <x v="20"/>
    <n v="0"/>
    <n v="2375"/>
    <n v="28378"/>
    <d v="2021-03-24T00:00:00"/>
    <s v="000000020174735"/>
    <n v="2375"/>
    <x v="13"/>
    <m/>
    <s v="21.0"/>
    <s v="00036.0"/>
    <s v="91001"/>
    <s v="85000"/>
    <x v="8"/>
    <x v="32"/>
    <n v="1.3860519404727167E-2"/>
    <s v="Architect - Provide architectural &amp; engineering services to upgrade the existing fire detection and alarm systems for Grandview. Facilities paid PO1-20*893 &amp; 19-104049 in the amount of $35,625.00. The total architect contract for Grandview FA is $47,500.00"/>
  </r>
  <r>
    <s v="Grandview-Fire alarm-Design"/>
    <x v="6"/>
    <x v="6"/>
    <x v="9"/>
    <x v="3"/>
    <x v="10"/>
    <x v="8"/>
    <x v="12"/>
    <x v="34"/>
    <x v="1"/>
    <m/>
    <x v="20"/>
    <n v="0"/>
    <n v="2375"/>
    <n v="28463"/>
    <d v="2021-03-24T00:00:00"/>
    <s v="000000020174735"/>
    <n v="2375"/>
    <x v="13"/>
    <m/>
    <s v="21.0"/>
    <s v="00036.0"/>
    <s v="91001"/>
    <s v="85000"/>
    <x v="8"/>
    <x v="32"/>
    <n v="1.3860519404727167E-2"/>
    <s v="Architect - Provide architectural &amp; engineering services to upgrade the existing fire detection and alarm systems for Grandview. Facilities paid PO1-20*893 &amp; 19-104049 in the amount of $35,625.00. The total architect contract for Grandview FA is $47,500.00"/>
  </r>
  <r>
    <s v="Grandview-Fire alarm-Design"/>
    <x v="6"/>
    <x v="6"/>
    <x v="9"/>
    <x v="3"/>
    <x v="10"/>
    <x v="8"/>
    <x v="12"/>
    <x v="17"/>
    <x v="1"/>
    <m/>
    <x v="20"/>
    <n v="0"/>
    <n v="1425"/>
    <n v="28729"/>
    <d v="2021-09-09T00:00:00"/>
    <s v="000000020255226"/>
    <n v="1425"/>
    <x v="13"/>
    <m/>
    <s v="21.0"/>
    <s v="00036.0"/>
    <s v="91001"/>
    <s v="85000"/>
    <x v="8"/>
    <x v="32"/>
    <n v="8.3163116428362997E-3"/>
    <s v="Architect - Provide architectural &amp; engineering services to upgrade the existing fire detection and alarm systems for Grandview. Facilities paid PO1-20*893 &amp; 19-104049 in the amount of $35,625.00. The total architect contract for Grandview FA is $47,500.00"/>
  </r>
  <r>
    <s v="Grandview-Fire alarm-Design"/>
    <x v="6"/>
    <x v="6"/>
    <x v="9"/>
    <x v="3"/>
    <x v="10"/>
    <x v="8"/>
    <x v="12"/>
    <x v="198"/>
    <x v="2"/>
    <s v="21-1992"/>
    <x v="20"/>
    <n v="0"/>
    <n v="950"/>
    <n v="28994"/>
    <d v="2021-11-17T00:00:00"/>
    <s v="000000020338267"/>
    <n v="950"/>
    <x v="13"/>
    <m/>
    <s v="21.0"/>
    <s v="00036.0"/>
    <s v="91001"/>
    <s v="85000"/>
    <x v="8"/>
    <x v="32"/>
    <n v="5.544207761890867E-3"/>
    <s v="Architect - Provide architectural &amp; engineering services to upgrade the existing fire detection and alarm systems for Grandview. Facilities paid PO1-20*893 &amp; 19-104049 in the amount of $35,625.00. The total architect contract for Grandview FA is $47,500.00"/>
  </r>
  <r>
    <s v="Grandview-Fire Alarm-DSA Inspection"/>
    <x v="6"/>
    <x v="4"/>
    <x v="9"/>
    <x v="3"/>
    <x v="5"/>
    <x v="4"/>
    <x v="96"/>
    <x v="122"/>
    <x v="0"/>
    <m/>
    <x v="136"/>
    <n v="0"/>
    <n v="2345"/>
    <s v="202005-03:GFA"/>
    <d v="2020-05-26T00:00:00"/>
    <s v="000000020099846"/>
    <n v="2345"/>
    <x v="13"/>
    <m/>
    <s v="21.0"/>
    <s v="00036.0"/>
    <s v="91001"/>
    <s v="85000"/>
    <x v="5"/>
    <x v="32"/>
    <n v="0.25013333333333332"/>
    <s v="General inspection for the project as defined in Title 24 at Grandview.  Alterations to 1 campus wide fire alarm system"/>
  </r>
  <r>
    <s v="Grandview-Fire Alarm-DSA Inspection"/>
    <x v="6"/>
    <x v="4"/>
    <x v="9"/>
    <x v="3"/>
    <x v="5"/>
    <x v="4"/>
    <x v="96"/>
    <x v="194"/>
    <x v="0"/>
    <m/>
    <x v="136"/>
    <n v="0"/>
    <n v="2345"/>
    <s v="202006-02:GFA"/>
    <d v="2020-06-19T00:00:00"/>
    <s v="000000020106934"/>
    <n v="2345"/>
    <x v="13"/>
    <m/>
    <s v="21.0"/>
    <s v="00036.0"/>
    <s v="91001"/>
    <s v="85000"/>
    <x v="5"/>
    <x v="32"/>
    <n v="0.25013333333333332"/>
    <s v="General inspection for the project as defined in Title 24 at Grandview.  Alterations to 1 campus wide fire alarm system"/>
  </r>
  <r>
    <s v="Grandview-Fire Alarm-DSA Inspection"/>
    <x v="6"/>
    <x v="4"/>
    <x v="9"/>
    <x v="3"/>
    <x v="5"/>
    <x v="4"/>
    <x v="96"/>
    <x v="121"/>
    <x v="1"/>
    <m/>
    <x v="136"/>
    <n v="0"/>
    <n v="2345"/>
    <s v="202009-09:GFA"/>
    <d v="2020-10-14T00:00:00"/>
    <s v="000000020134520"/>
    <n v="2345"/>
    <x v="13"/>
    <m/>
    <s v="21.0"/>
    <s v="00036.0"/>
    <s v="91001"/>
    <s v="85000"/>
    <x v="5"/>
    <x v="32"/>
    <n v="0.25013333333333332"/>
    <s v="General inspection for the project as defined in Title 24 at Grandview.  Alterations to 1 campus wide fire alarm system"/>
  </r>
  <r>
    <s v="Grandview-Fire Alarm-DSA Inspection"/>
    <x v="6"/>
    <x v="4"/>
    <x v="9"/>
    <x v="3"/>
    <x v="5"/>
    <x v="4"/>
    <x v="96"/>
    <x v="199"/>
    <x v="1"/>
    <m/>
    <x v="136"/>
    <n v="0"/>
    <n v="1840"/>
    <s v="20210630-06: GFA"/>
    <d v="2021-09-13T00:00:00"/>
    <s v="000000020257046"/>
    <n v="1840"/>
    <x v="13"/>
    <m/>
    <s v="21.0"/>
    <s v="00036.0"/>
    <s v="91001"/>
    <s v="85000"/>
    <x v="5"/>
    <x v="32"/>
    <n v="0.19626666666666667"/>
    <s v="General inspection for the project as defined in Title 24 at Grandview.  Alterations to 1 campus wide fire alarm system"/>
  </r>
  <r>
    <s v="Grandview-Fire Alarm-DSA Inspection"/>
    <x v="6"/>
    <x v="4"/>
    <x v="9"/>
    <x v="3"/>
    <x v="5"/>
    <x v="4"/>
    <x v="96"/>
    <x v="25"/>
    <x v="2"/>
    <s v="2-5882"/>
    <x v="136"/>
    <n v="500"/>
    <n v="500"/>
    <m/>
    <m/>
    <m/>
    <n v="0"/>
    <x v="13"/>
    <m/>
    <s v="21.0"/>
    <s v="00036.0"/>
    <s v="91001"/>
    <s v="85000"/>
    <x v="5"/>
    <x v="32"/>
    <n v="0"/>
    <s v="General inspection for the project as defined in Title 24 at Grandview.  Alterations to 1 campus wide fire alarm system"/>
  </r>
  <r>
    <s v="Grandview-Fire Alarm-Contractor"/>
    <x v="6"/>
    <x v="3"/>
    <x v="9"/>
    <x v="3"/>
    <x v="13"/>
    <x v="3"/>
    <x v="59"/>
    <x v="123"/>
    <x v="0"/>
    <m/>
    <x v="83"/>
    <n v="0"/>
    <n v="1578.9"/>
    <s v="Pay app #1"/>
    <d v="2020-03-10T00:00:00"/>
    <s v="000000020079637"/>
    <n v="1578.9"/>
    <x v="13"/>
    <m/>
    <s v="21.0"/>
    <s v="00036.0"/>
    <s v="91001"/>
    <s v="85000"/>
    <x v="4"/>
    <x v="32"/>
    <n v="1.2337831342447243E-3"/>
    <s v="Fire alarm and low voltage service for Grandview"/>
  </r>
  <r>
    <s v="Grandview-Fire Alarm-Contractor"/>
    <x v="6"/>
    <x v="3"/>
    <x v="9"/>
    <x v="3"/>
    <x v="13"/>
    <x v="3"/>
    <x v="59"/>
    <x v="125"/>
    <x v="0"/>
    <m/>
    <x v="83"/>
    <n v="0"/>
    <n v="47652.480000000003"/>
    <s v="Pay app #4"/>
    <d v="2020-05-29T00:00:00"/>
    <s v="000000020101116"/>
    <n v="47652.480000000003"/>
    <x v="13"/>
    <m/>
    <s v="21.0"/>
    <s v="00036.0"/>
    <s v="91001"/>
    <s v="85000"/>
    <x v="4"/>
    <x v="32"/>
    <n v="3.723657364553426E-2"/>
    <s v="Fire alarm and low voltage service for Grandview"/>
  </r>
  <r>
    <s v="Grandview-Fire Alarm-Contractor"/>
    <x v="6"/>
    <x v="3"/>
    <x v="9"/>
    <x v="3"/>
    <x v="13"/>
    <x v="3"/>
    <x v="59"/>
    <x v="126"/>
    <x v="0"/>
    <m/>
    <x v="83"/>
    <n v="0"/>
    <n v="35854.85"/>
    <s v="Pay app #5"/>
    <d v="2020-07-30T00:00:00"/>
    <s v="000000020117024"/>
    <n v="35854.85"/>
    <x v="13"/>
    <m/>
    <s v="21.0"/>
    <s v="00036.0"/>
    <s v="91001"/>
    <s v="85000"/>
    <x v="4"/>
    <x v="32"/>
    <n v="2.801767636384473E-2"/>
    <s v="Fire alarm and low voltage service for Grandview"/>
  </r>
  <r>
    <s v="Grandview-Fire Alarm-Contractor"/>
    <x v="6"/>
    <x v="3"/>
    <x v="9"/>
    <x v="3"/>
    <x v="13"/>
    <x v="3"/>
    <x v="59"/>
    <x v="126"/>
    <x v="0"/>
    <m/>
    <x v="83"/>
    <n v="0"/>
    <n v="12251.63"/>
    <s v="Pay app #6"/>
    <d v="2020-07-30T00:00:00"/>
    <s v="000000020117024"/>
    <n v="12251.63"/>
    <x v="13"/>
    <m/>
    <s v="21.0"/>
    <s v="00036.0"/>
    <s v="91001"/>
    <s v="85000"/>
    <x v="4"/>
    <x v="32"/>
    <n v="9.5736617018219571E-3"/>
    <s v="Fire alarm and low voltage service for Grandview"/>
  </r>
  <r>
    <s v="Grandview-Fire Alarm-Contractor"/>
    <x v="6"/>
    <x v="3"/>
    <x v="9"/>
    <x v="3"/>
    <x v="13"/>
    <x v="3"/>
    <x v="59"/>
    <x v="200"/>
    <x v="1"/>
    <m/>
    <x v="83"/>
    <n v="0"/>
    <n v="28361.78"/>
    <s v="Pay app #7"/>
    <d v="2020-08-28T00:00:00"/>
    <s v="000000020122656"/>
    <n v="28361.78"/>
    <x v="13"/>
    <m/>
    <s v="21.0"/>
    <s v="00036.0"/>
    <s v="91001"/>
    <s v="85000"/>
    <x v="4"/>
    <x v="32"/>
    <n v="2.216244589344438E-2"/>
    <s v="Fire alarm and low voltage service for Grandview"/>
  </r>
  <r>
    <s v="Grandview-Fire Alarm-Contractor"/>
    <x v="6"/>
    <x v="3"/>
    <x v="9"/>
    <x v="3"/>
    <x v="13"/>
    <x v="3"/>
    <x v="59"/>
    <x v="90"/>
    <x v="1"/>
    <m/>
    <x v="83"/>
    <n v="0"/>
    <n v="6786.8"/>
    <s v="Pay app #12"/>
    <d v="2021-05-21T00:00:00"/>
    <s v="000000020191188"/>
    <n v="6786.8"/>
    <x v="13"/>
    <m/>
    <s v="21.0"/>
    <s v="00036.0"/>
    <s v="91001"/>
    <s v="85000"/>
    <x v="4"/>
    <x v="32"/>
    <n v="5.3033373712661315E-3"/>
    <s v="Fire alarm and low voltage service for Grandview"/>
  </r>
  <r>
    <s v="Grandview-Fire Alarm-Contractor"/>
    <x v="6"/>
    <x v="3"/>
    <x v="9"/>
    <x v="3"/>
    <x v="13"/>
    <x v="3"/>
    <x v="59"/>
    <x v="90"/>
    <x v="1"/>
    <m/>
    <x v="83"/>
    <n v="0"/>
    <n v="1365.7"/>
    <s v="Pay app #14"/>
    <d v="2021-05-21T00:00:00"/>
    <s v="000000020191188"/>
    <n v="1365.7"/>
    <x v="13"/>
    <m/>
    <s v="21.0"/>
    <s v="00036.0"/>
    <s v="91001"/>
    <s v="85000"/>
    <x v="4"/>
    <x v="32"/>
    <n v="1.0671845122794477E-3"/>
    <s v="Fire alarm and low voltage service for Grandview"/>
  </r>
  <r>
    <s v="Grandview-Fire Alarm-Contractor"/>
    <x v="6"/>
    <x v="3"/>
    <x v="9"/>
    <x v="3"/>
    <x v="13"/>
    <x v="3"/>
    <x v="59"/>
    <x v="90"/>
    <x v="1"/>
    <m/>
    <x v="83"/>
    <n v="0"/>
    <n v="855"/>
    <s v="Pay app #15"/>
    <d v="2021-05-21T00:00:00"/>
    <s v="000000020191188"/>
    <n v="855"/>
    <x v="13"/>
    <m/>
    <s v="21.0"/>
    <s v="00036.0"/>
    <s v="91001"/>
    <s v="85000"/>
    <x v="4"/>
    <x v="32"/>
    <n v="6.6811361060183626E-4"/>
    <s v="Fire alarm and low voltage service for Grandview"/>
  </r>
  <r>
    <s v="Grandview-Fire Alarm-Contractor"/>
    <x v="6"/>
    <x v="3"/>
    <x v="9"/>
    <x v="3"/>
    <x v="13"/>
    <x v="3"/>
    <x v="59"/>
    <x v="201"/>
    <x v="2"/>
    <m/>
    <x v="83"/>
    <n v="0"/>
    <n v="3650.96"/>
    <s v="Pay app #16"/>
    <d v="2021-11-22T00:00:00"/>
    <s v="000000020341778"/>
    <n v="3650.96"/>
    <x v="13"/>
    <m/>
    <s v="21.0"/>
    <s v="00036.0"/>
    <s v="91001"/>
    <s v="85000"/>
    <x v="4"/>
    <x v="32"/>
    <n v="2.8529310734068773E-3"/>
    <s v="Fire alarm and low voltage service for Grandview"/>
  </r>
  <r>
    <s v="Grandview-Fire Alarm-Contractor"/>
    <x v="6"/>
    <x v="3"/>
    <x v="9"/>
    <x v="3"/>
    <x v="13"/>
    <x v="3"/>
    <x v="59"/>
    <x v="5"/>
    <x v="2"/>
    <s v="2-4502"/>
    <x v="83"/>
    <n v="8282.0099999999802"/>
    <n v="8282.0099999999802"/>
    <m/>
    <m/>
    <m/>
    <n v="0"/>
    <x v="13"/>
    <m/>
    <s v="21.0"/>
    <s v="00036.0"/>
    <s v="91001"/>
    <s v="85000"/>
    <x v="4"/>
    <x v="32"/>
    <n v="0"/>
    <s v="Fire alarm and low voltage service for Grandview"/>
  </r>
  <r>
    <s v="Grazide-21st Century-Technology"/>
    <x v="1"/>
    <x v="0"/>
    <x v="10"/>
    <x v="0"/>
    <x v="0"/>
    <x v="5"/>
    <x v="0"/>
    <x v="9"/>
    <x v="0"/>
    <s v="2-512"/>
    <x v="8"/>
    <n v="0"/>
    <n v="9315.4699999999993"/>
    <s v="0173712-IN"/>
    <d v="2019-10-10T00:00:00"/>
    <s v="000000020025135"/>
    <n v="9315.4699999999993"/>
    <x v="0"/>
    <m/>
    <s v="21.0"/>
    <s v="00036.0"/>
    <s v="91001"/>
    <s v="85000"/>
    <x v="1"/>
    <x v="33"/>
    <n v="2.1441079738091376E-3"/>
    <s v="Lenovo 300e Laptops, electronic waste, 3 yr sealed battery replacement, 4.5 year warranty, integration services, imaging, asset tag &amp; reporting, cart wiring, and delivery for Grazide. Total computers: 349"/>
  </r>
  <r>
    <s v="Grazide-21st Century-Technology"/>
    <x v="1"/>
    <x v="0"/>
    <x v="10"/>
    <x v="0"/>
    <x v="0"/>
    <x v="5"/>
    <x v="0"/>
    <x v="9"/>
    <x v="0"/>
    <s v="2-512"/>
    <x v="8"/>
    <n v="0"/>
    <n v="126147.01"/>
    <s v="0174014-IN"/>
    <d v="2019-10-10T00:00:00"/>
    <s v="000000020025135"/>
    <n v="126147.01"/>
    <x v="0"/>
    <m/>
    <s v="21.0"/>
    <s v="00036.0"/>
    <s v="91001"/>
    <s v="85000"/>
    <x v="1"/>
    <x v="33"/>
    <n v="2.903480017789559E-2"/>
    <s v="Lenovo 300e Laptops, electronic waste, 3 yr sealed battery replacement, 4.5 year warranty, integration services, imaging, asset tag &amp; reporting, cart wiring, and delivery for Grazide. Total computers: 349"/>
  </r>
  <r>
    <s v="Grazide-21st Century-Technology"/>
    <x v="1"/>
    <x v="0"/>
    <x v="10"/>
    <x v="0"/>
    <x v="0"/>
    <x v="5"/>
    <x v="0"/>
    <x v="9"/>
    <x v="0"/>
    <s v="2-512"/>
    <x v="8"/>
    <n v="0"/>
    <n v="120"/>
    <s v="0173712-IN"/>
    <d v="2019-10-10T00:00:00"/>
    <s v="000000020025135"/>
    <n v="120"/>
    <x v="0"/>
    <m/>
    <s v="21.0"/>
    <s v="00036.0"/>
    <s v="91001"/>
    <s v="85000"/>
    <x v="6"/>
    <x v="33"/>
    <n v="2.7619965160866445E-5"/>
    <s v="Lenovo 300e Laptops, electronic waste, 3 yr sealed battery replacement, 4.5 year warranty, integration services, imaging, asset tag &amp; reporting, cart wiring, and delivery for Grazide. Total computers: 349"/>
  </r>
  <r>
    <s v="Grazide-21st Century-Technology"/>
    <x v="1"/>
    <x v="0"/>
    <x v="10"/>
    <x v="0"/>
    <x v="0"/>
    <x v="5"/>
    <x v="0"/>
    <x v="9"/>
    <x v="0"/>
    <s v="2-512"/>
    <x v="8"/>
    <n v="0"/>
    <n v="72"/>
    <s v="0173712-IN"/>
    <d v="2019-10-10T00:00:00"/>
    <s v="000000020025135"/>
    <n v="72"/>
    <x v="0"/>
    <m/>
    <s v="21.0"/>
    <s v="00036.0"/>
    <s v="91001"/>
    <s v="85000"/>
    <x v="6"/>
    <x v="33"/>
    <n v="1.6571979096519868E-5"/>
    <s v="Lenovo 300e Laptops, electronic waste, 3 yr sealed battery replacement, 4.5 year warranty, integration services, imaging, asset tag &amp; reporting, cart wiring, and delivery for Grazide. Total computers: 349"/>
  </r>
  <r>
    <s v="Grazide-21st Century-Technology"/>
    <x v="1"/>
    <x v="0"/>
    <x v="10"/>
    <x v="0"/>
    <x v="0"/>
    <x v="5"/>
    <x v="0"/>
    <x v="9"/>
    <x v="0"/>
    <s v="2-512"/>
    <x v="8"/>
    <n v="0"/>
    <n v="228"/>
    <s v="0173712-IN"/>
    <d v="2019-10-10T00:00:00"/>
    <s v="000000020025135"/>
    <n v="228"/>
    <x v="0"/>
    <m/>
    <s v="21.0"/>
    <s v="00036.0"/>
    <s v="91001"/>
    <s v="85000"/>
    <x v="6"/>
    <x v="33"/>
    <n v="5.2477933805646245E-5"/>
    <s v="Lenovo 300e Laptops, electronic waste, 3 yr sealed battery replacement, 4.5 year warranty, integration services, imaging, asset tag &amp; reporting, cart wiring, and delivery for Grazide. Total computers: 349"/>
  </r>
  <r>
    <s v="Grazide-21st Century-Technology"/>
    <x v="1"/>
    <x v="0"/>
    <x v="10"/>
    <x v="0"/>
    <x v="0"/>
    <x v="5"/>
    <x v="0"/>
    <x v="9"/>
    <x v="0"/>
    <s v="2-512"/>
    <x v="8"/>
    <n v="0"/>
    <n v="279.36"/>
    <s v="0173712-IN"/>
    <d v="2019-10-10T00:00:00"/>
    <s v="000000020025135"/>
    <n v="279.36"/>
    <x v="0"/>
    <m/>
    <s v="21.0"/>
    <s v="00036.0"/>
    <s v="91001"/>
    <s v="85000"/>
    <x v="6"/>
    <x v="33"/>
    <n v="6.4299278894497085E-5"/>
    <s v="Lenovo 300e Laptops, electronic waste, 3 yr sealed battery replacement, 4.5 year warranty, integration services, imaging, asset tag &amp; reporting, cart wiring, and delivery for Grazide. Total computers: 349"/>
  </r>
  <r>
    <s v="Grazide-21st Century-Technology"/>
    <x v="1"/>
    <x v="0"/>
    <x v="10"/>
    <x v="0"/>
    <x v="0"/>
    <x v="5"/>
    <x v="0"/>
    <x v="9"/>
    <x v="0"/>
    <s v="2-512"/>
    <x v="8"/>
    <n v="0"/>
    <n v="768.72"/>
    <s v="0173712-IN"/>
    <d v="2019-10-10T00:00:00"/>
    <s v="000000020025135"/>
    <n v="768.72"/>
    <x v="0"/>
    <m/>
    <s v="21.0"/>
    <s v="00036.0"/>
    <s v="91001"/>
    <s v="85000"/>
    <x v="6"/>
    <x v="33"/>
    <n v="1.7693349682051045E-4"/>
    <s v="Lenovo 300e Laptops, electronic waste, 3 yr sealed battery replacement, 4.5 year warranty, integration services, imaging, asset tag &amp; reporting, cart wiring, and delivery for Grazide. Total computers: 349"/>
  </r>
  <r>
    <s v="Grazide-21st Century-Technology"/>
    <x v="1"/>
    <x v="0"/>
    <x v="10"/>
    <x v="0"/>
    <x v="0"/>
    <x v="5"/>
    <x v="0"/>
    <x v="9"/>
    <x v="0"/>
    <s v="2-512"/>
    <x v="8"/>
    <n v="0"/>
    <n v="36"/>
    <s v="0173712-IN"/>
    <d v="2019-10-10T00:00:00"/>
    <s v="000000020025135"/>
    <n v="36"/>
    <x v="0"/>
    <m/>
    <s v="21.0"/>
    <s v="00036.0"/>
    <s v="91001"/>
    <s v="85000"/>
    <x v="6"/>
    <x v="33"/>
    <n v="8.2859895482599338E-6"/>
    <s v="Lenovo 300e Laptops, electronic waste, 3 yr sealed battery replacement, 4.5 year warranty, integration services, imaging, asset tag &amp; reporting, cart wiring, and delivery for Grazide. Total computers: 349"/>
  </r>
  <r>
    <s v="Grazide-21st Century-Technology"/>
    <x v="1"/>
    <x v="0"/>
    <x v="10"/>
    <x v="0"/>
    <x v="0"/>
    <x v="5"/>
    <x v="0"/>
    <x v="9"/>
    <x v="0"/>
    <s v="2-512"/>
    <x v="8"/>
    <n v="0"/>
    <n v="487.5"/>
    <s v="0174014-IN"/>
    <d v="2019-10-10T00:00:00"/>
    <s v="000000020025135"/>
    <n v="487.5"/>
    <x v="0"/>
    <m/>
    <s v="21.0"/>
    <s v="00036.0"/>
    <s v="91001"/>
    <s v="85000"/>
    <x v="6"/>
    <x v="33"/>
    <n v="1.1220610846601993E-4"/>
    <s v="Lenovo 300e Laptops, electronic waste, 3 yr sealed battery replacement, 4.5 year warranty, integration services, imaging, asset tag &amp; reporting, cart wiring, and delivery for Grazide. Total computers: 349"/>
  </r>
  <r>
    <s v="Grazide-21st Century-Technology"/>
    <x v="1"/>
    <x v="0"/>
    <x v="10"/>
    <x v="0"/>
    <x v="0"/>
    <x v="5"/>
    <x v="0"/>
    <x v="9"/>
    <x v="0"/>
    <s v="2-512"/>
    <x v="8"/>
    <n v="0"/>
    <n v="975"/>
    <s v="0174014-IN"/>
    <d v="2019-10-10T00:00:00"/>
    <s v="000000020025135"/>
    <n v="975"/>
    <x v="0"/>
    <m/>
    <s v="21.0"/>
    <s v="00036.0"/>
    <s v="91001"/>
    <s v="85000"/>
    <x v="6"/>
    <x v="33"/>
    <n v="2.2441221693203986E-4"/>
    <s v="Lenovo 300e Laptops, electronic waste, 3 yr sealed battery replacement, 4.5 year warranty, integration services, imaging, asset tag &amp; reporting, cart wiring, and delivery for Grazide. Total computers: 349"/>
  </r>
  <r>
    <s v="Grazide-21st Century-Technology"/>
    <x v="1"/>
    <x v="0"/>
    <x v="10"/>
    <x v="0"/>
    <x v="0"/>
    <x v="5"/>
    <x v="0"/>
    <x v="9"/>
    <x v="0"/>
    <s v="2-512"/>
    <x v="8"/>
    <n v="0"/>
    <n v="1625"/>
    <s v="0174014-IN"/>
    <d v="2019-10-10T00:00:00"/>
    <s v="000000020025135"/>
    <n v="1625"/>
    <x v="0"/>
    <m/>
    <s v="21.0"/>
    <s v="00036.0"/>
    <s v="91001"/>
    <s v="85000"/>
    <x v="6"/>
    <x v="33"/>
    <n v="3.7402036155339977E-4"/>
    <s v="Lenovo 300e Laptops, electronic waste, 3 yr sealed battery replacement, 4.5 year warranty, integration services, imaging, asset tag &amp; reporting, cart wiring, and delivery for Grazide. Total computers: 349"/>
  </r>
  <r>
    <s v="Grazide-21st Century-Technology"/>
    <x v="1"/>
    <x v="0"/>
    <x v="10"/>
    <x v="0"/>
    <x v="0"/>
    <x v="5"/>
    <x v="0"/>
    <x v="9"/>
    <x v="0"/>
    <s v="2-512"/>
    <x v="8"/>
    <n v="0"/>
    <n v="3087.5"/>
    <s v="0174014-IN"/>
    <d v="2019-10-10T00:00:00"/>
    <s v="000000020025135"/>
    <n v="3087.5"/>
    <x v="0"/>
    <m/>
    <s v="21.0"/>
    <s v="00036.0"/>
    <s v="91001"/>
    <s v="85000"/>
    <x v="6"/>
    <x v="33"/>
    <n v="7.1063868695145957E-4"/>
    <s v="Lenovo 300e Laptops, electronic waste, 3 yr sealed battery replacement, 4.5 year warranty, integration services, imaging, asset tag &amp; reporting, cart wiring, and delivery for Grazide. Total computers: 349"/>
  </r>
  <r>
    <s v="Grazide-21st Century-Technology"/>
    <x v="1"/>
    <x v="0"/>
    <x v="10"/>
    <x v="0"/>
    <x v="0"/>
    <x v="5"/>
    <x v="0"/>
    <x v="9"/>
    <x v="0"/>
    <s v="2-512"/>
    <x v="8"/>
    <n v="0"/>
    <n v="3783"/>
    <s v="0174014-IN"/>
    <d v="2019-10-10T00:00:00"/>
    <s v="000000020025135"/>
    <n v="3783"/>
    <x v="0"/>
    <m/>
    <s v="21.0"/>
    <s v="00036.0"/>
    <s v="91001"/>
    <s v="85000"/>
    <x v="6"/>
    <x v="33"/>
    <n v="8.7071940169631472E-4"/>
    <s v="Lenovo 300e Laptops, electronic waste, 3 yr sealed battery replacement, 4.5 year warranty, integration services, imaging, asset tag &amp; reporting, cart wiring, and delivery for Grazide. Total computers: 349"/>
  </r>
  <r>
    <s v="Grazide-21st Century-Technology"/>
    <x v="1"/>
    <x v="0"/>
    <x v="10"/>
    <x v="0"/>
    <x v="0"/>
    <x v="5"/>
    <x v="0"/>
    <x v="9"/>
    <x v="0"/>
    <s v="2-512"/>
    <x v="8"/>
    <n v="0"/>
    <n v="10409.75"/>
    <s v="0174014-IN"/>
    <d v="2019-10-10T00:00:00"/>
    <s v="000000020025135"/>
    <n v="10409.75"/>
    <x v="0"/>
    <m/>
    <s v="21.0"/>
    <s v="00036.0"/>
    <s v="91001"/>
    <s v="85000"/>
    <x v="6"/>
    <x v="33"/>
    <n v="2.395974436111079E-3"/>
    <s v="Lenovo 300e Laptops, electronic waste, 3 yr sealed battery replacement, 4.5 year warranty, integration services, imaging, asset tag &amp; reporting, cart wiring, and delivery for Grazide. Total computers: 349"/>
  </r>
  <r>
    <s v="Grazide-21st Century-Technology"/>
    <x v="1"/>
    <x v="0"/>
    <x v="10"/>
    <x v="0"/>
    <x v="0"/>
    <x v="0"/>
    <x v="0"/>
    <x v="10"/>
    <x v="0"/>
    <s v="2-1980"/>
    <x v="9"/>
    <n v="0"/>
    <n v="13003.23"/>
    <s v="0174099-IN"/>
    <d v="2019-09-23T00:00:00"/>
    <s v="000000020017958"/>
    <n v="13003.23"/>
    <x v="0"/>
    <m/>
    <s v="21.0"/>
    <s v="00036.0"/>
    <s v="91001"/>
    <s v="85000"/>
    <x v="0"/>
    <x v="33"/>
    <n v="0.14268029459015008"/>
    <s v="Ergotron Zip40 Charging carts to store laptops at Grazide. Total carts: 10"/>
  </r>
  <r>
    <s v="Grazide-21st Century-Technology"/>
    <x v="1"/>
    <x v="0"/>
    <x v="10"/>
    <x v="0"/>
    <x v="0"/>
    <x v="0"/>
    <x v="0"/>
    <x v="8"/>
    <x v="0"/>
    <s v="2-2605"/>
    <x v="0"/>
    <n v="0"/>
    <n v="16904.22"/>
    <s v="0175152-IN"/>
    <d v="2019-10-08T00:00:00"/>
    <s v="000000020023867"/>
    <n v="16904.22"/>
    <x v="0"/>
    <m/>
    <s v="21.0"/>
    <s v="00036.0"/>
    <s v="91001"/>
    <s v="85000"/>
    <x v="0"/>
    <x v="33"/>
    <n v="2.1302882940455226E-2"/>
    <s v="Ergotron Zip40 Charging carts to store laptops at Grazide. Total carts: 13"/>
  </r>
  <r>
    <s v="Grazide-21st Century-CM/PM Management"/>
    <x v="1"/>
    <x v="5"/>
    <x v="10"/>
    <x v="0"/>
    <x v="6"/>
    <x v="6"/>
    <x v="5"/>
    <x v="12"/>
    <x v="2"/>
    <m/>
    <x v="10"/>
    <n v="0"/>
    <n v="800"/>
    <n v="100653"/>
    <d v="2021-09-08T00:00:00"/>
    <s v="000000020253624"/>
    <n v="800"/>
    <x v="0"/>
    <m/>
    <s v="21.0"/>
    <s v="00036.0"/>
    <s v="91001"/>
    <s v="85000"/>
    <x v="7"/>
    <x v="33"/>
    <n v="4.3735683397387885E-4"/>
    <s v="Construction management services for Grazide - phase 3 &amp; 4.  This PO includes allowances of $40,000.00"/>
  </r>
  <r>
    <s v="Grazide-21st Century-CM/PM Management"/>
    <x v="1"/>
    <x v="5"/>
    <x v="10"/>
    <x v="0"/>
    <x v="6"/>
    <x v="6"/>
    <x v="5"/>
    <x v="13"/>
    <x v="2"/>
    <m/>
    <x v="10"/>
    <n v="0"/>
    <n v="3960"/>
    <n v="101514"/>
    <d v="2021-09-29T00:00:00"/>
    <s v="000000020275054"/>
    <n v="3960"/>
    <x v="0"/>
    <m/>
    <s v="21.0"/>
    <s v="00036.0"/>
    <s v="91001"/>
    <s v="85000"/>
    <x v="7"/>
    <x v="33"/>
    <n v="2.1649163281707005E-3"/>
    <s v="Construction management services for Grazide - phase 3 &amp; 4.  This PO includes allowances of $40,000.00"/>
  </r>
  <r>
    <s v="Grazide-21st Century-CM/PM Management"/>
    <x v="1"/>
    <x v="5"/>
    <x v="10"/>
    <x v="0"/>
    <x v="6"/>
    <x v="6"/>
    <x v="5"/>
    <x v="14"/>
    <x v="2"/>
    <s v="22-1057"/>
    <x v="10"/>
    <n v="196192"/>
    <n v="196192"/>
    <m/>
    <m/>
    <m/>
    <n v="0"/>
    <x v="0"/>
    <m/>
    <s v="21.0"/>
    <s v="00036.0"/>
    <s v="91001"/>
    <s v="85000"/>
    <x v="7"/>
    <x v="33"/>
    <n v="0"/>
    <s v="Construction management services for Grazide - phase 3 &amp; 4.  This PO includes allowances of $40,000.00"/>
  </r>
  <r>
    <s v="Grazide-21st Century-CM/PM Management"/>
    <x v="1"/>
    <x v="5"/>
    <x v="10"/>
    <x v="0"/>
    <x v="6"/>
    <x v="6"/>
    <x v="6"/>
    <x v="15"/>
    <x v="2"/>
    <s v="22-2878"/>
    <x v="11"/>
    <n v="0"/>
    <n v="5650"/>
    <n v="102578"/>
    <d v="2021-11-08T00:00:00"/>
    <s v="000000020325325"/>
    <n v="5650"/>
    <x v="0"/>
    <m/>
    <s v="21.0"/>
    <s v="00036.0"/>
    <s v="91001"/>
    <s v="85000"/>
    <x v="7"/>
    <x v="33"/>
    <n v="0.11523557005914746"/>
    <s v="Construction management services for Baldwin - phase 3 &amp; 4.  This PO is to pay invoice #102578 (Prof service from 09/01-09/30/21), dated 09/30/21"/>
  </r>
  <r>
    <s v="Grazide-21st Century-Contractor"/>
    <x v="1"/>
    <x v="3"/>
    <x v="10"/>
    <x v="0"/>
    <x v="7"/>
    <x v="7"/>
    <x v="57"/>
    <x v="202"/>
    <x v="1"/>
    <s v="21-3656"/>
    <x v="137"/>
    <n v="0"/>
    <n v="37500"/>
    <s v="2021-006D"/>
    <d v="2021-03-24T00:00:00"/>
    <s v="000000020174720"/>
    <n v="37500"/>
    <x v="0"/>
    <m/>
    <s v="21.0"/>
    <s v="00036.0"/>
    <s v="91001"/>
    <s v="85000"/>
    <x v="3"/>
    <x v="33"/>
    <n v="0.38461538461538464"/>
    <s v="Demo of ceiling tiles in 15 classrooms at Grazide"/>
  </r>
  <r>
    <s v="Grazide-21st Century-Environ Consultant"/>
    <x v="1"/>
    <x v="2"/>
    <x v="10"/>
    <x v="0"/>
    <x v="2"/>
    <x v="2"/>
    <x v="2"/>
    <x v="3"/>
    <x v="1"/>
    <s v="2-10241"/>
    <x v="138"/>
    <n v="0"/>
    <n v="2550"/>
    <s v="MCSI-4537"/>
    <d v="2020-08-17T00:00:00"/>
    <s v="000000020119790"/>
    <n v="2550"/>
    <x v="0"/>
    <m/>
    <s v="21.0"/>
    <s v="00036.0"/>
    <s v="91001"/>
    <s v="85000"/>
    <x v="2"/>
    <x v="33"/>
    <n v="1"/>
    <s v="Asbestos &amp; lead-based paint survey of Grazide's permanent buildings. Walk through, collect samples, testing of samples, and prepare report."/>
  </r>
  <r>
    <s v="Grazide-21st Century-Design"/>
    <x v="1"/>
    <x v="6"/>
    <x v="10"/>
    <x v="0"/>
    <x v="8"/>
    <x v="8"/>
    <x v="9"/>
    <x v="17"/>
    <x v="2"/>
    <m/>
    <x v="139"/>
    <n v="0"/>
    <n v="24121.52"/>
    <s v="T8703"/>
    <d v="2021-09-09T00:00:00"/>
    <s v="000000020255214"/>
    <n v="24121.52"/>
    <x v="0"/>
    <m/>
    <s v="21.0"/>
    <s v="00036.0"/>
    <s v="91001"/>
    <s v="85000"/>
    <x v="8"/>
    <x v="33"/>
    <n v="9.8633125884248316E-2"/>
    <s v="Architect - Provide architectural &amp; engineering services for phase 3 &amp; 4  of the 21st Century project at Grazide.  Scope of work includes basic topographic survey &amp; full survey of the entire site.  Include allowances of $20,000.00."/>
  </r>
  <r>
    <s v="Grazide-21st Century-Design"/>
    <x v="1"/>
    <x v="6"/>
    <x v="10"/>
    <x v="0"/>
    <x v="8"/>
    <x v="8"/>
    <x v="9"/>
    <x v="19"/>
    <x v="2"/>
    <m/>
    <x v="139"/>
    <n v="0"/>
    <n v="8978.93"/>
    <n v="3298"/>
    <d v="2021-10-19T00:00:00"/>
    <s v="000000020302604"/>
    <n v="8978.93"/>
    <x v="0"/>
    <m/>
    <s v="21.0"/>
    <s v="00036.0"/>
    <s v="91001"/>
    <s v="85000"/>
    <x v="8"/>
    <x v="33"/>
    <n v="3.6714930609507763E-2"/>
    <s v="Architect - Provide architectural &amp; engineering services for phase 3 &amp; 4  of the 21st Century project at Grazide.  Scope of work includes basic topographic survey &amp; full survey of the entire site.  Include allowances of $20,000.00."/>
  </r>
  <r>
    <s v="Grazide-21st Century-Design"/>
    <x v="1"/>
    <x v="6"/>
    <x v="10"/>
    <x v="0"/>
    <x v="8"/>
    <x v="8"/>
    <x v="9"/>
    <x v="20"/>
    <x v="2"/>
    <s v="21-6239"/>
    <x v="139"/>
    <n v="211457.55"/>
    <n v="211457.55"/>
    <m/>
    <m/>
    <m/>
    <n v="0"/>
    <x v="0"/>
    <m/>
    <s v="21.0"/>
    <s v="00036.0"/>
    <s v="91001"/>
    <s v="85000"/>
    <x v="8"/>
    <x v="33"/>
    <n v="0"/>
    <s v="Architect - Provide architectural &amp; engineering services for phase 3 &amp; 4  of the 21st Century project at Grazide.  Scope of work includes basic topographic survey &amp; full survey of the entire site.  Include allowances of $20,000.00."/>
  </r>
  <r>
    <s v="Grazide-Ceiling replacement-Contractor"/>
    <x v="1"/>
    <x v="3"/>
    <x v="10"/>
    <x v="1"/>
    <x v="3"/>
    <x v="3"/>
    <x v="0"/>
    <x v="4"/>
    <x v="0"/>
    <m/>
    <x v="5"/>
    <n v="0"/>
    <n v="26751.81"/>
    <s v="Pay app #1"/>
    <d v="2019-12-17T00:00:00"/>
    <s v="000000020049998"/>
    <n v="26751.81"/>
    <x v="0"/>
    <m/>
    <s v="21.0"/>
    <s v="00036.0"/>
    <s v="91001"/>
    <s v="85000"/>
    <x v="3"/>
    <x v="34"/>
    <n v="5.8494179621613089E-3"/>
    <s v="Ceiling replacement for Grazide."/>
  </r>
  <r>
    <s v="Grazide-Ceiling replacement-Contractor"/>
    <x v="1"/>
    <x v="3"/>
    <x v="10"/>
    <x v="1"/>
    <x v="3"/>
    <x v="3"/>
    <x v="0"/>
    <x v="21"/>
    <x v="1"/>
    <m/>
    <x v="5"/>
    <n v="0"/>
    <n v="80255.429999999993"/>
    <s v="Pay app #2"/>
    <d v="2020-10-21T00:00:00"/>
    <s v="000000020136454"/>
    <n v="80255.429999999993"/>
    <x v="0"/>
    <m/>
    <s v="21.0"/>
    <s v="00036.0"/>
    <s v="91001"/>
    <s v="85000"/>
    <x v="3"/>
    <x v="34"/>
    <n v="1.7548253886483924E-2"/>
    <s v="Ceiling replacement for Grazide."/>
  </r>
  <r>
    <s v="Grazide-Ceiling replacement-Contractor"/>
    <x v="1"/>
    <x v="3"/>
    <x v="10"/>
    <x v="1"/>
    <x v="3"/>
    <x v="3"/>
    <x v="0"/>
    <x v="203"/>
    <x v="1"/>
    <m/>
    <x v="5"/>
    <n v="0"/>
    <n v="160510.85999999999"/>
    <s v="Pay app #3"/>
    <d v="2021-04-27T00:00:00"/>
    <s v="000000020183628"/>
    <n v="160510.85999999999"/>
    <x v="0"/>
    <m/>
    <s v="21.0"/>
    <s v="00036.0"/>
    <s v="91001"/>
    <s v="85000"/>
    <x v="3"/>
    <x v="34"/>
    <n v="3.5096507772967848E-2"/>
    <s v="Ceiling replacement for Grazide."/>
  </r>
  <r>
    <s v="Grazide-Ceiling replacement-Contractor"/>
    <x v="1"/>
    <x v="3"/>
    <x v="10"/>
    <x v="1"/>
    <x v="3"/>
    <x v="3"/>
    <x v="0"/>
    <x v="5"/>
    <x v="2"/>
    <s v="2-5061"/>
    <x v="5"/>
    <n v="14079.900000000023"/>
    <n v="14079.900000000023"/>
    <m/>
    <m/>
    <m/>
    <n v="0"/>
    <x v="0"/>
    <m/>
    <s v="21.0"/>
    <s v="00036.0"/>
    <s v="91001"/>
    <s v="85000"/>
    <x v="3"/>
    <x v="34"/>
    <n v="0"/>
    <s v="Ceiling replacement for Grazide."/>
  </r>
  <r>
    <s v="Grazide-Fire Alarm-DSA Fees"/>
    <x v="1"/>
    <x v="7"/>
    <x v="10"/>
    <x v="3"/>
    <x v="9"/>
    <x v="9"/>
    <x v="15"/>
    <x v="23"/>
    <x v="0"/>
    <s v="2-6933"/>
    <x v="140"/>
    <n v="0"/>
    <n v="960"/>
    <s v="Per email"/>
    <d v="2020-02-13T00:00:00"/>
    <s v="000000020070035"/>
    <n v="960"/>
    <x v="14"/>
    <m/>
    <s v="21.0"/>
    <s v="00036.0"/>
    <s v="91001"/>
    <s v="85000"/>
    <x v="9"/>
    <x v="35"/>
    <n v="1"/>
    <s v="DSA plan check review fee for Grazide fire alarm."/>
  </r>
  <r>
    <s v="Grazide-Fire Alarm-Design"/>
    <x v="1"/>
    <x v="6"/>
    <x v="10"/>
    <x v="3"/>
    <x v="10"/>
    <x v="8"/>
    <x v="16"/>
    <x v="25"/>
    <x v="2"/>
    <s v="2-6865"/>
    <x v="26"/>
    <n v="12125"/>
    <n v="12125"/>
    <m/>
    <m/>
    <m/>
    <n v="0"/>
    <x v="14"/>
    <m/>
    <s v="21.0"/>
    <s v="00036.0"/>
    <s v="91001"/>
    <s v="85000"/>
    <x v="8"/>
    <x v="35"/>
    <n v="0"/>
    <s v="Architect - Provide architectural &amp; engineering services to upgrade the existing fire detection and alarm systems for Grazide. Facilities paid PO2W-20*4418 in the amount of $36,375.00. The total architect contract for Grazide FA is $48,500.00"/>
  </r>
  <r>
    <s v="Grazide-Interim Housing-Design"/>
    <x v="1"/>
    <x v="6"/>
    <x v="10"/>
    <x v="4"/>
    <x v="8"/>
    <x v="8"/>
    <x v="9"/>
    <x v="20"/>
    <x v="2"/>
    <s v="21-6244"/>
    <x v="141"/>
    <n v="79400"/>
    <n v="79400"/>
    <m/>
    <m/>
    <m/>
    <n v="0"/>
    <x v="0"/>
    <m/>
    <s v="21.0"/>
    <s v="00036.0"/>
    <s v="91001"/>
    <s v="85000"/>
    <x v="8"/>
    <x v="36"/>
    <n v="0"/>
    <s v="Architect - Prepare design documents for Grazide Interim Housing project.  Scope of work includes design services of ADA path of travel to both areas of interim housing, power data, &amp; stand alone fire alarm system.  Include allowances of $20,000.00"/>
  </r>
  <r>
    <s v="Kwis-21st Century-Technology"/>
    <x v="4"/>
    <x v="0"/>
    <x v="11"/>
    <x v="0"/>
    <x v="0"/>
    <x v="5"/>
    <x v="0"/>
    <x v="9"/>
    <x v="0"/>
    <s v="2-512"/>
    <x v="8"/>
    <n v="0"/>
    <n v="5822.17"/>
    <s v="0173555-IN"/>
    <d v="2019-10-10T00:00:00"/>
    <s v="000000020025135"/>
    <n v="5822.17"/>
    <x v="0"/>
    <m/>
    <s v="21.0"/>
    <s v="00036.0"/>
    <s v="91001"/>
    <s v="85000"/>
    <x v="1"/>
    <x v="37"/>
    <n v="1.3400677713386816E-3"/>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15525.78"/>
    <s v="0173802-IN"/>
    <d v="2019-10-10T00:00:00"/>
    <s v="000000020025135"/>
    <n v="15525.78"/>
    <x v="0"/>
    <m/>
    <s v="21.0"/>
    <s v="00036.0"/>
    <s v="91001"/>
    <s v="85000"/>
    <x v="1"/>
    <x v="37"/>
    <n v="3.5735125224606421E-3"/>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5822.17"/>
    <s v="0173880-IN"/>
    <d v="2019-10-10T00:00:00"/>
    <s v="000000020025135"/>
    <n v="5822.17"/>
    <x v="0"/>
    <m/>
    <s v="21.0"/>
    <s v="00036.0"/>
    <s v="91001"/>
    <s v="85000"/>
    <x v="1"/>
    <x v="37"/>
    <n v="1.3400677713386816E-3"/>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388.16"/>
    <s v="0173881-IN"/>
    <d v="2019-10-10T00:00:00"/>
    <s v="000000020025135"/>
    <n v="388.16"/>
    <x v="0"/>
    <m/>
    <s v="21.0"/>
    <s v="00036.0"/>
    <s v="91001"/>
    <s v="85000"/>
    <x v="1"/>
    <x v="37"/>
    <n v="8.9341380640349329E-5"/>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58221.7"/>
    <s v="0173950-IN"/>
    <d v="2019-10-10T00:00:00"/>
    <s v="000000020025135"/>
    <n v="58221.7"/>
    <x v="0"/>
    <m/>
    <s v="21.0"/>
    <s v="00036.0"/>
    <s v="91001"/>
    <s v="85000"/>
    <x v="1"/>
    <x v="37"/>
    <n v="1.3400677713386815E-2"/>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174.6"/>
    <s v="0173555-IN"/>
    <d v="2019-10-10T00:00:00"/>
    <s v="000000020025135"/>
    <n v="174.6"/>
    <x v="0"/>
    <m/>
    <s v="21.0"/>
    <s v="00036.0"/>
    <s v="91001"/>
    <s v="85000"/>
    <x v="6"/>
    <x v="37"/>
    <n v="4.018704930906068E-5"/>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142.5"/>
    <s v="0173555-IN"/>
    <d v="2019-10-10T00:00:00"/>
    <s v="000000020025135"/>
    <n v="142.5"/>
    <x v="0"/>
    <m/>
    <s v="21.0"/>
    <s v="00036.0"/>
    <s v="91001"/>
    <s v="85000"/>
    <x v="6"/>
    <x v="37"/>
    <n v="3.2798708628528903E-5"/>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75"/>
    <s v="0173555-IN"/>
    <d v="2019-10-10T00:00:00"/>
    <s v="000000020025135"/>
    <n v="75"/>
    <x v="0"/>
    <m/>
    <s v="21.0"/>
    <s v="00036.0"/>
    <s v="91001"/>
    <s v="85000"/>
    <x v="6"/>
    <x v="37"/>
    <n v="1.7262478225541529E-5"/>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480.45"/>
    <s v="0173555-IN"/>
    <d v="2019-10-10T00:00:00"/>
    <s v="000000020025135"/>
    <n v="480.45"/>
    <x v="0"/>
    <m/>
    <s v="21.0"/>
    <s v="00036.0"/>
    <s v="91001"/>
    <s v="85000"/>
    <x v="6"/>
    <x v="37"/>
    <n v="1.1058343551281903E-4"/>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45"/>
    <s v="0173555-IN"/>
    <d v="2019-10-10T00:00:00"/>
    <s v="000000020025135"/>
    <n v="45"/>
    <x v="0"/>
    <m/>
    <s v="21.0"/>
    <s v="00036.0"/>
    <s v="91001"/>
    <s v="85000"/>
    <x v="6"/>
    <x v="37"/>
    <n v="1.0357486935324918E-5"/>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22.5"/>
    <s v="0173555-IN"/>
    <d v="2019-10-10T00:00:00"/>
    <s v="000000020025135"/>
    <n v="22.5"/>
    <x v="0"/>
    <m/>
    <s v="21.0"/>
    <s v="00036.0"/>
    <s v="91001"/>
    <s v="85000"/>
    <x v="6"/>
    <x v="37"/>
    <n v="5.1787434676624588E-6"/>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200"/>
    <s v="0173802-IN"/>
    <d v="2019-10-10T00:00:00"/>
    <s v="000000020025135"/>
    <n v="200"/>
    <x v="0"/>
    <m/>
    <s v="21.0"/>
    <s v="00036.0"/>
    <s v="91001"/>
    <s v="85000"/>
    <x v="6"/>
    <x v="37"/>
    <n v="4.6033275268110739E-5"/>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120"/>
    <s v="0173802-IN"/>
    <d v="2019-10-10T00:00:00"/>
    <s v="000000020025135"/>
    <n v="120"/>
    <x v="0"/>
    <m/>
    <s v="21.0"/>
    <s v="00036.0"/>
    <s v="91001"/>
    <s v="85000"/>
    <x v="6"/>
    <x v="37"/>
    <n v="2.7619965160866445E-5"/>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60"/>
    <s v="0173802-IN"/>
    <d v="2019-10-10T00:00:00"/>
    <s v="000000020025135"/>
    <n v="60"/>
    <x v="0"/>
    <m/>
    <s v="21.0"/>
    <s v="00036.0"/>
    <s v="91001"/>
    <s v="85000"/>
    <x v="6"/>
    <x v="37"/>
    <n v="1.3809982580433222E-5"/>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380"/>
    <s v="0173802-IN"/>
    <d v="2019-10-10T00:00:00"/>
    <s v="000000020025135"/>
    <n v="380"/>
    <x v="0"/>
    <m/>
    <s v="21.0"/>
    <s v="00036.0"/>
    <s v="91001"/>
    <s v="85000"/>
    <x v="6"/>
    <x v="37"/>
    <n v="8.7463223009410403E-5"/>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465.6"/>
    <s v="0173802-IN"/>
    <d v="2019-10-10T00:00:00"/>
    <s v="000000020025135"/>
    <n v="465.6"/>
    <x v="0"/>
    <m/>
    <s v="21.0"/>
    <s v="00036.0"/>
    <s v="91001"/>
    <s v="85000"/>
    <x v="6"/>
    <x v="37"/>
    <n v="1.0716546482416181E-4"/>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1281.2"/>
    <s v="0173802-IN"/>
    <d v="2019-10-10T00:00:00"/>
    <s v="000000020025135"/>
    <n v="1281.2"/>
    <x v="0"/>
    <m/>
    <s v="21.0"/>
    <s v="00036.0"/>
    <s v="91001"/>
    <s v="85000"/>
    <x v="6"/>
    <x v="37"/>
    <n v="2.9488916136751744E-4"/>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174.6"/>
    <s v="0173880-IN"/>
    <d v="2019-10-10T00:00:00"/>
    <s v="000000020025135"/>
    <n v="174.6"/>
    <x v="0"/>
    <m/>
    <s v="21.0"/>
    <s v="00036.0"/>
    <s v="91001"/>
    <s v="85000"/>
    <x v="6"/>
    <x v="37"/>
    <n v="4.018704930906068E-5"/>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142.5"/>
    <s v="0173880-IN"/>
    <d v="2019-10-10T00:00:00"/>
    <s v="000000020025135"/>
    <n v="142.5"/>
    <x v="0"/>
    <m/>
    <s v="21.0"/>
    <s v="00036.0"/>
    <s v="91001"/>
    <s v="85000"/>
    <x v="6"/>
    <x v="37"/>
    <n v="3.2798708628528903E-5"/>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75"/>
    <s v="0173880-IN"/>
    <d v="2019-10-10T00:00:00"/>
    <s v="000000020025135"/>
    <n v="75"/>
    <x v="0"/>
    <m/>
    <s v="21.0"/>
    <s v="00036.0"/>
    <s v="91001"/>
    <s v="85000"/>
    <x v="6"/>
    <x v="37"/>
    <n v="1.7262478225541529E-5"/>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480.45"/>
    <s v="0173880-IN"/>
    <d v="2019-10-10T00:00:00"/>
    <s v="000000020025135"/>
    <n v="480.45"/>
    <x v="0"/>
    <m/>
    <s v="21.0"/>
    <s v="00036.0"/>
    <s v="91001"/>
    <s v="85000"/>
    <x v="6"/>
    <x v="37"/>
    <n v="1.1058343551281903E-4"/>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45"/>
    <s v="0173880-IN"/>
    <d v="2019-10-10T00:00:00"/>
    <s v="000000020025135"/>
    <n v="45"/>
    <x v="0"/>
    <m/>
    <s v="21.0"/>
    <s v="00036.0"/>
    <s v="91001"/>
    <s v="85000"/>
    <x v="6"/>
    <x v="37"/>
    <n v="1.0357486935324918E-5"/>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22.5"/>
    <s v="0173880-IN"/>
    <d v="2019-10-10T00:00:00"/>
    <s v="000000020025135"/>
    <n v="22.5"/>
    <x v="0"/>
    <m/>
    <s v="21.0"/>
    <s v="00036.0"/>
    <s v="91001"/>
    <s v="85000"/>
    <x v="6"/>
    <x v="37"/>
    <n v="5.1787434676624588E-6"/>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32.03"/>
    <s v="0173881-IN"/>
    <d v="2019-10-10T00:00:00"/>
    <s v="000000020025135"/>
    <n v="32.03"/>
    <x v="0"/>
    <m/>
    <s v="21.0"/>
    <s v="00036.0"/>
    <s v="91001"/>
    <s v="85000"/>
    <x v="6"/>
    <x v="37"/>
    <n v="7.3722290341879358E-6"/>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11.64"/>
    <s v="0173881-IN"/>
    <d v="2019-10-10T00:00:00"/>
    <s v="000000020025135"/>
    <n v="11.64"/>
    <x v="0"/>
    <m/>
    <s v="21.0"/>
    <s v="00036.0"/>
    <s v="91001"/>
    <s v="85000"/>
    <x v="6"/>
    <x v="37"/>
    <n v="2.6791366206040452E-6"/>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9.5"/>
    <s v="0173881-IN"/>
    <d v="2019-10-10T00:00:00"/>
    <s v="000000020025135"/>
    <n v="9.5"/>
    <x v="0"/>
    <m/>
    <s v="21.0"/>
    <s v="00036.0"/>
    <s v="91001"/>
    <s v="85000"/>
    <x v="6"/>
    <x v="37"/>
    <n v="2.1865805752352603E-6"/>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5"/>
    <s v="0173881-IN"/>
    <d v="2019-10-10T00:00:00"/>
    <s v="000000020025135"/>
    <n v="5"/>
    <x v="0"/>
    <m/>
    <s v="21.0"/>
    <s v="00036.0"/>
    <s v="91001"/>
    <s v="85000"/>
    <x v="6"/>
    <x v="37"/>
    <n v="1.1508318817027686E-6"/>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3"/>
    <s v="0173881-IN"/>
    <d v="2019-10-10T00:00:00"/>
    <s v="000000020025135"/>
    <n v="3"/>
    <x v="0"/>
    <m/>
    <s v="21.0"/>
    <s v="00036.0"/>
    <s v="91001"/>
    <s v="85000"/>
    <x v="6"/>
    <x v="37"/>
    <n v="6.9049912902166108E-7"/>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1.5"/>
    <s v="0173881-IN"/>
    <d v="2019-10-10T00:00:00"/>
    <s v="000000020025135"/>
    <n v="1.5"/>
    <x v="0"/>
    <m/>
    <s v="21.0"/>
    <s v="00036.0"/>
    <s v="91001"/>
    <s v="85000"/>
    <x v="6"/>
    <x v="37"/>
    <n v="3.4524956451083054E-7"/>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225"/>
    <s v="0173950-IN"/>
    <d v="2019-10-10T00:00:00"/>
    <s v="000000020025135"/>
    <n v="225"/>
    <x v="0"/>
    <m/>
    <s v="21.0"/>
    <s v="00036.0"/>
    <s v="91001"/>
    <s v="85000"/>
    <x v="6"/>
    <x v="37"/>
    <n v="5.1787434676624587E-5"/>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450"/>
    <s v="0173950-IN"/>
    <d v="2019-10-10T00:00:00"/>
    <s v="000000020025135"/>
    <n v="450"/>
    <x v="0"/>
    <m/>
    <s v="21.0"/>
    <s v="00036.0"/>
    <s v="91001"/>
    <s v="85000"/>
    <x v="6"/>
    <x v="37"/>
    <n v="1.0357486935324917E-4"/>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750"/>
    <s v="0173950-IN"/>
    <d v="2019-10-10T00:00:00"/>
    <s v="000000020025135"/>
    <n v="750"/>
    <x v="0"/>
    <m/>
    <s v="21.0"/>
    <s v="00036.0"/>
    <s v="91001"/>
    <s v="85000"/>
    <x v="6"/>
    <x v="37"/>
    <n v="1.7262478225541528E-4"/>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1425"/>
    <s v="0173950-IN"/>
    <d v="2019-10-10T00:00:00"/>
    <s v="000000020025135"/>
    <n v="1425"/>
    <x v="0"/>
    <m/>
    <s v="21.0"/>
    <s v="00036.0"/>
    <s v="91001"/>
    <s v="85000"/>
    <x v="6"/>
    <x v="37"/>
    <n v="3.2798708628528904E-4"/>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1746"/>
    <s v="0173950-IN"/>
    <d v="2019-10-10T00:00:00"/>
    <s v="000000020025135"/>
    <n v="1746"/>
    <x v="0"/>
    <m/>
    <s v="21.0"/>
    <s v="00036.0"/>
    <s v="91001"/>
    <s v="85000"/>
    <x v="6"/>
    <x v="37"/>
    <n v="4.0187049309060678E-4"/>
    <s v="Lenovo 300e Laptops, electronic waste, 3 yr sealed battery replacement, 4.5 year warranty, integration services, imaging, asset tag &amp; reporting, cart wiring, and delivery for Kwis. Total computers: 221"/>
  </r>
  <r>
    <s v="Kwis-21st Century-Technology"/>
    <x v="4"/>
    <x v="0"/>
    <x v="11"/>
    <x v="0"/>
    <x v="0"/>
    <x v="5"/>
    <x v="0"/>
    <x v="9"/>
    <x v="0"/>
    <s v="2-512"/>
    <x v="8"/>
    <n v="0"/>
    <n v="4804.5"/>
    <s v="0173950-IN"/>
    <d v="2019-10-10T00:00:00"/>
    <s v="000000020025135"/>
    <n v="4804.5"/>
    <x v="0"/>
    <m/>
    <s v="21.0"/>
    <s v="00036.0"/>
    <s v="91001"/>
    <s v="85000"/>
    <x v="6"/>
    <x v="37"/>
    <n v="1.1058343551281903E-3"/>
    <s v="Lenovo 300e Laptops, electronic waste, 3 yr sealed battery replacement, 4.5 year warranty, integration services, imaging, asset tag &amp; reporting, cart wiring, and delivery for Kwis. Total computers: 221"/>
  </r>
  <r>
    <s v="Kwis-21st Century-Technology"/>
    <x v="4"/>
    <x v="0"/>
    <x v="11"/>
    <x v="0"/>
    <x v="0"/>
    <x v="0"/>
    <x v="0"/>
    <x v="10"/>
    <x v="0"/>
    <s v="2-1980"/>
    <x v="9"/>
    <n v="0"/>
    <n v="2600.65"/>
    <s v="0173901-IN"/>
    <d v="2019-09-23T00:00:00"/>
    <s v="000000020017958"/>
    <n v="2600.65"/>
    <x v="0"/>
    <m/>
    <s v="21.0"/>
    <s v="00036.0"/>
    <s v="91001"/>
    <s v="85000"/>
    <x v="0"/>
    <x v="37"/>
    <n v="2.8536102808753964E-2"/>
    <s v="Ergotron Zip40 Charging carts to store laptops at Kwis. Total carts: 8"/>
  </r>
  <r>
    <s v="Kwis-21st Century-Technology"/>
    <x v="4"/>
    <x v="0"/>
    <x v="11"/>
    <x v="0"/>
    <x v="0"/>
    <x v="0"/>
    <x v="0"/>
    <x v="10"/>
    <x v="0"/>
    <s v="2-1980"/>
    <x v="9"/>
    <n v="0"/>
    <n v="1300.32"/>
    <s v="0173905-IN"/>
    <d v="2019-09-23T00:00:00"/>
    <s v="000000020017958"/>
    <n v="1300.32"/>
    <x v="0"/>
    <m/>
    <s v="21.0"/>
    <s v="00036.0"/>
    <s v="91001"/>
    <s v="85000"/>
    <x v="0"/>
    <x v="37"/>
    <n v="1.4267996540972046E-2"/>
    <s v="Ergotron Zip40 Charging carts to store laptops at Kwis. Total carts: 8"/>
  </r>
  <r>
    <s v="Kwis-21st Century-Technology"/>
    <x v="4"/>
    <x v="0"/>
    <x v="11"/>
    <x v="0"/>
    <x v="0"/>
    <x v="0"/>
    <x v="0"/>
    <x v="10"/>
    <x v="0"/>
    <s v="2-1980"/>
    <x v="9"/>
    <n v="0"/>
    <n v="6501.61"/>
    <s v="0173952-IN"/>
    <d v="2019-09-23T00:00:00"/>
    <s v="000000020017958"/>
    <n v="6501.61"/>
    <x v="0"/>
    <m/>
    <s v="21.0"/>
    <s v="00036.0"/>
    <s v="91001"/>
    <s v="85000"/>
    <x v="0"/>
    <x v="37"/>
    <n v="7.1340092431670096E-2"/>
    <s v="Ergotron Zip40 Charging carts to store laptops at Kwis. Total carts: 8"/>
  </r>
  <r>
    <s v="Kwis-21st Century-Technology"/>
    <x v="4"/>
    <x v="0"/>
    <x v="11"/>
    <x v="0"/>
    <x v="0"/>
    <x v="0"/>
    <x v="0"/>
    <x v="8"/>
    <x v="0"/>
    <s v="2-2605"/>
    <x v="0"/>
    <n v="0"/>
    <n v="9102.26"/>
    <s v="0175117-IN"/>
    <d v="2019-10-08T00:00:00"/>
    <s v="000000020023867"/>
    <n v="9102.26"/>
    <x v="0"/>
    <m/>
    <s v="21.0"/>
    <s v="00036.0"/>
    <s v="91001"/>
    <s v="85000"/>
    <x v="0"/>
    <x v="37"/>
    <n v="1.1470767611495116E-2"/>
    <s v="Ergotron Zip40 Charging carts to store laptops at Kwis. Total carts: 7"/>
  </r>
  <r>
    <s v="Kwis-21st Century-Contractor"/>
    <x v="4"/>
    <x v="3"/>
    <x v="11"/>
    <x v="0"/>
    <x v="7"/>
    <x v="7"/>
    <x v="97"/>
    <x v="35"/>
    <x v="1"/>
    <s v="21-5873"/>
    <x v="142"/>
    <n v="0"/>
    <n v="42500"/>
    <s v="2021-044D"/>
    <d v="2021-05-26T00:00:00"/>
    <s v="000000020192522"/>
    <n v="42500"/>
    <x v="0"/>
    <m/>
    <s v="21.0"/>
    <s v="00036.0"/>
    <s v="91001"/>
    <s v="85000"/>
    <x v="3"/>
    <x v="37"/>
    <n v="0.51515151515151514"/>
    <s v="Demo of ceiling tiles in 17 classrooms at Kwis"/>
  </r>
  <r>
    <s v="Kwis-21st Century-Contractor"/>
    <x v="4"/>
    <x v="3"/>
    <x v="11"/>
    <x v="0"/>
    <x v="7"/>
    <x v="7"/>
    <x v="8"/>
    <x v="17"/>
    <x v="2"/>
    <s v="21-6790"/>
    <x v="13"/>
    <n v="0"/>
    <n v="6500"/>
    <s v="2021-088D"/>
    <d v="2021-09-09T00:00:00"/>
    <s v="000000020255195"/>
    <n v="6500"/>
    <x v="0"/>
    <m/>
    <s v="21.0"/>
    <s v="00036.0"/>
    <s v="91001"/>
    <s v="85000"/>
    <x v="3"/>
    <x v="37"/>
    <n v="0.38235294117647056"/>
    <s v="Demo of ceiling tiles in 2 classrooms at Kwis for room #4 &amp; 7"/>
  </r>
  <r>
    <s v="Kwis-21st Century-FF &amp; E"/>
    <x v="4"/>
    <x v="1"/>
    <x v="11"/>
    <x v="0"/>
    <x v="1"/>
    <x v="1"/>
    <x v="1"/>
    <x v="1"/>
    <x v="0"/>
    <s v="2-5019"/>
    <x v="15"/>
    <n v="0"/>
    <n v="23990.6"/>
    <n v="3207761219"/>
    <d v="2020-02-03T00:00:00"/>
    <s v="000000020065147"/>
    <n v="23990.6"/>
    <x v="0"/>
    <m/>
    <s v="21.0"/>
    <s v="00036.0"/>
    <s v="91001"/>
    <s v="85000"/>
    <x v="1"/>
    <x v="37"/>
    <n v="5.5749539270280715E-2"/>
    <s v="Furniture for Kwis - flex space chairs, mobile tchr desks, media tower, carpets, tables, tree seats, bin centers, etc."/>
  </r>
  <r>
    <s v="Kwis-21st Century-FF &amp; E"/>
    <x v="4"/>
    <x v="1"/>
    <x v="11"/>
    <x v="0"/>
    <x v="1"/>
    <x v="1"/>
    <x v="1"/>
    <x v="1"/>
    <x v="0"/>
    <s v="2-5019"/>
    <x v="15"/>
    <n v="0"/>
    <n v="14247.57"/>
    <n v="3207761219"/>
    <d v="2020-02-03T00:00:00"/>
    <s v="000000020065147"/>
    <n v="14247.57"/>
    <x v="0"/>
    <m/>
    <s v="21.0"/>
    <s v="00036.0"/>
    <s v="91001"/>
    <s v="85000"/>
    <x v="0"/>
    <x v="37"/>
    <n v="3.3108611840515598E-2"/>
    <s v="Furniture for Kwis - flex space chairs, mobile tchr desks, media tower, carpets, tables, tree seats, bin centers, etc."/>
  </r>
  <r>
    <s v="Kwis-21st Century-Environ Consultant"/>
    <x v="4"/>
    <x v="2"/>
    <x v="11"/>
    <x v="0"/>
    <x v="2"/>
    <x v="2"/>
    <x v="2"/>
    <x v="3"/>
    <x v="1"/>
    <s v="2-10242"/>
    <x v="143"/>
    <n v="0"/>
    <n v="2600"/>
    <s v="MCSI-4538"/>
    <d v="2020-08-17T00:00:00"/>
    <s v="000000020119790"/>
    <n v="2600"/>
    <x v="0"/>
    <m/>
    <s v="21.0"/>
    <s v="00036.0"/>
    <s v="91001"/>
    <s v="85000"/>
    <x v="2"/>
    <x v="37"/>
    <n v="1"/>
    <s v="Asbestos &amp; lead-based paint survey of Kwis' permanent buildings. Walk through, collect samples, testing of samples, and prepare report."/>
  </r>
  <r>
    <s v="Kwis-Ceiling replacement-Contractor"/>
    <x v="4"/>
    <x v="3"/>
    <x v="11"/>
    <x v="1"/>
    <x v="3"/>
    <x v="3"/>
    <x v="0"/>
    <x v="4"/>
    <x v="0"/>
    <m/>
    <x v="5"/>
    <n v="0"/>
    <n v="25747.66"/>
    <s v="Pay app #1"/>
    <d v="2019-12-17T00:00:00"/>
    <s v="000000020049998"/>
    <n v="25747.66"/>
    <x v="0"/>
    <m/>
    <s v="21.0"/>
    <s v="00036.0"/>
    <s v="91001"/>
    <s v="85000"/>
    <x v="3"/>
    <x v="38"/>
    <n v="5.6298555083795169E-3"/>
    <s v="Ceiling replacement for Kwis."/>
  </r>
  <r>
    <s v="Kwis-Ceiling replacement-Contractor"/>
    <x v="4"/>
    <x v="3"/>
    <x v="11"/>
    <x v="1"/>
    <x v="3"/>
    <x v="3"/>
    <x v="0"/>
    <x v="22"/>
    <x v="1"/>
    <m/>
    <x v="5"/>
    <n v="0"/>
    <n v="231728.94"/>
    <s v="Pay app #5"/>
    <d v="2021-06-17T00:00:00"/>
    <s v="000000020198995"/>
    <n v="231728.94"/>
    <x v="0"/>
    <m/>
    <s v="21.0"/>
    <s v="00036.0"/>
    <s v="91001"/>
    <s v="85000"/>
    <x v="3"/>
    <x v="38"/>
    <n v="5.066869957541565E-2"/>
    <s v="Ceiling replacement for Kwis."/>
  </r>
  <r>
    <s v="Kwis-Ceiling replacement-Contractor"/>
    <x v="4"/>
    <x v="3"/>
    <x v="11"/>
    <x v="1"/>
    <x v="3"/>
    <x v="3"/>
    <x v="0"/>
    <x v="5"/>
    <x v="2"/>
    <s v="2-5062"/>
    <x v="5"/>
    <n v="13551.399999999994"/>
    <n v="13551.399999999994"/>
    <m/>
    <m/>
    <m/>
    <n v="0"/>
    <x v="0"/>
    <m/>
    <s v="21.0"/>
    <s v="00036.0"/>
    <s v="91001"/>
    <s v="85000"/>
    <x v="3"/>
    <x v="38"/>
    <n v="0"/>
    <s v="Ceiling replacement for Kwis."/>
  </r>
  <r>
    <s v="Kwis-Drinking fountain replacement-DSA Inspection"/>
    <x v="4"/>
    <x v="4"/>
    <x v="11"/>
    <x v="2"/>
    <x v="5"/>
    <x v="4"/>
    <x v="4"/>
    <x v="7"/>
    <x v="2"/>
    <s v="2-6602"/>
    <x v="7"/>
    <n v="1200"/>
    <n v="1200"/>
    <m/>
    <m/>
    <m/>
    <n v="0"/>
    <x v="0"/>
    <m/>
    <s v="21.0"/>
    <s v="00036.0"/>
    <s v="91001"/>
    <s v="85000"/>
    <x v="5"/>
    <x v="39"/>
    <n v="0"/>
    <s v="General inspection for the project as defined in Title 24 at Kwis.  Replacement of 3-exterior drinking fountains"/>
  </r>
  <r>
    <s v="Kwis-Fire alarm-DSA Fees"/>
    <x v="4"/>
    <x v="7"/>
    <x v="11"/>
    <x v="3"/>
    <x v="9"/>
    <x v="9"/>
    <x v="67"/>
    <x v="139"/>
    <x v="1"/>
    <s v="21-5370"/>
    <x v="95"/>
    <n v="0"/>
    <n v="891"/>
    <s v="Per email"/>
    <d v="2021-03-30T00:00:00"/>
    <s v="000000020176202"/>
    <n v="891"/>
    <x v="15"/>
    <m/>
    <s v="21.0"/>
    <s v="00036.0"/>
    <s v="91001"/>
    <s v="85000"/>
    <x v="9"/>
    <x v="40"/>
    <n v="0.12558139534883722"/>
    <s v="DSA plan check review fee for Kwis fire alarm."/>
  </r>
  <r>
    <s v="Kwis-Fire alarm-Design"/>
    <x v="4"/>
    <x v="6"/>
    <x v="11"/>
    <x v="3"/>
    <x v="10"/>
    <x v="8"/>
    <x v="51"/>
    <x v="33"/>
    <x v="1"/>
    <m/>
    <x v="96"/>
    <n v="0"/>
    <n v="7275"/>
    <n v="28229"/>
    <d v="2021-02-05T00:00:00"/>
    <s v="000000020162584"/>
    <n v="7275"/>
    <x v="15"/>
    <m/>
    <s v="21.0"/>
    <s v="00036.0"/>
    <s v="91001"/>
    <s v="85000"/>
    <x v="8"/>
    <x v="40"/>
    <n v="1.8653846153846153E-2"/>
    <s v="Architect - Provide architectural &amp; engineering services to upgrade the existing fire detection and alarm systems for Kwis."/>
  </r>
  <r>
    <s v="Kwis-Fire alarm-Design"/>
    <x v="4"/>
    <x v="6"/>
    <x v="11"/>
    <x v="3"/>
    <x v="10"/>
    <x v="8"/>
    <x v="51"/>
    <x v="37"/>
    <x v="1"/>
    <m/>
    <x v="96"/>
    <n v="0"/>
    <n v="7275"/>
    <n v="28290"/>
    <d v="2021-02-09T00:00:00"/>
    <s v="000000020163360"/>
    <n v="7275"/>
    <x v="15"/>
    <m/>
    <s v="21.0"/>
    <s v="00036.0"/>
    <s v="91001"/>
    <s v="85000"/>
    <x v="8"/>
    <x v="40"/>
    <n v="1.8653846153846153E-2"/>
    <s v="Architect - Provide architectural &amp; engineering services to upgrade the existing fire detection and alarm systems for Kwis."/>
  </r>
  <r>
    <s v="Kwis-Fire alarm-Design"/>
    <x v="4"/>
    <x v="6"/>
    <x v="11"/>
    <x v="3"/>
    <x v="10"/>
    <x v="8"/>
    <x v="51"/>
    <x v="34"/>
    <x v="1"/>
    <m/>
    <x v="96"/>
    <n v="0"/>
    <n v="7275"/>
    <n v="28386"/>
    <d v="2021-03-24T00:00:00"/>
    <s v="000000020174735"/>
    <n v="7275"/>
    <x v="15"/>
    <m/>
    <s v="21.0"/>
    <s v="00036.0"/>
    <s v="91001"/>
    <s v="85000"/>
    <x v="8"/>
    <x v="40"/>
    <n v="1.8653846153846153E-2"/>
    <s v="Architect - Provide architectural &amp; engineering services to upgrade the existing fire detection and alarm systems for Kwis."/>
  </r>
  <r>
    <s v="Kwis-Fire alarm-Design"/>
    <x v="4"/>
    <x v="6"/>
    <x v="11"/>
    <x v="3"/>
    <x v="10"/>
    <x v="8"/>
    <x v="51"/>
    <x v="35"/>
    <x v="1"/>
    <m/>
    <x v="96"/>
    <n v="0"/>
    <n v="2425"/>
    <n v="28515"/>
    <d v="2021-05-26T00:00:00"/>
    <s v="000000020192536"/>
    <n v="2425"/>
    <x v="15"/>
    <m/>
    <s v="21.0"/>
    <s v="00036.0"/>
    <s v="91001"/>
    <s v="85000"/>
    <x v="8"/>
    <x v="40"/>
    <n v="6.2179487179487179E-3"/>
    <s v="Architect - Provide architectural &amp; engineering services to upgrade the existing fire detection and alarm systems for Kwis."/>
  </r>
  <r>
    <s v="Kwis-Fire alarm-Design"/>
    <x v="4"/>
    <x v="6"/>
    <x v="11"/>
    <x v="3"/>
    <x v="10"/>
    <x v="8"/>
    <x v="51"/>
    <x v="35"/>
    <x v="1"/>
    <m/>
    <x v="96"/>
    <n v="0"/>
    <n v="9700"/>
    <n v="28609"/>
    <d v="2021-05-26T00:00:00"/>
    <s v="000000020192536"/>
    <n v="9700"/>
    <x v="15"/>
    <m/>
    <s v="21.0"/>
    <s v="00036.0"/>
    <s v="91001"/>
    <s v="85000"/>
    <x v="8"/>
    <x v="40"/>
    <n v="2.4871794871794872E-2"/>
    <s v="Architect - Provide architectural &amp; engineering services to upgrade the existing fire detection and alarm systems for Kwis."/>
  </r>
  <r>
    <s v="Kwis-Fire alarm-Design"/>
    <x v="4"/>
    <x v="6"/>
    <x v="11"/>
    <x v="3"/>
    <x v="10"/>
    <x v="8"/>
    <x v="51"/>
    <x v="108"/>
    <x v="1"/>
    <m/>
    <x v="96"/>
    <n v="0"/>
    <n v="1455"/>
    <n v="28685"/>
    <d v="2021-06-23T00:00:00"/>
    <s v="000000020200466"/>
    <n v="1455"/>
    <x v="15"/>
    <m/>
    <s v="21.0"/>
    <s v="00036.0"/>
    <s v="91001"/>
    <s v="85000"/>
    <x v="8"/>
    <x v="40"/>
    <n v="3.7307692307692306E-3"/>
    <s v="Architect - Provide architectural &amp; engineering services to upgrade the existing fire detection and alarm systems for Kwis."/>
  </r>
  <r>
    <s v="Kwis-Fire alarm-Design"/>
    <x v="4"/>
    <x v="6"/>
    <x v="11"/>
    <x v="3"/>
    <x v="10"/>
    <x v="8"/>
    <x v="51"/>
    <x v="17"/>
    <x v="2"/>
    <m/>
    <x v="96"/>
    <n v="0"/>
    <n v="970"/>
    <n v="28834"/>
    <d v="2021-09-09T00:00:00"/>
    <s v="000000020255227"/>
    <n v="970"/>
    <x v="15"/>
    <m/>
    <s v="21.0"/>
    <s v="00036.0"/>
    <s v="91001"/>
    <s v="85000"/>
    <x v="8"/>
    <x v="40"/>
    <n v="2.4871794871794872E-3"/>
    <s v="Architect - Provide architectural &amp; engineering services to upgrade the existing fire detection and alarm systems for Kwis."/>
  </r>
  <r>
    <s v="Kwis-Fire alarm-Design"/>
    <x v="4"/>
    <x v="6"/>
    <x v="11"/>
    <x v="3"/>
    <x v="10"/>
    <x v="8"/>
    <x v="51"/>
    <x v="140"/>
    <x v="2"/>
    <s v="21-2535"/>
    <x v="96"/>
    <n v="12125"/>
    <n v="12125"/>
    <m/>
    <m/>
    <m/>
    <n v="0"/>
    <x v="15"/>
    <m/>
    <s v="21.0"/>
    <s v="00036.0"/>
    <s v="91001"/>
    <s v="85000"/>
    <x v="8"/>
    <x v="40"/>
    <n v="0"/>
    <s v="Architect - Provide architectural &amp; engineering services to upgrade the existing fire detection and alarm systems for Kwis."/>
  </r>
  <r>
    <s v="La Puente HS-21st Century-Technology"/>
    <x v="7"/>
    <x v="0"/>
    <x v="12"/>
    <x v="0"/>
    <x v="0"/>
    <x v="5"/>
    <x v="0"/>
    <x v="9"/>
    <x v="0"/>
    <s v="2-512"/>
    <x v="8"/>
    <n v="0"/>
    <n v="13647.1"/>
    <s v="0173367-IN"/>
    <d v="2019-10-10T00:00:00"/>
    <s v="000000020025135"/>
    <n v="13647.1"/>
    <x v="0"/>
    <m/>
    <s v="21.0"/>
    <s v="00036.0"/>
    <s v="91001"/>
    <s v="85000"/>
    <x v="1"/>
    <x v="41"/>
    <n v="3.1411035545571707E-3"/>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20275.68"/>
    <s v="0173639-IN"/>
    <d v="2019-10-10T00:00:00"/>
    <s v="000000020025135"/>
    <n v="20275.68"/>
    <x v="0"/>
    <m/>
    <s v="21.0"/>
    <s v="00036.0"/>
    <s v="91001"/>
    <s v="85000"/>
    <x v="1"/>
    <x v="41"/>
    <n v="4.6667797934406381E-3"/>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366521.98"/>
    <s v="0174537-IN"/>
    <d v="2019-10-10T00:00:00"/>
    <s v="000000020025135"/>
    <n v="366521.98"/>
    <x v="0"/>
    <m/>
    <s v="21.0"/>
    <s v="00036.0"/>
    <s v="91001"/>
    <s v="85000"/>
    <x v="1"/>
    <x v="41"/>
    <n v="8.4361035985764901E-2"/>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175"/>
    <s v="0173367-IN"/>
    <d v="2019-10-10T00:00:00"/>
    <s v="000000020025135"/>
    <n v="175"/>
    <x v="0"/>
    <m/>
    <s v="21.0"/>
    <s v="00036.0"/>
    <s v="91001"/>
    <s v="85000"/>
    <x v="6"/>
    <x v="41"/>
    <n v="4.0279115859596899E-5"/>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105"/>
    <s v="0173367-IN"/>
    <d v="2019-10-10T00:00:00"/>
    <s v="000000020025135"/>
    <n v="105"/>
    <x v="0"/>
    <m/>
    <s v="21.0"/>
    <s v="00036.0"/>
    <s v="91001"/>
    <s v="85000"/>
    <x v="6"/>
    <x v="41"/>
    <n v="2.4167469515758138E-5"/>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52.5"/>
    <s v="0173367-IN"/>
    <d v="2019-10-10T00:00:00"/>
    <s v="000000020025135"/>
    <n v="52.5"/>
    <x v="0"/>
    <m/>
    <s v="21.0"/>
    <s v="00036.0"/>
    <s v="91001"/>
    <s v="85000"/>
    <x v="6"/>
    <x v="41"/>
    <n v="1.2083734757879069E-5"/>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332.5"/>
    <s v="0173367-IN"/>
    <d v="2019-10-10T00:00:00"/>
    <s v="000000020025135"/>
    <n v="332.5"/>
    <x v="0"/>
    <m/>
    <s v="21.0"/>
    <s v="00036.0"/>
    <s v="91001"/>
    <s v="85000"/>
    <x v="6"/>
    <x v="41"/>
    <n v="7.6530320133234105E-5"/>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407.4"/>
    <s v="0173367-IN"/>
    <d v="2019-10-10T00:00:00"/>
    <s v="000000020025135"/>
    <n v="407.4"/>
    <x v="0"/>
    <m/>
    <s v="21.0"/>
    <s v="00036.0"/>
    <s v="91001"/>
    <s v="85000"/>
    <x v="6"/>
    <x v="41"/>
    <n v="9.376978172114157E-5"/>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1121.05"/>
    <s v="0173367-IN"/>
    <d v="2019-10-10T00:00:00"/>
    <s v="000000020025135"/>
    <n v="1121.05"/>
    <x v="0"/>
    <m/>
    <s v="21.0"/>
    <s v="00036.0"/>
    <s v="91001"/>
    <s v="85000"/>
    <x v="6"/>
    <x v="41"/>
    <n v="2.5802801619657771E-4"/>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156"/>
    <s v="0173639-IN"/>
    <d v="2019-10-10T00:00:00"/>
    <s v="000000020025135"/>
    <n v="156"/>
    <x v="0"/>
    <m/>
    <s v="21.0"/>
    <s v="00036.0"/>
    <s v="91001"/>
    <s v="85000"/>
    <x v="6"/>
    <x v="41"/>
    <n v="3.590595470912638E-5"/>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78"/>
    <s v="0173639-IN"/>
    <d v="2019-10-10T00:00:00"/>
    <s v="000000020025135"/>
    <n v="78"/>
    <x v="0"/>
    <m/>
    <s v="21.0"/>
    <s v="00036.0"/>
    <s v="91001"/>
    <s v="85000"/>
    <x v="6"/>
    <x v="41"/>
    <n v="1.795297735456319E-5"/>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260"/>
    <s v="0173639-IN"/>
    <d v="2019-10-10T00:00:00"/>
    <s v="000000020025135"/>
    <n v="260"/>
    <x v="0"/>
    <m/>
    <s v="21.0"/>
    <s v="00036.0"/>
    <s v="91001"/>
    <s v="85000"/>
    <x v="6"/>
    <x v="41"/>
    <n v="5.9843257848543965E-5"/>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494"/>
    <s v="0173639-IN"/>
    <d v="2019-10-10T00:00:00"/>
    <s v="000000020025135"/>
    <n v="494"/>
    <x v="0"/>
    <m/>
    <s v="21.0"/>
    <s v="00036.0"/>
    <s v="91001"/>
    <s v="85000"/>
    <x v="6"/>
    <x v="41"/>
    <n v="1.1370218991223354E-4"/>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605.28"/>
    <s v="0173639-IN"/>
    <d v="2019-10-10T00:00:00"/>
    <s v="000000020025135"/>
    <n v="605.28"/>
    <x v="0"/>
    <m/>
    <s v="21.0"/>
    <s v="00036.0"/>
    <s v="91001"/>
    <s v="85000"/>
    <x v="6"/>
    <x v="41"/>
    <n v="1.3931510427141034E-4"/>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1665.56"/>
    <s v="0173639-IN"/>
    <d v="2019-10-10T00:00:00"/>
    <s v="000000020025135"/>
    <n v="1665.56"/>
    <x v="0"/>
    <m/>
    <s v="21.0"/>
    <s v="00036.0"/>
    <s v="91001"/>
    <s v="85000"/>
    <x v="6"/>
    <x v="41"/>
    <n v="3.8335590977777264E-4"/>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1410"/>
    <s v="0174537-IN"/>
    <d v="2019-10-10T00:00:00"/>
    <s v="000000020025135"/>
    <n v="1410"/>
    <x v="0"/>
    <m/>
    <s v="21.0"/>
    <s v="00036.0"/>
    <s v="91001"/>
    <s v="85000"/>
    <x v="6"/>
    <x v="41"/>
    <n v="3.2453459064018072E-4"/>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2820"/>
    <s v="0174537-IN"/>
    <d v="2019-10-10T00:00:00"/>
    <s v="000000020025135"/>
    <n v="2820"/>
    <x v="0"/>
    <m/>
    <s v="21.0"/>
    <s v="00036.0"/>
    <s v="91001"/>
    <s v="85000"/>
    <x v="6"/>
    <x v="41"/>
    <n v="6.4906918128036144E-4"/>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4700"/>
    <s v="0174537-IN"/>
    <d v="2019-10-10T00:00:00"/>
    <s v="000000020025135"/>
    <n v="4700"/>
    <x v="0"/>
    <m/>
    <s v="21.0"/>
    <s v="00036.0"/>
    <s v="91001"/>
    <s v="85000"/>
    <x v="6"/>
    <x v="41"/>
    <n v="1.0817819688006024E-3"/>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8930"/>
    <s v="0174537-IN"/>
    <d v="2019-10-10T00:00:00"/>
    <s v="000000020025135"/>
    <n v="8930"/>
    <x v="0"/>
    <m/>
    <s v="21.0"/>
    <s v="00036.0"/>
    <s v="91001"/>
    <s v="85000"/>
    <x v="6"/>
    <x v="41"/>
    <n v="2.0553857407211444E-3"/>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10941.6"/>
    <s v="0174537-IN"/>
    <d v="2019-10-10T00:00:00"/>
    <s v="000000020025135"/>
    <n v="10941.6"/>
    <x v="0"/>
    <m/>
    <s v="21.0"/>
    <s v="00036.0"/>
    <s v="91001"/>
    <s v="85000"/>
    <x v="6"/>
    <x v="41"/>
    <n v="2.5183884233678025E-3"/>
    <s v="Lenovo 300e Laptops, electronic waste, 3 yr sealed battery replacement, 4.5 year warranty, integration services, imaging, asset tag &amp; reporting, cart wiring, and delivery for La Puente HS. Total computers: 1027"/>
  </r>
  <r>
    <s v="La Puente HS-21st Century-Technology"/>
    <x v="7"/>
    <x v="0"/>
    <x v="12"/>
    <x v="0"/>
    <x v="0"/>
    <x v="5"/>
    <x v="0"/>
    <x v="9"/>
    <x v="0"/>
    <s v="2-512"/>
    <x v="8"/>
    <n v="0"/>
    <n v="30108.2"/>
    <s v="0174537-IN"/>
    <d v="2019-10-10T00:00:00"/>
    <s v="000000020025135"/>
    <n v="30108.2"/>
    <x v="0"/>
    <m/>
    <s v="21.0"/>
    <s v="00036.0"/>
    <s v="91001"/>
    <s v="85000"/>
    <x v="6"/>
    <x v="41"/>
    <n v="6.9298952921366596E-3"/>
    <s v="Lenovo 300e Laptops, electronic waste, 3 yr sealed battery replacement, 4.5 year warranty, integration services, imaging, asset tag &amp; reporting, cart wiring, and delivery for La Puente HS. Total computers: 1027"/>
  </r>
  <r>
    <s v="La Puente HS-21st Century-Technology"/>
    <x v="7"/>
    <x v="0"/>
    <x v="12"/>
    <x v="0"/>
    <x v="0"/>
    <x v="0"/>
    <x v="0"/>
    <x v="10"/>
    <x v="0"/>
    <s v="2-1980"/>
    <x v="9"/>
    <n v="0"/>
    <n v="1306.26"/>
    <s v="0173476-IN"/>
    <d v="2019-09-23T00:00:00"/>
    <s v="000000020017958"/>
    <n v="1306.26"/>
    <x v="0"/>
    <m/>
    <s v="21.0"/>
    <s v="00036.0"/>
    <s v="91001"/>
    <s v="85000"/>
    <x v="0"/>
    <x v="41"/>
    <n v="1.4333174266034627E-2"/>
    <s v="Ergotron Zip40 Charging carts to store laptops at La Puente HS. Total cart: 1"/>
  </r>
  <r>
    <s v="La Puente HS-21st Century-Technology"/>
    <x v="7"/>
    <x v="0"/>
    <x v="12"/>
    <x v="0"/>
    <x v="0"/>
    <x v="0"/>
    <x v="0"/>
    <x v="8"/>
    <x v="0"/>
    <s v="2-2605"/>
    <x v="0"/>
    <n v="0"/>
    <n v="39187.83"/>
    <s v="0174704-IN"/>
    <d v="2019-10-08T00:00:00"/>
    <s v="000000020023867"/>
    <n v="39187.83"/>
    <x v="0"/>
    <m/>
    <s v="21.0"/>
    <s v="00036.0"/>
    <s v="91001"/>
    <s v="85000"/>
    <x v="0"/>
    <x v="41"/>
    <n v="4.9384931998072638E-2"/>
    <s v="Ergotron Zip40 Charging carts to store laptops at La Puente HS. Total carts: 30"/>
  </r>
  <r>
    <s v="La Puente HS-21st Century-Environ Consultant"/>
    <x v="7"/>
    <x v="2"/>
    <x v="12"/>
    <x v="0"/>
    <x v="2"/>
    <x v="2"/>
    <x v="68"/>
    <x v="129"/>
    <x v="1"/>
    <s v="21-1580"/>
    <x v="97"/>
    <n v="0"/>
    <n v="6900"/>
    <s v="MCSI-4666"/>
    <d v="2021-03-23T00:00:00"/>
    <s v="000000020174432"/>
    <n v="6900"/>
    <x v="0"/>
    <m/>
    <s v="21.0"/>
    <s v="00036.0"/>
    <s v="91001"/>
    <s v="85000"/>
    <x v="2"/>
    <x v="41"/>
    <n v="0.16747572815533981"/>
    <s v="Asbestos &amp; lead-based paint survey of La Puente HS permanent buildings."/>
  </r>
  <r>
    <s v="La Puente HS-Drinking fountain replacement-DSA Inspection"/>
    <x v="7"/>
    <x v="4"/>
    <x v="12"/>
    <x v="2"/>
    <x v="5"/>
    <x v="4"/>
    <x v="4"/>
    <x v="7"/>
    <x v="2"/>
    <s v="2-6603"/>
    <x v="7"/>
    <n v="1200"/>
    <n v="1200"/>
    <m/>
    <m/>
    <m/>
    <n v="0"/>
    <x v="0"/>
    <m/>
    <s v="21.0"/>
    <s v="00036.0"/>
    <s v="91001"/>
    <s v="85000"/>
    <x v="5"/>
    <x v="42"/>
    <n v="0"/>
    <s v="General inspection for the project as defined in Title 24 at La Puente HS.  Replacement of 3-exterior drinking fountains"/>
  </r>
  <r>
    <s v="La Puente HS-Fire alarm-Design"/>
    <x v="7"/>
    <x v="6"/>
    <x v="12"/>
    <x v="3"/>
    <x v="10"/>
    <x v="8"/>
    <x v="12"/>
    <x v="25"/>
    <x v="2"/>
    <s v="21-1992"/>
    <x v="20"/>
    <n v="14700"/>
    <n v="14700"/>
    <m/>
    <m/>
    <m/>
    <n v="0"/>
    <x v="16"/>
    <m/>
    <s v="21.0"/>
    <s v="00036.0"/>
    <s v="91001"/>
    <s v="85000"/>
    <x v="8"/>
    <x v="43"/>
    <n v="0"/>
    <s v="Architect - Provide architectural &amp; engineering services to upgrade the existing fire detection and alarm systems for La Puente HS. Facilities paid PO1-20*905 &amp; 19-109188 in the amount of $44,100.00. The total architect contract for La Puente HS FA is $58,800.00"/>
  </r>
  <r>
    <s v="La Puente HS-Fire Alarm-Contractor"/>
    <x v="7"/>
    <x v="3"/>
    <x v="12"/>
    <x v="3"/>
    <x v="13"/>
    <x v="3"/>
    <x v="59"/>
    <x v="123"/>
    <x v="0"/>
    <s v="2-4501"/>
    <x v="83"/>
    <n v="0"/>
    <n v="2717.95"/>
    <s v="Pay app #1"/>
    <d v="2020-03-10T00:00:00"/>
    <s v="000000020079637"/>
    <n v="2717.95"/>
    <x v="16"/>
    <m/>
    <s v="21.0"/>
    <s v="00036.0"/>
    <s v="91001"/>
    <s v="85000"/>
    <x v="4"/>
    <x v="43"/>
    <n v="2.1238589332576146E-3"/>
    <s v="Fire alarm and low voltage service for La Puente HS"/>
  </r>
  <r>
    <s v="Lassalette-21st Century-Technology"/>
    <x v="2"/>
    <x v="0"/>
    <x v="13"/>
    <x v="0"/>
    <x v="0"/>
    <x v="5"/>
    <x v="0"/>
    <x v="9"/>
    <x v="0"/>
    <s v="2-512"/>
    <x v="8"/>
    <n v="0"/>
    <n v="11697.51"/>
    <s v="0173445-IN"/>
    <d v="2019-10-10T00:00:00"/>
    <s v="000000020025135"/>
    <n v="11697.51"/>
    <x v="0"/>
    <m/>
    <s v="21.0"/>
    <s v="00036.0"/>
    <s v="91001"/>
    <s v="85000"/>
    <x v="1"/>
    <x v="44"/>
    <n v="2.6923734889073903E-3"/>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11697.51"/>
    <s v="0173633-IN"/>
    <d v="2019-10-10T00:00:00"/>
    <s v="000000020025135"/>
    <n v="11697.51"/>
    <x v="0"/>
    <m/>
    <s v="21.0"/>
    <s v="00036.0"/>
    <s v="91001"/>
    <s v="85000"/>
    <x v="1"/>
    <x v="44"/>
    <n v="2.6923734889073903E-3"/>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7798.34"/>
    <s v="0173801-IN"/>
    <d v="2019-10-10T00:00:00"/>
    <s v="000000020025135"/>
    <n v="7798.34"/>
    <x v="0"/>
    <m/>
    <s v="21.0"/>
    <s v="00036.0"/>
    <s v="91001"/>
    <s v="85000"/>
    <x v="1"/>
    <x v="44"/>
    <n v="1.7949156592715937E-3"/>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150118.04999999999"/>
    <s v="0173980-IN"/>
    <d v="2019-10-10T00:00:00"/>
    <s v="000000020025135"/>
    <n v="150118.04999999999"/>
    <x v="0"/>
    <m/>
    <s v="21.0"/>
    <s v="00036.0"/>
    <s v="91001"/>
    <s v="85000"/>
    <x v="1"/>
    <x v="44"/>
    <n v="3.4552127591810054E-2"/>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150"/>
    <s v="0173445-IN"/>
    <d v="2019-10-10T00:00:00"/>
    <s v="000000020025135"/>
    <n v="150"/>
    <x v="0"/>
    <m/>
    <s v="21.0"/>
    <s v="00036.0"/>
    <s v="91001"/>
    <s v="85000"/>
    <x v="6"/>
    <x v="44"/>
    <n v="3.4524956451083058E-5"/>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90"/>
    <s v="0173445-IN"/>
    <d v="2019-10-10T00:00:00"/>
    <s v="000000020025135"/>
    <n v="90"/>
    <x v="0"/>
    <m/>
    <s v="21.0"/>
    <s v="00036.0"/>
    <s v="91001"/>
    <s v="85000"/>
    <x v="6"/>
    <x v="44"/>
    <n v="2.0714973870649835E-5"/>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45"/>
    <s v="0173445-IN"/>
    <d v="2019-10-10T00:00:00"/>
    <s v="000000020025135"/>
    <n v="45"/>
    <x v="0"/>
    <m/>
    <s v="21.0"/>
    <s v="00036.0"/>
    <s v="91001"/>
    <s v="85000"/>
    <x v="6"/>
    <x v="44"/>
    <n v="1.0357486935324918E-5"/>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285"/>
    <s v="0173445-IN"/>
    <d v="2019-10-10T00:00:00"/>
    <s v="000000020025135"/>
    <n v="285"/>
    <x v="0"/>
    <m/>
    <s v="21.0"/>
    <s v="00036.0"/>
    <s v="91001"/>
    <s v="85000"/>
    <x v="6"/>
    <x v="44"/>
    <n v="6.5597417257057806E-5"/>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349.2"/>
    <s v="0173445-IN"/>
    <d v="2019-10-10T00:00:00"/>
    <s v="000000020025135"/>
    <n v="349.2"/>
    <x v="0"/>
    <m/>
    <s v="21.0"/>
    <s v="00036.0"/>
    <s v="91001"/>
    <s v="85000"/>
    <x v="6"/>
    <x v="44"/>
    <n v="8.0374098618121359E-5"/>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960.9"/>
    <s v="0173445-IN"/>
    <d v="2019-10-10T00:00:00"/>
    <s v="000000020025135"/>
    <n v="960.9"/>
    <x v="0"/>
    <m/>
    <s v="21.0"/>
    <s v="00036.0"/>
    <s v="91001"/>
    <s v="85000"/>
    <x v="6"/>
    <x v="44"/>
    <n v="2.2116687102563805E-4"/>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150"/>
    <s v="0173633-IN"/>
    <d v="2019-10-10T00:00:00"/>
    <s v="000000020025135"/>
    <n v="150"/>
    <x v="0"/>
    <m/>
    <s v="21.0"/>
    <s v="00036.0"/>
    <s v="91001"/>
    <s v="85000"/>
    <x v="6"/>
    <x v="44"/>
    <n v="3.4524956451083058E-5"/>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90"/>
    <s v="0173633-IN"/>
    <d v="2019-10-10T00:00:00"/>
    <s v="000000020025135"/>
    <n v="90"/>
    <x v="0"/>
    <m/>
    <s v="21.0"/>
    <s v="00036.0"/>
    <s v="91001"/>
    <s v="85000"/>
    <x v="6"/>
    <x v="44"/>
    <n v="2.0714973870649835E-5"/>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45"/>
    <s v="0173633-IN"/>
    <d v="2019-10-10T00:00:00"/>
    <s v="000000020025135"/>
    <n v="45"/>
    <x v="0"/>
    <m/>
    <s v="21.0"/>
    <s v="00036.0"/>
    <s v="91001"/>
    <s v="85000"/>
    <x v="6"/>
    <x v="44"/>
    <n v="1.0357486935324918E-5"/>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285"/>
    <s v="0173633-IN"/>
    <d v="2019-10-10T00:00:00"/>
    <s v="000000020025135"/>
    <n v="285"/>
    <x v="0"/>
    <m/>
    <s v="21.0"/>
    <s v="00036.0"/>
    <s v="91001"/>
    <s v="85000"/>
    <x v="6"/>
    <x v="44"/>
    <n v="6.5597417257057806E-5"/>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349.2"/>
    <s v="0173633-IN"/>
    <d v="2019-10-10T00:00:00"/>
    <s v="000000020025135"/>
    <n v="349.2"/>
    <x v="0"/>
    <m/>
    <s v="21.0"/>
    <s v="00036.0"/>
    <s v="91001"/>
    <s v="85000"/>
    <x v="6"/>
    <x v="44"/>
    <n v="8.0374098618121359E-5"/>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960.9"/>
    <s v="0173633-IN"/>
    <d v="2019-10-10T00:00:00"/>
    <s v="000000020025135"/>
    <n v="960.9"/>
    <x v="0"/>
    <m/>
    <s v="21.0"/>
    <s v="00036.0"/>
    <s v="91001"/>
    <s v="85000"/>
    <x v="6"/>
    <x v="44"/>
    <n v="2.2116687102563805E-4"/>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190"/>
    <s v="0173801-IN"/>
    <d v="2019-10-10T00:00:00"/>
    <s v="000000020025135"/>
    <n v="190"/>
    <x v="0"/>
    <m/>
    <s v="21.0"/>
    <s v="00036.0"/>
    <s v="91001"/>
    <s v="85000"/>
    <x v="6"/>
    <x v="44"/>
    <n v="4.3731611504705202E-5"/>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100"/>
    <s v="0173801-IN"/>
    <d v="2019-10-10T00:00:00"/>
    <s v="000000020025135"/>
    <n v="100"/>
    <x v="0"/>
    <m/>
    <s v="21.0"/>
    <s v="00036.0"/>
    <s v="91001"/>
    <s v="85000"/>
    <x v="6"/>
    <x v="44"/>
    <n v="2.301663763405537E-5"/>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60"/>
    <s v="0173801-IN"/>
    <d v="2019-10-10T00:00:00"/>
    <s v="000000020025135"/>
    <n v="60"/>
    <x v="0"/>
    <m/>
    <s v="21.0"/>
    <s v="00036.0"/>
    <s v="91001"/>
    <s v="85000"/>
    <x v="6"/>
    <x v="44"/>
    <n v="1.3809982580433222E-5"/>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232.8"/>
    <s v="0173801-IN"/>
    <d v="2019-10-10T00:00:00"/>
    <s v="000000020025135"/>
    <n v="232.8"/>
    <x v="0"/>
    <m/>
    <s v="21.0"/>
    <s v="00036.0"/>
    <s v="91001"/>
    <s v="85000"/>
    <x v="6"/>
    <x v="44"/>
    <n v="5.3582732412080904E-5"/>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640.6"/>
    <s v="0173801-IN"/>
    <d v="2019-10-10T00:00:00"/>
    <s v="000000020025135"/>
    <n v="640.6"/>
    <x v="0"/>
    <m/>
    <s v="21.0"/>
    <s v="00036.0"/>
    <s v="91001"/>
    <s v="85000"/>
    <x v="6"/>
    <x v="44"/>
    <n v="1.4744458068375872E-4"/>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30"/>
    <s v="0173801-IN"/>
    <d v="2019-10-10T00:00:00"/>
    <s v="000000020025135"/>
    <n v="30"/>
    <x v="0"/>
    <m/>
    <s v="21.0"/>
    <s v="00036.0"/>
    <s v="91001"/>
    <s v="85000"/>
    <x v="6"/>
    <x v="44"/>
    <n v="6.9049912902166112E-6"/>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577.5"/>
    <s v="0173980-IN"/>
    <d v="2019-10-10T00:00:00"/>
    <s v="000000020025135"/>
    <n v="577.5"/>
    <x v="0"/>
    <m/>
    <s v="21.0"/>
    <s v="00036.0"/>
    <s v="91001"/>
    <s v="85000"/>
    <x v="6"/>
    <x v="44"/>
    <n v="1.3292108233666977E-4"/>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1155"/>
    <s v="0173980-IN"/>
    <d v="2019-10-10T00:00:00"/>
    <s v="000000020025135"/>
    <n v="1155"/>
    <x v="0"/>
    <m/>
    <s v="21.0"/>
    <s v="00036.0"/>
    <s v="91001"/>
    <s v="85000"/>
    <x v="6"/>
    <x v="44"/>
    <n v="2.6584216467333955E-4"/>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1925"/>
    <s v="0173980-IN"/>
    <d v="2019-10-10T00:00:00"/>
    <s v="000000020025135"/>
    <n v="1925"/>
    <x v="0"/>
    <m/>
    <s v="21.0"/>
    <s v="00036.0"/>
    <s v="91001"/>
    <s v="85000"/>
    <x v="6"/>
    <x v="44"/>
    <n v="4.4307027445556591E-4"/>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3657.5"/>
    <s v="0173980-IN"/>
    <d v="2019-10-10T00:00:00"/>
    <s v="000000020025135"/>
    <n v="3657.5"/>
    <x v="0"/>
    <m/>
    <s v="21.0"/>
    <s v="00036.0"/>
    <s v="91001"/>
    <s v="85000"/>
    <x v="6"/>
    <x v="44"/>
    <n v="8.418335214655752E-4"/>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4481.4000000000005"/>
    <s v="0173980-IN"/>
    <d v="2019-10-10T00:00:00"/>
    <s v="000000020025135"/>
    <n v="4481.4000000000005"/>
    <x v="0"/>
    <m/>
    <s v="21.0"/>
    <s v="00036.0"/>
    <s v="91001"/>
    <s v="85000"/>
    <x v="6"/>
    <x v="44"/>
    <n v="1.0314675989325575E-3"/>
    <s v="Lenovo 300e Laptops, electronic waste, 3 yr sealed battery replacement, 4.5 year warranty, integration services, imaging, asset tag &amp; reporting, cart wiring, and delivery for Lassalette. Total computers: 465"/>
  </r>
  <r>
    <s v="Lassalette-21st Century-Technology"/>
    <x v="2"/>
    <x v="0"/>
    <x v="13"/>
    <x v="0"/>
    <x v="0"/>
    <x v="5"/>
    <x v="0"/>
    <x v="9"/>
    <x v="0"/>
    <s v="2-512"/>
    <x v="8"/>
    <n v="0"/>
    <n v="12331.55"/>
    <s v="0173980-IN"/>
    <d v="2019-10-10T00:00:00"/>
    <s v="000000020025135"/>
    <n v="12331.55"/>
    <x v="0"/>
    <m/>
    <s v="21.0"/>
    <s v="00036.0"/>
    <s v="91001"/>
    <s v="85000"/>
    <x v="6"/>
    <x v="44"/>
    <n v="2.838308178162355E-3"/>
    <s v="Lenovo 300e Laptops, electronic waste, 3 yr sealed battery replacement, 4.5 year warranty, integration services, imaging, asset tag &amp; reporting, cart wiring, and delivery for Lassalette. Total computers: 465"/>
  </r>
  <r>
    <s v="Lassalette-21st Century-Technology"/>
    <x v="2"/>
    <x v="0"/>
    <x v="13"/>
    <x v="0"/>
    <x v="0"/>
    <x v="0"/>
    <x v="0"/>
    <x v="10"/>
    <x v="0"/>
    <s v="2-1980"/>
    <x v="9"/>
    <n v="0"/>
    <n v="1306.26"/>
    <s v="0173471-IN"/>
    <d v="2019-09-23T00:00:00"/>
    <s v="000000020017958"/>
    <n v="1306.26"/>
    <x v="0"/>
    <m/>
    <s v="21.0"/>
    <s v="00036.0"/>
    <s v="91001"/>
    <s v="85000"/>
    <x v="0"/>
    <x v="44"/>
    <n v="1.4333174266034627E-2"/>
    <s v="Ergotron Zip40 Charging carts to store laptops at Lassalette. Total carts: 16"/>
  </r>
  <r>
    <s v="Lassalette-21st Century-Technology"/>
    <x v="2"/>
    <x v="0"/>
    <x v="13"/>
    <x v="0"/>
    <x v="0"/>
    <x v="0"/>
    <x v="0"/>
    <x v="10"/>
    <x v="0"/>
    <s v="2-1980"/>
    <x v="9"/>
    <n v="0"/>
    <n v="1306.26"/>
    <s v="0174062-IN"/>
    <d v="2019-09-23T00:00:00"/>
    <s v="000000020017958"/>
    <n v="1306.26"/>
    <x v="0"/>
    <m/>
    <s v="21.0"/>
    <s v="00036.0"/>
    <s v="91001"/>
    <s v="85000"/>
    <x v="0"/>
    <x v="44"/>
    <n v="1.4333174266034627E-2"/>
    <s v="Ergotron Zip40 Charging carts to store laptops at Lassalette. Total carts: 16"/>
  </r>
  <r>
    <s v="Lassalette-21st Century-Technology"/>
    <x v="2"/>
    <x v="0"/>
    <x v="13"/>
    <x v="0"/>
    <x v="0"/>
    <x v="0"/>
    <x v="0"/>
    <x v="10"/>
    <x v="0"/>
    <s v="2-1980"/>
    <x v="9"/>
    <n v="0"/>
    <n v="18287.669999999998"/>
    <s v="0174093-IN"/>
    <d v="2019-09-23T00:00:00"/>
    <s v="000000020017958"/>
    <n v="18287.669999999998"/>
    <x v="0"/>
    <m/>
    <s v="21.0"/>
    <s v="00036.0"/>
    <s v="91001"/>
    <s v="85000"/>
    <x v="0"/>
    <x v="44"/>
    <n v="0.20066476890491436"/>
    <s v="Ergotron Zip40 Charging carts to store laptops at Lassalette. Total carts: 16"/>
  </r>
  <r>
    <s v="Lassalette-21st Century-Technology"/>
    <x v="2"/>
    <x v="0"/>
    <x v="13"/>
    <x v="0"/>
    <x v="0"/>
    <x v="0"/>
    <x v="0"/>
    <x v="11"/>
    <x v="0"/>
    <s v="2-2605"/>
    <x v="0"/>
    <n v="0"/>
    <n v="11756.35"/>
    <s v="0174403-IN"/>
    <d v="2019-11-07T00:00:00"/>
    <s v="000000020035575"/>
    <n v="11756.35"/>
    <x v="0"/>
    <m/>
    <s v="21.0"/>
    <s v="00036.0"/>
    <s v="91001"/>
    <s v="85000"/>
    <x v="0"/>
    <x v="44"/>
    <n v="1.4815480859632729E-2"/>
    <s v="Ergotron Zip40 Charging carts to store laptops at Lassalette. Total carts: 9"/>
  </r>
  <r>
    <s v="Lassalette-21st Century-FF &amp; E"/>
    <x v="2"/>
    <x v="1"/>
    <x v="13"/>
    <x v="0"/>
    <x v="1"/>
    <x v="1"/>
    <x v="1"/>
    <x v="1"/>
    <x v="0"/>
    <s v="2-5019"/>
    <x v="15"/>
    <n v="0"/>
    <n v="13596.83"/>
    <n v="3207761219"/>
    <d v="2020-02-03T00:00:00"/>
    <s v="000000020065147"/>
    <n v="13596.83"/>
    <x v="0"/>
    <m/>
    <s v="21.0"/>
    <s v="00036.0"/>
    <s v="91001"/>
    <s v="85000"/>
    <x v="1"/>
    <x v="44"/>
    <n v="3.1596417264942563E-2"/>
    <s v="Furniture for Lassalette - flex space chairs, mobile tchr desks, media tower, carpets, tables, tree seats, bin centers, etc."/>
  </r>
  <r>
    <s v="Lassalette-21st Century-FF &amp; E"/>
    <x v="2"/>
    <x v="1"/>
    <x v="13"/>
    <x v="0"/>
    <x v="1"/>
    <x v="1"/>
    <x v="1"/>
    <x v="1"/>
    <x v="0"/>
    <s v="2-5019"/>
    <x v="15"/>
    <n v="0"/>
    <n v="7123.78"/>
    <n v="3207761219"/>
    <d v="2020-02-03T00:00:00"/>
    <s v="000000020065147"/>
    <n v="7123.78"/>
    <x v="0"/>
    <m/>
    <s v="21.0"/>
    <s v="00036.0"/>
    <s v="91001"/>
    <s v="85000"/>
    <x v="0"/>
    <x v="44"/>
    <n v="1.6554294301219661E-2"/>
    <s v="Furniture for Lassalette - flex space chairs, mobile tchr desks, media tower, carpets, tables, tree seats, bin centers, etc."/>
  </r>
  <r>
    <s v="Lassalette-21st Century-Environ Consultant"/>
    <x v="2"/>
    <x v="2"/>
    <x v="13"/>
    <x v="0"/>
    <x v="2"/>
    <x v="2"/>
    <x v="68"/>
    <x v="44"/>
    <x v="1"/>
    <s v="21-1576"/>
    <x v="97"/>
    <n v="0"/>
    <n v="2800"/>
    <s v="MCSI-4609"/>
    <d v="2020-10-13T00:00:00"/>
    <s v="000000020134092"/>
    <n v="2800"/>
    <x v="0"/>
    <m/>
    <s v="21.0"/>
    <s v="00036.0"/>
    <s v="91001"/>
    <s v="85000"/>
    <x v="2"/>
    <x v="44"/>
    <n v="6.7961165048543687E-2"/>
    <s v="Asbestos &amp; lead-based paint survey of Lassalette's permanent buildings."/>
  </r>
  <r>
    <s v="Lassalette-Drinking fountain replacement-DSA Inspection"/>
    <x v="2"/>
    <x v="4"/>
    <x v="13"/>
    <x v="2"/>
    <x v="5"/>
    <x v="4"/>
    <x v="4"/>
    <x v="7"/>
    <x v="2"/>
    <s v="2-6604"/>
    <x v="7"/>
    <n v="1200"/>
    <n v="1200"/>
    <m/>
    <m/>
    <m/>
    <n v="0"/>
    <x v="0"/>
    <m/>
    <s v="21.0"/>
    <s v="00036.0"/>
    <s v="91001"/>
    <s v="85000"/>
    <x v="5"/>
    <x v="45"/>
    <n v="0"/>
    <s v="General inspection for the project as defined in Title 24 at Lassalette.  Replacement of 2-exterior drinking fountains"/>
  </r>
  <r>
    <s v="Lassalette-Fire alarm-DSA Fees"/>
    <x v="2"/>
    <x v="7"/>
    <x v="13"/>
    <x v="3"/>
    <x v="9"/>
    <x v="9"/>
    <x v="15"/>
    <x v="23"/>
    <x v="0"/>
    <m/>
    <x v="144"/>
    <n v="0"/>
    <n v="945"/>
    <s v="Per email"/>
    <d v="2020-02-13T00:00:00"/>
    <s v="000000020070037"/>
    <n v="945"/>
    <x v="17"/>
    <m/>
    <s v="21.0"/>
    <s v="00036.0"/>
    <s v="91001"/>
    <s v="85000"/>
    <x v="9"/>
    <x v="46"/>
    <n v="1"/>
    <s v="DSA plan check review fee for Lassalette fire alarm."/>
  </r>
  <r>
    <s v="Lassalette-Fire alarm-DSA Fees"/>
    <x v="2"/>
    <x v="7"/>
    <x v="13"/>
    <x v="3"/>
    <x v="9"/>
    <x v="9"/>
    <x v="15"/>
    <x v="23"/>
    <x v="0"/>
    <s v="2-6934"/>
    <x v="144"/>
    <n v="0"/>
    <n v="-945"/>
    <s v="Per email"/>
    <d v="2020-02-13T00:00:00"/>
    <s v="000000020070037"/>
    <n v="-945"/>
    <x v="17"/>
    <m/>
    <s v="21.0"/>
    <s v="00036.0"/>
    <s v="91001"/>
    <s v="85000"/>
    <x v="9"/>
    <x v="46"/>
    <n v="-1"/>
    <s v="We voided this check.  Per Carolyn Loughrey @ tBP - email dated 06/08/20, somehow she had 2 checks with this amount and Lassalette is already paid for.  She further said no replacement check is needed for this site.  DSA plan check review fee for Lassalette fire alarm."/>
  </r>
  <r>
    <s v="Lassalette-Fire Alarm-Design"/>
    <x v="2"/>
    <x v="6"/>
    <x v="13"/>
    <x v="3"/>
    <x v="10"/>
    <x v="8"/>
    <x v="16"/>
    <x v="25"/>
    <x v="2"/>
    <s v="2-6866"/>
    <x v="26"/>
    <n v="12375"/>
    <n v="12375"/>
    <m/>
    <m/>
    <m/>
    <n v="0"/>
    <x v="17"/>
    <m/>
    <s v="21.0"/>
    <s v="00036.0"/>
    <s v="91001"/>
    <s v="85000"/>
    <x v="8"/>
    <x v="46"/>
    <n v="0"/>
    <s v="Architect - Provide architectural &amp; engineering services to upgrade the existing fire detection and alarm systems for Lassalette. Facilities paid PO2W-20*4419 in the amount of $37,125.00. The total architect contract for Lassalette FA is $49,500.00"/>
  </r>
  <r>
    <s v="Los Altos ES-21st Century-Reprographics"/>
    <x v="6"/>
    <x v="8"/>
    <x v="14"/>
    <x v="0"/>
    <x v="15"/>
    <x v="11"/>
    <x v="98"/>
    <x v="150"/>
    <x v="0"/>
    <m/>
    <x v="145"/>
    <n v="0"/>
    <n v="728.6"/>
    <n v="10597813"/>
    <d v="2020-04-22T00:00:00"/>
    <s v="000000020091358"/>
    <n v="728.6"/>
    <x v="18"/>
    <m/>
    <s v="21.0"/>
    <s v="00036.0"/>
    <s v="91001"/>
    <s v="85000"/>
    <x v="7"/>
    <x v="47"/>
    <n v="0.36430000000000001"/>
    <s v="Scanning/printing - set-up, copy, digital processing, copying, stapling, binding, 3 hole drill, cover, and delivery for Los Altos ES."/>
  </r>
  <r>
    <s v="Los Altos ES-21st Century-Technology"/>
    <x v="6"/>
    <x v="0"/>
    <x v="14"/>
    <x v="0"/>
    <x v="0"/>
    <x v="5"/>
    <x v="0"/>
    <x v="9"/>
    <x v="0"/>
    <s v="2-512"/>
    <x v="8"/>
    <n v="0"/>
    <n v="8539.18"/>
    <s v="0173645-IN"/>
    <d v="2019-10-10T00:00:00"/>
    <s v="000000020025135"/>
    <n v="8539.18"/>
    <x v="18"/>
    <m/>
    <s v="21.0"/>
    <s v="00036.0"/>
    <s v="91001"/>
    <s v="85000"/>
    <x v="1"/>
    <x v="47"/>
    <n v="1.9654321175197297E-3"/>
    <s v="Lenovo 300e Laptops, electronic waste, 3 yr sealed battery replacement, 4.5 year warranty, integration services, imaging, asset tag &amp; reporting, cart wiring, and delivery for Los Altos ES. Total computers: 22"/>
  </r>
  <r>
    <s v="Los Altos ES-21st Century-Technology"/>
    <x v="6"/>
    <x v="0"/>
    <x v="14"/>
    <x v="0"/>
    <x v="0"/>
    <x v="5"/>
    <x v="0"/>
    <x v="9"/>
    <x v="0"/>
    <s v="2-512"/>
    <x v="8"/>
    <n v="0"/>
    <n v="209"/>
    <s v="0173645-IN"/>
    <d v="2019-10-10T00:00:00"/>
    <s v="000000020025135"/>
    <n v="209"/>
    <x v="18"/>
    <m/>
    <s v="21.0"/>
    <s v="00036.0"/>
    <s v="91001"/>
    <s v="85000"/>
    <x v="6"/>
    <x v="47"/>
    <n v="4.8104772655175727E-5"/>
    <s v="Lenovo 300e Laptops, electronic waste, 3 yr sealed battery replacement, 4.5 year warranty, integration services, imaging, asset tag &amp; reporting, cart wiring, and delivery for Los Altos ES. Total computers: 22"/>
  </r>
  <r>
    <s v="Los Altos ES-21st Century-Technology"/>
    <x v="6"/>
    <x v="0"/>
    <x v="14"/>
    <x v="0"/>
    <x v="0"/>
    <x v="5"/>
    <x v="0"/>
    <x v="9"/>
    <x v="0"/>
    <s v="2-512"/>
    <x v="8"/>
    <n v="0"/>
    <n v="110"/>
    <s v="0173645-IN"/>
    <d v="2019-10-10T00:00:00"/>
    <s v="000000020025135"/>
    <n v="110"/>
    <x v="18"/>
    <m/>
    <s v="21.0"/>
    <s v="00036.0"/>
    <s v="91001"/>
    <s v="85000"/>
    <x v="6"/>
    <x v="47"/>
    <n v="2.5318301397460907E-5"/>
    <s v="Lenovo 300e Laptops, electronic waste, 3 yr sealed battery replacement, 4.5 year warranty, integration services, imaging, asset tag &amp; reporting, cart wiring, and delivery for Los Altos ES. Total computers: 22"/>
  </r>
  <r>
    <s v="Los Altos ES-21st Century-Technology"/>
    <x v="6"/>
    <x v="0"/>
    <x v="14"/>
    <x v="0"/>
    <x v="0"/>
    <x v="5"/>
    <x v="0"/>
    <x v="9"/>
    <x v="0"/>
    <s v="2-512"/>
    <x v="8"/>
    <n v="0"/>
    <n v="66"/>
    <s v="0173645-IN"/>
    <d v="2019-10-10T00:00:00"/>
    <s v="000000020025135"/>
    <n v="66"/>
    <x v="18"/>
    <m/>
    <s v="21.0"/>
    <s v="00036.0"/>
    <s v="91001"/>
    <s v="85000"/>
    <x v="6"/>
    <x v="47"/>
    <n v="1.5190980838476545E-5"/>
    <s v="Lenovo 300e Laptops, electronic waste, 3 yr sealed battery replacement, 4.5 year warranty, integration services, imaging, asset tag &amp; reporting, cart wiring, and delivery for Los Altos ES. Total computers: 22"/>
  </r>
  <r>
    <s v="Los Altos ES-21st Century-Technology"/>
    <x v="6"/>
    <x v="0"/>
    <x v="14"/>
    <x v="0"/>
    <x v="0"/>
    <x v="5"/>
    <x v="0"/>
    <x v="9"/>
    <x v="0"/>
    <s v="2-512"/>
    <x v="8"/>
    <n v="0"/>
    <n v="33"/>
    <s v="0173645-IN"/>
    <d v="2019-10-10T00:00:00"/>
    <s v="000000020025135"/>
    <n v="33"/>
    <x v="18"/>
    <m/>
    <s v="21.0"/>
    <s v="00036.0"/>
    <s v="91001"/>
    <s v="85000"/>
    <x v="6"/>
    <x v="47"/>
    <n v="7.5954904192382725E-6"/>
    <s v="Lenovo 300e Laptops, electronic waste, 3 yr sealed battery replacement, 4.5 year warranty, integration services, imaging, asset tag &amp; reporting, cart wiring, and delivery for Los Altos ES. Total computers: 22"/>
  </r>
  <r>
    <s v="Los Altos ES-21st Century-Technology"/>
    <x v="6"/>
    <x v="0"/>
    <x v="14"/>
    <x v="0"/>
    <x v="0"/>
    <x v="5"/>
    <x v="0"/>
    <x v="9"/>
    <x v="0"/>
    <s v="2-512"/>
    <x v="8"/>
    <n v="0"/>
    <n v="256.08"/>
    <s v="0173645-IN"/>
    <d v="2019-10-10T00:00:00"/>
    <s v="000000020025135"/>
    <n v="256.08"/>
    <x v="18"/>
    <m/>
    <s v="21.0"/>
    <s v="00036.0"/>
    <s v="91001"/>
    <s v="85000"/>
    <x v="6"/>
    <x v="47"/>
    <n v="5.8941005653288991E-5"/>
    <s v="Lenovo 300e Laptops, electronic waste, 3 yr sealed battery replacement, 4.5 year warranty, integration services, imaging, asset tag &amp; reporting, cart wiring, and delivery for Los Altos ES. Total computers: 22"/>
  </r>
  <r>
    <s v="Los Altos ES-21st Century-Technology"/>
    <x v="6"/>
    <x v="0"/>
    <x v="14"/>
    <x v="0"/>
    <x v="0"/>
    <x v="5"/>
    <x v="0"/>
    <x v="9"/>
    <x v="0"/>
    <s v="2-512"/>
    <x v="8"/>
    <n v="0"/>
    <n v="704.66"/>
    <s v="0173645-IN"/>
    <d v="2019-10-10T00:00:00"/>
    <s v="000000020025135"/>
    <n v="704.66"/>
    <x v="18"/>
    <m/>
    <s v="21.0"/>
    <s v="00036.0"/>
    <s v="91001"/>
    <s v="85000"/>
    <x v="6"/>
    <x v="47"/>
    <n v="1.6218903875213456E-4"/>
    <s v="Lenovo 300e Laptops, electronic waste, 3 yr sealed battery replacement, 4.5 year warranty, integration services, imaging, asset tag &amp; reporting, cart wiring, and delivery for Los Altos ES. Total computers: 22"/>
  </r>
  <r>
    <s v="Los Altos ES-21st Century-Technology"/>
    <x v="6"/>
    <x v="0"/>
    <x v="14"/>
    <x v="0"/>
    <x v="0"/>
    <x v="5"/>
    <x v="0"/>
    <x v="46"/>
    <x v="0"/>
    <s v="2-1409"/>
    <x v="27"/>
    <n v="0"/>
    <n v="114502.67"/>
    <s v="0175570-IN"/>
    <d v="2019-10-22T00:00:00"/>
    <s v="000000020029495"/>
    <n v="114502.67"/>
    <x v="18"/>
    <m/>
    <s v="21.0"/>
    <s v="00036.0"/>
    <s v="91001"/>
    <s v="85000"/>
    <x v="1"/>
    <x v="47"/>
    <n v="4.0812944819982502E-2"/>
    <s v="Lenovo 300e Laptops, electronic waste, 3 yr sealed battery replacement, 4.5 year warranty, integration services, imaging, asset tag &amp; reporting, cart wiring, and delivery for Los Altos ES. Total computers: 295"/>
  </r>
  <r>
    <s v="Los Altos ES-21st Century-Technology"/>
    <x v="6"/>
    <x v="0"/>
    <x v="14"/>
    <x v="0"/>
    <x v="0"/>
    <x v="5"/>
    <x v="0"/>
    <x v="46"/>
    <x v="0"/>
    <s v="2-1409"/>
    <x v="27"/>
    <n v="0"/>
    <n v="442.5"/>
    <s v="0175570-IN"/>
    <d v="2019-10-22T00:00:00"/>
    <s v="000000020029495"/>
    <n v="442.5"/>
    <x v="18"/>
    <m/>
    <s v="21.0"/>
    <s v="00036.0"/>
    <s v="91001"/>
    <s v="85000"/>
    <x v="6"/>
    <x v="47"/>
    <n v="1.5772320490729395E-4"/>
    <s v="Lenovo 300e Laptops, electronic waste, 3 yr sealed battery replacement, 4.5 year warranty, integration services, imaging, asset tag &amp; reporting, cart wiring, and delivery for Los Altos ES. Total computers: 295"/>
  </r>
  <r>
    <s v="Los Altos ES-21st Century-Technology"/>
    <x v="6"/>
    <x v="0"/>
    <x v="14"/>
    <x v="0"/>
    <x v="0"/>
    <x v="5"/>
    <x v="0"/>
    <x v="46"/>
    <x v="0"/>
    <s v="2-1409"/>
    <x v="27"/>
    <n v="0"/>
    <n v="885"/>
    <s v="0175570-IN"/>
    <d v="2019-10-22T00:00:00"/>
    <s v="000000020029495"/>
    <n v="885"/>
    <x v="18"/>
    <m/>
    <s v="21.0"/>
    <s v="00036.0"/>
    <s v="91001"/>
    <s v="85000"/>
    <x v="6"/>
    <x v="47"/>
    <n v="3.1544640981458791E-4"/>
    <s v="Lenovo 300e Laptops, electronic waste, 3 yr sealed battery replacement, 4.5 year warranty, integration services, imaging, asset tag &amp; reporting, cart wiring, and delivery for Los Altos ES. Total computers: 295"/>
  </r>
  <r>
    <s v="Los Altos ES-21st Century-Technology"/>
    <x v="6"/>
    <x v="0"/>
    <x v="14"/>
    <x v="0"/>
    <x v="0"/>
    <x v="5"/>
    <x v="0"/>
    <x v="46"/>
    <x v="0"/>
    <s v="2-1409"/>
    <x v="27"/>
    <n v="0"/>
    <n v="1475"/>
    <s v="0175570-IN"/>
    <d v="2019-10-22T00:00:00"/>
    <s v="000000020029495"/>
    <n v="1475"/>
    <x v="18"/>
    <m/>
    <s v="21.0"/>
    <s v="00036.0"/>
    <s v="91001"/>
    <s v="85000"/>
    <x v="6"/>
    <x v="47"/>
    <n v="5.2574401635764644E-4"/>
    <s v="Lenovo 300e Laptops, electronic waste, 3 yr sealed battery replacement, 4.5 year warranty, integration services, imaging, asset tag &amp; reporting, cart wiring, and delivery for Los Altos ES. Total computers: 295"/>
  </r>
  <r>
    <s v="Los Altos ES-21st Century-Technology"/>
    <x v="6"/>
    <x v="0"/>
    <x v="14"/>
    <x v="0"/>
    <x v="0"/>
    <x v="5"/>
    <x v="0"/>
    <x v="46"/>
    <x v="0"/>
    <s v="2-1409"/>
    <x v="27"/>
    <n v="0"/>
    <n v="2802.5"/>
    <s v="0175570-IN"/>
    <d v="2019-10-22T00:00:00"/>
    <s v="000000020029495"/>
    <n v="2802.5"/>
    <x v="18"/>
    <m/>
    <s v="21.0"/>
    <s v="00036.0"/>
    <s v="91001"/>
    <s v="85000"/>
    <x v="6"/>
    <x v="47"/>
    <n v="9.9891363107952841E-4"/>
    <s v="Lenovo 300e Laptops, electronic waste, 3 yr sealed battery replacement, 4.5 year warranty, integration services, imaging, asset tag &amp; reporting, cart wiring, and delivery for Los Altos ES. Total computers: 295"/>
  </r>
  <r>
    <s v="Los Altos ES-21st Century-Technology"/>
    <x v="6"/>
    <x v="0"/>
    <x v="14"/>
    <x v="0"/>
    <x v="0"/>
    <x v="5"/>
    <x v="0"/>
    <x v="46"/>
    <x v="0"/>
    <s v="2-1409"/>
    <x v="27"/>
    <n v="0"/>
    <n v="3433.8"/>
    <s v="0175570-IN"/>
    <d v="2019-10-22T00:00:00"/>
    <s v="000000020029495"/>
    <n v="3433.8"/>
    <x v="18"/>
    <m/>
    <s v="21.0"/>
    <s v="00036.0"/>
    <s v="91001"/>
    <s v="85000"/>
    <x v="6"/>
    <x v="47"/>
    <n v="1.2239320700806011E-3"/>
    <s v="Lenovo 300e Laptops, electronic waste, 3 yr sealed battery replacement, 4.5 year warranty, integration services, imaging, asset tag &amp; reporting, cart wiring, and delivery for Los Altos ES. Total computers: 295"/>
  </r>
  <r>
    <s v="Los Altos ES-21st Century-Technology"/>
    <x v="6"/>
    <x v="0"/>
    <x v="14"/>
    <x v="0"/>
    <x v="0"/>
    <x v="5"/>
    <x v="0"/>
    <x v="46"/>
    <x v="0"/>
    <s v="2-1409"/>
    <x v="27"/>
    <n v="0"/>
    <n v="9448.85"/>
    <s v="0175570-IN"/>
    <d v="2019-10-22T00:00:00"/>
    <s v="000000020029495"/>
    <n v="9448.85"/>
    <x v="18"/>
    <m/>
    <s v="21.0"/>
    <s v="00036.0"/>
    <s v="91001"/>
    <s v="85000"/>
    <x v="6"/>
    <x v="47"/>
    <n v="3.3679161687870836E-3"/>
    <s v="Lenovo 300e Laptops, electronic waste, 3 yr sealed battery replacement, 4.5 year warranty, integration services, imaging, asset tag &amp; reporting, cart wiring, and delivery for Los Altos ES. Total computers: 295"/>
  </r>
  <r>
    <s v="Los Altos ES-21st Century-Technology"/>
    <x v="6"/>
    <x v="0"/>
    <x v="14"/>
    <x v="0"/>
    <x v="0"/>
    <x v="0"/>
    <x v="0"/>
    <x v="46"/>
    <x v="0"/>
    <s v="2-2605"/>
    <x v="0"/>
    <n v="0"/>
    <n v="27306.79"/>
    <s v="0175609-IN"/>
    <d v="2019-10-22T00:00:00"/>
    <s v="000000020029495"/>
    <n v="27306.79"/>
    <x v="18"/>
    <m/>
    <s v="21.0"/>
    <s v="00036.0"/>
    <s v="91001"/>
    <s v="85000"/>
    <x v="0"/>
    <x v="47"/>
    <n v="3.4412315436594725E-2"/>
    <s v="Ergotron Zip40 Charging carts to store laptops at Los Altos ES. Total carts: 21"/>
  </r>
  <r>
    <s v="Los Altos ES-21st Century-Technology"/>
    <x v="6"/>
    <x v="0"/>
    <x v="14"/>
    <x v="0"/>
    <x v="0"/>
    <x v="12"/>
    <x v="99"/>
    <x v="204"/>
    <x v="1"/>
    <s v="21-129"/>
    <x v="146"/>
    <n v="0"/>
    <n v="120"/>
    <s v="0189682-IN"/>
    <d v="2020-10-01T00:00:00"/>
    <s v="000000020131103"/>
    <n v="120"/>
    <x v="18"/>
    <m/>
    <s v="21.0"/>
    <s v="00036.0"/>
    <s v="00002"/>
    <s v="81000"/>
    <x v="1"/>
    <x v="47"/>
    <n v="9.6286556495053799E-4"/>
    <s v="ViewSonicViewBoard IFP7550 Bundle 7 yr warranty, monitor, 75&quot; class LED display with touchscreen, ewaste, and extended service agreement for parts &amp; labor for Los Altos ES. Total monitors: 20"/>
  </r>
  <r>
    <s v="Los Altos ES-21st Century-Technology"/>
    <x v="6"/>
    <x v="0"/>
    <x v="14"/>
    <x v="0"/>
    <x v="0"/>
    <x v="12"/>
    <x v="99"/>
    <x v="204"/>
    <x v="1"/>
    <s v="21-129"/>
    <x v="146"/>
    <n v="0"/>
    <n v="43574.21"/>
    <s v="0189682-IN"/>
    <d v="2020-10-01T00:00:00"/>
    <s v="000000020131103"/>
    <n v="43574.21"/>
    <x v="18"/>
    <m/>
    <s v="21.0"/>
    <s v="00036.0"/>
    <s v="91001"/>
    <s v="85000"/>
    <x v="0"/>
    <x v="47"/>
    <n v="0.34963421940769485"/>
    <s v="ViewSonicViewBoard IFP7550 Bundle 7 yr warranty, monitor, 75&quot; class LED display with touchscreen, ewaste, and extended service agreement for parts &amp; labor for Los Altos ES. Total monitors: 20"/>
  </r>
  <r>
    <s v="Los Altos ES-21st Century-Technology"/>
    <x v="6"/>
    <x v="0"/>
    <x v="14"/>
    <x v="0"/>
    <x v="16"/>
    <x v="15"/>
    <x v="99"/>
    <x v="205"/>
    <x v="1"/>
    <s v="21-309"/>
    <x v="147"/>
    <n v="0"/>
    <n v="11954.12"/>
    <n v="2494523"/>
    <d v="2020-07-16T00:00:00"/>
    <s v="000000020114150"/>
    <n v="11954.12"/>
    <x v="18"/>
    <m/>
    <s v="21.0"/>
    <s v="00036.0"/>
    <s v="91001"/>
    <s v="85000"/>
    <x v="0"/>
    <x v="47"/>
    <n v="0.35087741955935592"/>
    <s v="Elmo TT-12W Stem Cam Document Camera (HDMI Input &amp; Output) for Los Altos ES. Total cameras: 20"/>
  </r>
  <r>
    <s v="Los Altos ES-21st Century-Technology"/>
    <x v="6"/>
    <x v="0"/>
    <x v="14"/>
    <x v="0"/>
    <x v="17"/>
    <x v="16"/>
    <x v="27"/>
    <x v="53"/>
    <x v="1"/>
    <s v="21-3477"/>
    <x v="44"/>
    <n v="0"/>
    <n v="319.35000000000002"/>
    <n v="8316064"/>
    <d v="2021-03-05T00:00:00"/>
    <s v="000000020169721"/>
    <n v="319.35000000000002"/>
    <x v="18"/>
    <m/>
    <s v="21.0"/>
    <s v="00036.0"/>
    <s v="00002"/>
    <s v="81000"/>
    <x v="1"/>
    <x v="47"/>
    <n v="8.3326810176125254E-2"/>
    <s v="C2G HDMI and USB pass through wall plates for Los Altos ES.  Total items: 21"/>
  </r>
  <r>
    <s v="Los Altos ES-21st Century-Technology"/>
    <x v="6"/>
    <x v="0"/>
    <x v="14"/>
    <x v="0"/>
    <x v="17"/>
    <x v="16"/>
    <x v="27"/>
    <x v="53"/>
    <x v="1"/>
    <m/>
    <x v="44"/>
    <n v="0"/>
    <n v="56.66"/>
    <n v="5725548"/>
    <d v="2021-03-05T00:00:00"/>
    <s v="000000020169721"/>
    <n v="56.66"/>
    <x v="18"/>
    <m/>
    <s v="21.0"/>
    <s v="00036.0"/>
    <s v="00002"/>
    <s v="81000"/>
    <x v="1"/>
    <x v="47"/>
    <n v="1.4784083496412262E-2"/>
    <s v="C2G HDMI and USB pass through wall plates for Los Altos ES.  Total items: 21"/>
  </r>
  <r>
    <s v="Los Altos ES-21st Century-Technology"/>
    <x v="6"/>
    <x v="0"/>
    <x v="14"/>
    <x v="0"/>
    <x v="17"/>
    <x v="16"/>
    <x v="27"/>
    <x v="53"/>
    <x v="1"/>
    <m/>
    <x v="44"/>
    <n v="0"/>
    <n v="267.85000000000002"/>
    <n v="8312741"/>
    <d v="2021-03-05T00:00:00"/>
    <s v="000000020169721"/>
    <n v="267.85000000000002"/>
    <x v="18"/>
    <m/>
    <s v="21.0"/>
    <s v="00036.0"/>
    <s v="00002"/>
    <s v="81000"/>
    <x v="1"/>
    <x v="47"/>
    <n v="6.9889106327462494E-2"/>
    <s v="C2G HDMI and USB pass through wall plates for Los Altos ES.  Total items: 21"/>
  </r>
  <r>
    <s v="Los Altos ES-21st Century-DSA Special Inspection"/>
    <x v="6"/>
    <x v="12"/>
    <x v="14"/>
    <x v="0"/>
    <x v="30"/>
    <x v="30"/>
    <x v="100"/>
    <x v="3"/>
    <x v="1"/>
    <m/>
    <x v="148"/>
    <n v="0"/>
    <n v="779.5"/>
    <s v="20-31197-30-0000001"/>
    <d v="2020-08-17T00:00:00"/>
    <s v="000000020119768"/>
    <n v="779.5"/>
    <x v="18"/>
    <m/>
    <s v="21.0"/>
    <s v="00036.0"/>
    <s v="91001"/>
    <s v="85000"/>
    <x v="12"/>
    <x v="47"/>
    <n v="3.2918074324324323E-2"/>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r>
  <r>
    <s v="Los Altos ES-21st Century-DSA Special Inspection"/>
    <x v="6"/>
    <x v="12"/>
    <x v="14"/>
    <x v="0"/>
    <x v="30"/>
    <x v="30"/>
    <x v="100"/>
    <x v="206"/>
    <x v="1"/>
    <m/>
    <x v="148"/>
    <n v="0"/>
    <n v="342.5"/>
    <s v="20-31197-30-0000002"/>
    <d v="2020-12-04T00:00:00"/>
    <s v="000000020147422"/>
    <n v="342.5"/>
    <x v="18"/>
    <m/>
    <s v="21.0"/>
    <s v="00036.0"/>
    <s v="91001"/>
    <s v="85000"/>
    <x v="12"/>
    <x v="47"/>
    <n v="1.4463682432432432E-2"/>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r>
  <r>
    <s v="Los Altos ES-21st Century-DSA Special Inspection"/>
    <x v="6"/>
    <x v="12"/>
    <x v="14"/>
    <x v="0"/>
    <x v="30"/>
    <x v="30"/>
    <x v="100"/>
    <x v="33"/>
    <x v="1"/>
    <m/>
    <x v="148"/>
    <n v="0"/>
    <n v="1153.5"/>
    <s v="20-31197-30-0000003"/>
    <d v="2021-02-05T00:00:00"/>
    <s v="000000020162565"/>
    <n v="1153.5"/>
    <x v="18"/>
    <m/>
    <s v="21.0"/>
    <s v="00036.0"/>
    <s v="91001"/>
    <s v="85000"/>
    <x v="12"/>
    <x v="47"/>
    <n v="4.871199324324324E-2"/>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r>
  <r>
    <s v="Los Altos ES-21st Century-DSA Special Inspection"/>
    <x v="6"/>
    <x v="12"/>
    <x v="14"/>
    <x v="0"/>
    <x v="30"/>
    <x v="30"/>
    <x v="100"/>
    <x v="34"/>
    <x v="1"/>
    <m/>
    <x v="148"/>
    <n v="0"/>
    <n v="1722.5"/>
    <s v="20-31197-30-0000004"/>
    <d v="2021-03-24T00:00:00"/>
    <s v="000000020174717"/>
    <n v="1722.5"/>
    <x v="18"/>
    <m/>
    <s v="21.0"/>
    <s v="00036.0"/>
    <s v="91001"/>
    <s v="85000"/>
    <x v="12"/>
    <x v="47"/>
    <n v="7.2740709459459457E-2"/>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r>
  <r>
    <s v="Los Altos ES-21st Century-DSA Special Inspection"/>
    <x v="6"/>
    <x v="12"/>
    <x v="14"/>
    <x v="0"/>
    <x v="30"/>
    <x v="30"/>
    <x v="100"/>
    <x v="34"/>
    <x v="1"/>
    <m/>
    <x v="148"/>
    <n v="0"/>
    <n v="2565"/>
    <s v="20-31197-30-0000005"/>
    <d v="2021-03-24T00:00:00"/>
    <s v="000000020174717"/>
    <n v="2565"/>
    <x v="18"/>
    <m/>
    <s v="21.0"/>
    <s v="00036.0"/>
    <s v="91001"/>
    <s v="85000"/>
    <x v="12"/>
    <x v="47"/>
    <n v="0.10831925675675676"/>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r>
  <r>
    <s v="Los Altos ES-21st Century-DSA Special Inspection"/>
    <x v="6"/>
    <x v="12"/>
    <x v="14"/>
    <x v="0"/>
    <x v="30"/>
    <x v="30"/>
    <x v="100"/>
    <x v="34"/>
    <x v="1"/>
    <m/>
    <x v="148"/>
    <n v="0"/>
    <n v="4936"/>
    <s v="20-31197-30-0000006"/>
    <d v="2021-03-24T00:00:00"/>
    <s v="000000020174717"/>
    <n v="4936"/>
    <x v="18"/>
    <m/>
    <s v="21.0"/>
    <s v="00036.0"/>
    <s v="91001"/>
    <s v="85000"/>
    <x v="12"/>
    <x v="47"/>
    <n v="0.20844594594594595"/>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r>
  <r>
    <s v="Los Altos ES-21st Century-DSA Special Inspection"/>
    <x v="6"/>
    <x v="12"/>
    <x v="14"/>
    <x v="0"/>
    <x v="30"/>
    <x v="30"/>
    <x v="100"/>
    <x v="55"/>
    <x v="1"/>
    <m/>
    <x v="148"/>
    <n v="0"/>
    <n v="880"/>
    <s v="20-31197-30-0000007"/>
    <d v="2021-04-19T00:00:00"/>
    <s v="000000020181372"/>
    <n v="880"/>
    <x v="18"/>
    <m/>
    <s v="21.0"/>
    <s v="00036.0"/>
    <s v="91001"/>
    <s v="85000"/>
    <x v="12"/>
    <x v="47"/>
    <n v="3.7162162162162164E-2"/>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r>
  <r>
    <s v="Los Altos ES-21st Century-DSA Special Inspection"/>
    <x v="6"/>
    <x v="12"/>
    <x v="14"/>
    <x v="0"/>
    <x v="30"/>
    <x v="30"/>
    <x v="100"/>
    <x v="25"/>
    <x v="2"/>
    <s v="2-10672"/>
    <x v="148"/>
    <n v="11301"/>
    <n v="11301"/>
    <m/>
    <m/>
    <m/>
    <n v="0"/>
    <x v="18"/>
    <m/>
    <s v="21.0"/>
    <s v="00036.0"/>
    <s v="91001"/>
    <s v="85000"/>
    <x v="12"/>
    <x v="47"/>
    <n v="0"/>
    <s v="Geotechnical observation and materials testing and special inspection services at Los Altos ES.  The project consists of alteration and upgrades to several existing classroom buildings including buildings A to F and portable classroom buildings G1 to G3, and other site works at Los Altos ES. Scope of services include reviewing, inspecting, and preparing reports for soils, concrete, and reinforcing steel"/>
  </r>
  <r>
    <s v="Los Altos ES-21st Century-DSA Special Inspection"/>
    <x v="6"/>
    <x v="12"/>
    <x v="14"/>
    <x v="0"/>
    <x v="30"/>
    <x v="53"/>
    <x v="101"/>
    <x v="17"/>
    <x v="2"/>
    <s v="21-2786"/>
    <x v="149"/>
    <n v="0"/>
    <n v="2537.5"/>
    <s v="20-31197-61-0000001"/>
    <d v="2021-09-09T00:00:00"/>
    <s v="000000020255186"/>
    <n v="2537.5"/>
    <x v="18"/>
    <m/>
    <s v="21.0"/>
    <s v="00036.0"/>
    <s v="91001"/>
    <s v="85000"/>
    <x v="5"/>
    <x v="47"/>
    <n v="0.30480480480480482"/>
    <s v="Masonry inspection of brick veneer repair for Los Altos ES 21st Century classroom modification program"/>
  </r>
  <r>
    <s v="Los Altos ES-21st Century-FF &amp; E"/>
    <x v="6"/>
    <x v="1"/>
    <x v="14"/>
    <x v="0"/>
    <x v="18"/>
    <x v="1"/>
    <x v="61"/>
    <x v="128"/>
    <x v="1"/>
    <m/>
    <x v="85"/>
    <n v="0"/>
    <n v="45198.42"/>
    <n v="30789"/>
    <d v="2021-05-07T00:00:00"/>
    <s v="000000020187154"/>
    <n v="45198.42"/>
    <x v="18"/>
    <m/>
    <s v="21.0"/>
    <s v="00036.0"/>
    <s v="00002"/>
    <s v="81000"/>
    <x v="1"/>
    <x v="47"/>
    <n v="7.3263580292639879E-2"/>
    <s v="Furniture for Los Altos ES - large seats, filing cabinets with locks, stools, mobile desks, student desks, book boxes for above desks, locking casters, mobile teacher desks, and cascade mini-case with shelves"/>
  </r>
  <r>
    <s v="Los Altos ES-21st Century-FF &amp; E"/>
    <x v="6"/>
    <x v="1"/>
    <x v="14"/>
    <x v="0"/>
    <x v="18"/>
    <x v="1"/>
    <x v="61"/>
    <x v="128"/>
    <x v="1"/>
    <m/>
    <x v="85"/>
    <n v="0"/>
    <n v="25304.560000000001"/>
    <n v="30789"/>
    <d v="2021-05-07T00:00:00"/>
    <s v="000000020187154"/>
    <n v="25304.560000000001"/>
    <x v="18"/>
    <m/>
    <s v="21.0"/>
    <s v="00036.0"/>
    <s v="91001"/>
    <s v="85000"/>
    <x v="0"/>
    <x v="47"/>
    <n v="4.1016979428261505E-2"/>
    <s v="Furniture for Los Altos ES - large seats, filing cabinets with locks, stools, mobile desks, student desks, book boxes for above desks, locking casters, mobile teacher desks, and cascade mini-case with shelves"/>
  </r>
  <r>
    <s v="Los Altos ES-21st Century-FF &amp; E"/>
    <x v="6"/>
    <x v="1"/>
    <x v="14"/>
    <x v="0"/>
    <x v="18"/>
    <x v="1"/>
    <x v="61"/>
    <x v="128"/>
    <x v="1"/>
    <m/>
    <x v="85"/>
    <n v="0"/>
    <n v="40063.800000000003"/>
    <n v="30790"/>
    <d v="2021-05-07T00:00:00"/>
    <s v="000000020187155"/>
    <n v="40063.800000000003"/>
    <x v="18"/>
    <m/>
    <s v="21.0"/>
    <s v="00036.0"/>
    <s v="00002"/>
    <s v="81000"/>
    <x v="1"/>
    <x v="47"/>
    <n v="6.4940708726726859E-2"/>
    <s v="Furniture for Los Altos ES - large seats, filing cabinets with locks, stools, mobile desks, student desks, book boxes for above desks, locking casters, mobile teacher desks, and cascade mini-case with shelves"/>
  </r>
  <r>
    <s v="Los Altos ES-21st Century-FF &amp; E"/>
    <x v="6"/>
    <x v="1"/>
    <x v="14"/>
    <x v="0"/>
    <x v="18"/>
    <x v="1"/>
    <x v="61"/>
    <x v="128"/>
    <x v="1"/>
    <m/>
    <x v="85"/>
    <n v="0"/>
    <n v="22953.74"/>
    <n v="30790"/>
    <d v="2021-05-07T00:00:00"/>
    <s v="000000020187155"/>
    <n v="22953.74"/>
    <x v="18"/>
    <m/>
    <s v="21.0"/>
    <s v="00036.0"/>
    <s v="91001"/>
    <s v="85000"/>
    <x v="0"/>
    <x v="47"/>
    <n v="3.720645928566485E-2"/>
    <s v="Furniture for Los Altos ES - large seats, filing cabinets with locks, stools, mobile desks, student desks, book boxes for above desks, locking casters, mobile teacher desks, and cascade mini-case with shelves"/>
  </r>
  <r>
    <s v="Los Altos ES-21st Century-FF &amp; E"/>
    <x v="6"/>
    <x v="1"/>
    <x v="14"/>
    <x v="0"/>
    <x v="18"/>
    <x v="1"/>
    <x v="61"/>
    <x v="128"/>
    <x v="1"/>
    <m/>
    <x v="85"/>
    <n v="0"/>
    <n v="22251.5"/>
    <n v="30860"/>
    <d v="2021-05-07T00:00:00"/>
    <s v="000000020187156"/>
    <n v="22251.5"/>
    <x v="18"/>
    <m/>
    <s v="21.0"/>
    <s v="00036.0"/>
    <s v="00002"/>
    <s v="81000"/>
    <x v="1"/>
    <x v="47"/>
    <n v="3.6068175765473137E-2"/>
    <s v="Furniture for Los Altos ES - large seats, filing cabinets with locks, stools, mobile desks, student desks, book boxes for above desks, locking casters, mobile teacher desks, and cascade mini-case with shelves"/>
  </r>
  <r>
    <s v="Los Altos ES-21st Century-FF &amp; E"/>
    <x v="6"/>
    <x v="1"/>
    <x v="14"/>
    <x v="0"/>
    <x v="18"/>
    <x v="1"/>
    <x v="61"/>
    <x v="128"/>
    <x v="1"/>
    <s v="2-9304"/>
    <x v="85"/>
    <n v="0"/>
    <n v="615.5"/>
    <n v="30860"/>
    <d v="2021-05-07T00:00:00"/>
    <s v="000000020187156"/>
    <n v="615.5"/>
    <x v="18"/>
    <m/>
    <s v="21.0"/>
    <s v="00036.0"/>
    <s v="91001"/>
    <s v="85000"/>
    <x v="0"/>
    <x v="47"/>
    <n v="9.9768384979209116E-4"/>
    <s v="Furniture for Los Altos ES - large seats, filing cabinets with locks, stools, mobile desks, student desks, book boxes for above desks, locking casters, mobile teacher desks, and cascade mini-case with shelves.  Close-out PO.  Per Jessica Morley @ Cumming, all furniture received.  Vendor did not send us an invoice for line item #9 &amp; 13.  Close-out PO."/>
  </r>
  <r>
    <s v="Los Altos ES-21st Century-FF &amp; E"/>
    <x v="6"/>
    <x v="1"/>
    <x v="14"/>
    <x v="0"/>
    <x v="18"/>
    <x v="1"/>
    <x v="61"/>
    <x v="68"/>
    <x v="1"/>
    <m/>
    <x v="85"/>
    <n v="0"/>
    <n v="192.72"/>
    <n v="31584"/>
    <d v="2021-05-25T00:00:00"/>
    <s v="000000020192063"/>
    <n v="192.72"/>
    <x v="18"/>
    <m/>
    <s v="21.0"/>
    <s v="00036.0"/>
    <s v="00002"/>
    <s v="81000"/>
    <x v="1"/>
    <x v="47"/>
    <n v="3.1238607884960485E-4"/>
    <s v="Furniture for Los Altos ES - large seats, filing cabinets with locks, stools, mobile desks, student desks, book boxes for above desks, locking casters, mobile teacher desks, and cascade mini-case with shelves"/>
  </r>
  <r>
    <s v="Los Altos ES-21st Century-FF &amp; E"/>
    <x v="6"/>
    <x v="1"/>
    <x v="14"/>
    <x v="0"/>
    <x v="18"/>
    <x v="1"/>
    <x v="60"/>
    <x v="37"/>
    <x v="1"/>
    <s v="21-2938"/>
    <x v="150"/>
    <n v="0"/>
    <n v="126666.16"/>
    <n v="30874"/>
    <d v="2021-02-09T00:00:00"/>
    <s v="000000020163346"/>
    <n v="126666.16"/>
    <x v="18"/>
    <m/>
    <s v="21.0"/>
    <s v="00036.0"/>
    <s v="00002"/>
    <s v="81000"/>
    <x v="1"/>
    <x v="47"/>
    <n v="0.74828583766897794"/>
    <s v="Furniture for Los Altos ES. Student chairs, mid towers shelves, mega cases shelves, filing cabinets, desks, etc"/>
  </r>
  <r>
    <s v="Los Altos ES-21st Century-FF &amp; E"/>
    <x v="6"/>
    <x v="1"/>
    <x v="14"/>
    <x v="0"/>
    <x v="18"/>
    <x v="1"/>
    <x v="60"/>
    <x v="37"/>
    <x v="1"/>
    <s v="21-2938"/>
    <x v="150"/>
    <n v="0"/>
    <n v="42608.94"/>
    <n v="30874"/>
    <d v="2021-02-09T00:00:00"/>
    <s v="000000020163346"/>
    <n v="42608.94"/>
    <x v="18"/>
    <m/>
    <s v="21.0"/>
    <s v="00036.0"/>
    <s v="91001"/>
    <s v="85000"/>
    <x v="0"/>
    <x v="47"/>
    <n v="0.25171416233102212"/>
    <s v="Furniture for Los Altos ES. Student chairs, mid towers shelves, mega cases shelves, filing cabinets, desks, etc"/>
  </r>
  <r>
    <s v="Los Altos ES-21st Century-FF &amp; E"/>
    <x v="6"/>
    <x v="1"/>
    <x v="14"/>
    <x v="0"/>
    <x v="18"/>
    <x v="1"/>
    <x v="102"/>
    <x v="207"/>
    <x v="2"/>
    <s v="22-1683"/>
    <x v="151"/>
    <n v="0"/>
    <n v="983.31"/>
    <n v="32994"/>
    <d v="2021-11-16T00:00:00"/>
    <s v="000000020337015"/>
    <n v="983.31"/>
    <x v="18"/>
    <m/>
    <s v="21.0"/>
    <s v="00036.0"/>
    <s v="00002"/>
    <s v="81000"/>
    <x v="1"/>
    <x v="47"/>
    <n v="1"/>
    <s v="Furniture for Los Altos ES. Student chairs."/>
  </r>
  <r>
    <s v="Los Altos ES-21st Century-FF &amp; E"/>
    <x v="6"/>
    <x v="1"/>
    <x v="14"/>
    <x v="0"/>
    <x v="18"/>
    <x v="1"/>
    <x v="102"/>
    <x v="57"/>
    <x v="2"/>
    <s v="22-3984"/>
    <x v="152"/>
    <n v="19218.560000000001"/>
    <n v="19218.560000000001"/>
    <m/>
    <m/>
    <m/>
    <n v="0"/>
    <x v="18"/>
    <m/>
    <s v="21.0"/>
    <s v="00036.0"/>
    <s v="91001"/>
    <s v="85000"/>
    <x v="0"/>
    <x v="47"/>
    <n v="0"/>
    <s v="Mid-tower mobile storage with shelves &amp; 2 locking doors for Los Altos ES. Total towers: 16"/>
  </r>
  <r>
    <s v="Los Altos ES-21st Century-CM/PM Management"/>
    <x v="6"/>
    <x v="5"/>
    <x v="14"/>
    <x v="0"/>
    <x v="6"/>
    <x v="6"/>
    <x v="32"/>
    <x v="58"/>
    <x v="0"/>
    <m/>
    <x v="51"/>
    <n v="0"/>
    <n v="8571.25"/>
    <n v="80804"/>
    <d v="2020-01-09T00:00:00"/>
    <s v="000000020055612"/>
    <n v="8571.25"/>
    <x v="18"/>
    <m/>
    <s v="21.0"/>
    <s v="00036.0"/>
    <s v="91001"/>
    <s v="85000"/>
    <x v="7"/>
    <x v="47"/>
    <n v="5.9609499965227065E-3"/>
    <s v="Construction management services for Los Altos ES - phase 1 &amp; 2.  This PO includes allowances of $100,000.00"/>
  </r>
  <r>
    <s v="Los Altos ES-21st Century-CM/PM Management"/>
    <x v="6"/>
    <x v="5"/>
    <x v="14"/>
    <x v="0"/>
    <x v="6"/>
    <x v="6"/>
    <x v="32"/>
    <x v="59"/>
    <x v="0"/>
    <m/>
    <x v="51"/>
    <n v="0"/>
    <n v="3268.75"/>
    <n v="80796"/>
    <d v="2020-01-14T00:00:00"/>
    <s v="000000020057268"/>
    <n v="3268.75"/>
    <x v="18"/>
    <m/>
    <s v="21.0"/>
    <s v="00036.0"/>
    <s v="91001"/>
    <s v="85000"/>
    <x v="7"/>
    <x v="47"/>
    <n v="2.2732804784755547E-3"/>
    <s v="Construction management services for Los Altos ES - phase 1 &amp; 2.  This PO includes allowances of $100,000.00"/>
  </r>
  <r>
    <s v="Los Altos ES-21st Century-CM/PM Management"/>
    <x v="6"/>
    <x v="5"/>
    <x v="14"/>
    <x v="0"/>
    <x v="6"/>
    <x v="6"/>
    <x v="32"/>
    <x v="59"/>
    <x v="0"/>
    <m/>
    <x v="51"/>
    <n v="0"/>
    <n v="9428.75"/>
    <n v="81699"/>
    <d v="2020-01-14T00:00:00"/>
    <s v="000000020057268"/>
    <n v="9428.75"/>
    <x v="18"/>
    <m/>
    <s v="21.0"/>
    <s v="00036.0"/>
    <s v="91001"/>
    <s v="85000"/>
    <x v="7"/>
    <x v="47"/>
    <n v="6.5573057931705963E-3"/>
    <s v="Construction management services for Los Altos ES - phase 1 &amp; 2.  This PO includes allowances of $100,000.00"/>
  </r>
  <r>
    <s v="Los Altos ES-21st Century-CM/PM Management"/>
    <x v="6"/>
    <x v="5"/>
    <x v="14"/>
    <x v="0"/>
    <x v="6"/>
    <x v="6"/>
    <x v="32"/>
    <x v="60"/>
    <x v="0"/>
    <m/>
    <x v="51"/>
    <n v="0"/>
    <n v="8872.5"/>
    <n v="83068"/>
    <d v="2020-04-01T00:00:00"/>
    <s v="000000020085959"/>
    <n v="8872.5"/>
    <x v="18"/>
    <m/>
    <s v="21.0"/>
    <s v="00036.0"/>
    <s v="91001"/>
    <s v="85000"/>
    <x v="7"/>
    <x v="47"/>
    <n v="6.170456916336324E-3"/>
    <s v="Construction management services for Los Altos ES - phase 1 &amp; 2.  This PO includes allowances of $100,000.00"/>
  </r>
  <r>
    <s v="Los Altos ES-21st Century-CM/PM Management"/>
    <x v="6"/>
    <x v="5"/>
    <x v="14"/>
    <x v="0"/>
    <x v="6"/>
    <x v="6"/>
    <x v="32"/>
    <x v="60"/>
    <x v="0"/>
    <m/>
    <x v="51"/>
    <n v="0"/>
    <n v="8525"/>
    <n v="82273"/>
    <d v="2020-04-01T00:00:00"/>
    <s v="000000020085960"/>
    <n v="8525"/>
    <x v="18"/>
    <m/>
    <s v="21.0"/>
    <s v="00036.0"/>
    <s v="91001"/>
    <s v="85000"/>
    <x v="7"/>
    <x v="47"/>
    <n v="5.9287850337297445E-3"/>
    <s v="Construction management services for Los Altos ES - phase 1 &amp; 2.  This PO includes allowances of $100,000.00"/>
  </r>
  <r>
    <s v="Los Altos ES-21st Century-CM/PM Management"/>
    <x v="6"/>
    <x v="5"/>
    <x v="14"/>
    <x v="0"/>
    <x v="6"/>
    <x v="6"/>
    <x v="32"/>
    <x v="61"/>
    <x v="0"/>
    <m/>
    <x v="51"/>
    <n v="0"/>
    <n v="12647.5"/>
    <n v="84567"/>
    <d v="2020-04-15T00:00:00"/>
    <s v="000000020089466"/>
    <n v="12647.5"/>
    <x v="18"/>
    <m/>
    <s v="21.0"/>
    <s v="00036.0"/>
    <s v="91001"/>
    <s v="85000"/>
    <x v="7"/>
    <x v="47"/>
    <n v="8.795813338897002E-3"/>
    <s v="Construction management services for Los Altos ES - phase 1 &amp; 2.  This PO includes allowances of $100,000.00"/>
  </r>
  <r>
    <s v="Los Altos ES-21st Century-CM/PM Management"/>
    <x v="6"/>
    <x v="5"/>
    <x v="14"/>
    <x v="0"/>
    <x v="6"/>
    <x v="6"/>
    <x v="32"/>
    <x v="62"/>
    <x v="0"/>
    <m/>
    <x v="51"/>
    <n v="0"/>
    <n v="9337.5"/>
    <n v="85320"/>
    <d v="2020-05-28T00:00:00"/>
    <s v="000000020100719"/>
    <n v="9337.5"/>
    <x v="18"/>
    <m/>
    <s v="21.0"/>
    <s v="00036.0"/>
    <s v="91001"/>
    <s v="85000"/>
    <x v="7"/>
    <x v="47"/>
    <n v="6.4938451909034006E-3"/>
    <s v="Construction management services for Los Altos ES - phase 1 &amp; 2.  This PO includes allowances of $100,000.00"/>
  </r>
  <r>
    <s v="Los Altos ES-21st Century-CM/PM Management"/>
    <x v="6"/>
    <x v="5"/>
    <x v="14"/>
    <x v="0"/>
    <x v="6"/>
    <x v="6"/>
    <x v="32"/>
    <x v="63"/>
    <x v="0"/>
    <m/>
    <x v="51"/>
    <n v="0"/>
    <n v="9947.5"/>
    <n v="86240"/>
    <d v="2020-06-17T00:00:00"/>
    <s v="000000020106117"/>
    <n v="9947.5"/>
    <x v="18"/>
    <m/>
    <s v="21.0"/>
    <s v="00036.0"/>
    <s v="91001"/>
    <s v="85000"/>
    <x v="7"/>
    <x v="47"/>
    <n v="6.918074970443007E-3"/>
    <s v="Construction management services for Los Altos ES - phase 1 &amp; 2.  This PO includes allowances of $100,000.00"/>
  </r>
  <r>
    <s v="Los Altos ES-21st Century-CM/PM Management"/>
    <x v="6"/>
    <x v="5"/>
    <x v="14"/>
    <x v="0"/>
    <x v="6"/>
    <x v="6"/>
    <x v="32"/>
    <x v="64"/>
    <x v="0"/>
    <m/>
    <x v="51"/>
    <n v="0"/>
    <n v="13287.5"/>
    <n v="86864"/>
    <d v="2020-07-27T00:00:00"/>
    <s v="000000020116270"/>
    <n v="13287.5"/>
    <x v="18"/>
    <m/>
    <s v="21.0"/>
    <s v="00036.0"/>
    <s v="91001"/>
    <s v="85000"/>
    <x v="7"/>
    <x v="47"/>
    <n v="9.240906878086097E-3"/>
    <s v="Construction management services for Los Altos ES - phase 1 &amp; 2.  This PO includes allowances of $100,000.00"/>
  </r>
  <r>
    <s v="Los Altos ES-21st Century-CM/PM Management"/>
    <x v="6"/>
    <x v="5"/>
    <x v="14"/>
    <x v="0"/>
    <x v="6"/>
    <x v="6"/>
    <x v="32"/>
    <x v="3"/>
    <x v="1"/>
    <m/>
    <x v="51"/>
    <n v="0"/>
    <n v="5953.78"/>
    <n v="88480"/>
    <d v="2020-08-17T00:00:00"/>
    <s v="000000020119773"/>
    <n v="5953.78"/>
    <x v="18"/>
    <m/>
    <s v="21.0"/>
    <s v="00036.0"/>
    <s v="91001"/>
    <s v="85000"/>
    <x v="7"/>
    <x v="47"/>
    <n v="4.1406078308644546E-3"/>
    <s v="Construction management services for Los Altos ES - phase 1 &amp; 2.  This PO includes allowances of $100,000.00"/>
  </r>
  <r>
    <s v="Los Altos ES-21st Century-CM/PM Management"/>
    <x v="6"/>
    <x v="5"/>
    <x v="14"/>
    <x v="0"/>
    <x v="6"/>
    <x v="6"/>
    <x v="32"/>
    <x v="44"/>
    <x v="1"/>
    <m/>
    <x v="51"/>
    <n v="0"/>
    <n v="5623.68"/>
    <n v="89359"/>
    <d v="2020-10-13T00:00:00"/>
    <s v="000000020134067"/>
    <n v="5623.68"/>
    <x v="18"/>
    <m/>
    <s v="21.0"/>
    <s v="00036.0"/>
    <s v="91001"/>
    <s v="85000"/>
    <x v="7"/>
    <x v="47"/>
    <n v="3.9110369288545797E-3"/>
    <s v="Construction management services for Los Altos ES - phase 1 &amp; 2.  This PO includes allowances of $100,000.00"/>
  </r>
  <r>
    <s v="Los Altos ES-21st Century-CM/PM Management"/>
    <x v="6"/>
    <x v="5"/>
    <x v="14"/>
    <x v="0"/>
    <x v="6"/>
    <x v="6"/>
    <x v="32"/>
    <x v="45"/>
    <x v="1"/>
    <m/>
    <x v="51"/>
    <n v="0"/>
    <n v="5328.17"/>
    <n v="90460"/>
    <d v="2020-10-20T00:00:00"/>
    <s v="000000020136025"/>
    <n v="5328.17"/>
    <x v="18"/>
    <m/>
    <s v="21.0"/>
    <s v="00036.0"/>
    <s v="91001"/>
    <s v="85000"/>
    <x v="7"/>
    <x v="47"/>
    <n v="3.7055219417205646E-3"/>
    <s v="Construction management services for Los Altos ES - phase 1 &amp; 2.  This PO includes allowances of $100,000.00"/>
  </r>
  <r>
    <s v="Los Altos ES-21st Century-CM/PM Management"/>
    <x v="6"/>
    <x v="5"/>
    <x v="14"/>
    <x v="0"/>
    <x v="6"/>
    <x v="6"/>
    <x v="32"/>
    <x v="40"/>
    <x v="1"/>
    <m/>
    <x v="51"/>
    <n v="0"/>
    <n v="5936.86"/>
    <n v="91321"/>
    <d v="2020-12-18T00:00:00"/>
    <s v="000000020151933"/>
    <n v="5936.86"/>
    <x v="18"/>
    <m/>
    <s v="21.0"/>
    <s v="00036.0"/>
    <s v="91001"/>
    <s v="85000"/>
    <x v="7"/>
    <x v="47"/>
    <n v="4.1288406704221431E-3"/>
    <s v="Construction management services for Los Altos ES - phase 1 &amp; 2.  This PO includes allowances of $100,000.00"/>
  </r>
  <r>
    <s v="Los Altos ES-21st Century-CM/PM Management"/>
    <x v="6"/>
    <x v="5"/>
    <x v="14"/>
    <x v="0"/>
    <x v="6"/>
    <x v="6"/>
    <x v="32"/>
    <x v="40"/>
    <x v="1"/>
    <m/>
    <x v="51"/>
    <n v="0"/>
    <n v="5132.67"/>
    <n v="91964"/>
    <d v="2020-12-18T00:00:00"/>
    <s v="000000020151933"/>
    <n v="5132.67"/>
    <x v="18"/>
    <m/>
    <s v="21.0"/>
    <s v="00036.0"/>
    <s v="91001"/>
    <s v="85000"/>
    <x v="7"/>
    <x v="47"/>
    <n v="3.569559774671396E-3"/>
    <s v="Construction management services for Los Altos ES - phase 1 &amp; 2.  This PO includes allowances of $100,000.00"/>
  </r>
  <r>
    <s v="Los Altos ES-21st Century-CM/PM Management"/>
    <x v="6"/>
    <x v="5"/>
    <x v="14"/>
    <x v="0"/>
    <x v="6"/>
    <x v="6"/>
    <x v="32"/>
    <x v="65"/>
    <x v="1"/>
    <m/>
    <x v="51"/>
    <n v="0"/>
    <n v="5488.71"/>
    <n v="92821"/>
    <d v="2021-02-08T00:00:00"/>
    <s v="000000020162981"/>
    <n v="5488.71"/>
    <x v="18"/>
    <m/>
    <s v="21.0"/>
    <s v="00036.0"/>
    <s v="91001"/>
    <s v="85000"/>
    <x v="7"/>
    <x v="47"/>
    <n v="3.8171708741915294E-3"/>
    <s v="Construction management services for Los Altos ES - phase 1 &amp; 2.  This PO includes allowances of $100,000.00"/>
  </r>
  <r>
    <s v="Los Altos ES-21st Century-CM/PM Management"/>
    <x v="6"/>
    <x v="5"/>
    <x v="14"/>
    <x v="0"/>
    <x v="6"/>
    <x v="6"/>
    <x v="32"/>
    <x v="66"/>
    <x v="1"/>
    <m/>
    <x v="51"/>
    <n v="0"/>
    <n v="4037.49"/>
    <n v="94011"/>
    <d v="2021-04-05T00:00:00"/>
    <s v="000000020177572"/>
    <n v="4037.49"/>
    <x v="18"/>
    <m/>
    <s v="21.0"/>
    <s v="00036.0"/>
    <s v="91001"/>
    <s v="85000"/>
    <x v="7"/>
    <x v="47"/>
    <n v="2.8079073649071563E-3"/>
    <s v="Construction management services for Los Altos ES - phase 1 &amp; 2.  This PO includes allowances of $100,000.00"/>
  </r>
  <r>
    <s v="Los Altos ES-21st Century-CM/PM Management"/>
    <x v="6"/>
    <x v="5"/>
    <x v="14"/>
    <x v="0"/>
    <x v="6"/>
    <x v="6"/>
    <x v="32"/>
    <x v="67"/>
    <x v="1"/>
    <m/>
    <x v="51"/>
    <n v="0"/>
    <n v="3419.03"/>
    <n v="94918"/>
    <d v="2021-04-16T00:00:00"/>
    <s v="000000020181024"/>
    <n v="3419.03"/>
    <x v="18"/>
    <m/>
    <s v="21.0"/>
    <s v="00036.0"/>
    <s v="91001"/>
    <s v="85000"/>
    <x v="7"/>
    <x v="47"/>
    <n v="2.3777940051463941E-3"/>
    <s v="Construction management services for Los Altos ES - phase 1 &amp; 2.  This PO includes allowances of $100,000.00"/>
  </r>
  <r>
    <s v="Los Altos ES-21st Century-CM/PM Management"/>
    <x v="6"/>
    <x v="5"/>
    <x v="14"/>
    <x v="0"/>
    <x v="6"/>
    <x v="6"/>
    <x v="32"/>
    <x v="68"/>
    <x v="1"/>
    <m/>
    <x v="51"/>
    <n v="0"/>
    <n v="3651.37"/>
    <n v="95700"/>
    <d v="2021-05-25T00:00:00"/>
    <s v="000000020192064"/>
    <n v="3651.37"/>
    <x v="18"/>
    <m/>
    <s v="21.0"/>
    <s v="00036.0"/>
    <s v="91001"/>
    <s v="85000"/>
    <x v="7"/>
    <x v="47"/>
    <n v="2.5393768690451352E-3"/>
    <s v="Construction management services for Los Altos ES - phase 1 &amp; 2.  This PO includes allowances of $100,000.00"/>
  </r>
  <r>
    <s v="Los Altos ES-21st Century-CM/PM Management"/>
    <x v="6"/>
    <x v="5"/>
    <x v="14"/>
    <x v="0"/>
    <x v="6"/>
    <x v="6"/>
    <x v="32"/>
    <x v="68"/>
    <x v="1"/>
    <m/>
    <x v="51"/>
    <n v="0"/>
    <n v="2117.4299999999998"/>
    <n v="96936"/>
    <d v="2021-05-25T00:00:00"/>
    <s v="000000020192064"/>
    <n v="2117.4299999999998"/>
    <x v="18"/>
    <m/>
    <s v="21.0"/>
    <s v="00036.0"/>
    <s v="91001"/>
    <s v="85000"/>
    <x v="7"/>
    <x v="47"/>
    <n v="1.4725850198205716E-3"/>
    <s v="Construction management services for Los Altos ES - phase 1 &amp; 2.  This PO includes allowances of $100,000.00"/>
  </r>
  <r>
    <s v="Los Altos ES-21st Century-CM/PM Management"/>
    <x v="6"/>
    <x v="5"/>
    <x v="14"/>
    <x v="0"/>
    <x v="6"/>
    <x v="6"/>
    <x v="32"/>
    <x v="56"/>
    <x v="2"/>
    <m/>
    <x v="51"/>
    <n v="0"/>
    <n v="11952.82"/>
    <n v="101444"/>
    <d v="2021-09-30T00:00:00"/>
    <s v="000000020276415"/>
    <n v="11952.82"/>
    <x v="18"/>
    <m/>
    <s v="21.0"/>
    <s v="00036.0"/>
    <s v="91001"/>
    <s v="85000"/>
    <x v="7"/>
    <x v="47"/>
    <n v="8.3126921204534389E-3"/>
    <s v="Construction management services for Los Altos ES - phase 1 &amp; 2.  This PO includes allowances of $100,000.00"/>
  </r>
  <r>
    <s v="Los Altos ES-21st Century-CM/PM Management"/>
    <x v="6"/>
    <x v="5"/>
    <x v="14"/>
    <x v="0"/>
    <x v="6"/>
    <x v="6"/>
    <x v="32"/>
    <x v="208"/>
    <x v="2"/>
    <m/>
    <x v="51"/>
    <n v="0"/>
    <n v="2897.99"/>
    <n v="102576"/>
    <d v="2021-10-18T00:00:00"/>
    <s v="000000020301535"/>
    <n v="2897.99"/>
    <x v="18"/>
    <m/>
    <s v="21.0"/>
    <s v="00036.0"/>
    <s v="91001"/>
    <s v="85000"/>
    <x v="7"/>
    <x v="47"/>
    <n v="2.0154322275540717E-3"/>
    <s v="Construction management services for Los Altos ES - phase 1 &amp; 2.  This PO includes allowances of $100,000.00"/>
  </r>
  <r>
    <s v="Los Altos ES-21st Century-CM/PM Management"/>
    <x v="6"/>
    <x v="5"/>
    <x v="14"/>
    <x v="0"/>
    <x v="6"/>
    <x v="6"/>
    <x v="32"/>
    <x v="69"/>
    <x v="2"/>
    <s v="2-4694"/>
    <x v="51"/>
    <n v="25.750000000029104"/>
    <n v="25.750000000029104"/>
    <m/>
    <m/>
    <m/>
    <n v="0"/>
    <x v="18"/>
    <m/>
    <s v="21.0"/>
    <s v="00036.0"/>
    <s v="91001"/>
    <s v="85000"/>
    <x v="7"/>
    <x v="47"/>
    <n v="0"/>
    <s v="Construction management services for Los Altos ES - phase 1 &amp; 2.  This PO includes allowances of $100,000.00"/>
  </r>
  <r>
    <s v="Los Altos ES-21st Century-Technology"/>
    <x v="6"/>
    <x v="0"/>
    <x v="14"/>
    <x v="0"/>
    <x v="20"/>
    <x v="17"/>
    <x v="34"/>
    <x v="71"/>
    <x v="2"/>
    <s v="21-6393"/>
    <x v="53"/>
    <n v="0"/>
    <n v="9695.44"/>
    <n v="10513843591"/>
    <d v="2021-08-27T00:00:00"/>
    <s v="000000020245275"/>
    <n v="9695.44"/>
    <x v="18"/>
    <m/>
    <s v="21.0"/>
    <s v="00036.0"/>
    <s v="91001"/>
    <s v="85000"/>
    <x v="0"/>
    <x v="47"/>
    <n v="0.13333333333333333"/>
    <s v="PowerSwitch N2200-ON OS6 for Los Altos ES.  Total power switch: 2"/>
  </r>
  <r>
    <s v="Los Altos ES-21st Century-DSA Fees"/>
    <x v="6"/>
    <x v="7"/>
    <x v="14"/>
    <x v="0"/>
    <x v="12"/>
    <x v="9"/>
    <x v="103"/>
    <x v="209"/>
    <x v="2"/>
    <s v="22-3685"/>
    <x v="153"/>
    <n v="0"/>
    <n v="15210.87"/>
    <n v="12901"/>
    <d v="2022-01-06T00:00:00"/>
    <s v="000000020378116"/>
    <n v="15210.87"/>
    <x v="18"/>
    <m/>
    <s v="21.0"/>
    <s v="00036.0"/>
    <s v="91001"/>
    <s v="85000"/>
    <x v="9"/>
    <x v="47"/>
    <n v="1"/>
    <s v="DGS plan/field review fee for Los Altos ES 21st Century"/>
  </r>
  <r>
    <s v="Los Altos ES-21st Century-DSA Fees"/>
    <x v="6"/>
    <x v="7"/>
    <x v="14"/>
    <x v="0"/>
    <x v="9"/>
    <x v="9"/>
    <x v="104"/>
    <x v="210"/>
    <x v="4"/>
    <m/>
    <x v="154"/>
    <n v="0"/>
    <n v="14918.24"/>
    <s v="Per email"/>
    <d v="2019-06-19T00:00:00"/>
    <n v="25365032"/>
    <n v="14918.24"/>
    <x v="18"/>
    <m/>
    <s v="21.0"/>
    <s v="00036.0"/>
    <s v="91001"/>
    <s v="85000"/>
    <x v="9"/>
    <x v="47"/>
    <n v="1"/>
    <s v="DSA plan check review fee for Los Altos ES 21st Century"/>
  </r>
  <r>
    <s v="Los Altos ES-21st Century-Contractor"/>
    <x v="6"/>
    <x v="3"/>
    <x v="14"/>
    <x v="0"/>
    <x v="52"/>
    <x v="3"/>
    <x v="105"/>
    <x v="211"/>
    <x v="1"/>
    <s v="21-1847"/>
    <x v="155"/>
    <n v="0"/>
    <n v="7950"/>
    <n v="6232"/>
    <d v="2021-03-26T00:00:00"/>
    <s v="000000020175473"/>
    <n v="7950"/>
    <x v="18"/>
    <m/>
    <s v="21.0"/>
    <s v="00036.0"/>
    <s v="91001"/>
    <s v="85000"/>
    <x v="4"/>
    <x v="47"/>
    <n v="0.36642699115044247"/>
    <s v="Concrete work for wing A &amp; B, per site walk with Richard Walsh at Los Altos ES"/>
  </r>
  <r>
    <s v="Los Altos ES-21st Century-Contractor"/>
    <x v="6"/>
    <x v="3"/>
    <x v="14"/>
    <x v="0"/>
    <x v="52"/>
    <x v="3"/>
    <x v="105"/>
    <x v="211"/>
    <x v="1"/>
    <s v="21-1847"/>
    <x v="155"/>
    <n v="0"/>
    <n v="13746"/>
    <n v="6233"/>
    <d v="2021-03-26T00:00:00"/>
    <s v="000000020175473"/>
    <n v="13746"/>
    <x v="18"/>
    <m/>
    <s v="21.0"/>
    <s v="00036.0"/>
    <s v="91001"/>
    <s v="85000"/>
    <x v="4"/>
    <x v="47"/>
    <n v="0.63357300884955747"/>
    <s v="Concrete work for wing E &amp; F, per site walk with Richard Walsh at Los Altos ES"/>
  </r>
  <r>
    <s v="Los Altos ES-21st Century-FF &amp; E"/>
    <x v="6"/>
    <x v="1"/>
    <x v="14"/>
    <x v="0"/>
    <x v="21"/>
    <x v="18"/>
    <x v="106"/>
    <x v="65"/>
    <x v="1"/>
    <s v="21-3550"/>
    <x v="156"/>
    <n v="0"/>
    <n v="246.82"/>
    <n v="9319230223"/>
    <d v="2021-02-08T00:00:00"/>
    <s v="000000020162991"/>
    <n v="246.82"/>
    <x v="18"/>
    <m/>
    <s v="21.0"/>
    <s v="00036.0"/>
    <s v="00002"/>
    <s v="81000"/>
    <x v="1"/>
    <x v="47"/>
    <n v="0.33334233698881743"/>
    <s v="Mounting brackets &amp; blank face plates for Los Altos ES"/>
  </r>
  <r>
    <s v="Los Altos ES-21st Century-Contractor"/>
    <x v="6"/>
    <x v="3"/>
    <x v="14"/>
    <x v="0"/>
    <x v="22"/>
    <x v="3"/>
    <x v="36"/>
    <x v="76"/>
    <x v="2"/>
    <s v="22-2317"/>
    <x v="56"/>
    <n v="0"/>
    <n v="130.80000000000001"/>
    <n v="35256"/>
    <d v="2021-10-21T00:00:00"/>
    <s v="000000020304825"/>
    <n v="130.80000000000001"/>
    <x v="18"/>
    <m/>
    <s v="21.0"/>
    <s v="00036.0"/>
    <s v="00002"/>
    <s v="81000"/>
    <x v="7"/>
    <x v="47"/>
    <n v="4.2402826855123678E-2"/>
    <s v="Walked and reviewed site for the wireless door contacts installation at Los Altos ES. Repair damage caused by bond work."/>
  </r>
  <r>
    <s v="Los Altos ES-21st Century-Technology"/>
    <x v="6"/>
    <x v="0"/>
    <x v="14"/>
    <x v="0"/>
    <x v="22"/>
    <x v="19"/>
    <x v="37"/>
    <x v="77"/>
    <x v="1"/>
    <s v="21-5994"/>
    <x v="57"/>
    <n v="0"/>
    <n v="1971.64"/>
    <n v="34985"/>
    <d v="2021-06-07T00:00:00"/>
    <s v="000000020195370"/>
    <n v="1971.64"/>
    <x v="18"/>
    <m/>
    <s v="21.0"/>
    <s v="00036.0"/>
    <s v="00002"/>
    <s v="81000"/>
    <x v="1"/>
    <x v="47"/>
    <n v="0.23613360032959346"/>
    <s v="Equipment to repair &amp; replace security system at Los Altos ES"/>
  </r>
  <r>
    <s v="Los Altos ES-21st Century-Technology"/>
    <x v="6"/>
    <x v="0"/>
    <x v="14"/>
    <x v="0"/>
    <x v="22"/>
    <x v="19"/>
    <x v="37"/>
    <x v="77"/>
    <x v="1"/>
    <s v="21-5994"/>
    <x v="57"/>
    <n v="0"/>
    <n v="558.94000000000005"/>
    <n v="34985"/>
    <d v="2021-06-07T00:00:00"/>
    <s v="000000020195370"/>
    <n v="558.94000000000005"/>
    <x v="18"/>
    <m/>
    <s v="21.0"/>
    <s v="00036.0"/>
    <s v="91001"/>
    <s v="85000"/>
    <x v="0"/>
    <x v="47"/>
    <n v="6.6941487577967071E-2"/>
    <s v="Equipment to repair &amp; replace security system at Los Altos ES"/>
  </r>
  <r>
    <s v="Los Altos ES-21st Century-Contractor"/>
    <x v="6"/>
    <x v="3"/>
    <x v="14"/>
    <x v="0"/>
    <x v="7"/>
    <x v="54"/>
    <x v="100"/>
    <x v="101"/>
    <x v="0"/>
    <s v="2-10679"/>
    <x v="157"/>
    <n v="0"/>
    <n v="18000"/>
    <s v="2019-032A-8"/>
    <d v="2020-08-18T00:00:00"/>
    <s v="000000020120080"/>
    <n v="18000"/>
    <x v="18"/>
    <m/>
    <s v="21.0"/>
    <s v="00036.0"/>
    <s v="91001"/>
    <s v="85000"/>
    <x v="3"/>
    <x v="47"/>
    <n v="1"/>
    <s v="Asbestos abatement of floor tile at Los Altos ES classroom B3, C1, and work room between C1 &amp; C2.  Demolish and haul off casework."/>
  </r>
  <r>
    <s v="Los Altos ES-21st Century-Contractor"/>
    <x v="6"/>
    <x v="3"/>
    <x v="14"/>
    <x v="0"/>
    <x v="7"/>
    <x v="54"/>
    <x v="107"/>
    <x v="44"/>
    <x v="1"/>
    <s v="21-397"/>
    <x v="158"/>
    <n v="0"/>
    <n v="32000"/>
    <s v="2019-032A-10"/>
    <d v="2020-10-13T00:00:00"/>
    <s v="000000020134080"/>
    <n v="32000"/>
    <x v="18"/>
    <m/>
    <s v="21.0"/>
    <s v="00036.0"/>
    <s v="91001"/>
    <s v="85000"/>
    <x v="3"/>
    <x v="47"/>
    <n v="1"/>
    <s v="Asbestos abatement of Los Altos ES floor tile in classroom E2, E3, E4, &amp; F4.  Demolish and haul off casework."/>
  </r>
  <r>
    <s v="Los Altos ES-21st Century-Contractor"/>
    <x v="6"/>
    <x v="3"/>
    <x v="14"/>
    <x v="0"/>
    <x v="7"/>
    <x v="7"/>
    <x v="108"/>
    <x v="212"/>
    <x v="1"/>
    <s v="21-2378"/>
    <x v="159"/>
    <n v="0"/>
    <n v="45000"/>
    <s v="2020-096D"/>
    <d v="2020-11-20T00:00:00"/>
    <s v="000000020144493"/>
    <n v="45000"/>
    <x v="18"/>
    <m/>
    <s v="21.0"/>
    <s v="00036.0"/>
    <s v="91001"/>
    <s v="85000"/>
    <x v="3"/>
    <x v="47"/>
    <n v="0.38297872340425532"/>
    <s v="Demo of ceiling tiles in 18 classrooms at Los Altos ES"/>
  </r>
  <r>
    <s v="Los Altos ES-21st Century-Contractor"/>
    <x v="6"/>
    <x v="3"/>
    <x v="14"/>
    <x v="0"/>
    <x v="53"/>
    <x v="55"/>
    <x v="94"/>
    <x v="213"/>
    <x v="1"/>
    <s v="21-1217"/>
    <x v="160"/>
    <n v="0"/>
    <n v="785"/>
    <n v="25029"/>
    <d v="2020-08-24T00:00:00"/>
    <s v="000000020121275"/>
    <n v="785"/>
    <x v="18"/>
    <m/>
    <s v="21.0"/>
    <s v="00036.0"/>
    <s v="91001"/>
    <s v="85000"/>
    <x v="16"/>
    <x v="47"/>
    <n v="1"/>
    <s v="Termite service at room #A-4 for the interior open studs at Los Altos ES."/>
  </r>
  <r>
    <s v="Los Altos ES-21st Century-FF &amp; E"/>
    <x v="6"/>
    <x v="1"/>
    <x v="14"/>
    <x v="0"/>
    <x v="1"/>
    <x v="1"/>
    <x v="109"/>
    <x v="214"/>
    <x v="1"/>
    <s v="21-2985"/>
    <x v="161"/>
    <n v="0"/>
    <n v="27585.39"/>
    <n v="2979771220"/>
    <d v="2021-02-17T00:00:00"/>
    <s v="000000020165087"/>
    <n v="27585.39"/>
    <x v="18"/>
    <m/>
    <s v="21.0"/>
    <s v="00036.0"/>
    <s v="00002"/>
    <s v="81000"/>
    <x v="1"/>
    <x v="47"/>
    <n v="0.46365280635823136"/>
    <s v="Furniture for Los Altos ES. Tables, chairs, stools, carpets, filing cabinets, etc"/>
  </r>
  <r>
    <s v="Los Altos ES-21st Century-FF &amp; E"/>
    <x v="6"/>
    <x v="1"/>
    <x v="14"/>
    <x v="0"/>
    <x v="1"/>
    <x v="1"/>
    <x v="109"/>
    <x v="214"/>
    <x v="1"/>
    <s v="21-2985"/>
    <x v="161"/>
    <n v="0"/>
    <n v="31910.400000000001"/>
    <n v="2979771220"/>
    <d v="2021-02-17T00:00:00"/>
    <s v="000000020165087"/>
    <n v="31910.400000000001"/>
    <x v="18"/>
    <m/>
    <s v="21.0"/>
    <s v="00036.0"/>
    <s v="91001"/>
    <s v="85000"/>
    <x v="0"/>
    <x v="47"/>
    <n v="0.53634719364176864"/>
    <s v="Furniture for Los Altos ES. Tables, chairs, stools, carpets, filing cabinets, etc"/>
  </r>
  <r>
    <s v="Los Altos ES-21st Century-Technology"/>
    <x v="6"/>
    <x v="0"/>
    <x v="14"/>
    <x v="0"/>
    <x v="54"/>
    <x v="13"/>
    <x v="99"/>
    <x v="64"/>
    <x v="1"/>
    <s v="21-130"/>
    <x v="162"/>
    <n v="0"/>
    <n v="1401.61"/>
    <n v="6454842481"/>
    <d v="2020-07-27T00:00:00"/>
    <s v="000000020116281"/>
    <n v="1401.61"/>
    <x v="18"/>
    <m/>
    <s v="21.0"/>
    <s v="00036.0"/>
    <s v="00002"/>
    <s v="81000"/>
    <x v="1"/>
    <x v="47"/>
    <n v="2.4922112160485385E-2"/>
    <s v="Desktop  computers (ThinkCentre M720q), ThinkCentre Tiny Sandwich Kit II, Wireless combo keyboard &amp; mouse, and Tiny Power Cage II for Los Altos ES (4 year warranty). Total computers: 20"/>
  </r>
  <r>
    <s v="Los Altos ES-21st Century-Technology"/>
    <x v="6"/>
    <x v="0"/>
    <x v="14"/>
    <x v="0"/>
    <x v="54"/>
    <x v="13"/>
    <x v="99"/>
    <x v="215"/>
    <x v="1"/>
    <s v="21-130"/>
    <x v="162"/>
    <n v="0"/>
    <n v="19688.099999999999"/>
    <n v="6454893288"/>
    <d v="2020-08-05T00:00:00"/>
    <s v="000000020117729"/>
    <n v="19688.099999999999"/>
    <x v="18"/>
    <m/>
    <s v="21.0"/>
    <s v="00036.0"/>
    <s v="91001"/>
    <s v="85000"/>
    <x v="0"/>
    <x v="47"/>
    <n v="0.32755817006251986"/>
    <s v="Desktop  computers (ThinkCentre M720q), ThinkCentre Tiny Sandwich Kit II, Wireless combo keyboard &amp; mouse, and Tiny Power Cage II for Los Altos ES (4 year warranty). Total computers: 20"/>
  </r>
  <r>
    <s v="Los Altos ES-21st Century-Technology"/>
    <x v="6"/>
    <x v="0"/>
    <x v="14"/>
    <x v="0"/>
    <x v="23"/>
    <x v="20"/>
    <x v="110"/>
    <x v="216"/>
    <x v="1"/>
    <s v="21-409"/>
    <x v="163"/>
    <n v="0"/>
    <n v="4292.3999999999996"/>
    <n v="128357"/>
    <d v="2020-07-23T00:00:00"/>
    <s v="000000020115778"/>
    <n v="4292.3999999999996"/>
    <x v="18"/>
    <m/>
    <s v="21.0"/>
    <s v="00036.0"/>
    <s v="00002"/>
    <s v="81000"/>
    <x v="1"/>
    <x v="47"/>
    <n v="3.8143054225713499E-2"/>
    <s v="Voice amplification system - Topcat, mounting kit &amp; sensor clip for Los Altos ES. Total system: 20"/>
  </r>
  <r>
    <s v="Los Altos ES-21st Century-Technology"/>
    <x v="6"/>
    <x v="0"/>
    <x v="14"/>
    <x v="0"/>
    <x v="23"/>
    <x v="20"/>
    <x v="110"/>
    <x v="216"/>
    <x v="1"/>
    <s v="21-409"/>
    <x v="163"/>
    <n v="0"/>
    <n v="35193.300000000003"/>
    <n v="128357"/>
    <d v="2020-07-23T00:00:00"/>
    <s v="000000020115778"/>
    <n v="35193.300000000003"/>
    <x v="18"/>
    <m/>
    <s v="21.0"/>
    <s v="00036.0"/>
    <s v="91001"/>
    <s v="85000"/>
    <x v="0"/>
    <x v="47"/>
    <n v="0.31273412316694699"/>
    <s v="Voice amplification system - Topcat, mounting kit &amp; sensor clip for Los Altos ES. Total system: 20"/>
  </r>
  <r>
    <s v="Los Altos ES-21st Century-Move Management"/>
    <x v="6"/>
    <x v="9"/>
    <x v="14"/>
    <x v="0"/>
    <x v="24"/>
    <x v="21"/>
    <x v="39"/>
    <x v="79"/>
    <x v="1"/>
    <m/>
    <x v="60"/>
    <n v="0"/>
    <n v="273.76"/>
    <s v="RI89941"/>
    <d v="2021-02-22T00:00:00"/>
    <s v="000000020166212"/>
    <n v="273.76"/>
    <x v="18"/>
    <m/>
    <s v="21.0"/>
    <s v="00036.0"/>
    <s v="91001"/>
    <s v="85000"/>
    <x v="10"/>
    <x v="47"/>
    <n v="1.3217177696109198E-2"/>
    <s v="Rental of 5 - 40' dry containers with lock box for 6 months for Los Altos ES.  After the intial 6 months, the monthly rental rate is $125.00/month through December 2021."/>
  </r>
  <r>
    <s v="Los Altos ES-21st Century-Move Management"/>
    <x v="6"/>
    <x v="9"/>
    <x v="14"/>
    <x v="0"/>
    <x v="24"/>
    <x v="21"/>
    <x v="39"/>
    <x v="79"/>
    <x v="1"/>
    <m/>
    <x v="60"/>
    <n v="0"/>
    <n v="136.88"/>
    <s v="RI90464"/>
    <d v="2021-02-22T00:00:00"/>
    <s v="000000020166212"/>
    <n v="136.88"/>
    <x v="18"/>
    <m/>
    <s v="21.0"/>
    <s v="00036.0"/>
    <s v="91001"/>
    <s v="85000"/>
    <x v="10"/>
    <x v="47"/>
    <n v="6.6085888480545991E-3"/>
    <s v="Rental of 5 - 40' dry containers with lock box for 6 months for Los Altos ES.  After the intial 6 months, the monthly rental rate is $125.00/month through December 2021."/>
  </r>
  <r>
    <s v="Los Altos ES-21st Century-Move Management"/>
    <x v="6"/>
    <x v="9"/>
    <x v="14"/>
    <x v="0"/>
    <x v="24"/>
    <x v="21"/>
    <x v="39"/>
    <x v="79"/>
    <x v="1"/>
    <m/>
    <x v="60"/>
    <n v="0"/>
    <n v="136.87"/>
    <s v="RI90780"/>
    <d v="2021-02-22T00:00:00"/>
    <s v="000000020166212"/>
    <n v="136.87"/>
    <x v="18"/>
    <m/>
    <s v="21.0"/>
    <s v="00036.0"/>
    <s v="91001"/>
    <s v="85000"/>
    <x v="10"/>
    <x v="47"/>
    <n v="6.6081060464146194E-3"/>
    <s v="Rental of 5 - 40' dry containers with lock box for 6 months for Los Altos ES.  After the intial 6 months, the monthly rental rate is $125.00/month through December 2021."/>
  </r>
  <r>
    <s v="Los Altos ES-21st Century-Move Management"/>
    <x v="6"/>
    <x v="9"/>
    <x v="14"/>
    <x v="0"/>
    <x v="24"/>
    <x v="21"/>
    <x v="39"/>
    <x v="79"/>
    <x v="1"/>
    <m/>
    <x v="60"/>
    <n v="0"/>
    <n v="273.76"/>
    <s v="RI90909"/>
    <d v="2021-02-22T00:00:00"/>
    <s v="000000020166212"/>
    <n v="273.76"/>
    <x v="18"/>
    <m/>
    <s v="21.0"/>
    <s v="00036.0"/>
    <s v="91001"/>
    <s v="85000"/>
    <x v="10"/>
    <x v="47"/>
    <n v="1.3217177696109198E-2"/>
    <s v="Rental of 5 - 40' dry containers with lock box for 6 months for Los Altos ES.  After the intial 6 months, the monthly rental rate is $125.00/month through December 2021."/>
  </r>
  <r>
    <s v="Los Altos ES-21st Century-Move Management"/>
    <x v="6"/>
    <x v="9"/>
    <x v="14"/>
    <x v="0"/>
    <x v="24"/>
    <x v="21"/>
    <x v="39"/>
    <x v="79"/>
    <x v="1"/>
    <m/>
    <x v="60"/>
    <n v="0"/>
    <n v="136.86000000000001"/>
    <s v="RI91366"/>
    <d v="2021-02-22T00:00:00"/>
    <s v="000000020166212"/>
    <n v="136.86000000000001"/>
    <x v="18"/>
    <m/>
    <s v="21.0"/>
    <s v="00036.0"/>
    <s v="91001"/>
    <s v="85000"/>
    <x v="10"/>
    <x v="47"/>
    <n v="6.6076232447746389E-3"/>
    <s v="Rental of 5 - 40' dry containers with lock box for 6 months for Los Altos ES.  After the intial 6 months, the monthly rental rate is $125.00/month through December 2021."/>
  </r>
  <r>
    <s v="Los Altos ES-21st Century-Move Management"/>
    <x v="6"/>
    <x v="9"/>
    <x v="14"/>
    <x v="0"/>
    <x v="24"/>
    <x v="21"/>
    <x v="39"/>
    <x v="34"/>
    <x v="1"/>
    <m/>
    <x v="60"/>
    <n v="0"/>
    <n v="136.87"/>
    <s v="RI91626"/>
    <d v="2021-03-24T00:00:00"/>
    <s v="000000020174723"/>
    <n v="136.87"/>
    <x v="18"/>
    <m/>
    <s v="21.0"/>
    <s v="00036.0"/>
    <s v="91001"/>
    <s v="85000"/>
    <x v="10"/>
    <x v="47"/>
    <n v="6.6081060464146194E-3"/>
    <s v="Rental of 5 - 40' dry containers with lock box for 6 months for Los Altos ES.  After the intial 6 months, the monthly rental rate is $125.00/month through December 2021."/>
  </r>
  <r>
    <s v="Los Altos ES-21st Century-Move Management"/>
    <x v="6"/>
    <x v="9"/>
    <x v="14"/>
    <x v="0"/>
    <x v="24"/>
    <x v="21"/>
    <x v="39"/>
    <x v="34"/>
    <x v="1"/>
    <m/>
    <x v="60"/>
    <n v="0"/>
    <n v="273.75"/>
    <s v="RI91692"/>
    <d v="2021-03-24T00:00:00"/>
    <s v="000000020174723"/>
    <n v="273.75"/>
    <x v="18"/>
    <m/>
    <s v="21.0"/>
    <s v="00036.0"/>
    <s v="91001"/>
    <s v="85000"/>
    <x v="10"/>
    <x v="47"/>
    <n v="1.3216694894469218E-2"/>
    <s v="Rental of 5 - 40' dry containers with lock box for 6 months for Los Altos ES.  After the intial 6 months, the monthly rental rate is $125.00/month through December 2021."/>
  </r>
  <r>
    <s v="Los Altos ES-21st Century-Move Management"/>
    <x v="6"/>
    <x v="9"/>
    <x v="14"/>
    <x v="0"/>
    <x v="24"/>
    <x v="21"/>
    <x v="39"/>
    <x v="34"/>
    <x v="1"/>
    <m/>
    <x v="60"/>
    <n v="0"/>
    <n v="136.87"/>
    <s v="RI92159"/>
    <d v="2021-03-24T00:00:00"/>
    <s v="000000020174723"/>
    <n v="136.87"/>
    <x v="18"/>
    <m/>
    <s v="21.0"/>
    <s v="00036.0"/>
    <s v="91001"/>
    <s v="85000"/>
    <x v="10"/>
    <x v="47"/>
    <n v="6.6081060464146194E-3"/>
    <s v="Rental of 5 - 40' dry containers with lock box for 6 months for Los Altos ES.  After the intial 6 months, the monthly rental rate is $125.00/month through December 2021."/>
  </r>
  <r>
    <s v="Los Altos ES-21st Century-Move Management"/>
    <x v="6"/>
    <x v="9"/>
    <x v="14"/>
    <x v="0"/>
    <x v="24"/>
    <x v="21"/>
    <x v="39"/>
    <x v="34"/>
    <x v="1"/>
    <m/>
    <x v="60"/>
    <n v="0"/>
    <n v="136.87"/>
    <s v="RI92428"/>
    <d v="2021-03-24T00:00:00"/>
    <s v="000000020174723"/>
    <n v="136.87"/>
    <x v="18"/>
    <m/>
    <s v="21.0"/>
    <s v="00036.0"/>
    <s v="91001"/>
    <s v="85000"/>
    <x v="10"/>
    <x v="47"/>
    <n v="6.6081060464146194E-3"/>
    <s v="Rental of 5 - 40' dry containers with lock box for 6 months for Los Altos ES.  After the intial 6 months, the monthly rental rate is $125.00/month through December 2021."/>
  </r>
  <r>
    <s v="Los Altos ES-21st Century-Move Management"/>
    <x v="6"/>
    <x v="9"/>
    <x v="14"/>
    <x v="0"/>
    <x v="24"/>
    <x v="21"/>
    <x v="39"/>
    <x v="34"/>
    <x v="1"/>
    <m/>
    <x v="60"/>
    <n v="0"/>
    <n v="273.75"/>
    <s v="RI92503"/>
    <d v="2021-03-24T00:00:00"/>
    <s v="000000020174723"/>
    <n v="273.75"/>
    <x v="18"/>
    <m/>
    <s v="21.0"/>
    <s v="00036.0"/>
    <s v="91001"/>
    <s v="85000"/>
    <x v="10"/>
    <x v="47"/>
    <n v="1.3216694894469218E-2"/>
    <s v="Rental of 5 - 40' dry containers with lock box for 6 months for Los Altos ES.  After the intial 6 months, the monthly rental rate is $125.00/month through December 2021."/>
  </r>
  <r>
    <s v="Los Altos ES-21st Century-Move Management"/>
    <x v="6"/>
    <x v="9"/>
    <x v="14"/>
    <x v="0"/>
    <x v="24"/>
    <x v="21"/>
    <x v="39"/>
    <x v="35"/>
    <x v="1"/>
    <m/>
    <x v="60"/>
    <n v="0"/>
    <n v="273.76"/>
    <s v="RI93275"/>
    <d v="2021-05-26T00:00:00"/>
    <s v="000000020192523"/>
    <n v="273.76"/>
    <x v="18"/>
    <m/>
    <s v="21.0"/>
    <s v="00036.0"/>
    <s v="91001"/>
    <s v="85000"/>
    <x v="10"/>
    <x v="47"/>
    <n v="1.3217177696109198E-2"/>
    <s v="Rental of 5 - 40' dry containers with lock box for 6 months for Los Altos ES.  After the intial 6 months, the monthly rental rate is $125.00/month through December 2021."/>
  </r>
  <r>
    <s v="Los Altos ES-21st Century-Move Management"/>
    <x v="6"/>
    <x v="9"/>
    <x v="14"/>
    <x v="0"/>
    <x v="24"/>
    <x v="21"/>
    <x v="39"/>
    <x v="35"/>
    <x v="1"/>
    <m/>
    <x v="60"/>
    <n v="0"/>
    <n v="136.87"/>
    <s v="RI92908"/>
    <d v="2021-05-26T00:00:00"/>
    <s v="000000020192523"/>
    <n v="136.87"/>
    <x v="18"/>
    <m/>
    <s v="21.0"/>
    <s v="00036.0"/>
    <s v="91001"/>
    <s v="85000"/>
    <x v="10"/>
    <x v="47"/>
    <n v="6.6081060464146194E-3"/>
    <s v="Rental of 5 - 40' dry containers with lock box for 6 months for Los Altos ES.  After the intial 6 months, the monthly rental rate is $125.00/month through December 2021."/>
  </r>
  <r>
    <s v="Los Altos ES-21st Century-Move Management"/>
    <x v="6"/>
    <x v="9"/>
    <x v="14"/>
    <x v="0"/>
    <x v="24"/>
    <x v="21"/>
    <x v="39"/>
    <x v="35"/>
    <x v="1"/>
    <m/>
    <x v="60"/>
    <n v="0"/>
    <n v="136.87"/>
    <s v="RI93188"/>
    <d v="2021-05-26T00:00:00"/>
    <s v="000000020192523"/>
    <n v="136.87"/>
    <x v="18"/>
    <m/>
    <s v="21.0"/>
    <s v="00036.0"/>
    <s v="91001"/>
    <s v="85000"/>
    <x v="10"/>
    <x v="47"/>
    <n v="6.6081060464146194E-3"/>
    <s v="Rental of 5 - 40' dry containers with lock box for 6 months for Los Altos ES.  After the intial 6 months, the monthly rental rate is $125.00/month through December 2021."/>
  </r>
  <r>
    <s v="Los Altos ES-21st Century-Move Management"/>
    <x v="6"/>
    <x v="9"/>
    <x v="14"/>
    <x v="0"/>
    <x v="24"/>
    <x v="21"/>
    <x v="39"/>
    <x v="35"/>
    <x v="1"/>
    <m/>
    <x v="60"/>
    <n v="0"/>
    <n v="136.87"/>
    <s v="RI93714"/>
    <d v="2021-05-26T00:00:00"/>
    <s v="000000020192523"/>
    <n v="136.87"/>
    <x v="18"/>
    <m/>
    <s v="21.0"/>
    <s v="00036.0"/>
    <s v="91001"/>
    <s v="85000"/>
    <x v="10"/>
    <x v="47"/>
    <n v="6.6081060464146194E-3"/>
    <s v="Rental of 5 - 40' dry containers with lock box for 6 months for Los Altos ES.  After the intial 6 months, the monthly rental rate is $125.00/month through December 2021."/>
  </r>
  <r>
    <s v="Los Altos ES-21st Century-Move Management"/>
    <x v="6"/>
    <x v="9"/>
    <x v="14"/>
    <x v="0"/>
    <x v="24"/>
    <x v="21"/>
    <x v="39"/>
    <x v="108"/>
    <x v="1"/>
    <m/>
    <x v="60"/>
    <n v="0"/>
    <n v="136.87"/>
    <s v="RI93942"/>
    <d v="2021-06-23T00:00:00"/>
    <s v="000000020200450"/>
    <n v="136.87"/>
    <x v="18"/>
    <m/>
    <s v="21.0"/>
    <s v="00036.0"/>
    <s v="91001"/>
    <s v="85000"/>
    <x v="10"/>
    <x v="47"/>
    <n v="6.6081060464146194E-3"/>
    <s v="Rental of 5 - 40' dry containers with lock box for 6 months for Los Altos ES.  After the intial 6 months, the monthly rental rate is $125.00/month through December 2021."/>
  </r>
  <r>
    <s v="Los Altos ES-21st Century-Move Management"/>
    <x v="6"/>
    <x v="9"/>
    <x v="14"/>
    <x v="0"/>
    <x v="24"/>
    <x v="21"/>
    <x v="39"/>
    <x v="108"/>
    <x v="1"/>
    <m/>
    <x v="60"/>
    <n v="0"/>
    <n v="273.76"/>
    <s v="RI94010"/>
    <d v="2021-06-23T00:00:00"/>
    <s v="000000020200450"/>
    <n v="273.76"/>
    <x v="18"/>
    <m/>
    <s v="21.0"/>
    <s v="00036.0"/>
    <s v="91001"/>
    <s v="85000"/>
    <x v="10"/>
    <x v="47"/>
    <n v="1.3217177696109198E-2"/>
    <s v="Rental of 5 - 40' dry containers with lock box for 6 months for Los Altos ES.  After the intial 6 months, the monthly rental rate is $125.00/month through December 2021."/>
  </r>
  <r>
    <s v="Los Altos ES-21st Century-Move Management"/>
    <x v="6"/>
    <x v="9"/>
    <x v="14"/>
    <x v="0"/>
    <x v="24"/>
    <x v="21"/>
    <x v="39"/>
    <x v="108"/>
    <x v="1"/>
    <m/>
    <x v="60"/>
    <n v="0"/>
    <n v="136.87"/>
    <s v="RI94485"/>
    <d v="2021-06-23T00:00:00"/>
    <s v="000000020200450"/>
    <n v="136.87"/>
    <x v="18"/>
    <m/>
    <s v="21.0"/>
    <s v="00036.0"/>
    <s v="91001"/>
    <s v="85000"/>
    <x v="10"/>
    <x v="47"/>
    <n v="6.6081060464146194E-3"/>
    <s v="Rental of 5 - 40' dry containers with lock box for 6 months for Los Altos ES.  After the intial 6 months, the monthly rental rate is $125.00/month through December 2021."/>
  </r>
  <r>
    <s v="Los Altos ES-21st Century-Move Management"/>
    <x v="6"/>
    <x v="9"/>
    <x v="14"/>
    <x v="0"/>
    <x v="24"/>
    <x v="21"/>
    <x v="39"/>
    <x v="108"/>
    <x v="1"/>
    <m/>
    <x v="60"/>
    <n v="0"/>
    <n v="136.87"/>
    <s v="RI94728"/>
    <d v="2021-06-23T00:00:00"/>
    <s v="000000020200450"/>
    <n v="136.87"/>
    <x v="18"/>
    <m/>
    <s v="21.0"/>
    <s v="00036.0"/>
    <s v="91001"/>
    <s v="85000"/>
    <x v="10"/>
    <x v="47"/>
    <n v="6.6081060464146194E-3"/>
    <s v="Rental of 5 - 40' dry containers with lock box for 6 months for Los Altos ES.  After the intial 6 months, the monthly rental rate is $125.00/month through December 2021."/>
  </r>
  <r>
    <s v="Los Altos ES-21st Century-Move Management"/>
    <x v="6"/>
    <x v="9"/>
    <x v="14"/>
    <x v="0"/>
    <x v="24"/>
    <x v="21"/>
    <x v="39"/>
    <x v="108"/>
    <x v="1"/>
    <m/>
    <x v="60"/>
    <n v="0"/>
    <n v="273.76"/>
    <s v="RI94798"/>
    <d v="2021-06-23T00:00:00"/>
    <s v="000000020200450"/>
    <n v="273.76"/>
    <x v="18"/>
    <m/>
    <s v="21.0"/>
    <s v="00036.0"/>
    <s v="91001"/>
    <s v="85000"/>
    <x v="10"/>
    <x v="47"/>
    <n v="1.3217177696109198E-2"/>
    <s v="Rental of 5 - 40' dry containers with lock box for 6 months for Los Altos ES.  After the intial 6 months, the monthly rental rate is $125.00/month through December 2021."/>
  </r>
  <r>
    <s v="Los Altos ES-21st Century-Move Management"/>
    <x v="6"/>
    <x v="9"/>
    <x v="14"/>
    <x v="0"/>
    <x v="24"/>
    <x v="21"/>
    <x v="39"/>
    <x v="159"/>
    <x v="1"/>
    <m/>
    <x v="60"/>
    <n v="0"/>
    <n v="136.87"/>
    <s v="RI95214"/>
    <d v="2021-06-30T00:00:00"/>
    <s v="000000020202687"/>
    <n v="136.87"/>
    <x v="18"/>
    <m/>
    <s v="21.0"/>
    <s v="00036.0"/>
    <s v="91001"/>
    <s v="85000"/>
    <x v="10"/>
    <x v="47"/>
    <n v="6.6081060464146194E-3"/>
    <s v="Rental of 5 - 40' dry containers with lock box for 6 months for Los Altos ES.  After the intial 6 months, the monthly rental rate is $125.00/month through December 2021."/>
  </r>
  <r>
    <s v="Los Altos ES-21st Century-Move Management"/>
    <x v="6"/>
    <x v="9"/>
    <x v="14"/>
    <x v="0"/>
    <x v="24"/>
    <x v="21"/>
    <x v="39"/>
    <x v="17"/>
    <x v="2"/>
    <m/>
    <x v="60"/>
    <n v="0"/>
    <n v="136.87"/>
    <s v="RI95450"/>
    <d v="2021-09-09T00:00:00"/>
    <s v="000000020255202"/>
    <n v="136.87"/>
    <x v="18"/>
    <m/>
    <s v="21.0"/>
    <s v="00036.0"/>
    <s v="91001"/>
    <s v="85000"/>
    <x v="10"/>
    <x v="47"/>
    <n v="6.6081060464146194E-3"/>
    <s v="Rental of 5 - 40' dry containers with lock box for 6 months for Los Altos ES.  After the intial 6 months, the monthly rental rate is $125.00/month through December 2021."/>
  </r>
  <r>
    <s v="Los Altos ES-21st Century-Move Management"/>
    <x v="6"/>
    <x v="9"/>
    <x v="14"/>
    <x v="0"/>
    <x v="24"/>
    <x v="21"/>
    <x v="39"/>
    <x v="17"/>
    <x v="2"/>
    <m/>
    <x v="60"/>
    <n v="0"/>
    <n v="273.76"/>
    <s v="RI95527"/>
    <d v="2021-09-09T00:00:00"/>
    <s v="000000020255202"/>
    <n v="273.76"/>
    <x v="18"/>
    <m/>
    <s v="21.0"/>
    <s v="00036.0"/>
    <s v="91001"/>
    <s v="85000"/>
    <x v="10"/>
    <x v="47"/>
    <n v="1.3217177696109198E-2"/>
    <s v="Rental of 5 - 40' dry containers with lock box for 6 months for Los Altos ES.  After the intial 6 months, the monthly rental rate is $125.00/month through December 2021."/>
  </r>
  <r>
    <s v="Los Altos ES-21st Century-Move Management"/>
    <x v="6"/>
    <x v="9"/>
    <x v="14"/>
    <x v="0"/>
    <x v="24"/>
    <x v="21"/>
    <x v="39"/>
    <x v="17"/>
    <x v="2"/>
    <m/>
    <x v="60"/>
    <n v="0"/>
    <n v="136.87"/>
    <s v="RI95922"/>
    <d v="2021-09-09T00:00:00"/>
    <s v="000000020255202"/>
    <n v="136.87"/>
    <x v="18"/>
    <m/>
    <s v="21.0"/>
    <s v="00036.0"/>
    <s v="91001"/>
    <s v="85000"/>
    <x v="10"/>
    <x v="47"/>
    <n v="6.6081060464146194E-3"/>
    <s v="Rental of 5 - 40' dry containers with lock box for 6 months for Los Altos ES.  After the intial 6 months, the monthly rental rate is $125.00/month through December 2021."/>
  </r>
  <r>
    <s v="Los Altos ES-21st Century-Move Management"/>
    <x v="6"/>
    <x v="9"/>
    <x v="14"/>
    <x v="0"/>
    <x v="24"/>
    <x v="21"/>
    <x v="39"/>
    <x v="17"/>
    <x v="2"/>
    <m/>
    <x v="60"/>
    <n v="0"/>
    <n v="136.87"/>
    <s v="RI96157"/>
    <d v="2021-09-09T00:00:00"/>
    <s v="000000020255202"/>
    <n v="136.87"/>
    <x v="18"/>
    <m/>
    <s v="21.0"/>
    <s v="00036.0"/>
    <s v="91001"/>
    <s v="85000"/>
    <x v="10"/>
    <x v="47"/>
    <n v="6.6081060464146194E-3"/>
    <s v="Rental of 5 - 40' dry containers with lock box for 6 months for Los Altos ES.  After the intial 6 months, the monthly rental rate is $125.00/month through December 2021."/>
  </r>
  <r>
    <s v="Los Altos ES-21st Century-Move Management"/>
    <x v="6"/>
    <x v="9"/>
    <x v="14"/>
    <x v="0"/>
    <x v="24"/>
    <x v="21"/>
    <x v="39"/>
    <x v="17"/>
    <x v="2"/>
    <s v="21-4282"/>
    <x v="60"/>
    <n v="0"/>
    <n v="273.76"/>
    <s v="RI96227"/>
    <d v="2021-09-09T00:00:00"/>
    <s v="000000020255202"/>
    <n v="273.76"/>
    <x v="18"/>
    <m/>
    <s v="21.0"/>
    <s v="00036.0"/>
    <s v="91001"/>
    <s v="85000"/>
    <x v="10"/>
    <x v="47"/>
    <n v="1.3217177696109198E-2"/>
    <s v="Rental of 5 - 40' dry containers with lock box for 6 months for Los Altos ES.  After the intial 6 months, the monthly rental rate is $125.00/month through December 2021.  Close-out PO."/>
  </r>
  <r>
    <s v="Los Altos ES-21st Century-Move Management"/>
    <x v="6"/>
    <x v="9"/>
    <x v="14"/>
    <x v="0"/>
    <x v="24"/>
    <x v="21"/>
    <x v="111"/>
    <x v="159"/>
    <x v="0"/>
    <m/>
    <x v="164"/>
    <n v="0"/>
    <n v="1357.8"/>
    <s v="RI85306"/>
    <d v="2020-06-24T00:00:00"/>
    <s v="000000020108003"/>
    <n v="1357.8"/>
    <x v="18"/>
    <m/>
    <s v="21.0"/>
    <s v="00036.0"/>
    <s v="91001"/>
    <s v="85000"/>
    <x v="10"/>
    <x v="47"/>
    <n v="0.40789473684210525"/>
    <s v="Rental of 2 - 40' dry containers with lock box for 6 months (05/15-11/14/20) for Los Altos ES.  Monthly rental is $180.00 ($1,080.00/6 mo) to include taxes, delivery and pick-up fees"/>
  </r>
  <r>
    <s v="Los Altos ES-21st Century-Move Management"/>
    <x v="6"/>
    <x v="9"/>
    <x v="14"/>
    <x v="0"/>
    <x v="24"/>
    <x v="21"/>
    <x v="111"/>
    <x v="157"/>
    <x v="1"/>
    <s v="2-10090"/>
    <x v="164"/>
    <n v="0"/>
    <n v="1971"/>
    <s v="RI85306"/>
    <d v="2020-06-24T00:00:00"/>
    <s v="000000020108003"/>
    <n v="1971"/>
    <x v="18"/>
    <m/>
    <s v="21.0"/>
    <s v="00036.0"/>
    <s v="91001"/>
    <s v="85000"/>
    <x v="10"/>
    <x v="47"/>
    <n v="0.59210526315789469"/>
    <s v="Rental of 2 - 40' dry containers with lock box for 6 months (05/15-11/14/20) for Los Altos ES.  Monthly rental is $180.00 ($1,080.00/6 mo) to include taxes, delivery and pick-up fees"/>
  </r>
  <r>
    <s v="Los Altos ES-21st Century-Move Management"/>
    <x v="6"/>
    <x v="9"/>
    <x v="14"/>
    <x v="0"/>
    <x v="24"/>
    <x v="21"/>
    <x v="112"/>
    <x v="101"/>
    <x v="0"/>
    <m/>
    <x v="165"/>
    <n v="0"/>
    <n v="678.9"/>
    <s v="RI85947"/>
    <d v="2020-08-18T00:00:00"/>
    <s v="000000020120082"/>
    <n v="678.9"/>
    <x v="18"/>
    <m/>
    <s v="21.0"/>
    <s v="00036.0"/>
    <s v="91001"/>
    <s v="85000"/>
    <x v="10"/>
    <x v="47"/>
    <n v="0.40789473684210525"/>
    <s v="Rental of 1 - 40' dry container with lock box for 6 months (06/01-11/30/20) for Los Altos ES.  Monthly rental is $180.00 ($1,080.00/6 mo) to include taxes, delivery and pick-up fees"/>
  </r>
  <r>
    <s v="Los Altos ES-21st Century-Move Management"/>
    <x v="6"/>
    <x v="9"/>
    <x v="14"/>
    <x v="0"/>
    <x v="24"/>
    <x v="21"/>
    <x v="112"/>
    <x v="101"/>
    <x v="1"/>
    <s v="2-10620"/>
    <x v="165"/>
    <n v="0"/>
    <n v="985.5"/>
    <s v="RI85947"/>
    <d v="2020-08-18T00:00:00"/>
    <s v="000000020120082"/>
    <n v="985.5"/>
    <x v="18"/>
    <m/>
    <s v="21.0"/>
    <s v="00036.0"/>
    <s v="91001"/>
    <s v="85000"/>
    <x v="10"/>
    <x v="47"/>
    <n v="0.59210526315789469"/>
    <s v="Rental of 1 - 40' dry container with lock box for 6 months (06/01-11/30/20) for Los Altos ES.  Monthly rental is $180.00 ($1,080.00/6 mo) to include taxes, delivery and pick-up fees"/>
  </r>
  <r>
    <s v="Los Altos ES-21st Century-Move Management"/>
    <x v="6"/>
    <x v="9"/>
    <x v="14"/>
    <x v="0"/>
    <x v="24"/>
    <x v="21"/>
    <x v="107"/>
    <x v="3"/>
    <x v="1"/>
    <s v="21-400"/>
    <x v="166"/>
    <n v="0"/>
    <n v="1664.4"/>
    <s v="RI85718"/>
    <d v="2020-08-17T00:00:00"/>
    <s v="000000020119789"/>
    <n v="1664.4"/>
    <x v="18"/>
    <m/>
    <s v="21.0"/>
    <s v="00036.0"/>
    <s v="91001"/>
    <s v="85000"/>
    <x v="10"/>
    <x v="47"/>
    <n v="1"/>
    <s v="Rental of 1 - 40' dry container with lock box for 6 months (06/15-12/14/20) for Los Altos ES.  Monthly rental is $180.00 ($1,080.00/6 mo) to include taxes, delivery and pick-up fees"/>
  </r>
  <r>
    <s v="Los Altos ES-21st Century-Move Management"/>
    <x v="6"/>
    <x v="9"/>
    <x v="14"/>
    <x v="0"/>
    <x v="24"/>
    <x v="21"/>
    <x v="107"/>
    <x v="44"/>
    <x v="1"/>
    <s v="21-1040"/>
    <x v="167"/>
    <n v="0"/>
    <n v="1664.4"/>
    <s v="RI87097"/>
    <d v="2020-10-13T00:00:00"/>
    <s v="000000020134091"/>
    <n v="1664.4"/>
    <x v="18"/>
    <m/>
    <s v="21.0"/>
    <s v="00036.0"/>
    <s v="91001"/>
    <s v="85000"/>
    <x v="10"/>
    <x v="47"/>
    <n v="1"/>
    <s v="Rental of 1 - 40' dry container with lock box for 6 months (08/01-01/31/21) for Los Altos ES.  Monthly rental is $180.00 ($1,080.00/6 mo) to include taxes, delivery and pick-up fees"/>
  </r>
  <r>
    <s v="Los Altos ES-21st Century-Environ Consultant"/>
    <x v="6"/>
    <x v="2"/>
    <x v="14"/>
    <x v="0"/>
    <x v="2"/>
    <x v="2"/>
    <x v="113"/>
    <x v="217"/>
    <x v="0"/>
    <s v="2-9624"/>
    <x v="168"/>
    <n v="0"/>
    <n v="2800"/>
    <s v="MCSI-4517"/>
    <d v="2020-06-03T00:00:00"/>
    <s v="000000020102133"/>
    <n v="2800"/>
    <x v="18"/>
    <m/>
    <s v="21.0"/>
    <s v="00036.0"/>
    <s v="91001"/>
    <s v="85000"/>
    <x v="2"/>
    <x v="47"/>
    <n v="1"/>
    <s v="Asbestos &amp; lead-based paint survey of Los Altos ES permanent buildings."/>
  </r>
  <r>
    <s v="Los Altos ES-21st Century-Environ Consultant"/>
    <x v="6"/>
    <x v="2"/>
    <x v="14"/>
    <x v="0"/>
    <x v="2"/>
    <x v="22"/>
    <x v="107"/>
    <x v="3"/>
    <x v="0"/>
    <m/>
    <x v="169"/>
    <n v="0"/>
    <n v="3475"/>
    <s v="MCSI-4560"/>
    <d v="2020-08-17T00:00:00"/>
    <s v="000000020119790"/>
    <n v="3475"/>
    <x v="18"/>
    <m/>
    <s v="21.0"/>
    <s v="00036.0"/>
    <s v="91001"/>
    <s v="85000"/>
    <x v="2"/>
    <x v="47"/>
    <n v="0.25"/>
    <s v="Floor tile &amp; mastic abatement oversight and clearance at Los Altos ES for room #C1, work room between C1 &amp; C2, B3 in Phase I and E2, E3, E4, &amp; F4 in phase II."/>
  </r>
  <r>
    <s v="Los Altos ES-21st Century-Environ Consultant"/>
    <x v="6"/>
    <x v="2"/>
    <x v="14"/>
    <x v="0"/>
    <x v="2"/>
    <x v="22"/>
    <x v="107"/>
    <x v="3"/>
    <x v="1"/>
    <m/>
    <x v="169"/>
    <n v="0"/>
    <n v="4300"/>
    <s v="MCSI-4581"/>
    <d v="2020-08-17T00:00:00"/>
    <s v="000000020119790"/>
    <n v="4300"/>
    <x v="18"/>
    <m/>
    <s v="21.0"/>
    <s v="00036.0"/>
    <s v="91001"/>
    <s v="85000"/>
    <x v="2"/>
    <x v="47"/>
    <n v="0.30935251798561153"/>
    <s v="Floor tile &amp; mastic abatement oversight and clearance at Los Altos ES for room #C1, work room between C1 &amp; C2, B3 in Phase I and E2, E3, E4, &amp; F4 in phase II."/>
  </r>
  <r>
    <s v="Los Altos ES-21st Century-Environ Consultant"/>
    <x v="6"/>
    <x v="2"/>
    <x v="14"/>
    <x v="0"/>
    <x v="2"/>
    <x v="22"/>
    <x v="107"/>
    <x v="81"/>
    <x v="2"/>
    <s v="21-401"/>
    <x v="169"/>
    <n v="6125"/>
    <n v="6125"/>
    <m/>
    <m/>
    <m/>
    <n v="0"/>
    <x v="18"/>
    <m/>
    <s v="21.0"/>
    <s v="00036.0"/>
    <s v="91001"/>
    <s v="85000"/>
    <x v="2"/>
    <x v="47"/>
    <n v="0"/>
    <s v="Floor tile &amp; mastic abatement oversight and clearance at Los Altos ES for room #C1, work room between C1 &amp; C2, B3 in Phase I and E2, E3, E4, &amp; F4 in phase II."/>
  </r>
  <r>
    <s v="Los Altos ES-21st Century-Contractor"/>
    <x v="6"/>
    <x v="3"/>
    <x v="14"/>
    <x v="0"/>
    <x v="25"/>
    <x v="3"/>
    <x v="114"/>
    <x v="218"/>
    <x v="1"/>
    <m/>
    <x v="170"/>
    <n v="0"/>
    <n v="680168.65"/>
    <s v="Pay app #1"/>
    <d v="2020-07-31T00:00:00"/>
    <s v="000000020117168"/>
    <n v="680168.65"/>
    <x v="18"/>
    <m/>
    <s v="21.0"/>
    <s v="00036.0"/>
    <s v="91001"/>
    <s v="85000"/>
    <x v="3"/>
    <x v="47"/>
    <n v="0.30624432687978387"/>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
  </r>
  <r>
    <s v="Los Altos ES-21st Century-Contractor"/>
    <x v="6"/>
    <x v="3"/>
    <x v="14"/>
    <x v="0"/>
    <x v="25"/>
    <x v="3"/>
    <x v="114"/>
    <x v="101"/>
    <x v="1"/>
    <m/>
    <x v="170"/>
    <n v="0"/>
    <n v="63129.4"/>
    <s v="Pay app #2"/>
    <d v="2020-08-18T00:00:00"/>
    <s v="000000020120083"/>
    <n v="63129.4"/>
    <x v="18"/>
    <m/>
    <s v="21.0"/>
    <s v="00036.0"/>
    <s v="91001"/>
    <s v="85000"/>
    <x v="3"/>
    <x v="47"/>
    <n v="2.8423863124718597E-2"/>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
  </r>
  <r>
    <s v="Los Altos ES-21st Century-Contractor"/>
    <x v="6"/>
    <x v="3"/>
    <x v="14"/>
    <x v="0"/>
    <x v="25"/>
    <x v="3"/>
    <x v="114"/>
    <x v="219"/>
    <x v="1"/>
    <m/>
    <x v="170"/>
    <n v="0"/>
    <n v="306478.32"/>
    <s v="Pay app #3"/>
    <d v="2020-09-28T00:00:00"/>
    <s v="000000020130229"/>
    <n v="306478.32"/>
    <x v="18"/>
    <m/>
    <s v="21.0"/>
    <s v="00036.0"/>
    <s v="91001"/>
    <s v="85000"/>
    <x v="3"/>
    <x v="47"/>
    <n v="0.13799113912651959"/>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
  </r>
  <r>
    <s v="Los Altos ES-21st Century-Contractor"/>
    <x v="6"/>
    <x v="3"/>
    <x v="14"/>
    <x v="0"/>
    <x v="25"/>
    <x v="3"/>
    <x v="114"/>
    <x v="220"/>
    <x v="1"/>
    <m/>
    <x v="170"/>
    <n v="0"/>
    <n v="589220.4"/>
    <s v="Pay app #4"/>
    <d v="2020-11-09T00:00:00"/>
    <s v="000000020141125"/>
    <n v="589220.4"/>
    <x v="18"/>
    <m/>
    <s v="21.0"/>
    <s v="00036.0"/>
    <s v="91001"/>
    <s v="85000"/>
    <x v="3"/>
    <x v="47"/>
    <n v="0.26529509230076542"/>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
  </r>
  <r>
    <s v="Los Altos ES-21st Century-Contractor"/>
    <x v="6"/>
    <x v="3"/>
    <x v="14"/>
    <x v="0"/>
    <x v="25"/>
    <x v="3"/>
    <x v="114"/>
    <x v="40"/>
    <x v="1"/>
    <m/>
    <x v="170"/>
    <n v="0"/>
    <n v="187365.65"/>
    <s v="Pay app #5"/>
    <d v="2020-12-18T00:00:00"/>
    <s v="000000020151937"/>
    <n v="187365.65"/>
    <x v="18"/>
    <m/>
    <s v="21.0"/>
    <s v="00036.0"/>
    <s v="91001"/>
    <s v="85000"/>
    <x v="3"/>
    <x v="47"/>
    <n v="8.4360941017559657E-2"/>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
  </r>
  <r>
    <s v="Los Altos ES-21st Century-Contractor"/>
    <x v="6"/>
    <x v="3"/>
    <x v="14"/>
    <x v="0"/>
    <x v="25"/>
    <x v="3"/>
    <x v="114"/>
    <x v="221"/>
    <x v="1"/>
    <m/>
    <x v="170"/>
    <n v="0"/>
    <n v="79831.600000000006"/>
    <s v="Pay app #6"/>
    <d v="2021-01-15T00:00:00"/>
    <s v="000000020157265"/>
    <n v="79831.600000000006"/>
    <x v="18"/>
    <m/>
    <s v="21.0"/>
    <s v="00036.0"/>
    <s v="91001"/>
    <s v="85000"/>
    <x v="3"/>
    <x v="47"/>
    <n v="3.5943989194056732E-2"/>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
  </r>
  <r>
    <s v="Los Altos ES-21st Century-Contractor"/>
    <x v="6"/>
    <x v="3"/>
    <x v="14"/>
    <x v="0"/>
    <x v="25"/>
    <x v="3"/>
    <x v="114"/>
    <x v="222"/>
    <x v="1"/>
    <m/>
    <x v="170"/>
    <n v="0"/>
    <n v="153632.87"/>
    <s v="Pay app #7"/>
    <d v="2021-03-16T00:00:00"/>
    <s v="000000020172578"/>
    <n v="153632.87"/>
    <x v="18"/>
    <m/>
    <s v="21.0"/>
    <s v="00036.0"/>
    <s v="91001"/>
    <s v="85000"/>
    <x v="3"/>
    <x v="47"/>
    <n v="6.9172836560108059E-2"/>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
  </r>
  <r>
    <s v="Los Altos ES-21st Century-Contractor"/>
    <x v="6"/>
    <x v="3"/>
    <x v="14"/>
    <x v="0"/>
    <x v="25"/>
    <x v="3"/>
    <x v="114"/>
    <x v="90"/>
    <x v="1"/>
    <m/>
    <x v="170"/>
    <n v="0"/>
    <n v="46286.31"/>
    <s v="Pay app #8"/>
    <d v="2021-05-21T00:00:00"/>
    <s v="000000020191176"/>
    <n v="46286.31"/>
    <x v="18"/>
    <m/>
    <s v="21.0"/>
    <s v="00036.0"/>
    <s v="91001"/>
    <s v="85000"/>
    <x v="3"/>
    <x v="47"/>
    <n v="2.0840301665916251E-2"/>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
  </r>
  <r>
    <s v="Los Altos ES-21st Century-Contractor"/>
    <x v="6"/>
    <x v="3"/>
    <x v="14"/>
    <x v="0"/>
    <x v="25"/>
    <x v="3"/>
    <x v="114"/>
    <x v="25"/>
    <x v="2"/>
    <s v="2-10667"/>
    <x v="170"/>
    <n v="114886.79999999981"/>
    <n v="114886.79999999981"/>
    <m/>
    <m/>
    <m/>
    <n v="0"/>
    <x v="18"/>
    <m/>
    <s v="21.0"/>
    <s v="00036.0"/>
    <s v="91001"/>
    <s v="85000"/>
    <x v="3"/>
    <x v="47"/>
    <n v="0"/>
    <s v="21st Century classroom modifications at Los Altos ES. The cost includes all scope items as defined within the drawings, specifications, phasing plans and schedules. Include bid alternate 1 to furnish all labor &amp; equipment to construct cast in place concrete accesible ramp in lieu of furnishing &amp; installing prefabicated metal deck accessible ramp. "/>
  </r>
  <r>
    <s v="Los Altos ES-21st Century-Technology"/>
    <x v="6"/>
    <x v="0"/>
    <x v="14"/>
    <x v="0"/>
    <x v="27"/>
    <x v="23"/>
    <x v="115"/>
    <x v="104"/>
    <x v="1"/>
    <s v="21-3258"/>
    <x v="171"/>
    <n v="0"/>
    <n v="1086.5999999999999"/>
    <n v="956466"/>
    <d v="2021-02-10T00:00:00"/>
    <s v="000000020163835"/>
    <n v="1086.5999999999999"/>
    <x v="18"/>
    <m/>
    <s v="21.0"/>
    <s v="00036.0"/>
    <s v="00002"/>
    <s v="81000"/>
    <x v="1"/>
    <x v="47"/>
    <n v="1"/>
    <s v="Computer cables for Los Altos ES"/>
  </r>
  <r>
    <s v="Los Altos ES-21st Century-Design"/>
    <x v="6"/>
    <x v="6"/>
    <x v="14"/>
    <x v="0"/>
    <x v="8"/>
    <x v="8"/>
    <x v="116"/>
    <x v="223"/>
    <x v="4"/>
    <m/>
    <x v="172"/>
    <n v="0"/>
    <n v="3514.68"/>
    <s v="T8158R"/>
    <d v="2018-10-11T00:00:00"/>
    <n v="24850693"/>
    <n v="3514.68"/>
    <x v="18"/>
    <m/>
    <s v="21.0"/>
    <s v="00036.0"/>
    <s v="91001"/>
    <s v="85000"/>
    <x v="8"/>
    <x v="47"/>
    <n v="3.7908543540874626E-2"/>
    <s v="Architect - Prepare design documents for Los Altos ES 21st Century classroom modernization project.  Include allowances of $20,000.00.  Change order of $12,980.00 is requested by District (PO2W-20*5064).  The total architect cost with change order is $105,694.72"/>
  </r>
  <r>
    <s v="Los Altos ES-21st Century-Design"/>
    <x v="6"/>
    <x v="6"/>
    <x v="14"/>
    <x v="0"/>
    <x v="8"/>
    <x v="8"/>
    <x v="116"/>
    <x v="224"/>
    <x v="4"/>
    <m/>
    <x v="172"/>
    <n v="0"/>
    <n v="3712"/>
    <s v="R8227"/>
    <d v="2019-01-28T00:00:00"/>
    <n v="25052439"/>
    <n v="3712"/>
    <x v="18"/>
    <m/>
    <s v="21.0"/>
    <s v="00036.0"/>
    <s v="91001"/>
    <s v="85000"/>
    <x v="8"/>
    <x v="47"/>
    <n v="4.0036792431665649E-2"/>
    <s v="Architect - Prepare design documents for Los Altos ES 21st Century classroom modernization project. Include allowances of $20,000.00. Allowances for civil engineering. Change order of $12,980.00 is requested by District (PO2W-20*5064).  The total architect cost with change order is $105,694.72"/>
  </r>
  <r>
    <s v="Los Altos ES-21st Century-Design"/>
    <x v="6"/>
    <x v="6"/>
    <x v="14"/>
    <x v="0"/>
    <x v="8"/>
    <x v="8"/>
    <x v="116"/>
    <x v="225"/>
    <x v="4"/>
    <m/>
    <x v="172"/>
    <n v="0"/>
    <n v="20209.46"/>
    <s v="T8309"/>
    <d v="2019-09-05T00:00:00"/>
    <s v="000000020011699"/>
    <n v="20209.46"/>
    <x v="18"/>
    <m/>
    <s v="21.0"/>
    <s v="00036.0"/>
    <s v="91001"/>
    <s v="85000"/>
    <x v="8"/>
    <x v="47"/>
    <n v="0.21797466464872028"/>
    <s v="Architect - Prepare design documents for Los Altos ES 21st Century classroom modernization project.  Include allowances of $20,000.00. Change order of $12,980.00 is requested by District (PO2W-20*5064).  The total architect cost with change order is $105,694.72"/>
  </r>
  <r>
    <s v="Los Altos ES-21st Century-Design"/>
    <x v="6"/>
    <x v="6"/>
    <x v="14"/>
    <x v="0"/>
    <x v="8"/>
    <x v="8"/>
    <x v="116"/>
    <x v="24"/>
    <x v="0"/>
    <m/>
    <x v="172"/>
    <n v="0"/>
    <n v="28996.18"/>
    <s v="T8352"/>
    <d v="2019-09-13T00:00:00"/>
    <s v="000000020015027"/>
    <n v="28996.18"/>
    <x v="18"/>
    <m/>
    <s v="21.0"/>
    <s v="00036.0"/>
    <s v="91001"/>
    <s v="85000"/>
    <x v="8"/>
    <x v="47"/>
    <n v="0.31274623921638334"/>
    <s v="Architect - Prepare design documents for Los Altos ES 21st Century classroom modernization project.  Include allowances of $20,000.00. Change order of $12,980.00 is requested by District (PO2W-20*5064).  The total architect cost with change order is $105,694.72"/>
  </r>
  <r>
    <s v="Los Altos ES-21st Century-Design"/>
    <x v="6"/>
    <x v="6"/>
    <x v="14"/>
    <x v="0"/>
    <x v="8"/>
    <x v="8"/>
    <x v="116"/>
    <x v="193"/>
    <x v="0"/>
    <m/>
    <x v="172"/>
    <n v="0"/>
    <n v="8786.73"/>
    <s v="T8518"/>
    <d v="2020-06-04T00:00:00"/>
    <s v="000000020102555"/>
    <n v="8786.73"/>
    <x v="18"/>
    <m/>
    <s v="21.0"/>
    <s v="00036.0"/>
    <s v="91001"/>
    <s v="85000"/>
    <x v="8"/>
    <x v="47"/>
    <n v="9.4771682425401266E-2"/>
    <s v="Architect - Prepare design documents for Los Altos ES 21st Century classroom modernization project.  Include allowances of $20,000.00. Change order of $12,980.00 is requested by District (PO2W-20*5064).  The total architect cost with change order is $105,694.72"/>
  </r>
  <r>
    <s v="Los Altos ES-21st Century-Design"/>
    <x v="6"/>
    <x v="6"/>
    <x v="14"/>
    <x v="0"/>
    <x v="8"/>
    <x v="8"/>
    <x v="116"/>
    <x v="33"/>
    <x v="1"/>
    <m/>
    <x v="172"/>
    <n v="0"/>
    <n v="18708.97"/>
    <s v="T8573"/>
    <d v="2021-02-05T00:00:00"/>
    <s v="000000020162578"/>
    <n v="18708.97"/>
    <x v="18"/>
    <m/>
    <s v="21.0"/>
    <s v="00036.0"/>
    <s v="91001"/>
    <s v="85000"/>
    <x v="8"/>
    <x v="47"/>
    <n v="0.20179071888476827"/>
    <s v="Architect - Prepare design documents for Los Altos ES 21st Century classroom modernization project.  Include allowances of $20,000.00.  Payment includes allowances of $1,135.53. Change order of $12,980.00 is requested by District (PO2W-20*5064).  The total architect cost with change order is $105,694.72"/>
  </r>
  <r>
    <s v="Los Altos ES-21st Century-Design"/>
    <x v="6"/>
    <x v="6"/>
    <x v="14"/>
    <x v="0"/>
    <x v="8"/>
    <x v="8"/>
    <x v="116"/>
    <x v="55"/>
    <x v="1"/>
    <m/>
    <x v="172"/>
    <n v="0"/>
    <n v="4393.3500000000004"/>
    <s v="T8635"/>
    <d v="2021-04-19T00:00:00"/>
    <s v="000000020181402"/>
    <n v="4393.3500000000004"/>
    <x v="18"/>
    <m/>
    <s v="21.0"/>
    <s v="00036.0"/>
    <s v="91001"/>
    <s v="85000"/>
    <x v="8"/>
    <x v="47"/>
    <n v="4.7385679426093293E-2"/>
    <s v="Architect - Prepare design documents for Los Altos ES 21st Century classroom modernization project.  Include allowances of $20,000.00. Change order of $12,980.00 is requested by District (PO2W-20*5064).  The total architect cost with change order is $105,694.72"/>
  </r>
  <r>
    <s v="Los Altos ES-21st Century-Design"/>
    <x v="6"/>
    <x v="6"/>
    <x v="14"/>
    <x v="0"/>
    <x v="8"/>
    <x v="8"/>
    <x v="116"/>
    <x v="95"/>
    <x v="2"/>
    <s v="2-531"/>
    <x v="172"/>
    <n v="0"/>
    <n v="4393.3500000000004"/>
    <n v="3378"/>
    <d v="2021-12-20T00:00:00"/>
    <s v="000000020370769"/>
    <n v="4393.3500000000004"/>
    <x v="18"/>
    <m/>
    <s v="21.0"/>
    <s v="00036.0"/>
    <s v="91001"/>
    <s v="85000"/>
    <x v="8"/>
    <x v="47"/>
    <n v="4.7385679426093293E-2"/>
    <s v="Architect - Prepare design documents for Los Altos ES 21st Century classroom modernization project.  Include allowances of $20,000.00. Change order of $12,980.00 is requested by District (PO2W-20*5064).  The total architect cost with change order is $105,694.72.  Close-out PO."/>
  </r>
  <r>
    <s v="Los Altos ES-21st Century-Design"/>
    <x v="6"/>
    <x v="6"/>
    <x v="14"/>
    <x v="0"/>
    <x v="8"/>
    <x v="8"/>
    <x v="117"/>
    <x v="21"/>
    <x v="1"/>
    <s v="2-10121"/>
    <x v="173"/>
    <n v="0"/>
    <n v="12980"/>
    <s v="T8578"/>
    <d v="2020-10-21T00:00:00"/>
    <s v="000000020136458"/>
    <n v="12980"/>
    <x v="18"/>
    <m/>
    <s v="21.0"/>
    <s v="00036.0"/>
    <s v="91001"/>
    <s v="85000"/>
    <x v="13"/>
    <x v="47"/>
    <n v="1"/>
    <s v="Architect - These are additional changes requested by District since summer of 2019 for Los Altos ES.  Changes to include replacing concrete walkway at classrooms in lieu of replacement of landing at door, revising new counter at new sink in classrooms, revising the electrical drawing, etc.  Addendum to PO2W-20*858.  The total architect cost with change order is $105,694.72"/>
  </r>
  <r>
    <s v="Los Altos ES-21st Century-DSA Inspection"/>
    <x v="6"/>
    <x v="4"/>
    <x v="14"/>
    <x v="0"/>
    <x v="5"/>
    <x v="4"/>
    <x v="118"/>
    <x v="194"/>
    <x v="0"/>
    <m/>
    <x v="174"/>
    <n v="0"/>
    <n v="4410"/>
    <s v="20200630-07:NEM"/>
    <d v="2020-06-19T00:00:00"/>
    <s v="000000020106934"/>
    <n v="4410"/>
    <x v="18"/>
    <m/>
    <s v="21.0"/>
    <s v="00036.0"/>
    <s v="91001"/>
    <s v="85000"/>
    <x v="5"/>
    <x v="47"/>
    <n v="0.12701612903225806"/>
    <s v="General inspection for the project as defined in Title 24.  Modernization of Los Altos ES."/>
  </r>
  <r>
    <s v="Los Altos ES-21st Century-DSA Inspection"/>
    <x v="6"/>
    <x v="4"/>
    <x v="14"/>
    <x v="0"/>
    <x v="5"/>
    <x v="4"/>
    <x v="118"/>
    <x v="226"/>
    <x v="1"/>
    <m/>
    <x v="174"/>
    <n v="0"/>
    <n v="6440"/>
    <s v="202008-04:LAM"/>
    <d v="2020-08-19T00:00:00"/>
    <s v="000000020120364"/>
    <n v="6440"/>
    <x v="18"/>
    <m/>
    <s v="21.0"/>
    <s v="00036.0"/>
    <s v="91001"/>
    <s v="85000"/>
    <x v="5"/>
    <x v="47"/>
    <n v="0.18548387096774194"/>
    <s v="General inspection for the project as defined in Title 24.  Modernization of Los Altos ES."/>
  </r>
  <r>
    <s v="Los Altos ES-21st Century-DSA Inspection"/>
    <x v="6"/>
    <x v="4"/>
    <x v="14"/>
    <x v="0"/>
    <x v="5"/>
    <x v="4"/>
    <x v="118"/>
    <x v="121"/>
    <x v="1"/>
    <m/>
    <x v="174"/>
    <n v="0"/>
    <n v="5880"/>
    <s v="202009-04:LAM"/>
    <d v="2020-10-14T00:00:00"/>
    <s v="000000020134520"/>
    <n v="5880"/>
    <x v="18"/>
    <m/>
    <s v="21.0"/>
    <s v="00036.0"/>
    <s v="91001"/>
    <s v="85000"/>
    <x v="5"/>
    <x v="47"/>
    <n v="0.16935483870967741"/>
    <s v="General inspection for the project as defined in Title 24.  Modernization of Los Altos ES."/>
  </r>
  <r>
    <s v="Los Altos ES-21st Century-DSA Inspection"/>
    <x v="6"/>
    <x v="4"/>
    <x v="14"/>
    <x v="0"/>
    <x v="5"/>
    <x v="4"/>
    <x v="118"/>
    <x v="21"/>
    <x v="1"/>
    <m/>
    <x v="174"/>
    <n v="0"/>
    <n v="5880"/>
    <s v="202010-04:LAM"/>
    <d v="2020-10-21T00:00:00"/>
    <s v="000000020136459"/>
    <n v="5880"/>
    <x v="18"/>
    <m/>
    <s v="21.0"/>
    <s v="00036.0"/>
    <s v="91001"/>
    <s v="85000"/>
    <x v="5"/>
    <x v="47"/>
    <n v="0.16935483870967741"/>
    <s v="General inspection for the project as defined in Title 24.  Modernization of Los Altos ES."/>
  </r>
  <r>
    <s v="Los Altos ES-21st Century-DSA Inspection"/>
    <x v="6"/>
    <x v="4"/>
    <x v="14"/>
    <x v="0"/>
    <x v="5"/>
    <x v="4"/>
    <x v="118"/>
    <x v="33"/>
    <x v="1"/>
    <m/>
    <x v="174"/>
    <n v="0"/>
    <n v="3080"/>
    <s v="202011-04:LAM"/>
    <d v="2021-02-05T00:00:00"/>
    <s v="000000020162579"/>
    <n v="3080"/>
    <x v="18"/>
    <m/>
    <s v="21.0"/>
    <s v="00036.0"/>
    <s v="91001"/>
    <s v="85000"/>
    <x v="5"/>
    <x v="47"/>
    <n v="8.8709677419354843E-2"/>
    <s v="General inspection for the project as defined in Title 24.  Modernization of Los Altos ES."/>
  </r>
  <r>
    <s v="Los Altos ES-21st Century-DSA Inspection"/>
    <x v="6"/>
    <x v="4"/>
    <x v="14"/>
    <x v="0"/>
    <x v="5"/>
    <x v="4"/>
    <x v="118"/>
    <x v="34"/>
    <x v="1"/>
    <m/>
    <x v="174"/>
    <n v="0"/>
    <n v="1610"/>
    <s v="202102-02:LAM"/>
    <d v="2021-03-24T00:00:00"/>
    <s v="000000020174730"/>
    <n v="1610"/>
    <x v="18"/>
    <m/>
    <s v="21.0"/>
    <s v="00036.0"/>
    <s v="91001"/>
    <s v="85000"/>
    <x v="5"/>
    <x v="47"/>
    <n v="4.6370967741935484E-2"/>
    <s v="General inspection for the project as defined in Title 24.  Modernization of Los Altos ES."/>
  </r>
  <r>
    <s v="Los Altos ES-21st Century-DSA Inspection"/>
    <x v="6"/>
    <x v="4"/>
    <x v="14"/>
    <x v="0"/>
    <x v="5"/>
    <x v="4"/>
    <x v="118"/>
    <x v="34"/>
    <x v="1"/>
    <m/>
    <x v="174"/>
    <n v="0"/>
    <n v="420"/>
    <s v="202103-03:LAM"/>
    <d v="2021-03-24T00:00:00"/>
    <s v="000000020174730"/>
    <n v="420"/>
    <x v="18"/>
    <m/>
    <s v="21.0"/>
    <s v="00036.0"/>
    <s v="91001"/>
    <s v="85000"/>
    <x v="5"/>
    <x v="47"/>
    <n v="1.2096774193548387E-2"/>
    <s v="General inspection for the project as defined in Title 24.  Modernization of Los Altos ES."/>
  </r>
  <r>
    <s v="Los Altos ES-21st Century-DSA Inspection"/>
    <x v="6"/>
    <x v="4"/>
    <x v="14"/>
    <x v="0"/>
    <x v="5"/>
    <x v="4"/>
    <x v="118"/>
    <x v="55"/>
    <x v="1"/>
    <s v="2-9867"/>
    <x v="174"/>
    <n v="0"/>
    <n v="4480"/>
    <s v="202101-04:LAM"/>
    <d v="2021-04-19T00:00:00"/>
    <s v="000000020181403"/>
    <n v="4480"/>
    <x v="18"/>
    <m/>
    <s v="21.0"/>
    <s v="00036.0"/>
    <s v="91001"/>
    <s v="85000"/>
    <x v="5"/>
    <x v="47"/>
    <n v="0.12903225806451613"/>
    <s v="General inspection for the project as defined in Title 24.  Modernization of Los Altos ES."/>
  </r>
  <r>
    <s v="Los Altos ES-21st Century-DSA Inspection"/>
    <x v="6"/>
    <x v="4"/>
    <x v="14"/>
    <x v="0"/>
    <x v="5"/>
    <x v="4"/>
    <x v="118"/>
    <x v="55"/>
    <x v="1"/>
    <m/>
    <x v="174"/>
    <n v="0"/>
    <n v="2520"/>
    <s v="202012-04:LAM"/>
    <d v="2021-04-19T00:00:00"/>
    <s v="000000020181403"/>
    <n v="2520"/>
    <x v="18"/>
    <m/>
    <s v="21.0"/>
    <s v="00036.0"/>
    <s v="91001"/>
    <s v="85000"/>
    <x v="5"/>
    <x v="47"/>
    <n v="7.2580645161290328E-2"/>
    <s v="General inspection for the project as defined in Title 24.  Modernization of Los Altos ES."/>
  </r>
  <r>
    <s v="Los Altos ES-21st Century-FF &amp; E"/>
    <x v="6"/>
    <x v="1"/>
    <x v="14"/>
    <x v="0"/>
    <x v="29"/>
    <x v="28"/>
    <x v="119"/>
    <x v="227"/>
    <x v="2"/>
    <m/>
    <x v="175"/>
    <n v="0"/>
    <n v="86.19"/>
    <m/>
    <m/>
    <m/>
    <n v="86.19"/>
    <x v="18"/>
    <m/>
    <s v="21.0"/>
    <s v="00036.0"/>
    <s v="00002"/>
    <s v="81000"/>
    <x v="1"/>
    <x v="47"/>
    <n v="1"/>
    <s v="Classroom paper towel dispensers (2) for Los Altos ES"/>
  </r>
  <r>
    <s v="Los Altos ES-Ceiling replacement-Contractor"/>
    <x v="6"/>
    <x v="3"/>
    <x v="14"/>
    <x v="1"/>
    <x v="3"/>
    <x v="3"/>
    <x v="0"/>
    <x v="4"/>
    <x v="0"/>
    <m/>
    <x v="5"/>
    <n v="0"/>
    <n v="22069.45"/>
    <s v="Pay app #1"/>
    <d v="2019-12-17T00:00:00"/>
    <s v="000000020049998"/>
    <n v="22069.45"/>
    <x v="0"/>
    <m/>
    <s v="21.0"/>
    <s v="00036.0"/>
    <s v="91001"/>
    <s v="85000"/>
    <x v="3"/>
    <x v="48"/>
    <n v="4.8255963706762611E-3"/>
    <s v="Ceiling replacement for Los Altos ES."/>
  </r>
  <r>
    <s v="Los Altos ES-Ceiling replacement-Contractor"/>
    <x v="6"/>
    <x v="3"/>
    <x v="14"/>
    <x v="1"/>
    <x v="3"/>
    <x v="3"/>
    <x v="0"/>
    <x v="32"/>
    <x v="1"/>
    <m/>
    <x v="5"/>
    <n v="0"/>
    <n v="198625.05"/>
    <s v="Pay app #3"/>
    <d v="2021-01-08T00:00:00"/>
    <s v="000000020155354"/>
    <n v="198625.05"/>
    <x v="0"/>
    <m/>
    <s v="21.0"/>
    <s v="00036.0"/>
    <s v="91001"/>
    <s v="85000"/>
    <x v="3"/>
    <x v="48"/>
    <n v="4.3430367336086344E-2"/>
    <s v="Ceiling replacement for Los Altos ES."/>
  </r>
  <r>
    <s v="Los Altos ES-Ceiling replacement-Contractor"/>
    <x v="6"/>
    <x v="3"/>
    <x v="14"/>
    <x v="1"/>
    <x v="3"/>
    <x v="3"/>
    <x v="0"/>
    <x v="5"/>
    <x v="2"/>
    <s v="2-5063"/>
    <x v="5"/>
    <n v="11615.5"/>
    <n v="11615.5"/>
    <m/>
    <m/>
    <m/>
    <n v="0"/>
    <x v="0"/>
    <m/>
    <s v="21.0"/>
    <s v="00036.0"/>
    <s v="91001"/>
    <s v="85000"/>
    <x v="3"/>
    <x v="48"/>
    <n v="0"/>
    <s v="Ceiling replacement for Los Altos ES."/>
  </r>
  <r>
    <s v="Los Altos ES-Drinking fountain replacement-DSA Fees"/>
    <x v="6"/>
    <x v="7"/>
    <x v="14"/>
    <x v="2"/>
    <x v="9"/>
    <x v="9"/>
    <x v="10"/>
    <x v="23"/>
    <x v="0"/>
    <s v="2-7622"/>
    <x v="176"/>
    <n v="0"/>
    <n v="1050"/>
    <s v="Per email"/>
    <d v="2020-02-13T00:00:00"/>
    <s v="000000020070040"/>
    <n v="1050"/>
    <x v="19"/>
    <m/>
    <s v="21.0"/>
    <s v="00036.0"/>
    <s v="91001"/>
    <s v="85000"/>
    <x v="9"/>
    <x v="49"/>
    <n v="1"/>
    <s v="DSA plan check review fee for Los Altos ES drinking fountain."/>
  </r>
  <r>
    <s v="Los Altos ES-Fire alarm-Design"/>
    <x v="6"/>
    <x v="6"/>
    <x v="14"/>
    <x v="3"/>
    <x v="10"/>
    <x v="8"/>
    <x v="12"/>
    <x v="34"/>
    <x v="1"/>
    <m/>
    <x v="20"/>
    <n v="0"/>
    <n v="4750"/>
    <n v="28381"/>
    <d v="2021-03-24T00:00:00"/>
    <s v="000000020174735"/>
    <n v="4750"/>
    <x v="20"/>
    <m/>
    <s v="21.0"/>
    <s v="00036.0"/>
    <s v="91001"/>
    <s v="85000"/>
    <x v="8"/>
    <x v="50"/>
    <n v="2.7721038809454333E-2"/>
    <s v="Architect - Provide architectural &amp; engineering services to upgrade the existing fire detection and alarm systems for Los Altos ES. Facilities paid PO1-20*895 &amp; 19-104050 in the amount of $35,625.00. The total architect contract for Los Altos ES FA is $47,500.00"/>
  </r>
  <r>
    <s v="Los Altos ES-Fire alarm-Design"/>
    <x v="6"/>
    <x v="6"/>
    <x v="14"/>
    <x v="3"/>
    <x v="10"/>
    <x v="8"/>
    <x v="12"/>
    <x v="34"/>
    <x v="1"/>
    <m/>
    <x v="20"/>
    <n v="0"/>
    <n v="2375"/>
    <n v="28466"/>
    <d v="2021-03-24T00:00:00"/>
    <s v="000000020174735"/>
    <n v="2375"/>
    <x v="20"/>
    <m/>
    <s v="21.0"/>
    <s v="00036.0"/>
    <s v="91001"/>
    <s v="85000"/>
    <x v="8"/>
    <x v="50"/>
    <n v="1.3860519404727167E-2"/>
    <s v="Architect - Provide architectural &amp; engineering services to upgrade the existing fire detection and alarm systems for Los Altos ES. Facilities paid PO1-20*895 &amp; 19-104050 in the amount of $35,625.00. The total architect contract for Los Altos ES FA is $47,500.00"/>
  </r>
  <r>
    <s v="Los Altos ES-Fire alarm-Design"/>
    <x v="6"/>
    <x v="6"/>
    <x v="14"/>
    <x v="3"/>
    <x v="10"/>
    <x v="8"/>
    <x v="12"/>
    <x v="35"/>
    <x v="1"/>
    <m/>
    <x v="20"/>
    <n v="0"/>
    <n v="2375"/>
    <n v="28605"/>
    <d v="2021-05-26T00:00:00"/>
    <s v="000000020192536"/>
    <n v="2375"/>
    <x v="20"/>
    <m/>
    <s v="21.0"/>
    <s v="00036.0"/>
    <s v="91001"/>
    <s v="85000"/>
    <x v="8"/>
    <x v="50"/>
    <n v="1.3860519404727167E-2"/>
    <s v="Architect - Provide architectural &amp; engineering services to upgrade the existing fire detection and alarm systems for Los Altos ES. Facilities paid PO1-20*895 &amp; 19-104050 in the amount of $35,625.00. The total architect contract for Los Altos ES FA is $47,500.00"/>
  </r>
  <r>
    <s v="Los Altos ES-Fire alarm-Design"/>
    <x v="6"/>
    <x v="6"/>
    <x v="14"/>
    <x v="3"/>
    <x v="10"/>
    <x v="8"/>
    <x v="12"/>
    <x v="17"/>
    <x v="1"/>
    <m/>
    <x v="20"/>
    <n v="0"/>
    <n v="1425"/>
    <n v="28732"/>
    <d v="2021-09-09T00:00:00"/>
    <s v="000000020255226"/>
    <n v="1425"/>
    <x v="20"/>
    <m/>
    <s v="21.0"/>
    <s v="00036.0"/>
    <s v="91001"/>
    <s v="85000"/>
    <x v="8"/>
    <x v="50"/>
    <n v="8.3163116428362997E-3"/>
    <s v="Architect - Provide architectural &amp; engineering services to upgrade the existing fire detection and alarm systems for Los Altos ES. Facilities paid PO1-20*895 &amp; 19-104050 in the amount of $35,625.00. The total architect contract for Los Altos ES FA is $47,500.00"/>
  </r>
  <r>
    <s v="Los Altos ES-Fire alarm-Design"/>
    <x v="6"/>
    <x v="6"/>
    <x v="14"/>
    <x v="3"/>
    <x v="10"/>
    <x v="8"/>
    <x v="12"/>
    <x v="36"/>
    <x v="2"/>
    <s v="21-1992"/>
    <x v="20"/>
    <n v="0"/>
    <n v="950"/>
    <n v="29052"/>
    <d v="2022-01-19T00:00:00"/>
    <s v="000000020391276"/>
    <n v="950"/>
    <x v="20"/>
    <m/>
    <s v="21.0"/>
    <s v="00036.0"/>
    <s v="91001"/>
    <s v="85000"/>
    <x v="8"/>
    <x v="50"/>
    <n v="5.544207761890867E-3"/>
    <s v="Architect - Provide architectural &amp; engineering services to upgrade the existing fire detection and alarm systems for Los Altos ES. Facilities paid PO1-20*895 &amp; 19-104050 in the amount of $35,625.00. The total architect contract for Los Altos ES FA is $47,500.00"/>
  </r>
  <r>
    <s v="Los Altos ES-Fire Alarm-DSA Inspection"/>
    <x v="6"/>
    <x v="4"/>
    <x v="14"/>
    <x v="3"/>
    <x v="5"/>
    <x v="4"/>
    <x v="120"/>
    <x v="37"/>
    <x v="1"/>
    <m/>
    <x v="177"/>
    <n v="0"/>
    <n v="3060"/>
    <s v="202101-12:LAFA"/>
    <d v="2021-02-09T00:00:00"/>
    <s v="000000020163358"/>
    <n v="3060"/>
    <x v="20"/>
    <m/>
    <s v="21.0"/>
    <s v="00036.0"/>
    <s v="91001"/>
    <s v="85000"/>
    <x v="5"/>
    <x v="50"/>
    <n v="0.12489795918367347"/>
    <s v="General inspection for the project as defined in Title 24 at Los Altos ES.  Alterations to fire alarm system"/>
  </r>
  <r>
    <s v="Los Altos ES-Fire Alarm-DSA Inspection"/>
    <x v="6"/>
    <x v="4"/>
    <x v="14"/>
    <x v="3"/>
    <x v="5"/>
    <x v="4"/>
    <x v="120"/>
    <x v="55"/>
    <x v="1"/>
    <m/>
    <x v="177"/>
    <n v="0"/>
    <n v="6120"/>
    <s v="202102-10:LAFA"/>
    <d v="2021-04-19T00:00:00"/>
    <s v="000000020181403"/>
    <n v="6120"/>
    <x v="20"/>
    <m/>
    <s v="21.0"/>
    <s v="00036.0"/>
    <s v="91001"/>
    <s v="85000"/>
    <x v="5"/>
    <x v="50"/>
    <n v="0.24979591836734694"/>
    <s v="General inspection for the project as defined in Title 24 at Los Altos ES.  Alterations to fire alarm system"/>
  </r>
  <r>
    <s v="Los Altos ES-Fire Alarm-DSA Inspection"/>
    <x v="6"/>
    <x v="4"/>
    <x v="14"/>
    <x v="3"/>
    <x v="5"/>
    <x v="4"/>
    <x v="120"/>
    <x v="17"/>
    <x v="2"/>
    <s v="21-3568"/>
    <x v="177"/>
    <n v="0"/>
    <n v="500"/>
    <s v="202108-06:LAFA"/>
    <d v="2021-09-09T00:00:00"/>
    <s v="000000020255216"/>
    <n v="500"/>
    <x v="20"/>
    <m/>
    <s v="21.0"/>
    <s v="00036.0"/>
    <s v="91001"/>
    <s v="85000"/>
    <x v="5"/>
    <x v="50"/>
    <n v="2.0408163265306121E-2"/>
    <s v="General inspection for the project as defined in Title 24 at Los Altos ES.  Alterations to fire alarm system"/>
  </r>
  <r>
    <s v="Los Altos ES-Fire Alarm-DSA Inspection"/>
    <x v="6"/>
    <x v="4"/>
    <x v="14"/>
    <x v="3"/>
    <x v="5"/>
    <x v="4"/>
    <x v="120"/>
    <x v="199"/>
    <x v="1"/>
    <m/>
    <x v="177"/>
    <n v="0"/>
    <n v="2570"/>
    <s v="20210630-09: LAFA"/>
    <d v="2021-09-13T00:00:00"/>
    <s v="000000020257046"/>
    <n v="2570"/>
    <x v="20"/>
    <m/>
    <s v="21.0"/>
    <s v="00036.0"/>
    <s v="91001"/>
    <s v="85000"/>
    <x v="5"/>
    <x v="50"/>
    <n v="0.10489795918367346"/>
    <s v="General inspection for the project as defined in Title 24 at Los Altos ES.  Alterations to fire alarm system"/>
  </r>
  <r>
    <s v="Los Altos ES-Fire Alarm-Contractor"/>
    <x v="6"/>
    <x v="3"/>
    <x v="14"/>
    <x v="3"/>
    <x v="13"/>
    <x v="3"/>
    <x v="59"/>
    <x v="123"/>
    <x v="0"/>
    <m/>
    <x v="83"/>
    <n v="0"/>
    <n v="943.35"/>
    <s v="Pay app #1"/>
    <d v="2020-03-10T00:00:00"/>
    <s v="000000020079637"/>
    <n v="943.35"/>
    <x v="20"/>
    <m/>
    <s v="21.0"/>
    <s v="00036.0"/>
    <s v="91001"/>
    <s v="85000"/>
    <x v="4"/>
    <x v="50"/>
    <n v="7.3715201703069264E-4"/>
    <s v="Fire alarm and low voltage service for Los Altos ES"/>
  </r>
  <r>
    <s v="Los Altos ES-Fire Alarm-Contractor"/>
    <x v="6"/>
    <x v="3"/>
    <x v="14"/>
    <x v="3"/>
    <x v="13"/>
    <x v="3"/>
    <x v="59"/>
    <x v="40"/>
    <x v="1"/>
    <m/>
    <x v="83"/>
    <n v="0"/>
    <n v="16828.3"/>
    <s v="Pay app #10"/>
    <d v="2020-12-18T00:00:00"/>
    <s v="000000020151942"/>
    <n v="16828.3"/>
    <x v="20"/>
    <m/>
    <s v="21.0"/>
    <s v="00036.0"/>
    <s v="91001"/>
    <s v="85000"/>
    <x v="4"/>
    <x v="50"/>
    <n v="1.3149960553556585E-2"/>
    <s v="Fire alarm and low voltage service for Los Altos ES"/>
  </r>
  <r>
    <s v="Los Altos ES-Fire Alarm-Contractor"/>
    <x v="6"/>
    <x v="3"/>
    <x v="14"/>
    <x v="3"/>
    <x v="13"/>
    <x v="3"/>
    <x v="59"/>
    <x v="90"/>
    <x v="1"/>
    <m/>
    <x v="83"/>
    <n v="0"/>
    <n v="39719.919999999998"/>
    <s v="Pay app #11"/>
    <d v="2021-05-21T00:00:00"/>
    <s v="000000020191188"/>
    <n v="39719.919999999998"/>
    <x v="20"/>
    <m/>
    <s v="21.0"/>
    <s v="00036.0"/>
    <s v="91001"/>
    <s v="85000"/>
    <x v="4"/>
    <x v="50"/>
    <n v="3.1037917150896006E-2"/>
    <s v="Fire alarm and low voltage service for Los Altos ES"/>
  </r>
  <r>
    <s v="Los Altos ES-Fire Alarm-Contractor"/>
    <x v="6"/>
    <x v="3"/>
    <x v="14"/>
    <x v="3"/>
    <x v="13"/>
    <x v="3"/>
    <x v="59"/>
    <x v="90"/>
    <x v="1"/>
    <m/>
    <x v="83"/>
    <n v="0"/>
    <n v="610.38"/>
    <s v="Pay app #12"/>
    <d v="2021-05-21T00:00:00"/>
    <s v="000000020191188"/>
    <n v="610.38"/>
    <x v="20"/>
    <m/>
    <s v="21.0"/>
    <s v="00036.0"/>
    <s v="91001"/>
    <s v="85000"/>
    <x v="4"/>
    <x v="50"/>
    <n v="4.7696279022122666E-4"/>
    <s v="Fire alarm and low voltage service for Los Altos ES"/>
  </r>
  <r>
    <s v="Los Altos ES-Fire Alarm-Contractor"/>
    <x v="6"/>
    <x v="3"/>
    <x v="14"/>
    <x v="3"/>
    <x v="13"/>
    <x v="3"/>
    <x v="59"/>
    <x v="90"/>
    <x v="1"/>
    <m/>
    <x v="83"/>
    <n v="0"/>
    <n v="10073.040000000001"/>
    <s v="Pay app #13"/>
    <d v="2021-05-21T00:00:00"/>
    <s v="000000020191188"/>
    <n v="10073.040000000001"/>
    <x v="20"/>
    <m/>
    <s v="21.0"/>
    <s v="00036.0"/>
    <s v="91001"/>
    <s v="85000"/>
    <x v="4"/>
    <x v="50"/>
    <n v="7.8712691510370997E-3"/>
    <s v="Fire alarm and low voltage service for Los Altos ES"/>
  </r>
  <r>
    <s v="Los Altos ES-Fire Alarm-Contractor"/>
    <x v="6"/>
    <x v="3"/>
    <x v="14"/>
    <x v="3"/>
    <x v="13"/>
    <x v="3"/>
    <x v="59"/>
    <x v="90"/>
    <x v="1"/>
    <m/>
    <x v="83"/>
    <n v="0"/>
    <n v="6352.51"/>
    <s v="Pay app #14"/>
    <d v="2021-05-21T00:00:00"/>
    <s v="000000020191188"/>
    <n v="6352.51"/>
    <x v="20"/>
    <m/>
    <s v="21.0"/>
    <s v="00036.0"/>
    <s v="91001"/>
    <s v="85000"/>
    <x v="4"/>
    <x v="50"/>
    <n v="4.9639747280517789E-3"/>
    <s v="Fire alarm and low voltage service for Los Altos ES"/>
  </r>
  <r>
    <s v="Los Altos ES-Fire Alarm-Contractor"/>
    <x v="6"/>
    <x v="3"/>
    <x v="14"/>
    <x v="3"/>
    <x v="13"/>
    <x v="3"/>
    <x v="59"/>
    <x v="90"/>
    <x v="1"/>
    <m/>
    <x v="83"/>
    <n v="0"/>
    <n v="1710"/>
    <s v="Pay app #15"/>
    <d v="2021-05-21T00:00:00"/>
    <s v="000000020191188"/>
    <n v="1710"/>
    <x v="20"/>
    <m/>
    <s v="21.0"/>
    <s v="00036.0"/>
    <s v="91001"/>
    <s v="85000"/>
    <x v="4"/>
    <x v="50"/>
    <n v="1.3362272212036725E-3"/>
    <s v="Fire alarm and low voltage service for Los Altos ES"/>
  </r>
  <r>
    <s v="Los Altos ES-Fire Alarm-Contractor"/>
    <x v="6"/>
    <x v="3"/>
    <x v="14"/>
    <x v="3"/>
    <x v="13"/>
    <x v="3"/>
    <x v="59"/>
    <x v="201"/>
    <x v="2"/>
    <m/>
    <x v="83"/>
    <n v="0"/>
    <n v="24679.599999999999"/>
    <s v="Pay app #16"/>
    <d v="2021-11-22T00:00:00"/>
    <s v="000000020341778"/>
    <n v="24679.599999999999"/>
    <x v="20"/>
    <m/>
    <s v="21.0"/>
    <s v="00036.0"/>
    <s v="91001"/>
    <s v="85000"/>
    <x v="4"/>
    <x v="50"/>
    <n v="1.928511890550769E-2"/>
    <s v="Fire alarm and low voltage service for Los Altos ES"/>
  </r>
  <r>
    <s v="Los Altos ES-Fire Alarm-Contractor"/>
    <x v="6"/>
    <x v="3"/>
    <x v="14"/>
    <x v="3"/>
    <x v="13"/>
    <x v="3"/>
    <x v="59"/>
    <x v="5"/>
    <x v="2"/>
    <s v="2-4506"/>
    <x v="83"/>
    <n v="6311.4300000000221"/>
    <n v="6311.4300000000221"/>
    <m/>
    <m/>
    <m/>
    <n v="0"/>
    <x v="20"/>
    <m/>
    <s v="21.0"/>
    <s v="00036.0"/>
    <s v="91001"/>
    <s v="85000"/>
    <x v="4"/>
    <x v="50"/>
    <n v="0"/>
    <s v="Fire alarm and low voltage service for Los Altos ES"/>
  </r>
  <r>
    <s v="Los Altos ES-Interim Housing-Alarm"/>
    <x v="6"/>
    <x v="16"/>
    <x v="14"/>
    <x v="4"/>
    <x v="55"/>
    <x v="56"/>
    <x v="121"/>
    <x v="228"/>
    <x v="2"/>
    <s v="22-5814"/>
    <x v="178"/>
    <n v="2782.5"/>
    <n v="2782.5"/>
    <m/>
    <m/>
    <m/>
    <n v="0"/>
    <x v="21"/>
    <m/>
    <s v="21.0"/>
    <s v="00036.0"/>
    <s v="91001"/>
    <s v="85000"/>
    <x v="7"/>
    <x v="51"/>
    <n v="0"/>
    <s v="Fire monitoring for 4 portables at Los Altos ES.  From Oct 1, 2019 at $26.50/month.  Bay Alarm purchased Mijac Alarm."/>
  </r>
  <r>
    <s v="Los Altos ES-Interim Housing-DSA Special Inspection"/>
    <x v="6"/>
    <x v="12"/>
    <x v="14"/>
    <x v="4"/>
    <x v="30"/>
    <x v="30"/>
    <x v="0"/>
    <x v="229"/>
    <x v="0"/>
    <m/>
    <x v="179"/>
    <n v="0"/>
    <n v="5280.5"/>
    <s v="19-31241-30-0000001"/>
    <d v="2019-12-11T00:00:00"/>
    <s v="000000020047618"/>
    <n v="5280.5"/>
    <x v="21"/>
    <m/>
    <s v="21.0"/>
    <s v="00036.0"/>
    <s v="91001"/>
    <s v="85000"/>
    <x v="12"/>
    <x v="51"/>
    <n v="0.3634205092911218"/>
    <s v="Geotechnical observation and testing, special inspection and material testing services for 4 portables at Los Altos ES."/>
  </r>
  <r>
    <s v="Los Altos ES-Interim Housing-DSA Special Inspection"/>
    <x v="6"/>
    <x v="12"/>
    <x v="14"/>
    <x v="4"/>
    <x v="30"/>
    <x v="30"/>
    <x v="0"/>
    <x v="81"/>
    <x v="2"/>
    <s v="2-739"/>
    <x v="179"/>
    <n v="9249.5"/>
    <n v="9249.5"/>
    <m/>
    <m/>
    <m/>
    <n v="0"/>
    <x v="21"/>
    <m/>
    <s v="21.0"/>
    <s v="00036.0"/>
    <s v="91001"/>
    <s v="85000"/>
    <x v="12"/>
    <x v="51"/>
    <n v="0"/>
    <s v="Geotechnical observation and testing, special inspection and material testing services for 4 portables at Los Altos ES."/>
  </r>
  <r>
    <s v="Los Altos ES-Interim Housing-FF &amp; E"/>
    <x v="6"/>
    <x v="1"/>
    <x v="14"/>
    <x v="4"/>
    <x v="18"/>
    <x v="1"/>
    <x v="61"/>
    <x v="128"/>
    <x v="1"/>
    <m/>
    <x v="85"/>
    <n v="0"/>
    <n v="2450.06"/>
    <n v="30860"/>
    <d v="2021-05-07T00:00:00"/>
    <s v="000000020187156"/>
    <n v="2450.06"/>
    <x v="21"/>
    <m/>
    <s v="21.0"/>
    <s v="00036.0"/>
    <s v="00002"/>
    <s v="81000"/>
    <x v="1"/>
    <x v="51"/>
    <n v="3.9713814671350298E-3"/>
    <s v="Furniture for Los Altos ES - large seats, filing cabinets with locks, stools, mobile desks, student desks, book boxes for above desks, locking casters, mobile teacher desks, and cascade mini-case with shelves"/>
  </r>
  <r>
    <s v="Los Altos ES-Interim Housing-FF &amp; E"/>
    <x v="6"/>
    <x v="1"/>
    <x v="14"/>
    <x v="4"/>
    <x v="18"/>
    <x v="1"/>
    <x v="61"/>
    <x v="68"/>
    <x v="1"/>
    <m/>
    <x v="85"/>
    <n v="0"/>
    <n v="8036.2"/>
    <n v="31584"/>
    <d v="2021-05-25T00:00:00"/>
    <s v="000000020192063"/>
    <n v="8036.2"/>
    <x v="21"/>
    <m/>
    <s v="21.0"/>
    <s v="00036.0"/>
    <s v="00002"/>
    <s v="81000"/>
    <x v="1"/>
    <x v="51"/>
    <n v="1.3026136399186357E-2"/>
    <s v="Furniture for Los Altos ES - large seats, filing cabinets with locks, stools, mobile desks, student desks, book boxes for above desks, locking casters, mobile teacher desks, and cascade mini-case with shelves"/>
  </r>
  <r>
    <s v="Los Altos ES-Interim Housing-DSA Fees"/>
    <x v="6"/>
    <x v="7"/>
    <x v="14"/>
    <x v="4"/>
    <x v="9"/>
    <x v="9"/>
    <x v="122"/>
    <x v="230"/>
    <x v="4"/>
    <m/>
    <x v="180"/>
    <n v="0"/>
    <n v="3481.54"/>
    <s v="Per email"/>
    <d v="2019-03-21T00:00:00"/>
    <n v="25172246"/>
    <n v="3481.54"/>
    <x v="21"/>
    <m/>
    <s v="21.0"/>
    <s v="00036.0"/>
    <s v="91001"/>
    <s v="85000"/>
    <x v="9"/>
    <x v="51"/>
    <n v="1"/>
    <s v="DSA plan check review fee for Los Altos ES interim housing."/>
  </r>
  <r>
    <s v="Los Altos ES-Interim Housing-DSA Fees"/>
    <x v="6"/>
    <x v="7"/>
    <x v="14"/>
    <x v="4"/>
    <x v="9"/>
    <x v="9"/>
    <x v="123"/>
    <x v="231"/>
    <x v="0"/>
    <s v="2-8781"/>
    <x v="181"/>
    <n v="0"/>
    <n v="2687.5"/>
    <n v="11816"/>
    <d v="2020-03-11T00:00:00"/>
    <s v="000000020080278"/>
    <n v="2687.5"/>
    <x v="21"/>
    <m/>
    <s v="21.0"/>
    <s v="00036.0"/>
    <s v="91001"/>
    <s v="85000"/>
    <x v="9"/>
    <x v="51"/>
    <n v="1"/>
    <s v="DSA plan check review fee for Los Altos ES interim housing (Relocation of 4 modular buildings)."/>
  </r>
  <r>
    <s v="Los Altos ES-Interim Housing-Contractor"/>
    <x v="6"/>
    <x v="3"/>
    <x v="14"/>
    <x v="4"/>
    <x v="32"/>
    <x v="3"/>
    <x v="124"/>
    <x v="232"/>
    <x v="0"/>
    <s v="2-4518"/>
    <x v="182"/>
    <n v="0"/>
    <n v="1894.88"/>
    <s v="EPS6097-2019"/>
    <d v="2020-02-12T00:00:00"/>
    <s v="000000020069435"/>
    <n v="1894.88"/>
    <x v="21"/>
    <m/>
    <s v="21.0"/>
    <s v="00036.0"/>
    <s v="91001"/>
    <s v="85000"/>
    <x v="7"/>
    <x v="51"/>
    <n v="1"/>
    <s v="Installation of 7 new horizontal 1&quot; blinds in 4 portable classrooms at Los Altos ES."/>
  </r>
  <r>
    <s v="Los Altos ES-Interim Housing-Contractor"/>
    <x v="6"/>
    <x v="3"/>
    <x v="14"/>
    <x v="4"/>
    <x v="52"/>
    <x v="3"/>
    <x v="0"/>
    <x v="233"/>
    <x v="0"/>
    <m/>
    <x v="183"/>
    <n v="0"/>
    <n v="183825"/>
    <s v="Pay app #1"/>
    <d v="2019-11-06T00:00:00"/>
    <s v="000000020035020"/>
    <n v="183825"/>
    <x v="21"/>
    <m/>
    <s v="21.0"/>
    <s v="00036.0"/>
    <s v="91001"/>
    <s v="85000"/>
    <x v="4"/>
    <x v="51"/>
    <n v="0.83367346938775511"/>
    <s v="4 portable units at Los Altos ES - demolition,remove and dump grass, relocate existing irrigation, install base, asphalt, electrical service, fire alarm, condensation drains, drywell, metal guards at each HVAC, signage."/>
  </r>
  <r>
    <s v="Los Altos ES-Interim Housing-Contractor"/>
    <x v="6"/>
    <x v="3"/>
    <x v="14"/>
    <x v="4"/>
    <x v="52"/>
    <x v="3"/>
    <x v="0"/>
    <x v="234"/>
    <x v="0"/>
    <s v="2-724"/>
    <x v="183"/>
    <n v="0"/>
    <n v="11025"/>
    <s v="Pay app #3"/>
    <d v="2020-06-16T00:00:00"/>
    <s v="000000020105600"/>
    <n v="11025"/>
    <x v="21"/>
    <m/>
    <s v="21.0"/>
    <s v="00036.0"/>
    <s v="91001"/>
    <s v="85000"/>
    <x v="4"/>
    <x v="51"/>
    <n v="0.05"/>
    <s v="4 portable units at Los Altos ES - demolition,remove and dump grass, relocate existing irrigation, install base, asphalt, electrical service, fire alarm, condensation drains, drywell, metal guards at each HVAC, signage."/>
  </r>
  <r>
    <s v="Los Altos ES-Interim Housing-Contractor"/>
    <x v="6"/>
    <x v="3"/>
    <x v="14"/>
    <x v="4"/>
    <x v="52"/>
    <x v="3"/>
    <x v="0"/>
    <x v="234"/>
    <x v="0"/>
    <m/>
    <x v="183"/>
    <n v="0"/>
    <n v="25650"/>
    <s v="Pay app #2"/>
    <d v="2020-06-16T00:00:00"/>
    <s v="000000020105600"/>
    <n v="25650"/>
    <x v="21"/>
    <m/>
    <s v="21.0"/>
    <s v="00036.0"/>
    <s v="91001"/>
    <s v="85000"/>
    <x v="4"/>
    <x v="51"/>
    <n v="0.11632653061224489"/>
    <s v="4 portable units at Los Altos ES - demolition,remove and dump grass, relocate existing irrigation, install base, asphalt, electrical service, fire alarm, condensation drains, drywell, metal guards at each HVAC, signage."/>
  </r>
  <r>
    <s v="Los Altos ES-Interim Housing-Alarm"/>
    <x v="6"/>
    <x v="16"/>
    <x v="14"/>
    <x v="4"/>
    <x v="56"/>
    <x v="56"/>
    <x v="98"/>
    <x v="235"/>
    <x v="0"/>
    <m/>
    <x v="184"/>
    <n v="0"/>
    <n v="79.5"/>
    <n v="446143"/>
    <d v="2019-11-05T00:00:00"/>
    <s v="000000020034486"/>
    <n v="79.5"/>
    <x v="21"/>
    <m/>
    <s v="21.0"/>
    <s v="00036.0"/>
    <s v="91001"/>
    <s v="85000"/>
    <x v="7"/>
    <x v="51"/>
    <n v="0.1111111111111111"/>
    <s v="Fire monitoring for 4 portables at Los Altos ES.  From Oct 1, 2019 at $26.50/month"/>
  </r>
  <r>
    <s v="Los Altos ES-Interim Housing-Alarm"/>
    <x v="6"/>
    <x v="16"/>
    <x v="14"/>
    <x v="4"/>
    <x v="56"/>
    <x v="56"/>
    <x v="98"/>
    <x v="59"/>
    <x v="0"/>
    <m/>
    <x v="184"/>
    <n v="0"/>
    <n v="79.5"/>
    <n v="449936"/>
    <d v="2020-01-14T00:00:00"/>
    <s v="000000020057282"/>
    <n v="79.5"/>
    <x v="21"/>
    <m/>
    <s v="21.0"/>
    <s v="00036.0"/>
    <s v="91001"/>
    <s v="85000"/>
    <x v="7"/>
    <x v="51"/>
    <n v="0.1111111111111111"/>
    <s v="Fire monitoring for 4 portables at Los Altos ES.  From Oct 1, 2019 at $26.50/month"/>
  </r>
  <r>
    <s v="Los Altos ES-Interim Housing-Alarm"/>
    <x v="6"/>
    <x v="16"/>
    <x v="14"/>
    <x v="4"/>
    <x v="56"/>
    <x v="56"/>
    <x v="98"/>
    <x v="173"/>
    <x v="0"/>
    <m/>
    <x v="184"/>
    <n v="0"/>
    <n v="79.5"/>
    <n v="454218"/>
    <d v="2020-04-07T00:00:00"/>
    <s v="000000020087144"/>
    <n v="79.5"/>
    <x v="21"/>
    <m/>
    <s v="21.0"/>
    <s v="00036.0"/>
    <s v="91001"/>
    <s v="85000"/>
    <x v="7"/>
    <x v="51"/>
    <n v="0.1111111111111111"/>
    <s v="Fire monitoring for 4 portables at Los Altos ES.  From Oct 1, 2019 at $26.50/month"/>
  </r>
  <r>
    <s v="Los Altos ES-Interim Housing-Alarm"/>
    <x v="6"/>
    <x v="16"/>
    <x v="14"/>
    <x v="4"/>
    <x v="56"/>
    <x v="56"/>
    <x v="98"/>
    <x v="3"/>
    <x v="1"/>
    <m/>
    <x v="184"/>
    <n v="0"/>
    <n v="79.5"/>
    <n v="458282"/>
    <d v="2020-08-17T00:00:00"/>
    <s v="000000020119792"/>
    <n v="79.5"/>
    <x v="21"/>
    <m/>
    <s v="21.0"/>
    <s v="00036.0"/>
    <s v="91001"/>
    <s v="85000"/>
    <x v="7"/>
    <x v="51"/>
    <n v="0.1111111111111111"/>
    <s v="Fire monitoring for 4 portables at Los Altos ES.  From Oct 1, 2019 at $26.50/month"/>
  </r>
  <r>
    <s v="Los Altos ES-Interim Housing-Alarm"/>
    <x v="6"/>
    <x v="16"/>
    <x v="14"/>
    <x v="4"/>
    <x v="56"/>
    <x v="56"/>
    <x v="98"/>
    <x v="44"/>
    <x v="1"/>
    <m/>
    <x v="184"/>
    <n v="0"/>
    <n v="79.5"/>
    <n v="462413"/>
    <d v="2020-10-13T00:00:00"/>
    <s v="000000020134095"/>
    <n v="79.5"/>
    <x v="21"/>
    <m/>
    <s v="21.0"/>
    <s v="00036.0"/>
    <s v="91001"/>
    <s v="85000"/>
    <x v="7"/>
    <x v="51"/>
    <n v="0.1111111111111111"/>
    <s v="Fire monitoring for 4 portables at Los Altos ES.  From Oct 1, 2019 at $26.50/month"/>
  </r>
  <r>
    <s v="Los Altos ES-Interim Housing-Alarm"/>
    <x v="6"/>
    <x v="16"/>
    <x v="14"/>
    <x v="4"/>
    <x v="56"/>
    <x v="56"/>
    <x v="98"/>
    <x v="221"/>
    <x v="1"/>
    <m/>
    <x v="184"/>
    <n v="0"/>
    <n v="79.5"/>
    <n v="466515"/>
    <d v="2021-01-15T00:00:00"/>
    <s v="000000020157266"/>
    <n v="79.5"/>
    <x v="21"/>
    <m/>
    <s v="21.0"/>
    <s v="00036.0"/>
    <s v="91001"/>
    <s v="85000"/>
    <x v="7"/>
    <x v="51"/>
    <n v="0.1111111111111111"/>
    <s v="Fire monitoring for 4 portables at Los Altos ES.  From Oct 1, 2019 at $26.50/month"/>
  </r>
  <r>
    <s v="Los Altos ES-Interim Housing-Alarm"/>
    <x v="6"/>
    <x v="16"/>
    <x v="14"/>
    <x v="4"/>
    <x v="56"/>
    <x v="56"/>
    <x v="98"/>
    <x v="67"/>
    <x v="1"/>
    <m/>
    <x v="184"/>
    <n v="0"/>
    <n v="79.5"/>
    <n v="470595"/>
    <d v="2021-04-16T00:00:00"/>
    <s v="000000020181033"/>
    <n v="79.5"/>
    <x v="21"/>
    <m/>
    <s v="21.0"/>
    <s v="00036.0"/>
    <s v="91001"/>
    <s v="85000"/>
    <x v="7"/>
    <x v="51"/>
    <n v="0.1111111111111111"/>
    <s v="Fire monitoring for 4 portables at Los Altos ES.  From Oct 1, 2019 at $26.50/month"/>
  </r>
  <r>
    <s v="Los Altos ES-Interim Housing-Alarm"/>
    <x v="6"/>
    <x v="16"/>
    <x v="14"/>
    <x v="4"/>
    <x v="56"/>
    <x v="56"/>
    <x v="98"/>
    <x v="236"/>
    <x v="2"/>
    <m/>
    <x v="184"/>
    <n v="0"/>
    <n v="79.5"/>
    <n v="474504"/>
    <d v="2021-11-30T00:00:00"/>
    <s v="000000020345298"/>
    <n v="79.5"/>
    <x v="21"/>
    <m/>
    <s v="21.0"/>
    <s v="00036.0"/>
    <s v="91001"/>
    <s v="85000"/>
    <x v="7"/>
    <x v="51"/>
    <n v="0.1111111111111111"/>
    <s v="Fire monitoring for 4 portables at Los Altos ES.  From Oct 1, 2019 at $26.50/month"/>
  </r>
  <r>
    <s v="Los Altos ES-Interim Housing-Alarm"/>
    <x v="6"/>
    <x v="16"/>
    <x v="14"/>
    <x v="4"/>
    <x v="56"/>
    <x v="56"/>
    <x v="98"/>
    <x v="236"/>
    <x v="2"/>
    <s v="2-4011"/>
    <x v="184"/>
    <n v="0"/>
    <n v="79.5"/>
    <n v="478578"/>
    <d v="2021-11-30T00:00:00"/>
    <s v="000000020345298"/>
    <n v="79.5"/>
    <x v="21"/>
    <m/>
    <s v="21.0"/>
    <s v="00036.0"/>
    <s v="91001"/>
    <s v="85000"/>
    <x v="7"/>
    <x v="51"/>
    <n v="0.1111111111111111"/>
    <s v="Fire monitoring for 4 portables at Los Altos ES.  From Oct 1, 2019 at $26.50/month.   Close-out PO.  Bay Alarm purchased Mijac."/>
  </r>
  <r>
    <s v="Los Altos ES-Interim Housing-Modular Buildings"/>
    <x v="6"/>
    <x v="13"/>
    <x v="14"/>
    <x v="4"/>
    <x v="31"/>
    <x v="31"/>
    <x v="64"/>
    <x v="237"/>
    <x v="0"/>
    <s v="2-2084"/>
    <x v="185"/>
    <n v="0"/>
    <n v="236959.74"/>
    <s v="R20521588-1KR"/>
    <d v="2020-01-16T00:00:00"/>
    <s v="000000020058725"/>
    <n v="236959.74"/>
    <x v="21"/>
    <m/>
    <s v="21.0"/>
    <s v="00036.0"/>
    <s v="91001"/>
    <s v="85000"/>
    <x v="14"/>
    <x v="51"/>
    <n v="1"/>
    <s v="Purchase of 4 Portable classrooms - 24' x 40' DSA, install closure panels, new carpets, HVAC, T-8 lights lines, and delivery to Los Altos ES."/>
  </r>
  <r>
    <s v="Los Altos ES-Interim Housing-Design"/>
    <x v="6"/>
    <x v="6"/>
    <x v="14"/>
    <x v="4"/>
    <x v="8"/>
    <x v="8"/>
    <x v="116"/>
    <x v="238"/>
    <x v="4"/>
    <m/>
    <x v="186"/>
    <n v="0"/>
    <n v="1515.6"/>
    <s v="T8221"/>
    <d v="2018-11-20T00:00:00"/>
    <n v="24940853"/>
    <n v="1515.6"/>
    <x v="21"/>
    <m/>
    <s v="21.0"/>
    <s v="00036.0"/>
    <s v="91001"/>
    <s v="85000"/>
    <x v="8"/>
    <x v="51"/>
    <n v="2.6180606106251524E-2"/>
    <s v="Architect - Prepare design documents for interim facilities related to Los Altos ES 21st Century classroom modernization project. Include work design for 5 portable classrooms and 1 portable restroom building. Include allowances of $20,000.00."/>
  </r>
  <r>
    <s v="Los Altos ES-Interim Housing-Design"/>
    <x v="6"/>
    <x v="6"/>
    <x v="14"/>
    <x v="4"/>
    <x v="8"/>
    <x v="8"/>
    <x v="116"/>
    <x v="239"/>
    <x v="4"/>
    <m/>
    <x v="186"/>
    <n v="0"/>
    <n v="3410.12"/>
    <s v="T8241"/>
    <d v="2019-02-06T00:00:00"/>
    <n v="25078803"/>
    <n v="3410.12"/>
    <x v="21"/>
    <m/>
    <s v="21.0"/>
    <s v="00036.0"/>
    <s v="91001"/>
    <s v="85000"/>
    <x v="8"/>
    <x v="51"/>
    <n v="5.8906709220803939E-2"/>
    <s v="Architect - Prepare design documents for interim facilities related to Los Altos ES 21st Century classroom modernization project. Include work design for 5 portable classrooms and 1 portable restroom building. Include allowances of $20,000.00."/>
  </r>
  <r>
    <s v="Los Altos ES-Interim Housing-Design"/>
    <x v="6"/>
    <x v="6"/>
    <x v="14"/>
    <x v="4"/>
    <x v="8"/>
    <x v="8"/>
    <x v="116"/>
    <x v="240"/>
    <x v="4"/>
    <m/>
    <x v="186"/>
    <n v="0"/>
    <n v="4774.16"/>
    <s v="T8272"/>
    <d v="2019-03-28T00:00:00"/>
    <n v="25196520"/>
    <n v="4774.16"/>
    <x v="21"/>
    <m/>
    <s v="21.0"/>
    <s v="00036.0"/>
    <s v="91001"/>
    <s v="85000"/>
    <x v="8"/>
    <x v="51"/>
    <n v="8.246925471643031E-2"/>
    <s v="Architect - Prepare design documents for interim facilities related to Los Altos ES 21st Century classroom modernization project. Include work design for 5 portable classrooms and 1 portable restroom building. Include allowances of $20,000.00."/>
  </r>
  <r>
    <s v="Los Altos ES-Interim Housing-Design"/>
    <x v="6"/>
    <x v="6"/>
    <x v="14"/>
    <x v="4"/>
    <x v="8"/>
    <x v="8"/>
    <x v="116"/>
    <x v="225"/>
    <x v="4"/>
    <m/>
    <x v="186"/>
    <n v="0"/>
    <n v="14928.74"/>
    <s v="T8310"/>
    <d v="2019-09-05T00:00:00"/>
    <s v="000000020011699"/>
    <n v="14928.74"/>
    <x v="21"/>
    <m/>
    <s v="21.0"/>
    <s v="00036.0"/>
    <s v="91001"/>
    <s v="85000"/>
    <x v="8"/>
    <x v="51"/>
    <n v="0.25788035207352955"/>
    <s v="Architect - Prepare design documents for interim facilities related to Los Altos ES 21st Century classroom modernization project. Include work design for 5 portable classrooms and 1 portable restroom building. Include allowances of $20,000.00."/>
  </r>
  <r>
    <s v="Los Altos ES-Interim Housing-Design"/>
    <x v="6"/>
    <x v="6"/>
    <x v="14"/>
    <x v="4"/>
    <x v="8"/>
    <x v="8"/>
    <x v="116"/>
    <x v="241"/>
    <x v="0"/>
    <m/>
    <x v="186"/>
    <n v="0"/>
    <n v="2816"/>
    <s v="T8391"/>
    <d v="2019-11-15T00:00:00"/>
    <s v="000000020038501"/>
    <n v="2816"/>
    <x v="21"/>
    <m/>
    <s v="21.0"/>
    <s v="00036.0"/>
    <s v="91001"/>
    <s v="85000"/>
    <x v="8"/>
    <x v="51"/>
    <n v="4.8643828711536219E-2"/>
    <s v="Architect - Prepare design documents for interim facilities related to Los Altos ES 21st Century classroom modernization project. Include work design for 5 portable classrooms and 1 portable restroom building. Include allowances of $20,000.00.  Allowances for topographic survey."/>
  </r>
  <r>
    <s v="Los Altos ES-Interim Housing-Design"/>
    <x v="6"/>
    <x v="6"/>
    <x v="14"/>
    <x v="4"/>
    <x v="8"/>
    <x v="8"/>
    <x v="116"/>
    <x v="229"/>
    <x v="0"/>
    <m/>
    <x v="186"/>
    <n v="0"/>
    <n v="9472.5499999999993"/>
    <s v="T8429"/>
    <d v="2019-12-11T00:00:00"/>
    <s v="000000020047665"/>
    <n v="9472.5499999999993"/>
    <x v="21"/>
    <m/>
    <s v="21.0"/>
    <s v="00036.0"/>
    <s v="91001"/>
    <s v="85000"/>
    <x v="8"/>
    <x v="51"/>
    <n v="0.16362965186841705"/>
    <s v="Architect - Prepare design documents for interim facilities related to Los Altos ES 21st Century classroom modernization project. Include work design for 5 portable classrooms and 1 portable restroom building. Include allowances of $20,000.00."/>
  </r>
  <r>
    <s v="Los Altos ES-Interim Housing-Design"/>
    <x v="6"/>
    <x v="6"/>
    <x v="14"/>
    <x v="4"/>
    <x v="8"/>
    <x v="8"/>
    <x v="116"/>
    <x v="193"/>
    <x v="0"/>
    <m/>
    <x v="186"/>
    <n v="0"/>
    <n v="3789.01"/>
    <s v="T8519"/>
    <d v="2020-06-04T00:00:00"/>
    <s v="000000020102555"/>
    <n v="3789.01"/>
    <x v="21"/>
    <m/>
    <s v="21.0"/>
    <s v="00036.0"/>
    <s v="91001"/>
    <s v="85000"/>
    <x v="8"/>
    <x v="51"/>
    <n v="6.5451688006497824E-2"/>
    <s v="Architect - Prepare design documents for interim facilities related to Los Altos ES 21st Century classroom modernization project. Include work design for 5 portable classrooms and 1 portable restroom building. Include allowances of $20,000.00."/>
  </r>
  <r>
    <s v="Los Altos ES-Interim Housing-Design"/>
    <x v="6"/>
    <x v="6"/>
    <x v="14"/>
    <x v="4"/>
    <x v="8"/>
    <x v="8"/>
    <x v="116"/>
    <x v="7"/>
    <x v="2"/>
    <s v="2-529"/>
    <x v="186"/>
    <n v="17184"/>
    <n v="17184"/>
    <m/>
    <m/>
    <m/>
    <n v="0"/>
    <x v="21"/>
    <m/>
    <s v="21.0"/>
    <s v="00036.0"/>
    <s v="91001"/>
    <s v="85000"/>
    <x v="8"/>
    <x v="51"/>
    <n v="0"/>
    <s v="Architect - Prepare design documents for interim facilities related to Los Altos ES 21st Century classroom modernization project. Include work design for 5 portable classrooms and 1 portable restroom building. Include allowances of $20,000.00."/>
  </r>
  <r>
    <s v="Los Altos ES-Interim Housing-DSA Inspection"/>
    <x v="6"/>
    <x v="4"/>
    <x v="14"/>
    <x v="4"/>
    <x v="5"/>
    <x v="4"/>
    <x v="0"/>
    <x v="229"/>
    <x v="0"/>
    <m/>
    <x v="187"/>
    <n v="0"/>
    <n v="9900"/>
    <s v="201911-01:LAR"/>
    <d v="2019-12-11T00:00:00"/>
    <s v="000000020047668"/>
    <n v="9900"/>
    <x v="21"/>
    <m/>
    <s v="21.0"/>
    <s v="00036.0"/>
    <s v="91001"/>
    <s v="85000"/>
    <x v="5"/>
    <x v="51"/>
    <n v="0.75"/>
    <s v="General inspection for the project as defined in Title 24 for Los Altos ES.  Relocation of 4 modular classrooms"/>
  </r>
  <r>
    <s v="Los Altos ES-Interim Housing-DSA Inspection"/>
    <x v="6"/>
    <x v="4"/>
    <x v="14"/>
    <x v="4"/>
    <x v="5"/>
    <x v="4"/>
    <x v="0"/>
    <x v="242"/>
    <x v="0"/>
    <s v="2-737"/>
    <x v="187"/>
    <n v="0"/>
    <n v="3300"/>
    <s v="201912-05:LAR"/>
    <d v="2020-01-15T00:00:00"/>
    <s v="000000020057959"/>
    <n v="3300"/>
    <x v="21"/>
    <m/>
    <s v="21.0"/>
    <s v="00036.0"/>
    <s v="91001"/>
    <s v="85000"/>
    <x v="5"/>
    <x v="51"/>
    <n v="0.25"/>
    <s v="General inspection for the project as defined in Title 24 for Los Altos ES.  Relocation of 4 modular classrooms"/>
  </r>
  <r>
    <s v="Los Altos ES-Interim Housing-Contractor"/>
    <x v="6"/>
    <x v="3"/>
    <x v="14"/>
    <x v="4"/>
    <x v="57"/>
    <x v="3"/>
    <x v="125"/>
    <x v="243"/>
    <x v="0"/>
    <s v="2 -1131"/>
    <x v="188"/>
    <n v="0"/>
    <n v="13776"/>
    <n v="40499"/>
    <d v="2019-09-03T00:00:00"/>
    <s v="000000020010771"/>
    <n v="13776"/>
    <x v="21"/>
    <m/>
    <s v="21.0"/>
    <s v="00036.0"/>
    <s v="91001"/>
    <s v="85000"/>
    <x v="4"/>
    <x v="51"/>
    <n v="1"/>
    <s v="Furnish &amp; install asphalatic concrete over 4,800 SF @ $2.87/SF at Los Altos ES."/>
  </r>
  <r>
    <s v="Los Altos ES-Interim Housing-Contractor"/>
    <x v="6"/>
    <x v="3"/>
    <x v="14"/>
    <x v="4"/>
    <x v="57"/>
    <x v="3"/>
    <x v="125"/>
    <x v="244"/>
    <x v="0"/>
    <s v="2-2002"/>
    <x v="189"/>
    <n v="0"/>
    <n v="4879"/>
    <n v="40500"/>
    <d v="2019-09-03T00:00:00"/>
    <s v="000000020010771"/>
    <n v="4879"/>
    <x v="21"/>
    <m/>
    <s v="21.0"/>
    <s v="00036.0"/>
    <s v="91001"/>
    <s v="85000"/>
    <x v="4"/>
    <x v="51"/>
    <n v="1"/>
    <s v="Additional work to furnish &amp; install asphalatic concrete over 1,700 SF @ $2.87/SF at Los Altos ES.  "/>
  </r>
  <r>
    <s v="Los Altos ES-Interim Housing-Contractor"/>
    <x v="6"/>
    <x v="3"/>
    <x v="14"/>
    <x v="4"/>
    <x v="57"/>
    <x v="3"/>
    <x v="59"/>
    <x v="245"/>
    <x v="0"/>
    <s v="2-3684"/>
    <x v="190"/>
    <n v="0"/>
    <n v="13902"/>
    <n v="40610"/>
    <d v="2019-10-25T00:00:00"/>
    <s v="000000020031054"/>
    <n v="13902"/>
    <x v="21"/>
    <m/>
    <s v="21.0"/>
    <s v="00036.0"/>
    <s v="91001"/>
    <s v="85000"/>
    <x v="4"/>
    <x v="51"/>
    <n v="1"/>
    <s v="Grind &amp; remove existing AC as needed for paving, haul off debris, &amp; furnish &amp; install 3&quot; AC cover over 4&quot; base 2,100 SF at $6.62/SF - ramp to portables at Los Altos ES."/>
  </r>
  <r>
    <s v="Los Altos HS-21st Century-Technology"/>
    <x v="7"/>
    <x v="0"/>
    <x v="15"/>
    <x v="0"/>
    <x v="0"/>
    <x v="5"/>
    <x v="0"/>
    <x v="9"/>
    <x v="0"/>
    <s v="2-512"/>
    <x v="8"/>
    <n v="0"/>
    <n v="15525.78"/>
    <s v="0173444-IN"/>
    <d v="2019-10-10T00:00:00"/>
    <s v="000000020025135"/>
    <n v="15525.78"/>
    <x v="0"/>
    <m/>
    <s v="21.0"/>
    <s v="00036.0"/>
    <s v="91001"/>
    <s v="85000"/>
    <x v="1"/>
    <x v="52"/>
    <n v="3.5735125224606421E-3"/>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28334.560000000001"/>
    <s v="0173701-IN"/>
    <d v="2019-10-10T00:00:00"/>
    <s v="000000020025135"/>
    <n v="28334.560000000001"/>
    <x v="0"/>
    <m/>
    <s v="21.0"/>
    <s v="00036.0"/>
    <s v="91001"/>
    <s v="85000"/>
    <x v="1"/>
    <x v="52"/>
    <n v="6.5216630004040002E-3"/>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388.14"/>
    <s v="0173889-IN"/>
    <d v="2019-10-10T00:00:00"/>
    <s v="000000020025135"/>
    <n v="388.14"/>
    <x v="0"/>
    <m/>
    <s v="21.0"/>
    <s v="00036.0"/>
    <s v="91001"/>
    <s v="85000"/>
    <x v="1"/>
    <x v="52"/>
    <n v="8.933677731282252E-5"/>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200"/>
    <s v="0173444-IN"/>
    <d v="2019-10-10T00:00:00"/>
    <s v="000000020025135"/>
    <n v="200"/>
    <x v="0"/>
    <m/>
    <s v="21.0"/>
    <s v="00036.0"/>
    <s v="91001"/>
    <s v="85000"/>
    <x v="6"/>
    <x v="52"/>
    <n v="4.6033275268110739E-5"/>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120"/>
    <s v="0173444-IN"/>
    <d v="2019-10-10T00:00:00"/>
    <s v="000000020025135"/>
    <n v="120"/>
    <x v="0"/>
    <m/>
    <s v="21.0"/>
    <s v="00036.0"/>
    <s v="91001"/>
    <s v="85000"/>
    <x v="6"/>
    <x v="52"/>
    <n v="2.7619965160866445E-5"/>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60"/>
    <s v="0173444-IN"/>
    <d v="2019-10-10T00:00:00"/>
    <s v="000000020025135"/>
    <n v="60"/>
    <x v="0"/>
    <m/>
    <s v="21.0"/>
    <s v="00036.0"/>
    <s v="91001"/>
    <s v="85000"/>
    <x v="6"/>
    <x v="52"/>
    <n v="1.3809982580433222E-5"/>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380"/>
    <s v="0173444-IN"/>
    <d v="2019-10-10T00:00:00"/>
    <s v="000000020025135"/>
    <n v="380"/>
    <x v="0"/>
    <m/>
    <s v="21.0"/>
    <s v="00036.0"/>
    <s v="91001"/>
    <s v="85000"/>
    <x v="6"/>
    <x v="52"/>
    <n v="8.7463223009410403E-5"/>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465.6"/>
    <s v="0173444-IN"/>
    <d v="2019-10-10T00:00:00"/>
    <s v="000000020025135"/>
    <n v="465.6"/>
    <x v="0"/>
    <m/>
    <s v="21.0"/>
    <s v="00036.0"/>
    <s v="91001"/>
    <s v="85000"/>
    <x v="6"/>
    <x v="52"/>
    <n v="1.0716546482416181E-4"/>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1281.2"/>
    <s v="0173444-IN"/>
    <d v="2019-10-10T00:00:00"/>
    <s v="000000020025135"/>
    <n v="1281.2"/>
    <x v="0"/>
    <m/>
    <s v="21.0"/>
    <s v="00036.0"/>
    <s v="91001"/>
    <s v="85000"/>
    <x v="6"/>
    <x v="52"/>
    <n v="2.9488916136751744E-4"/>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109.5"/>
    <s v="0173701-IN"/>
    <d v="2019-10-10T00:00:00"/>
    <s v="000000020025135"/>
    <n v="109.5"/>
    <x v="0"/>
    <m/>
    <s v="21.0"/>
    <s v="00036.0"/>
    <s v="91001"/>
    <s v="85000"/>
    <x v="6"/>
    <x v="52"/>
    <n v="2.5203218209290632E-5"/>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219"/>
    <s v="0173701-IN"/>
    <d v="2019-10-10T00:00:00"/>
    <s v="000000020025135"/>
    <n v="219"/>
    <x v="0"/>
    <m/>
    <s v="21.0"/>
    <s v="00036.0"/>
    <s v="91001"/>
    <s v="85000"/>
    <x v="6"/>
    <x v="52"/>
    <n v="5.0406436418581264E-5"/>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365"/>
    <s v="0173701-IN"/>
    <d v="2019-10-10T00:00:00"/>
    <s v="000000020025135"/>
    <n v="365"/>
    <x v="0"/>
    <m/>
    <s v="21.0"/>
    <s v="00036.0"/>
    <s v="91001"/>
    <s v="85000"/>
    <x v="6"/>
    <x v="52"/>
    <n v="8.4010727364302107E-5"/>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693.5"/>
    <s v="0173701-IN"/>
    <d v="2019-10-10T00:00:00"/>
    <s v="000000020025135"/>
    <n v="693.5"/>
    <x v="0"/>
    <m/>
    <s v="21.0"/>
    <s v="00036.0"/>
    <s v="91001"/>
    <s v="85000"/>
    <x v="6"/>
    <x v="52"/>
    <n v="1.59620381992174E-4"/>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849.72"/>
    <s v="0173701-IN"/>
    <d v="2019-10-10T00:00:00"/>
    <s v="000000020025135"/>
    <n v="849.72"/>
    <x v="0"/>
    <m/>
    <s v="21.0"/>
    <s v="00036.0"/>
    <s v="91001"/>
    <s v="85000"/>
    <x v="6"/>
    <x v="52"/>
    <n v="1.9557697330409529E-4"/>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2338.19"/>
    <s v="0173701-IN"/>
    <d v="2019-10-10T00:00:00"/>
    <s v="000000020025135"/>
    <n v="2338.19"/>
    <x v="0"/>
    <m/>
    <s v="21.0"/>
    <s v="00036.0"/>
    <s v="91001"/>
    <s v="85000"/>
    <x v="6"/>
    <x v="52"/>
    <n v="5.3817271949571925E-4"/>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32.03"/>
    <s v="0173889-IN"/>
    <d v="2019-10-10T00:00:00"/>
    <s v="000000020025135"/>
    <n v="32.03"/>
    <x v="0"/>
    <m/>
    <s v="21.0"/>
    <s v="00036.0"/>
    <s v="91001"/>
    <s v="85000"/>
    <x v="6"/>
    <x v="52"/>
    <n v="7.3722290341879358E-6"/>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11.64"/>
    <s v="0173889-IN"/>
    <d v="2019-10-10T00:00:00"/>
    <s v="000000020025135"/>
    <n v="11.64"/>
    <x v="0"/>
    <m/>
    <s v="21.0"/>
    <s v="00036.0"/>
    <s v="91001"/>
    <s v="85000"/>
    <x v="6"/>
    <x v="52"/>
    <n v="2.6791366206040452E-6"/>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9.5"/>
    <s v="0173889-IN"/>
    <d v="2019-10-10T00:00:00"/>
    <s v="000000020025135"/>
    <n v="9.5"/>
    <x v="0"/>
    <m/>
    <s v="21.0"/>
    <s v="00036.0"/>
    <s v="91001"/>
    <s v="85000"/>
    <x v="6"/>
    <x v="52"/>
    <n v="2.1865805752352603E-6"/>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5"/>
    <s v="0173889-IN"/>
    <d v="2019-10-10T00:00:00"/>
    <s v="000000020025135"/>
    <n v="5"/>
    <x v="0"/>
    <m/>
    <s v="21.0"/>
    <s v="00036.0"/>
    <s v="91001"/>
    <s v="85000"/>
    <x v="6"/>
    <x v="52"/>
    <n v="1.1508318817027686E-6"/>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3"/>
    <s v="0173889-IN"/>
    <d v="2019-10-10T00:00:00"/>
    <s v="000000020025135"/>
    <n v="3"/>
    <x v="0"/>
    <m/>
    <s v="21.0"/>
    <s v="00036.0"/>
    <s v="91001"/>
    <s v="85000"/>
    <x v="6"/>
    <x v="52"/>
    <n v="6.9049912902166108E-7"/>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1.5"/>
    <s v="0173889-IN"/>
    <d v="2019-10-10T00:00:00"/>
    <s v="000000020025135"/>
    <n v="1.5"/>
    <x v="0"/>
    <m/>
    <s v="21.0"/>
    <s v="00036.0"/>
    <s v="91001"/>
    <s v="85000"/>
    <x v="6"/>
    <x v="52"/>
    <n v="3.4524956451083054E-7"/>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580276.25"/>
    <s v="0174379-IN"/>
    <d v="2019-10-10T00:00:00"/>
    <s v="000000020025136"/>
    <n v="580276.25"/>
    <x v="0"/>
    <m/>
    <s v="21.0"/>
    <s v="00036.0"/>
    <s v="91001"/>
    <s v="85000"/>
    <x v="1"/>
    <x v="52"/>
    <n v="0.13356008173898523"/>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2242.5"/>
    <s v="0174379-IN"/>
    <d v="2019-10-10T00:00:00"/>
    <s v="000000020025136"/>
    <n v="2242.5"/>
    <x v="0"/>
    <m/>
    <s v="21.0"/>
    <s v="00036.0"/>
    <s v="91001"/>
    <s v="85000"/>
    <x v="6"/>
    <x v="52"/>
    <n v="5.1614809894369169E-4"/>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4485"/>
    <s v="0174379-IN"/>
    <d v="2019-10-10T00:00:00"/>
    <s v="000000020025136"/>
    <n v="4485"/>
    <x v="0"/>
    <m/>
    <s v="21.0"/>
    <s v="00036.0"/>
    <s v="91001"/>
    <s v="85000"/>
    <x v="6"/>
    <x v="52"/>
    <n v="1.0322961978873834E-3"/>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7475"/>
    <s v="0174379-IN"/>
    <d v="2019-10-10T00:00:00"/>
    <s v="000000020025136"/>
    <n v="7475"/>
    <x v="0"/>
    <m/>
    <s v="21.0"/>
    <s v="00036.0"/>
    <s v="91001"/>
    <s v="85000"/>
    <x v="6"/>
    <x v="52"/>
    <n v="1.7204936631456389E-3"/>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14202.5"/>
    <s v="0174379-IN"/>
    <d v="2019-10-10T00:00:00"/>
    <s v="000000020025136"/>
    <n v="14202.5"/>
    <x v="0"/>
    <m/>
    <s v="21.0"/>
    <s v="00036.0"/>
    <s v="91001"/>
    <s v="85000"/>
    <x v="6"/>
    <x v="52"/>
    <n v="3.268937959976714E-3"/>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17401.8"/>
    <s v="0174379-IN"/>
    <d v="2019-10-10T00:00:00"/>
    <s v="000000020025136"/>
    <n v="17401.8"/>
    <x v="0"/>
    <m/>
    <s v="21.0"/>
    <s v="00036.0"/>
    <s v="91001"/>
    <s v="85000"/>
    <x v="6"/>
    <x v="52"/>
    <n v="4.0053092478030475E-3"/>
    <s v="Lenovo 300e Laptops, electronic waste, 3 yr sealed battery replacement, 4.5 year warranty, integration services, imaging, asset tag &amp; reporting, cart wiring, and delivery for Los Altos HS. Total computers: 1609"/>
  </r>
  <r>
    <s v="Los Altos HS-21st Century-Technology"/>
    <x v="7"/>
    <x v="0"/>
    <x v="15"/>
    <x v="0"/>
    <x v="0"/>
    <x v="5"/>
    <x v="0"/>
    <x v="9"/>
    <x v="0"/>
    <s v="2-512"/>
    <x v="8"/>
    <n v="0"/>
    <n v="47884.85"/>
    <s v="0174379-IN"/>
    <d v="2019-10-10T00:00:00"/>
    <s v="000000020025136"/>
    <n v="47884.85"/>
    <x v="0"/>
    <m/>
    <s v="21.0"/>
    <s v="00036.0"/>
    <s v="91001"/>
    <s v="85000"/>
    <x v="6"/>
    <x v="52"/>
    <n v="1.1021482406110963E-2"/>
    <s v="Lenovo 300e Laptops, electronic waste, 3 yr sealed battery replacement, 4.5 year warranty, integration services, imaging, asset tag &amp; reporting, cart wiring, and delivery for Los Altos HS. Total computers: 1609"/>
  </r>
  <r>
    <s v="Los Altos HS-21st Century-Technology"/>
    <x v="7"/>
    <x v="0"/>
    <x v="15"/>
    <x v="0"/>
    <x v="0"/>
    <x v="0"/>
    <x v="0"/>
    <x v="10"/>
    <x v="0"/>
    <s v="2-1980"/>
    <x v="9"/>
    <n v="0"/>
    <n v="1300.32"/>
    <s v="0173472-IN"/>
    <d v="2019-09-23T00:00:00"/>
    <s v="000000020017958"/>
    <n v="1300.32"/>
    <x v="0"/>
    <m/>
    <s v="21.0"/>
    <s v="00036.0"/>
    <s v="91001"/>
    <s v="85000"/>
    <x v="0"/>
    <x v="52"/>
    <n v="1.4267996540972046E-2"/>
    <s v="Ergotron Zip40 Charging carts to store laptops at Los Altos HS. Total cart: 1"/>
  </r>
  <r>
    <s v="Los Altos HS-21st Century-Technology"/>
    <x v="7"/>
    <x v="0"/>
    <x v="15"/>
    <x v="0"/>
    <x v="0"/>
    <x v="0"/>
    <x v="0"/>
    <x v="11"/>
    <x v="0"/>
    <s v="2-2605"/>
    <x v="0"/>
    <n v="0"/>
    <n v="55913.91"/>
    <s v="0174574-IN"/>
    <d v="2019-11-07T00:00:00"/>
    <s v="000000020035575"/>
    <n v="55913.91"/>
    <x v="0"/>
    <m/>
    <s v="21.0"/>
    <s v="00036.0"/>
    <s v="91001"/>
    <s v="85000"/>
    <x v="0"/>
    <x v="52"/>
    <n v="7.04633209620526E-2"/>
    <s v="Ergotron Zip40 Charging carts to store laptops at Los Altos HS. Total carts: 43"/>
  </r>
  <r>
    <s v="Los Altos HS-21st Century-Contractor"/>
    <x v="7"/>
    <x v="3"/>
    <x v="15"/>
    <x v="0"/>
    <x v="11"/>
    <x v="3"/>
    <x v="17"/>
    <x v="34"/>
    <x v="1"/>
    <m/>
    <x v="28"/>
    <n v="0"/>
    <n v="19116.72"/>
    <s v="Pay app #5"/>
    <d v="2021-03-24T00:00:00"/>
    <s v="000000020174719"/>
    <n v="19116.72"/>
    <x v="0"/>
    <m/>
    <s v="21.0"/>
    <s v="00036.0"/>
    <s v="91001"/>
    <s v="85000"/>
    <x v="3"/>
    <x v="52"/>
    <n v="4.2461822226802809E-2"/>
    <s v="Prep &amp; install Mohawk LVT, walk off mat &amp; base at Los Altos HS for room #J10, J11, &amp; J14"/>
  </r>
  <r>
    <s v="Los Altos HS-21st Century-Environ Consultant"/>
    <x v="7"/>
    <x v="2"/>
    <x v="15"/>
    <x v="0"/>
    <x v="2"/>
    <x v="2"/>
    <x v="68"/>
    <x v="246"/>
    <x v="1"/>
    <s v="21-1581"/>
    <x v="97"/>
    <n v="0"/>
    <n v="4350"/>
    <s v="MCSI-4658"/>
    <d v="2021-01-19T00:00:00"/>
    <s v="000000020157533"/>
    <n v="4350"/>
    <x v="0"/>
    <m/>
    <s v="21.0"/>
    <s v="00036.0"/>
    <s v="91001"/>
    <s v="85000"/>
    <x v="2"/>
    <x v="52"/>
    <n v="0.10558252427184465"/>
    <s v="Asbestos &amp; lead-based paint survey of Los Altos HS permanent buildings."/>
  </r>
  <r>
    <s v="Los Altos HS-Drinking fountain replacement-Contractor"/>
    <x v="7"/>
    <x v="3"/>
    <x v="15"/>
    <x v="2"/>
    <x v="4"/>
    <x v="3"/>
    <x v="3"/>
    <x v="247"/>
    <x v="0"/>
    <s v="2-4817"/>
    <x v="191"/>
    <n v="0"/>
    <n v="6600"/>
    <n v="5000187"/>
    <d v="2020-02-10T00:00:00"/>
    <s v="000000020068412"/>
    <n v="6600"/>
    <x v="0"/>
    <m/>
    <s v="21.0"/>
    <s v="00036.0"/>
    <s v="91001"/>
    <s v="85000"/>
    <x v="4"/>
    <x v="53"/>
    <n v="1"/>
    <s v="Provide &amp; install 1 new drinking fountain at Los Altos HS."/>
  </r>
  <r>
    <s v="Los Altos HS-Fire Alarm-DSA Fees"/>
    <x v="7"/>
    <x v="7"/>
    <x v="15"/>
    <x v="3"/>
    <x v="9"/>
    <x v="9"/>
    <x v="11"/>
    <x v="24"/>
    <x v="0"/>
    <s v="2-3167"/>
    <x v="192"/>
    <n v="0"/>
    <n v="5500"/>
    <s v="Per email"/>
    <d v="2019-09-13T00:00:00"/>
    <s v="000000020015011"/>
    <n v="5500"/>
    <x v="22"/>
    <m/>
    <s v="21.0"/>
    <s v="00036.0"/>
    <s v="91001"/>
    <s v="85000"/>
    <x v="9"/>
    <x v="54"/>
    <n v="1"/>
    <s v="DSA plan check review fee for Los Altos HS fire alarm."/>
  </r>
  <r>
    <s v="Los Altos HS-Fire alarm-Design"/>
    <x v="7"/>
    <x v="6"/>
    <x v="15"/>
    <x v="3"/>
    <x v="10"/>
    <x v="8"/>
    <x v="12"/>
    <x v="25"/>
    <x v="2"/>
    <s v="21-1992"/>
    <x v="20"/>
    <n v="13950"/>
    <n v="13950"/>
    <m/>
    <m/>
    <m/>
    <n v="0"/>
    <x v="22"/>
    <m/>
    <s v="21.0"/>
    <s v="00036.0"/>
    <s v="91001"/>
    <s v="85000"/>
    <x v="8"/>
    <x v="54"/>
    <n v="0"/>
    <s v="Architect - Provide architectural &amp; engineering services to upgrade the existing fire detection and alarm systems for Los Altos HS. Facilities paid PO1-20*907 &amp; 19-109186 in the amount of $41,850.00. The total architect contract for Los Altos HS FA is $55,800.00"/>
  </r>
  <r>
    <s v="Los Molinos-21st Century-Technology"/>
    <x v="5"/>
    <x v="0"/>
    <x v="16"/>
    <x v="0"/>
    <x v="0"/>
    <x v="5"/>
    <x v="0"/>
    <x v="9"/>
    <x v="0"/>
    <s v="2-512"/>
    <x v="8"/>
    <n v="0"/>
    <n v="8927.33"/>
    <s v="0173684-IN"/>
    <d v="2019-10-10T00:00:00"/>
    <s v="000000020025135"/>
    <n v="8927.33"/>
    <x v="0"/>
    <m/>
    <s v="21.0"/>
    <s v="00036.0"/>
    <s v="91001"/>
    <s v="85000"/>
    <x v="1"/>
    <x v="55"/>
    <n v="2.0547711964963153E-3"/>
    <s v="Lenovo 300e Laptops, electronic waste, 3 yr sealed battery replacement, 4.5 year warranty, integration services, imaging, asset tag &amp; reporting, cart wiring, and delivery for Los Molinos. Total computers: 23"/>
  </r>
  <r>
    <s v="Los Molinos-21st Century-Technology"/>
    <x v="5"/>
    <x v="0"/>
    <x v="16"/>
    <x v="0"/>
    <x v="0"/>
    <x v="5"/>
    <x v="0"/>
    <x v="9"/>
    <x v="0"/>
    <s v="2-512"/>
    <x v="8"/>
    <n v="0"/>
    <n v="115"/>
    <s v="0173684-IN"/>
    <d v="2019-10-10T00:00:00"/>
    <s v="000000020025135"/>
    <n v="115"/>
    <x v="0"/>
    <m/>
    <s v="21.0"/>
    <s v="00036.0"/>
    <s v="91001"/>
    <s v="85000"/>
    <x v="6"/>
    <x v="55"/>
    <n v="2.6469133279163676E-5"/>
    <s v="Lenovo 300e Laptops, electronic waste, 3 yr sealed battery replacement, 4.5 year warranty, integration services, imaging, asset tag &amp; reporting, cart wiring, and delivery for Los Molinos. Total computers: 23"/>
  </r>
  <r>
    <s v="Los Molinos-21st Century-Technology"/>
    <x v="5"/>
    <x v="0"/>
    <x v="16"/>
    <x v="0"/>
    <x v="0"/>
    <x v="5"/>
    <x v="0"/>
    <x v="9"/>
    <x v="0"/>
    <s v="2-512"/>
    <x v="8"/>
    <n v="0"/>
    <n v="69"/>
    <s v="0173684-IN"/>
    <d v="2019-10-10T00:00:00"/>
    <s v="000000020025135"/>
    <n v="69"/>
    <x v="0"/>
    <m/>
    <s v="21.0"/>
    <s v="00036.0"/>
    <s v="91001"/>
    <s v="85000"/>
    <x v="6"/>
    <x v="55"/>
    <n v="1.5881479967498206E-5"/>
    <s v="Lenovo 300e Laptops, electronic waste, 3 yr sealed battery replacement, 4.5 year warranty, integration services, imaging, asset tag &amp; reporting, cart wiring, and delivery for Los Molinos. Total computers: 23"/>
  </r>
  <r>
    <s v="Los Molinos-21st Century-Technology"/>
    <x v="5"/>
    <x v="0"/>
    <x v="16"/>
    <x v="0"/>
    <x v="0"/>
    <x v="5"/>
    <x v="0"/>
    <x v="9"/>
    <x v="0"/>
    <s v="2-512"/>
    <x v="8"/>
    <n v="0"/>
    <n v="34.5"/>
    <s v="0173684-IN"/>
    <d v="2019-10-10T00:00:00"/>
    <s v="000000020025135"/>
    <n v="34.5"/>
    <x v="0"/>
    <m/>
    <s v="21.0"/>
    <s v="00036.0"/>
    <s v="91001"/>
    <s v="85000"/>
    <x v="6"/>
    <x v="55"/>
    <n v="7.9407399837491032E-6"/>
    <s v="Lenovo 300e Laptops, electronic waste, 3 yr sealed battery replacement, 4.5 year warranty, integration services, imaging, asset tag &amp; reporting, cart wiring, and delivery for Los Molinos. Total computers: 23"/>
  </r>
  <r>
    <s v="Los Molinos-21st Century-Technology"/>
    <x v="5"/>
    <x v="0"/>
    <x v="16"/>
    <x v="0"/>
    <x v="0"/>
    <x v="5"/>
    <x v="0"/>
    <x v="9"/>
    <x v="0"/>
    <s v="2-512"/>
    <x v="8"/>
    <n v="0"/>
    <n v="218.5"/>
    <s v="0173684-IN"/>
    <d v="2019-10-10T00:00:00"/>
    <s v="000000020025135"/>
    <n v="218.5"/>
    <x v="0"/>
    <m/>
    <s v="21.0"/>
    <s v="00036.0"/>
    <s v="91001"/>
    <s v="85000"/>
    <x v="6"/>
    <x v="55"/>
    <n v="5.0291353230410989E-5"/>
    <s v="Lenovo 300e Laptops, electronic waste, 3 yr sealed battery replacement, 4.5 year warranty, integration services, imaging, asset tag &amp; reporting, cart wiring, and delivery for Los Molinos. Total computers: 23"/>
  </r>
  <r>
    <s v="Los Molinos-21st Century-Technology"/>
    <x v="5"/>
    <x v="0"/>
    <x v="16"/>
    <x v="0"/>
    <x v="0"/>
    <x v="5"/>
    <x v="0"/>
    <x v="9"/>
    <x v="0"/>
    <s v="2-512"/>
    <x v="8"/>
    <n v="0"/>
    <n v="267.72000000000003"/>
    <s v="0173684-IN"/>
    <d v="2019-10-10T00:00:00"/>
    <s v="000000020025135"/>
    <n v="267.72000000000003"/>
    <x v="0"/>
    <m/>
    <s v="21.0"/>
    <s v="00036.0"/>
    <s v="91001"/>
    <s v="85000"/>
    <x v="6"/>
    <x v="55"/>
    <n v="6.1620142273893048E-5"/>
    <s v="Lenovo 300e Laptops, electronic waste, 3 yr sealed battery replacement, 4.5 year warranty, integration services, imaging, asset tag &amp; reporting, cart wiring, and delivery for Los Molinos. Total computers: 23"/>
  </r>
  <r>
    <s v="Los Molinos-21st Century-Technology"/>
    <x v="5"/>
    <x v="0"/>
    <x v="16"/>
    <x v="0"/>
    <x v="0"/>
    <x v="5"/>
    <x v="0"/>
    <x v="9"/>
    <x v="0"/>
    <s v="2-512"/>
    <x v="8"/>
    <n v="0"/>
    <n v="736.69"/>
    <s v="0173684-IN"/>
    <d v="2019-10-10T00:00:00"/>
    <s v="000000020025135"/>
    <n v="736.69"/>
    <x v="0"/>
    <m/>
    <s v="21.0"/>
    <s v="00036.0"/>
    <s v="91001"/>
    <s v="85000"/>
    <x v="6"/>
    <x v="55"/>
    <n v="1.6956126778632253E-4"/>
    <s v="Lenovo 300e Laptops, electronic waste, 3 yr sealed battery replacement, 4.5 year warranty, integration services, imaging, asset tag &amp; reporting, cart wiring, and delivery for Los Molinos. Total computers: 23"/>
  </r>
  <r>
    <s v="Los Molinos-21st Century-Technology"/>
    <x v="5"/>
    <x v="0"/>
    <x v="16"/>
    <x v="0"/>
    <x v="0"/>
    <x v="5"/>
    <x v="0"/>
    <x v="46"/>
    <x v="0"/>
    <s v="2-1409"/>
    <x v="27"/>
    <n v="0"/>
    <n v="95095.44"/>
    <s v="0175473-IN"/>
    <d v="2019-10-22T00:00:00"/>
    <s v="000000020029495"/>
    <n v="95095.44"/>
    <x v="0"/>
    <m/>
    <s v="21.0"/>
    <s v="00036.0"/>
    <s v="91001"/>
    <s v="85000"/>
    <x v="1"/>
    <x v="55"/>
    <n v="3.3895497330778027E-2"/>
    <s v="Lenovo 300e Laptops, electronic waste, 3 yr sealed battery replacement, 4.5 year warranty, integration services, imaging, asset tag &amp; reporting, cart wiring, and delivery for Los Molinos. Total computers: 245"/>
  </r>
  <r>
    <s v="Los Molinos-21st Century-Technology"/>
    <x v="5"/>
    <x v="0"/>
    <x v="16"/>
    <x v="0"/>
    <x v="0"/>
    <x v="5"/>
    <x v="0"/>
    <x v="46"/>
    <x v="0"/>
    <s v="2-1409"/>
    <x v="27"/>
    <n v="0"/>
    <n v="367.5"/>
    <s v="0175473-IN"/>
    <d v="2019-10-22T00:00:00"/>
    <s v="000000020029495"/>
    <n v="367.5"/>
    <x v="0"/>
    <m/>
    <s v="21.0"/>
    <s v="00036.0"/>
    <s v="91001"/>
    <s v="85000"/>
    <x v="6"/>
    <x v="55"/>
    <n v="1.3099045831283735E-4"/>
    <s v="Lenovo 300e Laptops, electronic waste, 3 yr sealed battery replacement, 4.5 year warranty, integration services, imaging, asset tag &amp; reporting, cart wiring, and delivery for Los Molinos. Total computers: 245"/>
  </r>
  <r>
    <s v="Los Molinos-21st Century-Technology"/>
    <x v="5"/>
    <x v="0"/>
    <x v="16"/>
    <x v="0"/>
    <x v="0"/>
    <x v="5"/>
    <x v="0"/>
    <x v="46"/>
    <x v="0"/>
    <s v="2-1409"/>
    <x v="27"/>
    <n v="0"/>
    <n v="735"/>
    <s v="0175473-IN"/>
    <d v="2019-10-22T00:00:00"/>
    <s v="000000020029495"/>
    <n v="735"/>
    <x v="0"/>
    <m/>
    <s v="21.0"/>
    <s v="00036.0"/>
    <s v="91001"/>
    <s v="85000"/>
    <x v="6"/>
    <x v="55"/>
    <n v="2.619809166256747E-4"/>
    <s v="Lenovo 300e Laptops, electronic waste, 3 yr sealed battery replacement, 4.5 year warranty, integration services, imaging, asset tag &amp; reporting, cart wiring, and delivery for Los Molinos. Total computers: 245"/>
  </r>
  <r>
    <s v="Los Molinos-21st Century-Technology"/>
    <x v="5"/>
    <x v="0"/>
    <x v="16"/>
    <x v="0"/>
    <x v="0"/>
    <x v="5"/>
    <x v="0"/>
    <x v="46"/>
    <x v="0"/>
    <s v="2-1409"/>
    <x v="27"/>
    <n v="0"/>
    <n v="1225"/>
    <s v="0175473-IN"/>
    <d v="2019-10-22T00:00:00"/>
    <s v="000000020029495"/>
    <n v="1225"/>
    <x v="0"/>
    <m/>
    <s v="21.0"/>
    <s v="00036.0"/>
    <s v="91001"/>
    <s v="85000"/>
    <x v="6"/>
    <x v="55"/>
    <n v="4.3663486104279114E-4"/>
    <s v="Lenovo 300e Laptops, electronic waste, 3 yr sealed battery replacement, 4.5 year warranty, integration services, imaging, asset tag &amp; reporting, cart wiring, and delivery for Los Molinos. Total computers: 245"/>
  </r>
  <r>
    <s v="Los Molinos-21st Century-Technology"/>
    <x v="5"/>
    <x v="0"/>
    <x v="16"/>
    <x v="0"/>
    <x v="0"/>
    <x v="5"/>
    <x v="0"/>
    <x v="46"/>
    <x v="0"/>
    <s v="2-1409"/>
    <x v="27"/>
    <n v="0"/>
    <n v="2327.5"/>
    <s v="0175473-IN"/>
    <d v="2019-10-22T00:00:00"/>
    <s v="000000020029495"/>
    <n v="2327.5"/>
    <x v="0"/>
    <m/>
    <s v="21.0"/>
    <s v="00036.0"/>
    <s v="91001"/>
    <s v="85000"/>
    <x v="6"/>
    <x v="55"/>
    <n v="8.2960623598130317E-4"/>
    <s v="Lenovo 300e Laptops, electronic waste, 3 yr sealed battery replacement, 4.5 year warranty, integration services, imaging, asset tag &amp; reporting, cart wiring, and delivery for Los Molinos. Total computers: 245"/>
  </r>
  <r>
    <s v="Los Molinos-21st Century-Technology"/>
    <x v="5"/>
    <x v="0"/>
    <x v="16"/>
    <x v="0"/>
    <x v="0"/>
    <x v="5"/>
    <x v="0"/>
    <x v="46"/>
    <x v="0"/>
    <s v="2-1409"/>
    <x v="27"/>
    <n v="0"/>
    <n v="2851.8"/>
    <s v="0175473-IN"/>
    <d v="2019-10-22T00:00:00"/>
    <s v="000000020029495"/>
    <n v="2851.8"/>
    <x v="0"/>
    <m/>
    <s v="21.0"/>
    <s v="00036.0"/>
    <s v="91001"/>
    <s v="85000"/>
    <x v="6"/>
    <x v="55"/>
    <n v="1.0164859565076178E-3"/>
    <s v="Lenovo 300e Laptops, electronic waste, 3 yr sealed battery replacement, 4.5 year warranty, integration services, imaging, asset tag &amp; reporting, cart wiring, and delivery for Los Molinos. Total computers: 245"/>
  </r>
  <r>
    <s v="Los Molinos-21st Century-Technology"/>
    <x v="5"/>
    <x v="0"/>
    <x v="16"/>
    <x v="0"/>
    <x v="0"/>
    <x v="5"/>
    <x v="0"/>
    <x v="46"/>
    <x v="0"/>
    <s v="2-1409"/>
    <x v="27"/>
    <n v="0"/>
    <n v="7847.35"/>
    <s v="0175473-IN"/>
    <d v="2019-10-22T00:00:00"/>
    <s v="000000020029495"/>
    <n v="7847.35"/>
    <x v="0"/>
    <m/>
    <s v="21.0"/>
    <s v="00036.0"/>
    <s v="91001"/>
    <s v="85000"/>
    <x v="6"/>
    <x v="55"/>
    <n v="2.7970829198401201E-3"/>
    <s v="Lenovo 300e Laptops, electronic waste, 3 yr sealed battery replacement, 4.5 year warranty, integration services, imaging, asset tag &amp; reporting, cart wiring, and delivery for Los Molinos. Total computers: 245"/>
  </r>
  <r>
    <s v="Los Molinos-21st Century-Technology"/>
    <x v="5"/>
    <x v="0"/>
    <x v="16"/>
    <x v="0"/>
    <x v="0"/>
    <x v="0"/>
    <x v="0"/>
    <x v="46"/>
    <x v="0"/>
    <s v="2-2605"/>
    <x v="0"/>
    <n v="0"/>
    <n v="28607.119999999999"/>
    <s v="0175494-IN"/>
    <d v="2019-10-22T00:00:00"/>
    <s v="000000020029495"/>
    <n v="28607.119999999999"/>
    <x v="0"/>
    <m/>
    <s v="21.0"/>
    <s v="00036.0"/>
    <s v="91001"/>
    <s v="85000"/>
    <x v="0"/>
    <x v="55"/>
    <n v="3.6051005525457869E-2"/>
    <s v="Ergotron Zip40 Charging carts to store laptops at Los Molinos. Total carts: 22"/>
  </r>
  <r>
    <s v="Los Molinos-21st Century-FF &amp; E"/>
    <x v="5"/>
    <x v="1"/>
    <x v="16"/>
    <x v="0"/>
    <x v="18"/>
    <x v="1"/>
    <x v="126"/>
    <x v="61"/>
    <x v="0"/>
    <s v="2-4685"/>
    <x v="193"/>
    <n v="0"/>
    <n v="12545.73"/>
    <n v="29073"/>
    <d v="2020-04-15T00:00:00"/>
    <s v="000000020089465"/>
    <n v="12545.73"/>
    <x v="0"/>
    <m/>
    <s v="21.0"/>
    <s v="00036.0"/>
    <s v="91001"/>
    <s v="85000"/>
    <x v="1"/>
    <x v="55"/>
    <n v="0.59263456438579798"/>
    <s v="Furniture for Los Molinos' room #6. Stackable desks, student chairs, tables, mobile tables, stools, cubbies, desks, and rugs "/>
  </r>
  <r>
    <s v="Los Molinos-21st Century-FF &amp; E"/>
    <x v="5"/>
    <x v="1"/>
    <x v="16"/>
    <x v="0"/>
    <x v="18"/>
    <x v="1"/>
    <x v="126"/>
    <x v="61"/>
    <x v="0"/>
    <s v="2-4685"/>
    <x v="193"/>
    <n v="0"/>
    <n v="8623.69"/>
    <n v="29073"/>
    <d v="2020-04-15T00:00:00"/>
    <s v="000000020089465"/>
    <n v="8623.69"/>
    <x v="0"/>
    <m/>
    <s v="21.0"/>
    <s v="00036.0"/>
    <s v="91001"/>
    <s v="85000"/>
    <x v="0"/>
    <x v="55"/>
    <n v="0.40736543561420208"/>
    <s v="Furniture for Los Molinos' room #6. Stackable desks, student chairs, tables, mobile tables, stools, cubbies, desks, and rugs "/>
  </r>
  <r>
    <s v="Los Molinos-21st Century-CM/PM Management"/>
    <x v="5"/>
    <x v="5"/>
    <x v="16"/>
    <x v="0"/>
    <x v="6"/>
    <x v="6"/>
    <x v="5"/>
    <x v="12"/>
    <x v="2"/>
    <m/>
    <x v="10"/>
    <n v="0"/>
    <n v="960"/>
    <n v="100653"/>
    <d v="2021-09-08T00:00:00"/>
    <s v="000000020253624"/>
    <n v="960"/>
    <x v="0"/>
    <m/>
    <s v="21.0"/>
    <s v="00036.0"/>
    <s v="91001"/>
    <s v="85000"/>
    <x v="7"/>
    <x v="55"/>
    <n v="5.248282007686546E-4"/>
    <s v="Construction management services for Los Molinos - phase 3 &amp; 4.  This PO includes allowances of $40,000.00"/>
  </r>
  <r>
    <s v="Los Molinos-21st Century-CM/PM Management"/>
    <x v="5"/>
    <x v="5"/>
    <x v="16"/>
    <x v="0"/>
    <x v="6"/>
    <x v="6"/>
    <x v="5"/>
    <x v="13"/>
    <x v="2"/>
    <m/>
    <x v="10"/>
    <n v="0"/>
    <n v="4280"/>
    <n v="101514"/>
    <d v="2021-09-29T00:00:00"/>
    <s v="000000020275054"/>
    <n v="4280"/>
    <x v="0"/>
    <m/>
    <s v="21.0"/>
    <s v="00036.0"/>
    <s v="91001"/>
    <s v="85000"/>
    <x v="7"/>
    <x v="55"/>
    <n v="2.339859061760252E-3"/>
    <s v="Construction management services for Los Molinos - phase 3 &amp; 4.  This PO includes allowances of $40,000.00"/>
  </r>
  <r>
    <s v="Los Molinos-21st Century-CM/PM Management"/>
    <x v="5"/>
    <x v="5"/>
    <x v="16"/>
    <x v="0"/>
    <x v="6"/>
    <x v="6"/>
    <x v="5"/>
    <x v="14"/>
    <x v="2"/>
    <s v="22-1057"/>
    <x v="10"/>
    <n v="270840"/>
    <n v="270840"/>
    <m/>
    <m/>
    <m/>
    <n v="0"/>
    <x v="0"/>
    <m/>
    <s v="21.0"/>
    <s v="00036.0"/>
    <s v="91001"/>
    <s v="85000"/>
    <x v="7"/>
    <x v="55"/>
    <n v="0"/>
    <s v="Construction management services for Los Molinos - phase 3 &amp; 4.  This PO includes allowances of $40,000.00"/>
  </r>
  <r>
    <s v="Los Molinos-21st Century-CM/PM Management"/>
    <x v="5"/>
    <x v="5"/>
    <x v="16"/>
    <x v="0"/>
    <x v="6"/>
    <x v="6"/>
    <x v="6"/>
    <x v="15"/>
    <x v="2"/>
    <s v="22-2878"/>
    <x v="11"/>
    <n v="0"/>
    <n v="5650"/>
    <n v="102578"/>
    <d v="2021-11-08T00:00:00"/>
    <s v="000000020325325"/>
    <n v="5650"/>
    <x v="0"/>
    <m/>
    <s v="21.0"/>
    <s v="00036.0"/>
    <s v="91001"/>
    <s v="85000"/>
    <x v="7"/>
    <x v="55"/>
    <n v="0.11523557005914746"/>
    <s v="Construction management services for Baldwin - phase 3 &amp; 4.  This PO is to pay invoice #102578 (Prof service from 09/01-09/30/21), dated 09/30/21"/>
  </r>
  <r>
    <s v="Los Molinos-21st Century-Contractor"/>
    <x v="5"/>
    <x v="3"/>
    <x v="16"/>
    <x v="0"/>
    <x v="7"/>
    <x v="7"/>
    <x v="57"/>
    <x v="202"/>
    <x v="1"/>
    <s v="21-3656"/>
    <x v="137"/>
    <n v="0"/>
    <n v="37500"/>
    <s v="2021-006D"/>
    <d v="2021-03-24T00:00:00"/>
    <s v="000000020174720"/>
    <n v="37500"/>
    <x v="0"/>
    <m/>
    <s v="21.0"/>
    <s v="00036.0"/>
    <s v="91001"/>
    <s v="85000"/>
    <x v="3"/>
    <x v="55"/>
    <n v="0.38461538461538464"/>
    <s v="Demo of ceiling tiles in 15 classrooms at Los Molinos"/>
  </r>
  <r>
    <s v="Los Molinos-21st Century-Environ Consultant"/>
    <x v="5"/>
    <x v="2"/>
    <x v="16"/>
    <x v="0"/>
    <x v="2"/>
    <x v="2"/>
    <x v="2"/>
    <x v="3"/>
    <x v="1"/>
    <s v="2-10243"/>
    <x v="194"/>
    <n v="0"/>
    <n v="2600"/>
    <s v="MCSI-4539"/>
    <d v="2020-08-17T00:00:00"/>
    <s v="000000020119790"/>
    <n v="2600"/>
    <x v="0"/>
    <m/>
    <s v="21.0"/>
    <s v="00036.0"/>
    <s v="91001"/>
    <s v="85000"/>
    <x v="2"/>
    <x v="55"/>
    <n v="1"/>
    <s v="Asbestos &amp; lead-based paint survey of Los Molinos' permanent buildings. Walk through, collect samples, testing of samples, and prepare report."/>
  </r>
  <r>
    <s v="Los Molinos-21st Century-Design"/>
    <x v="5"/>
    <x v="6"/>
    <x v="16"/>
    <x v="0"/>
    <x v="8"/>
    <x v="8"/>
    <x v="9"/>
    <x v="17"/>
    <x v="2"/>
    <m/>
    <x v="195"/>
    <n v="0"/>
    <n v="25060.16"/>
    <s v="T8704"/>
    <d v="2021-09-09T00:00:00"/>
    <s v="000000020255214"/>
    <n v="25060.16"/>
    <x v="0"/>
    <m/>
    <s v="21.0"/>
    <s v="00036.0"/>
    <s v="91001"/>
    <s v="85000"/>
    <x v="8"/>
    <x v="55"/>
    <n v="9.349968659523028E-2"/>
    <s v="Architect - Provide architectural &amp; engineering services for phase 3 &amp; 4  of the 21st Century project at Los Molinos.  Scope of work includes basic topographic survey &amp; full survey of the entire site.  Include allowances of $20,000.00."/>
  </r>
  <r>
    <s v="Los Molinos-21st Century-Design"/>
    <x v="5"/>
    <x v="6"/>
    <x v="16"/>
    <x v="0"/>
    <x v="8"/>
    <x v="8"/>
    <x v="9"/>
    <x v="19"/>
    <x v="2"/>
    <m/>
    <x v="195"/>
    <n v="0"/>
    <n v="8326.8700000000008"/>
    <n v="3297"/>
    <d v="2021-10-19T00:00:00"/>
    <s v="000000020302604"/>
    <n v="8326.8700000000008"/>
    <x v="0"/>
    <m/>
    <s v="21.0"/>
    <s v="00036.0"/>
    <s v="91001"/>
    <s v="85000"/>
    <x v="8"/>
    <x v="55"/>
    <n v="3.1067628272095041E-2"/>
    <s v="Architect - Provide architectural &amp; engineering services for phase 3 &amp; 4  of the 21st Century project at Los Molinos.  Scope of work includes basic topographic survey &amp; full survey of the entire site.  Include allowances of $20,000.00."/>
  </r>
  <r>
    <s v="Los Molinos-21st Century-Design"/>
    <x v="5"/>
    <x v="6"/>
    <x v="16"/>
    <x v="0"/>
    <x v="8"/>
    <x v="8"/>
    <x v="9"/>
    <x v="20"/>
    <x v="2"/>
    <s v="21-6240"/>
    <x v="195"/>
    <n v="234636.97"/>
    <n v="234636.97"/>
    <m/>
    <m/>
    <m/>
    <n v="0"/>
    <x v="0"/>
    <m/>
    <s v="21.0"/>
    <s v="00036.0"/>
    <s v="91001"/>
    <s v="85000"/>
    <x v="8"/>
    <x v="55"/>
    <n v="0"/>
    <s v="Architect - Provide architectural &amp; engineering services for phase 3 &amp; 4  of the 21st Century project at Los Molinos.  Scope of work includes basic topographic survey &amp; full survey of the entire site.  Include allowances of $20,000.00."/>
  </r>
  <r>
    <s v="Los Molinos-Ceiling replacement-Contractor"/>
    <x v="5"/>
    <x v="3"/>
    <x v="16"/>
    <x v="1"/>
    <x v="3"/>
    <x v="3"/>
    <x v="0"/>
    <x v="4"/>
    <x v="0"/>
    <m/>
    <x v="5"/>
    <n v="0"/>
    <n v="34108.32"/>
    <s v="Pay app #1"/>
    <d v="2019-12-17T00:00:00"/>
    <s v="000000020049998"/>
    <n v="34108.32"/>
    <x v="0"/>
    <m/>
    <s v="21.0"/>
    <s v="00036.0"/>
    <s v="91001"/>
    <s v="85000"/>
    <x v="3"/>
    <x v="56"/>
    <n v="7.4579559165210063E-3"/>
    <s v="Ceiling replacement for Los Molinos."/>
  </r>
  <r>
    <s v="Los Molinos-Ceiling replacement-Contractor"/>
    <x v="5"/>
    <x v="3"/>
    <x v="16"/>
    <x v="1"/>
    <x v="3"/>
    <x v="3"/>
    <x v="0"/>
    <x v="21"/>
    <x v="1"/>
    <m/>
    <x v="5"/>
    <n v="0"/>
    <n v="102324.98"/>
    <s v="Pay app #2"/>
    <d v="2020-10-21T00:00:00"/>
    <s v="000000020136454"/>
    <n v="102324.98"/>
    <x v="0"/>
    <m/>
    <s v="21.0"/>
    <s v="00036.0"/>
    <s v="91001"/>
    <s v="85000"/>
    <x v="3"/>
    <x v="56"/>
    <n v="2.2373872122663726E-2"/>
    <s v="Ceiling replacement for Los Molinos."/>
  </r>
  <r>
    <s v="Los Molinos-Ceiling replacement-Contractor"/>
    <x v="5"/>
    <x v="3"/>
    <x v="16"/>
    <x v="1"/>
    <x v="3"/>
    <x v="3"/>
    <x v="0"/>
    <x v="203"/>
    <x v="1"/>
    <m/>
    <x v="5"/>
    <n v="0"/>
    <n v="204649.95"/>
    <s v="Pay app #3"/>
    <d v="2021-04-27T00:00:00"/>
    <s v="000000020183628"/>
    <n v="204649.95"/>
    <x v="0"/>
    <m/>
    <s v="21.0"/>
    <s v="00036.0"/>
    <s v="91001"/>
    <s v="85000"/>
    <x v="3"/>
    <x v="56"/>
    <n v="4.4747742058777101E-2"/>
    <s v="Ceiling replacement for Los Molinos."/>
  </r>
  <r>
    <s v="Los Molinos-Ceiling replacement-Contractor"/>
    <x v="5"/>
    <x v="3"/>
    <x v="16"/>
    <x v="1"/>
    <x v="3"/>
    <x v="3"/>
    <x v="0"/>
    <x v="5"/>
    <x v="2"/>
    <s v="2-5064"/>
    <x v="5"/>
    <n v="17951.75"/>
    <n v="17951.75"/>
    <m/>
    <m/>
    <m/>
    <n v="0"/>
    <x v="0"/>
    <m/>
    <s v="21.0"/>
    <s v="00036.0"/>
    <s v="91001"/>
    <s v="85000"/>
    <x v="3"/>
    <x v="56"/>
    <n v="0"/>
    <s v="Ceiling replacement for Los Molinos."/>
  </r>
  <r>
    <s v="Los Molinos-Drinking fountain replacement-DSA Fees"/>
    <x v="5"/>
    <x v="7"/>
    <x v="16"/>
    <x v="2"/>
    <x v="9"/>
    <x v="9"/>
    <x v="67"/>
    <x v="27"/>
    <x v="1"/>
    <s v="21-6130"/>
    <x v="24"/>
    <n v="0"/>
    <n v="1050"/>
    <s v="Per email"/>
    <d v="2021-05-05T00:00:00"/>
    <s v="000000020186221"/>
    <n v="1050"/>
    <x v="23"/>
    <m/>
    <s v="21.0"/>
    <s v="00036.0"/>
    <s v="91001"/>
    <s v="85000"/>
    <x v="9"/>
    <x v="57"/>
    <n v="0.5"/>
    <s v="DSA plan check review fee for Los Molinos' drinking fountain"/>
  </r>
  <r>
    <s v="Los Molinos-Fire alarm-Reprographics"/>
    <x v="5"/>
    <x v="8"/>
    <x v="16"/>
    <x v="3"/>
    <x v="15"/>
    <x v="11"/>
    <x v="49"/>
    <x v="65"/>
    <x v="1"/>
    <m/>
    <x v="99"/>
    <n v="0"/>
    <n v="422.21"/>
    <n v="10842654"/>
    <d v="2021-02-08T00:00:00"/>
    <s v="000000020162966"/>
    <n v="422.21"/>
    <x v="24"/>
    <m/>
    <s v="21.0"/>
    <s v="00036.0"/>
    <s v="91001"/>
    <s v="85000"/>
    <x v="7"/>
    <x v="58"/>
    <n v="8.4441999999999989E-2"/>
    <s v="Scanning/printing - set-up, copy, digital processing, copying, stapling, binding, 3 hole drill, cover, and delivery for Los Molinos"/>
  </r>
  <r>
    <s v="Los Molinos-Fire Alarm-DSA Fees"/>
    <x v="5"/>
    <x v="7"/>
    <x v="16"/>
    <x v="3"/>
    <x v="9"/>
    <x v="9"/>
    <x v="11"/>
    <x v="24"/>
    <x v="0"/>
    <s v="2-3176"/>
    <x v="196"/>
    <n v="0"/>
    <n v="870"/>
    <s v="Per email"/>
    <d v="2019-09-13T00:00:00"/>
    <s v="000000020015014"/>
    <n v="870"/>
    <x v="24"/>
    <m/>
    <s v="21.0"/>
    <s v="00036.0"/>
    <s v="91001"/>
    <s v="85000"/>
    <x v="9"/>
    <x v="58"/>
    <n v="1"/>
    <s v="DSA plan check review fee for Los Molinos fire alarm."/>
  </r>
  <r>
    <s v="Los Molinos-Fire alarm-Design"/>
    <x v="5"/>
    <x v="6"/>
    <x v="16"/>
    <x v="3"/>
    <x v="10"/>
    <x v="8"/>
    <x v="12"/>
    <x v="34"/>
    <x v="1"/>
    <m/>
    <x v="20"/>
    <n v="0"/>
    <n v="2425"/>
    <n v="28384"/>
    <d v="2021-03-24T00:00:00"/>
    <s v="000000020174735"/>
    <n v="2425"/>
    <x v="24"/>
    <m/>
    <s v="21.0"/>
    <s v="00036.0"/>
    <s v="91001"/>
    <s v="85000"/>
    <x v="8"/>
    <x v="58"/>
    <n v="1.4152319813247738E-2"/>
    <s v="Architect - Provide architectural &amp; engineering services to upgrade the existing fire detection and alarm systems for Los Mollinos. Facilities paid PO1-20*896 &amp; 19-109874 in the amount of $36,375.00. The total architect contract for Los Molinos FA is $48,500.00"/>
  </r>
  <r>
    <s v="Los Molinos-Fire alarm-Design"/>
    <x v="5"/>
    <x v="6"/>
    <x v="16"/>
    <x v="3"/>
    <x v="10"/>
    <x v="8"/>
    <x v="12"/>
    <x v="34"/>
    <x v="1"/>
    <m/>
    <x v="20"/>
    <n v="0"/>
    <n v="2425"/>
    <n v="28471"/>
    <d v="2021-03-24T00:00:00"/>
    <s v="000000020174735"/>
    <n v="2425"/>
    <x v="24"/>
    <m/>
    <s v="21.0"/>
    <s v="00036.0"/>
    <s v="91001"/>
    <s v="85000"/>
    <x v="8"/>
    <x v="58"/>
    <n v="1.4152319813247738E-2"/>
    <s v="Architect - Provide architectural &amp; engineering services to upgrade the existing fire detection and alarm systems for Los Mollinos. Facilities paid PO1-20*896 &amp; 19-109874 in the amount of $36,375.00. The total architect contract for Los Molinos FA is $48,500.00"/>
  </r>
  <r>
    <s v="Los Molinos-Fire alarm-Design"/>
    <x v="5"/>
    <x v="6"/>
    <x v="16"/>
    <x v="3"/>
    <x v="10"/>
    <x v="8"/>
    <x v="12"/>
    <x v="35"/>
    <x v="1"/>
    <m/>
    <x v="20"/>
    <n v="0"/>
    <n v="4850"/>
    <n v="28607"/>
    <d v="2021-05-26T00:00:00"/>
    <s v="000000020192536"/>
    <n v="4850"/>
    <x v="24"/>
    <m/>
    <s v="21.0"/>
    <s v="00036.0"/>
    <s v="91001"/>
    <s v="85000"/>
    <x v="8"/>
    <x v="58"/>
    <n v="2.8304639626495477E-2"/>
    <s v="Architect - Provide architectural &amp; engineering services to upgrade the existing fire detection and alarm systems for Los Mollinos. Facilities paid PO1-20*896 &amp; 19-109874 in the amount of $36,375.00. The total architect contract for Los Molinos FA is $48,500.00"/>
  </r>
  <r>
    <s v="Los Molinos-Fire alarm-Design"/>
    <x v="5"/>
    <x v="6"/>
    <x v="16"/>
    <x v="3"/>
    <x v="10"/>
    <x v="8"/>
    <x v="12"/>
    <x v="17"/>
    <x v="1"/>
    <m/>
    <x v="20"/>
    <n v="0"/>
    <n v="1455"/>
    <n v="28734"/>
    <d v="2021-09-09T00:00:00"/>
    <s v="000000020255226"/>
    <n v="1455"/>
    <x v="24"/>
    <m/>
    <s v="21.0"/>
    <s v="00036.0"/>
    <s v="91001"/>
    <s v="85000"/>
    <x v="8"/>
    <x v="58"/>
    <n v="8.4913918879486426E-3"/>
    <s v="Architect - Provide architectural &amp; engineering services to upgrade the existing fire detection and alarm systems for Los Mollinos. Facilities paid PO1-20*896 &amp; 19-109874 in the amount of $36,375.00. The total architect contract for Los Molinos FA is $48,500.00"/>
  </r>
  <r>
    <s v="Los Molinos-Fire alarm-Design"/>
    <x v="5"/>
    <x v="6"/>
    <x v="16"/>
    <x v="3"/>
    <x v="10"/>
    <x v="8"/>
    <x v="12"/>
    <x v="25"/>
    <x v="2"/>
    <s v="21-1992"/>
    <x v="20"/>
    <n v="970"/>
    <n v="970"/>
    <m/>
    <m/>
    <m/>
    <n v="0"/>
    <x v="24"/>
    <m/>
    <s v="21.0"/>
    <s v="00036.0"/>
    <s v="91001"/>
    <s v="85000"/>
    <x v="8"/>
    <x v="58"/>
    <n v="0"/>
    <s v="Architect - Provide architectural &amp; engineering services to upgrade the existing fire detection and alarm systems for Los Mollinos. Facilities paid PO1-20*896 &amp; 19-109874 in the amount of $36,375.00. The total architect contract for Los Molinos FA is $48,500.00"/>
  </r>
  <r>
    <s v="Los Molinos-Fire Alarm-DSA Inspection"/>
    <x v="5"/>
    <x v="4"/>
    <x v="16"/>
    <x v="3"/>
    <x v="5"/>
    <x v="4"/>
    <x v="54"/>
    <x v="19"/>
    <x v="2"/>
    <s v="21-3784"/>
    <x v="125"/>
    <n v="0"/>
    <n v="14350"/>
    <s v="202110-05:LMFA"/>
    <d v="2021-10-19T00:00:00"/>
    <s v="000000020302605"/>
    <n v="14350"/>
    <x v="24"/>
    <m/>
    <s v="21.0"/>
    <s v="00036.0"/>
    <s v="91001"/>
    <s v="85000"/>
    <x v="5"/>
    <x v="58"/>
    <n v="0.5"/>
    <s v="General inspection for the project as defined in Title 24 at Los Molinos.  Alterations to fire alarm system "/>
  </r>
  <r>
    <s v="Los Molinos-Fire Alarm-Contractor"/>
    <x v="5"/>
    <x v="3"/>
    <x v="16"/>
    <x v="3"/>
    <x v="13"/>
    <x v="3"/>
    <x v="21"/>
    <x v="187"/>
    <x v="1"/>
    <m/>
    <x v="197"/>
    <n v="0"/>
    <n v="102643.66"/>
    <s v="Pay app #1"/>
    <d v="2021-03-18T00:00:00"/>
    <s v="000000020173348"/>
    <n v="102643.66"/>
    <x v="24"/>
    <m/>
    <s v="21.0"/>
    <s v="00036.0"/>
    <s v="91001"/>
    <s v="85000"/>
    <x v="4"/>
    <x v="58"/>
    <n v="0.54333319429355331"/>
    <s v="Installation of a new fire alarm devices on the existing fire alarm control panel at Los Molinos. Change order of $34,440.93 is created using Facilities' account string (PO2W-22*914). The total project cost with change order is $223,355.69"/>
  </r>
  <r>
    <s v="Los Molinos-Fire Alarm-Contractor"/>
    <x v="5"/>
    <x v="3"/>
    <x v="16"/>
    <x v="3"/>
    <x v="13"/>
    <x v="3"/>
    <x v="21"/>
    <x v="90"/>
    <x v="1"/>
    <m/>
    <x v="197"/>
    <n v="0"/>
    <n v="49407.6"/>
    <s v="Pay app #2"/>
    <d v="2021-05-21T00:00:00"/>
    <s v="000000020191188"/>
    <n v="49407.6"/>
    <x v="24"/>
    <m/>
    <s v="21.0"/>
    <s v="00036.0"/>
    <s v="91001"/>
    <s v="85000"/>
    <x v="4"/>
    <x v="58"/>
    <n v="0.2615338261552459"/>
    <s v="Installation of a new fire alarm devices on the existing fire alarm control panel at Los Molinos. Change order of $34,440.93 is created using Facilities' account string (PO2W-22*914). The total project cost with change order is $223,355.69"/>
  </r>
  <r>
    <s v="Los Molinos-Fire Alarm-Contractor"/>
    <x v="5"/>
    <x v="3"/>
    <x v="16"/>
    <x v="3"/>
    <x v="13"/>
    <x v="3"/>
    <x v="21"/>
    <x v="90"/>
    <x v="1"/>
    <m/>
    <x v="197"/>
    <n v="0"/>
    <n v="26150.38"/>
    <s v="Pay app #3"/>
    <d v="2021-05-21T00:00:00"/>
    <s v="000000020191188"/>
    <n v="26150.38"/>
    <x v="24"/>
    <m/>
    <s v="21.0"/>
    <s v="00036.0"/>
    <s v="91001"/>
    <s v="85000"/>
    <x v="4"/>
    <x v="58"/>
    <n v="0.13842422900148194"/>
    <s v="Installation of a new fire alarm devices on the existing fire alarm control panel at Los Molinos. Change order of $34,440.93 is created using Facilities' account string (PO2W-22*914). The total project cost with change order is $223,355.69"/>
  </r>
  <r>
    <s v="Los Molinos-Fire Alarm-Contractor"/>
    <x v="5"/>
    <x v="3"/>
    <x v="16"/>
    <x v="3"/>
    <x v="13"/>
    <x v="3"/>
    <x v="21"/>
    <x v="7"/>
    <x v="2"/>
    <s v="2-9610"/>
    <x v="197"/>
    <n v="10713.119999999995"/>
    <n v="10713.119999999995"/>
    <m/>
    <m/>
    <m/>
    <n v="0"/>
    <x v="24"/>
    <m/>
    <s v="21.0"/>
    <s v="00036.0"/>
    <s v="91001"/>
    <s v="85000"/>
    <x v="4"/>
    <x v="58"/>
    <n v="0"/>
    <s v="Installation of a new fire alarm devices on the existing fire alarm control panel at Los Molinos. Change order of $34,440.93 is created using Facilities' account string (PO2W-22*914). The total project cost with change order is $223,355.69"/>
  </r>
  <r>
    <s v="Los Molinos-Interim Housing-Design"/>
    <x v="5"/>
    <x v="6"/>
    <x v="16"/>
    <x v="4"/>
    <x v="8"/>
    <x v="8"/>
    <x v="9"/>
    <x v="20"/>
    <x v="2"/>
    <s v="21-6245"/>
    <x v="198"/>
    <n v="79400"/>
    <n v="79400"/>
    <m/>
    <m/>
    <m/>
    <n v="0"/>
    <x v="0"/>
    <m/>
    <s v="21.0"/>
    <s v="00036.0"/>
    <s v="91001"/>
    <s v="85000"/>
    <x v="8"/>
    <x v="59"/>
    <n v="0"/>
    <s v="Architect - Prepare design documents for Los Molinos Interim Housing project.  Scope of work includes design services of ADA path of travel to both areas of interim housing, power data, &amp; stand alone fire alarm system.  Include allowances of $20,000.00"/>
  </r>
  <r>
    <s v="Los Robles-21st Century-Technology"/>
    <x v="8"/>
    <x v="0"/>
    <x v="17"/>
    <x v="0"/>
    <x v="0"/>
    <x v="5"/>
    <x v="0"/>
    <x v="9"/>
    <x v="0"/>
    <s v="2-512"/>
    <x v="8"/>
    <n v="0"/>
    <n v="4269.59"/>
    <s v="0173646-IN"/>
    <d v="2019-10-10T00:00:00"/>
    <s v="000000020025135"/>
    <n v="4269.59"/>
    <x v="0"/>
    <m/>
    <s v="21.0"/>
    <s v="00036.0"/>
    <s v="91001"/>
    <s v="85000"/>
    <x v="1"/>
    <x v="60"/>
    <n v="9.8271605875986483E-4"/>
    <s v="Lenovo 300e Laptops, electronic waste, 3 yr sealed battery replacement, 4.5 year warranty, integration services, imaging, asset tag &amp; reporting, cart wiring, and delivery for Los Robles. Total computers: 11"/>
  </r>
  <r>
    <s v="Los Robles-21st Century-Technology"/>
    <x v="8"/>
    <x v="0"/>
    <x v="17"/>
    <x v="0"/>
    <x v="0"/>
    <x v="5"/>
    <x v="0"/>
    <x v="9"/>
    <x v="0"/>
    <s v="2-512"/>
    <x v="8"/>
    <n v="0"/>
    <n v="128.04"/>
    <s v="0173646-IN"/>
    <d v="2019-10-10T00:00:00"/>
    <s v="000000020025135"/>
    <n v="128.04"/>
    <x v="0"/>
    <m/>
    <s v="21.0"/>
    <s v="00036.0"/>
    <s v="91001"/>
    <s v="85000"/>
    <x v="6"/>
    <x v="60"/>
    <n v="2.9470502826644496E-5"/>
    <s v="Lenovo 300e Laptops, electronic waste, 3 yr sealed battery replacement, 4.5 year warranty, integration services, imaging, asset tag &amp; reporting, cart wiring, and delivery for Los Robles. Total computers: 11"/>
  </r>
  <r>
    <s v="Los Robles-21st Century-Technology"/>
    <x v="8"/>
    <x v="0"/>
    <x v="17"/>
    <x v="0"/>
    <x v="0"/>
    <x v="5"/>
    <x v="0"/>
    <x v="9"/>
    <x v="0"/>
    <s v="2-512"/>
    <x v="8"/>
    <n v="0"/>
    <n v="104.5"/>
    <s v="0173646-IN"/>
    <d v="2019-10-10T00:00:00"/>
    <s v="000000020025135"/>
    <n v="104.5"/>
    <x v="0"/>
    <m/>
    <s v="21.0"/>
    <s v="00036.0"/>
    <s v="91001"/>
    <s v="85000"/>
    <x v="6"/>
    <x v="60"/>
    <n v="2.4052386327587863E-5"/>
    <s v="Lenovo 300e Laptops, electronic waste, 3 yr sealed battery replacement, 4.5 year warranty, integration services, imaging, asset tag &amp; reporting, cart wiring, and delivery for Los Robles. Total computers: 11"/>
  </r>
  <r>
    <s v="Los Robles-21st Century-Technology"/>
    <x v="8"/>
    <x v="0"/>
    <x v="17"/>
    <x v="0"/>
    <x v="0"/>
    <x v="5"/>
    <x v="0"/>
    <x v="9"/>
    <x v="0"/>
    <s v="2-512"/>
    <x v="8"/>
    <n v="0"/>
    <n v="55"/>
    <s v="0173646-IN"/>
    <d v="2019-10-10T00:00:00"/>
    <s v="000000020025135"/>
    <n v="55"/>
    <x v="0"/>
    <m/>
    <s v="21.0"/>
    <s v="00036.0"/>
    <s v="91001"/>
    <s v="85000"/>
    <x v="6"/>
    <x v="60"/>
    <n v="1.2659150698730454E-5"/>
    <s v="Lenovo 300e Laptops, electronic waste, 3 yr sealed battery replacement, 4.5 year warranty, integration services, imaging, asset tag &amp; reporting, cart wiring, and delivery for Los Robles. Total computers: 11"/>
  </r>
  <r>
    <s v="Los Robles-21st Century-Technology"/>
    <x v="8"/>
    <x v="0"/>
    <x v="17"/>
    <x v="0"/>
    <x v="0"/>
    <x v="5"/>
    <x v="0"/>
    <x v="9"/>
    <x v="0"/>
    <s v="2-512"/>
    <x v="8"/>
    <n v="0"/>
    <n v="33"/>
    <s v="0173646-IN"/>
    <d v="2019-10-10T00:00:00"/>
    <s v="000000020025135"/>
    <n v="33"/>
    <x v="0"/>
    <m/>
    <s v="21.0"/>
    <s v="00036.0"/>
    <s v="91001"/>
    <s v="85000"/>
    <x v="6"/>
    <x v="60"/>
    <n v="7.5954904192382725E-6"/>
    <s v="Lenovo 300e Laptops, electronic waste, 3 yr sealed battery replacement, 4.5 year warranty, integration services, imaging, asset tag &amp; reporting, cart wiring, and delivery for Los Robles. Total computers: 11"/>
  </r>
  <r>
    <s v="Los Robles-21st Century-Technology"/>
    <x v="8"/>
    <x v="0"/>
    <x v="17"/>
    <x v="0"/>
    <x v="0"/>
    <x v="5"/>
    <x v="0"/>
    <x v="9"/>
    <x v="0"/>
    <s v="2-512"/>
    <x v="8"/>
    <n v="0"/>
    <n v="352.33"/>
    <s v="0173646-IN"/>
    <d v="2019-10-10T00:00:00"/>
    <s v="000000020025135"/>
    <n v="352.33"/>
    <x v="0"/>
    <m/>
    <s v="21.0"/>
    <s v="00036.0"/>
    <s v="91001"/>
    <s v="85000"/>
    <x v="6"/>
    <x v="60"/>
    <n v="8.109451937606728E-5"/>
    <s v="Lenovo 300e Laptops, electronic waste, 3 yr sealed battery replacement, 4.5 year warranty, integration services, imaging, asset tag &amp; reporting, cart wiring, and delivery for Los Robles. Total computers: 11"/>
  </r>
  <r>
    <s v="Los Robles-21st Century-Technology"/>
    <x v="8"/>
    <x v="0"/>
    <x v="17"/>
    <x v="0"/>
    <x v="0"/>
    <x v="5"/>
    <x v="0"/>
    <x v="9"/>
    <x v="0"/>
    <s v="2-512"/>
    <x v="8"/>
    <n v="0"/>
    <n v="16.5"/>
    <s v="0173646-IN"/>
    <d v="2019-10-10T00:00:00"/>
    <s v="000000020025135"/>
    <n v="16.5"/>
    <x v="0"/>
    <m/>
    <s v="21.0"/>
    <s v="00036.0"/>
    <s v="91001"/>
    <s v="85000"/>
    <x v="6"/>
    <x v="60"/>
    <n v="3.7977452096191363E-6"/>
    <s v="Lenovo 300e Laptops, electronic waste, 3 yr sealed battery replacement, 4.5 year warranty, integration services, imaging, asset tag &amp; reporting, cart wiring, and delivery for Los Robles. Total computers: 11"/>
  </r>
  <r>
    <s v="Los Robles-21st Century-Technology"/>
    <x v="8"/>
    <x v="0"/>
    <x v="17"/>
    <x v="0"/>
    <x v="0"/>
    <x v="5"/>
    <x v="0"/>
    <x v="46"/>
    <x v="0"/>
    <s v="2-1409"/>
    <x v="27"/>
    <n v="0"/>
    <n v="50458.8"/>
    <s v="0175393-IN"/>
    <d v="2019-10-22T00:00:00"/>
    <s v="000000020029495"/>
    <n v="50458.8"/>
    <x v="0"/>
    <m/>
    <s v="21.0"/>
    <s v="00036.0"/>
    <s v="91001"/>
    <s v="85000"/>
    <x v="1"/>
    <x v="60"/>
    <n v="1.798536418480489E-2"/>
    <s v="Lenovo 300e Laptops, electronic waste, 3 yr sealed battery replacement, 4.5 year warranty, integration services, imaging, asset tag &amp; reporting, cart wiring, and delivery for Los Robles. Total computers: 130"/>
  </r>
  <r>
    <s v="Los Robles-21st Century-Technology"/>
    <x v="8"/>
    <x v="0"/>
    <x v="17"/>
    <x v="0"/>
    <x v="0"/>
    <x v="5"/>
    <x v="0"/>
    <x v="46"/>
    <x v="0"/>
    <s v="2-1409"/>
    <x v="27"/>
    <n v="0"/>
    <n v="195"/>
    <s v="0175393-IN"/>
    <d v="2019-10-22T00:00:00"/>
    <s v="000000020029495"/>
    <n v="195"/>
    <x v="0"/>
    <m/>
    <s v="21.0"/>
    <s v="00036.0"/>
    <s v="91001"/>
    <s v="85000"/>
    <x v="6"/>
    <x v="60"/>
    <n v="6.9505141145587168E-5"/>
    <s v="Lenovo 300e Laptops, electronic waste, 3 yr sealed battery replacement, 4.5 year warranty, integration services, imaging, asset tag &amp; reporting, cart wiring, and delivery for Los Robles. Total computers: 130"/>
  </r>
  <r>
    <s v="Los Robles-21st Century-Technology"/>
    <x v="8"/>
    <x v="0"/>
    <x v="17"/>
    <x v="0"/>
    <x v="0"/>
    <x v="5"/>
    <x v="0"/>
    <x v="46"/>
    <x v="0"/>
    <s v="2-1409"/>
    <x v="27"/>
    <n v="0"/>
    <n v="390"/>
    <s v="0175393-IN"/>
    <d v="2019-10-22T00:00:00"/>
    <s v="000000020029495"/>
    <n v="390"/>
    <x v="0"/>
    <m/>
    <s v="21.0"/>
    <s v="00036.0"/>
    <s v="91001"/>
    <s v="85000"/>
    <x v="6"/>
    <x v="60"/>
    <n v="1.3901028229117434E-4"/>
    <s v="Lenovo 300e Laptops, electronic waste, 3 yr sealed battery replacement, 4.5 year warranty, integration services, imaging, asset tag &amp; reporting, cart wiring, and delivery for Los Robles. Total computers: 130"/>
  </r>
  <r>
    <s v="Los Robles-21st Century-Technology"/>
    <x v="8"/>
    <x v="0"/>
    <x v="17"/>
    <x v="0"/>
    <x v="0"/>
    <x v="5"/>
    <x v="0"/>
    <x v="46"/>
    <x v="0"/>
    <s v="2-1409"/>
    <x v="27"/>
    <n v="0"/>
    <n v="650"/>
    <s v="0175393-IN"/>
    <d v="2019-10-22T00:00:00"/>
    <s v="000000020029495"/>
    <n v="650"/>
    <x v="0"/>
    <m/>
    <s v="21.0"/>
    <s v="00036.0"/>
    <s v="91001"/>
    <s v="85000"/>
    <x v="6"/>
    <x v="60"/>
    <n v="2.3168380381862388E-4"/>
    <s v="Lenovo 300e Laptops, electronic waste, 3 yr sealed battery replacement, 4.5 year warranty, integration services, imaging, asset tag &amp; reporting, cart wiring, and delivery for Los Robles. Total computers: 130"/>
  </r>
  <r>
    <s v="Los Robles-21st Century-Technology"/>
    <x v="8"/>
    <x v="0"/>
    <x v="17"/>
    <x v="0"/>
    <x v="0"/>
    <x v="5"/>
    <x v="0"/>
    <x v="46"/>
    <x v="0"/>
    <s v="2-1409"/>
    <x v="27"/>
    <n v="0"/>
    <n v="1235"/>
    <s v="0175393-IN"/>
    <d v="2019-10-22T00:00:00"/>
    <s v="000000020029495"/>
    <n v="1235"/>
    <x v="0"/>
    <m/>
    <s v="21.0"/>
    <s v="00036.0"/>
    <s v="91001"/>
    <s v="85000"/>
    <x v="6"/>
    <x v="60"/>
    <n v="4.4019922725538536E-4"/>
    <s v="Lenovo 300e Laptops, electronic waste, 3 yr sealed battery replacement, 4.5 year warranty, integration services, imaging, asset tag &amp; reporting, cart wiring, and delivery for Los Robles. Total computers: 130"/>
  </r>
  <r>
    <s v="Los Robles-21st Century-Technology"/>
    <x v="8"/>
    <x v="0"/>
    <x v="17"/>
    <x v="0"/>
    <x v="0"/>
    <x v="5"/>
    <x v="0"/>
    <x v="46"/>
    <x v="0"/>
    <s v="2-1409"/>
    <x v="27"/>
    <n v="0"/>
    <n v="1513.2"/>
    <s v="0175393-IN"/>
    <d v="2019-10-22T00:00:00"/>
    <s v="000000020029495"/>
    <n v="1513.2"/>
    <x v="0"/>
    <m/>
    <s v="21.0"/>
    <s v="00036.0"/>
    <s v="91001"/>
    <s v="85000"/>
    <x v="6"/>
    <x v="60"/>
    <n v="5.3935989528975639E-4"/>
    <s v="Lenovo 300e Laptops, electronic waste, 3 yr sealed battery replacement, 4.5 year warranty, integration services, imaging, asset tag &amp; reporting, cart wiring, and delivery for Los Robles. Total computers: 130"/>
  </r>
  <r>
    <s v="Los Robles-21st Century-Technology"/>
    <x v="8"/>
    <x v="0"/>
    <x v="17"/>
    <x v="0"/>
    <x v="0"/>
    <x v="5"/>
    <x v="0"/>
    <x v="46"/>
    <x v="0"/>
    <s v="2-1409"/>
    <x v="27"/>
    <n v="0"/>
    <n v="4163.8999999999996"/>
    <s v="0175393-IN"/>
    <d v="2019-10-22T00:00:00"/>
    <s v="000000020029495"/>
    <n v="4163.8999999999996"/>
    <x v="0"/>
    <m/>
    <s v="21.0"/>
    <s v="00036.0"/>
    <s v="91001"/>
    <s v="85000"/>
    <x v="6"/>
    <x v="60"/>
    <n v="1.4841664472621044E-3"/>
    <s v="Lenovo 300e Laptops, electronic waste, 3 yr sealed battery replacement, 4.5 year warranty, integration services, imaging, asset tag &amp; reporting, cart wiring, and delivery for Los Robles. Total computers: 130"/>
  </r>
  <r>
    <s v="Los Robles-21st Century-Technology"/>
    <x v="8"/>
    <x v="0"/>
    <x v="17"/>
    <x v="0"/>
    <x v="0"/>
    <x v="0"/>
    <x v="0"/>
    <x v="47"/>
    <x v="0"/>
    <s v="2-2605"/>
    <x v="0"/>
    <n v="0"/>
    <n v="13003.22"/>
    <s v="0175400-IN"/>
    <d v="2019-10-15T00:00:00"/>
    <s v="000000020026572"/>
    <n v="13003.22"/>
    <x v="0"/>
    <m/>
    <s v="21.0"/>
    <s v="00036.0"/>
    <s v="91001"/>
    <s v="85000"/>
    <x v="0"/>
    <x v="60"/>
    <n v="1.638680007175641E-2"/>
    <s v="Ergotron Zip40 Charging carts to store laptops at Los Robles. Total carts: 10"/>
  </r>
  <r>
    <s v="Los Robles-21st Century-Contractor"/>
    <x v="8"/>
    <x v="3"/>
    <x v="17"/>
    <x v="0"/>
    <x v="7"/>
    <x v="7"/>
    <x v="97"/>
    <x v="35"/>
    <x v="1"/>
    <s v="21-5873"/>
    <x v="142"/>
    <n v="0"/>
    <n v="40000"/>
    <s v="2021-044D"/>
    <d v="2021-05-26T00:00:00"/>
    <s v="000000020192522"/>
    <n v="40000"/>
    <x v="0"/>
    <m/>
    <s v="21.0"/>
    <s v="00036.0"/>
    <s v="91001"/>
    <s v="85000"/>
    <x v="3"/>
    <x v="60"/>
    <n v="0.48484848484848486"/>
    <s v="Demo of ceiling tiles in 16 classrooms at Los Robles"/>
  </r>
  <r>
    <s v="Los Robles-21st Century-Environ Consultant"/>
    <x v="8"/>
    <x v="2"/>
    <x v="17"/>
    <x v="0"/>
    <x v="2"/>
    <x v="2"/>
    <x v="2"/>
    <x v="3"/>
    <x v="1"/>
    <s v="2-10244"/>
    <x v="199"/>
    <n v="0"/>
    <n v="2800"/>
    <s v="MCSI-4540"/>
    <d v="2020-08-17T00:00:00"/>
    <s v="000000020119790"/>
    <n v="2800"/>
    <x v="0"/>
    <m/>
    <s v="21.0"/>
    <s v="00036.0"/>
    <s v="91001"/>
    <s v="85000"/>
    <x v="2"/>
    <x v="60"/>
    <n v="1"/>
    <s v="Asbestos &amp; lead-based paint survey of Los Robles' permanent buildings. Walk through, collect samples, testing of samples, and prepare report."/>
  </r>
  <r>
    <s v="Los Robles-Ceiling replacement-Contractor"/>
    <x v="8"/>
    <x v="3"/>
    <x v="17"/>
    <x v="1"/>
    <x v="3"/>
    <x v="3"/>
    <x v="0"/>
    <x v="4"/>
    <x v="0"/>
    <m/>
    <x v="5"/>
    <n v="0"/>
    <n v="20840.810000000001"/>
    <s v="Pay app #1"/>
    <d v="2019-12-17T00:00:00"/>
    <s v="000000020049998"/>
    <n v="20840.810000000001"/>
    <x v="0"/>
    <m/>
    <s v="21.0"/>
    <s v="00036.0"/>
    <s v="91001"/>
    <s v="85000"/>
    <x v="3"/>
    <x v="61"/>
    <n v="4.5569480480009026E-3"/>
    <s v="Ceiling replacement for Los Robles."/>
  </r>
  <r>
    <s v="Los Robles-Ceiling replacement-Contractor"/>
    <x v="8"/>
    <x v="3"/>
    <x v="17"/>
    <x v="1"/>
    <x v="3"/>
    <x v="3"/>
    <x v="0"/>
    <x v="22"/>
    <x v="1"/>
    <m/>
    <x v="5"/>
    <n v="0"/>
    <n v="187567.34"/>
    <s v="Pay app #5"/>
    <d v="2021-06-17T00:00:00"/>
    <s v="000000020198995"/>
    <n v="187567.34"/>
    <x v="0"/>
    <m/>
    <s v="21.0"/>
    <s v="00036.0"/>
    <s v="91001"/>
    <s v="85000"/>
    <x v="3"/>
    <x v="61"/>
    <n v="4.1012543364759894E-2"/>
    <s v="Ceiling replacement for Los Robles."/>
  </r>
  <r>
    <s v="Los Robles-Ceiling replacement-Contractor"/>
    <x v="8"/>
    <x v="3"/>
    <x v="17"/>
    <x v="1"/>
    <x v="3"/>
    <x v="3"/>
    <x v="0"/>
    <x v="5"/>
    <x v="2"/>
    <s v="2-5065"/>
    <x v="5"/>
    <n v="10968.850000000006"/>
    <n v="10968.850000000006"/>
    <m/>
    <m/>
    <m/>
    <n v="0"/>
    <x v="0"/>
    <m/>
    <s v="21.0"/>
    <s v="00036.0"/>
    <s v="91001"/>
    <s v="85000"/>
    <x v="3"/>
    <x v="61"/>
    <n v="0"/>
    <s v="Ceiling replacement for Los Robles."/>
  </r>
  <r>
    <s v="Los Robles-Fire alarm-DSA Fees"/>
    <x v="8"/>
    <x v="7"/>
    <x v="17"/>
    <x v="3"/>
    <x v="9"/>
    <x v="9"/>
    <x v="67"/>
    <x v="139"/>
    <x v="1"/>
    <s v="21-5370"/>
    <x v="95"/>
    <n v="0"/>
    <n v="900"/>
    <s v="Per email"/>
    <d v="2021-03-30T00:00:00"/>
    <s v="000000020176204"/>
    <n v="900"/>
    <x v="25"/>
    <m/>
    <s v="21.0"/>
    <s v="00036.0"/>
    <s v="91001"/>
    <s v="85000"/>
    <x v="9"/>
    <x v="62"/>
    <n v="0.12684989429175475"/>
    <s v="DSA plan check review fee for Los Robles fire alarm."/>
  </r>
  <r>
    <s v="Los Robles-Fire alarm-Design"/>
    <x v="8"/>
    <x v="6"/>
    <x v="17"/>
    <x v="3"/>
    <x v="10"/>
    <x v="8"/>
    <x v="51"/>
    <x v="33"/>
    <x v="1"/>
    <m/>
    <x v="96"/>
    <n v="0"/>
    <n v="7275"/>
    <n v="28230"/>
    <d v="2021-02-05T00:00:00"/>
    <s v="000000020162584"/>
    <n v="7275"/>
    <x v="25"/>
    <m/>
    <s v="21.0"/>
    <s v="00036.0"/>
    <s v="91001"/>
    <s v="85000"/>
    <x v="8"/>
    <x v="62"/>
    <n v="1.8653846153846153E-2"/>
    <s v="Architect - Provide architectural &amp; engineering services to upgrade the existing fire detection and alarm systems for Los Robles."/>
  </r>
  <r>
    <s v="Los Robles-Fire alarm-Design"/>
    <x v="8"/>
    <x v="6"/>
    <x v="17"/>
    <x v="3"/>
    <x v="10"/>
    <x v="8"/>
    <x v="51"/>
    <x v="37"/>
    <x v="1"/>
    <m/>
    <x v="96"/>
    <n v="0"/>
    <n v="7275"/>
    <n v="28291"/>
    <d v="2021-02-09T00:00:00"/>
    <s v="000000020163360"/>
    <n v="7275"/>
    <x v="25"/>
    <m/>
    <s v="21.0"/>
    <s v="00036.0"/>
    <s v="91001"/>
    <s v="85000"/>
    <x v="8"/>
    <x v="62"/>
    <n v="1.8653846153846153E-2"/>
    <s v="Architect - Provide architectural &amp; engineering services to upgrade the existing fire detection and alarm systems for Los Robles."/>
  </r>
  <r>
    <s v="Los Robles-Fire alarm-Design"/>
    <x v="8"/>
    <x v="6"/>
    <x v="17"/>
    <x v="3"/>
    <x v="10"/>
    <x v="8"/>
    <x v="51"/>
    <x v="34"/>
    <x v="1"/>
    <m/>
    <x v="96"/>
    <n v="0"/>
    <n v="7275"/>
    <n v="28387"/>
    <d v="2021-03-24T00:00:00"/>
    <s v="000000020174735"/>
    <n v="7275"/>
    <x v="25"/>
    <m/>
    <s v="21.0"/>
    <s v="00036.0"/>
    <s v="91001"/>
    <s v="85000"/>
    <x v="8"/>
    <x v="62"/>
    <n v="1.8653846153846153E-2"/>
    <s v="Architect - Provide architectural &amp; engineering services to upgrade the existing fire detection and alarm systems for Los Robles."/>
  </r>
  <r>
    <s v="Los Robles-Fire alarm-Design"/>
    <x v="8"/>
    <x v="6"/>
    <x v="17"/>
    <x v="3"/>
    <x v="10"/>
    <x v="8"/>
    <x v="51"/>
    <x v="35"/>
    <x v="1"/>
    <m/>
    <x v="96"/>
    <n v="0"/>
    <n v="2425"/>
    <n v="28516"/>
    <d v="2021-05-26T00:00:00"/>
    <s v="000000020192536"/>
    <n v="2425"/>
    <x v="25"/>
    <m/>
    <s v="21.0"/>
    <s v="00036.0"/>
    <s v="91001"/>
    <s v="85000"/>
    <x v="8"/>
    <x v="62"/>
    <n v="6.2179487179487179E-3"/>
    <s v="Architect - Provide architectural &amp; engineering services to upgrade the existing fire detection and alarm systems for Los Robles."/>
  </r>
  <r>
    <s v="Los Robles-Fire alarm-Design"/>
    <x v="8"/>
    <x v="6"/>
    <x v="17"/>
    <x v="3"/>
    <x v="10"/>
    <x v="8"/>
    <x v="51"/>
    <x v="35"/>
    <x v="1"/>
    <m/>
    <x v="96"/>
    <n v="0"/>
    <n v="9700"/>
    <n v="28610"/>
    <d v="2021-05-26T00:00:00"/>
    <s v="000000020192536"/>
    <n v="9700"/>
    <x v="25"/>
    <m/>
    <s v="21.0"/>
    <s v="00036.0"/>
    <s v="91001"/>
    <s v="85000"/>
    <x v="8"/>
    <x v="62"/>
    <n v="2.4871794871794872E-2"/>
    <s v="Architect - Provide architectural &amp; engineering services to upgrade the existing fire detection and alarm systems for Los Robles."/>
  </r>
  <r>
    <s v="Los Robles-Fire alarm-Design"/>
    <x v="8"/>
    <x v="6"/>
    <x v="17"/>
    <x v="3"/>
    <x v="10"/>
    <x v="8"/>
    <x v="51"/>
    <x v="108"/>
    <x v="1"/>
    <m/>
    <x v="96"/>
    <n v="0"/>
    <n v="1455"/>
    <n v="28686"/>
    <d v="2021-06-23T00:00:00"/>
    <s v="000000020200466"/>
    <n v="1455"/>
    <x v="25"/>
    <m/>
    <s v="21.0"/>
    <s v="00036.0"/>
    <s v="91001"/>
    <s v="85000"/>
    <x v="8"/>
    <x v="62"/>
    <n v="3.7307692307692306E-3"/>
    <s v="Architect - Provide architectural &amp; engineering services to upgrade the existing fire detection and alarm systems for Los Robles."/>
  </r>
  <r>
    <s v="Los Robles-Fire alarm-Design"/>
    <x v="8"/>
    <x v="6"/>
    <x v="17"/>
    <x v="3"/>
    <x v="10"/>
    <x v="8"/>
    <x v="51"/>
    <x v="17"/>
    <x v="2"/>
    <m/>
    <x v="96"/>
    <n v="0"/>
    <n v="970"/>
    <n v="28835"/>
    <d v="2021-09-09T00:00:00"/>
    <s v="000000020255227"/>
    <n v="970"/>
    <x v="25"/>
    <m/>
    <s v="21.0"/>
    <s v="00036.0"/>
    <s v="91001"/>
    <s v="85000"/>
    <x v="8"/>
    <x v="62"/>
    <n v="2.4871794871794872E-3"/>
    <s v="Architect - Provide architectural &amp; engineering services to upgrade the existing fire detection and alarm systems for Los Robles."/>
  </r>
  <r>
    <s v="Los Robles-Fire alarm-Design"/>
    <x v="8"/>
    <x v="6"/>
    <x v="17"/>
    <x v="3"/>
    <x v="10"/>
    <x v="8"/>
    <x v="51"/>
    <x v="140"/>
    <x v="2"/>
    <s v="21-2535"/>
    <x v="96"/>
    <n v="12125"/>
    <n v="12125"/>
    <m/>
    <m/>
    <m/>
    <n v="0"/>
    <x v="25"/>
    <m/>
    <s v="21.0"/>
    <s v="00036.0"/>
    <s v="91001"/>
    <s v="85000"/>
    <x v="8"/>
    <x v="62"/>
    <n v="0"/>
    <s v="Architect - Provide architectural &amp; engineering services to upgrade the existing fire detection and alarm systems for Los Robles."/>
  </r>
  <r>
    <s v="Mesa Robles-21st Century-Reprographics"/>
    <x v="3"/>
    <x v="8"/>
    <x v="18"/>
    <x v="0"/>
    <x v="15"/>
    <x v="11"/>
    <x v="23"/>
    <x v="44"/>
    <x v="1"/>
    <m/>
    <x v="39"/>
    <n v="0"/>
    <n v="40.840000000000003"/>
    <n v="10744155"/>
    <d v="2020-10-13T00:00:00"/>
    <s v="000000020134052"/>
    <n v="40.840000000000003"/>
    <x v="26"/>
    <m/>
    <s v="21.0"/>
    <s v="00036.0"/>
    <s v="91001"/>
    <s v="85000"/>
    <x v="7"/>
    <x v="63"/>
    <n v="1.1566783731732186E-2"/>
    <s v="Scanning/printing - set-up, copy, digital processing, copying, stapling, binding, 3 hole drill, cover, and delivery for Mesa Robles."/>
  </r>
  <r>
    <s v="Mesa Robles-21st Century-Reprographics"/>
    <x v="3"/>
    <x v="8"/>
    <x v="18"/>
    <x v="0"/>
    <x v="15"/>
    <x v="11"/>
    <x v="23"/>
    <x v="44"/>
    <x v="1"/>
    <m/>
    <x v="39"/>
    <n v="0"/>
    <n v="20.51"/>
    <n v="10744848"/>
    <d v="2020-10-13T00:00:00"/>
    <s v="000000020134052"/>
    <n v="20.51"/>
    <x v="26"/>
    <m/>
    <s v="21.0"/>
    <s v="00036.0"/>
    <s v="91001"/>
    <s v="85000"/>
    <x v="7"/>
    <x v="63"/>
    <n v="5.808881839809675E-3"/>
    <s v="Scanning/printing - set-up, copy, digital processing, copying, stapling, binding, 3 hole drill, cover, and delivery for Mesa Robles."/>
  </r>
  <r>
    <s v="Mesa Robles-21st Century-Reprographics"/>
    <x v="3"/>
    <x v="8"/>
    <x v="18"/>
    <x v="0"/>
    <x v="15"/>
    <x v="11"/>
    <x v="23"/>
    <x v="44"/>
    <x v="1"/>
    <m/>
    <x v="39"/>
    <n v="0"/>
    <n v="106.6"/>
    <n v="10742434"/>
    <d v="2020-10-13T00:00:00"/>
    <s v="000000020134052"/>
    <n v="106.6"/>
    <x v="26"/>
    <m/>
    <s v="21.0"/>
    <s v="00036.0"/>
    <s v="91001"/>
    <s v="85000"/>
    <x v="7"/>
    <x v="63"/>
    <n v="3.019145802650957E-2"/>
    <s v="Scanning/printing - set-up, copy, digital processing, copying, stapling, binding, 3 hole drill, cover, and delivery for Mesa Robles."/>
  </r>
  <r>
    <s v="Mesa Robles-21st Century-Reprographics"/>
    <x v="3"/>
    <x v="8"/>
    <x v="18"/>
    <x v="0"/>
    <x v="15"/>
    <x v="11"/>
    <x v="23"/>
    <x v="45"/>
    <x v="1"/>
    <m/>
    <x v="39"/>
    <n v="0"/>
    <n v="41.16"/>
    <n v="10746782"/>
    <d v="2020-10-20T00:00:00"/>
    <s v="000000020136011"/>
    <n v="41.16"/>
    <x v="26"/>
    <m/>
    <s v="21.0"/>
    <s v="00036.0"/>
    <s v="91001"/>
    <s v="85000"/>
    <x v="7"/>
    <x v="63"/>
    <n v="1.1657414750198254E-2"/>
    <s v="Scanning/printing - set-up, copy, digital processing, copying, stapling, binding, 3 hole drill, cover, and delivery for Mesa Robles."/>
  </r>
  <r>
    <s v="Mesa Robles-21st Century-Reprographics"/>
    <x v="3"/>
    <x v="8"/>
    <x v="18"/>
    <x v="0"/>
    <x v="15"/>
    <x v="11"/>
    <x v="23"/>
    <x v="45"/>
    <x v="1"/>
    <m/>
    <x v="39"/>
    <n v="0"/>
    <n v="7.03"/>
    <n v="10746778"/>
    <d v="2020-10-20T00:00:00"/>
    <s v="000000020136011"/>
    <n v="7.03"/>
    <x v="26"/>
    <m/>
    <s v="21.0"/>
    <s v="00036.0"/>
    <s v="91001"/>
    <s v="85000"/>
    <x v="7"/>
    <x v="63"/>
    <n v="1.9910501869264755E-3"/>
    <s v="Scanning/printing - set-up, copy, digital processing, copying, stapling, binding, 3 hole drill, cover, and delivery for Mesa Robles."/>
  </r>
  <r>
    <s v="Mesa Robles-21st Century-Technology"/>
    <x v="3"/>
    <x v="0"/>
    <x v="18"/>
    <x v="0"/>
    <x v="0"/>
    <x v="5"/>
    <x v="0"/>
    <x v="9"/>
    <x v="0"/>
    <s v="2-512"/>
    <x v="8"/>
    <n v="0"/>
    <n v="17854.66"/>
    <s v="0173717-IN"/>
    <d v="2019-10-10T00:00:00"/>
    <s v="000000020025135"/>
    <n v="17854.66"/>
    <x v="26"/>
    <m/>
    <s v="21.0"/>
    <s v="00036.0"/>
    <s v="91001"/>
    <s v="85000"/>
    <x v="1"/>
    <x v="63"/>
    <n v="4.1095423929926305E-3"/>
    <s v="Lenovo 300e Laptops, electronic waste, 3 yr sealed battery replacement, 4.5 year warranty, integration services, imaging, asset tag &amp; reporting, cart wiring, and delivery for Mesa Robles. Total computers: 46"/>
  </r>
  <r>
    <s v="Mesa Robles-21st Century-Technology"/>
    <x v="3"/>
    <x v="0"/>
    <x v="18"/>
    <x v="0"/>
    <x v="0"/>
    <x v="5"/>
    <x v="0"/>
    <x v="9"/>
    <x v="0"/>
    <s v="2-512"/>
    <x v="8"/>
    <n v="0"/>
    <n v="138"/>
    <s v="0173717-IN"/>
    <d v="2019-10-10T00:00:00"/>
    <s v="000000020025135"/>
    <n v="138"/>
    <x v="26"/>
    <m/>
    <s v="21.0"/>
    <s v="00036.0"/>
    <s v="91001"/>
    <s v="85000"/>
    <x v="6"/>
    <x v="63"/>
    <n v="3.1762959934996413E-5"/>
    <s v="Lenovo 300e Laptops, electronic waste, 3 yr sealed battery replacement, 4.5 year warranty, integration services, imaging, asset tag &amp; reporting, cart wiring, and delivery for Mesa Robles. Total computers: 46"/>
  </r>
  <r>
    <s v="Mesa Robles-21st Century-Technology"/>
    <x v="3"/>
    <x v="0"/>
    <x v="18"/>
    <x v="0"/>
    <x v="0"/>
    <x v="5"/>
    <x v="0"/>
    <x v="9"/>
    <x v="0"/>
    <s v="2-512"/>
    <x v="8"/>
    <n v="0"/>
    <n v="69"/>
    <s v="0173717-IN"/>
    <d v="2019-10-10T00:00:00"/>
    <s v="000000020025135"/>
    <n v="69"/>
    <x v="26"/>
    <m/>
    <s v="21.0"/>
    <s v="00036.0"/>
    <s v="91001"/>
    <s v="85000"/>
    <x v="6"/>
    <x v="63"/>
    <n v="1.5881479967498206E-5"/>
    <s v="Lenovo 300e Laptops, electronic waste, 3 yr sealed battery replacement, 4.5 year warranty, integration services, imaging, asset tag &amp; reporting, cart wiring, and delivery for Mesa Robles. Total computers: 46"/>
  </r>
  <r>
    <s v="Mesa Robles-21st Century-Technology"/>
    <x v="3"/>
    <x v="0"/>
    <x v="18"/>
    <x v="0"/>
    <x v="0"/>
    <x v="5"/>
    <x v="0"/>
    <x v="9"/>
    <x v="0"/>
    <s v="2-512"/>
    <x v="8"/>
    <n v="0"/>
    <n v="230"/>
    <s v="0173717-IN"/>
    <d v="2019-10-10T00:00:00"/>
    <s v="000000020025135"/>
    <n v="230"/>
    <x v="26"/>
    <m/>
    <s v="21.0"/>
    <s v="00036.0"/>
    <s v="91001"/>
    <s v="85000"/>
    <x v="6"/>
    <x v="63"/>
    <n v="5.2938266558327352E-5"/>
    <s v="Lenovo 300e Laptops, electronic waste, 3 yr sealed battery replacement, 4.5 year warranty, integration services, imaging, asset tag &amp; reporting, cart wiring, and delivery for Mesa Robles. Total computers: 46"/>
  </r>
  <r>
    <s v="Mesa Robles-21st Century-Technology"/>
    <x v="3"/>
    <x v="0"/>
    <x v="18"/>
    <x v="0"/>
    <x v="0"/>
    <x v="5"/>
    <x v="0"/>
    <x v="9"/>
    <x v="0"/>
    <s v="2-512"/>
    <x v="8"/>
    <n v="0"/>
    <n v="437"/>
    <s v="0173717-IN"/>
    <d v="2019-10-10T00:00:00"/>
    <s v="000000020025135"/>
    <n v="437"/>
    <x v="26"/>
    <m/>
    <s v="21.0"/>
    <s v="00036.0"/>
    <s v="91001"/>
    <s v="85000"/>
    <x v="6"/>
    <x v="63"/>
    <n v="1.0058270646082198E-4"/>
    <s v="Lenovo 300e Laptops, electronic waste, 3 yr sealed battery replacement, 4.5 year warranty, integration services, imaging, asset tag &amp; reporting, cart wiring, and delivery for Mesa Robles. Total computers: 46"/>
  </r>
  <r>
    <s v="Mesa Robles-21st Century-Technology"/>
    <x v="3"/>
    <x v="0"/>
    <x v="18"/>
    <x v="0"/>
    <x v="0"/>
    <x v="5"/>
    <x v="0"/>
    <x v="9"/>
    <x v="0"/>
    <s v="2-512"/>
    <x v="8"/>
    <n v="0"/>
    <n v="535.44000000000005"/>
    <s v="0173717-IN"/>
    <d v="2019-10-10T00:00:00"/>
    <s v="000000020025135"/>
    <n v="535.44000000000005"/>
    <x v="26"/>
    <m/>
    <s v="21.0"/>
    <s v="00036.0"/>
    <s v="91001"/>
    <s v="85000"/>
    <x v="6"/>
    <x v="63"/>
    <n v="1.232402845477861E-4"/>
    <s v="Lenovo 300e Laptops, electronic waste, 3 yr sealed battery replacement, 4.5 year warranty, integration services, imaging, asset tag &amp; reporting, cart wiring, and delivery for Mesa Robles. Total computers: 46"/>
  </r>
  <r>
    <s v="Mesa Robles-21st Century-Technology"/>
    <x v="3"/>
    <x v="0"/>
    <x v="18"/>
    <x v="0"/>
    <x v="0"/>
    <x v="5"/>
    <x v="0"/>
    <x v="9"/>
    <x v="0"/>
    <s v="2-512"/>
    <x v="8"/>
    <n v="0"/>
    <n v="1473.38"/>
    <s v="0173717-IN"/>
    <d v="2019-10-10T00:00:00"/>
    <s v="000000020025135"/>
    <n v="1473.38"/>
    <x v="26"/>
    <m/>
    <s v="21.0"/>
    <s v="00036.0"/>
    <s v="91001"/>
    <s v="85000"/>
    <x v="6"/>
    <x v="63"/>
    <n v="3.3912253557264507E-4"/>
    <s v="Lenovo 300e Laptops, electronic waste, 3 yr sealed battery replacement, 4.5 year warranty, integration services, imaging, asset tag &amp; reporting, cart wiring, and delivery for Mesa Robles. Total computers: 46"/>
  </r>
  <r>
    <s v="Mesa Robles-21st Century-Technology"/>
    <x v="3"/>
    <x v="0"/>
    <x v="18"/>
    <x v="0"/>
    <x v="0"/>
    <x v="5"/>
    <x v="0"/>
    <x v="46"/>
    <x v="0"/>
    <s v="2-1409"/>
    <x v="27"/>
    <n v="0"/>
    <n v="357093.08"/>
    <s v="0175413-IN"/>
    <d v="2019-10-22T00:00:00"/>
    <s v="000000020029495"/>
    <n v="357093.08"/>
    <x v="26"/>
    <m/>
    <s v="21.0"/>
    <s v="00036.0"/>
    <s v="91001"/>
    <s v="85000"/>
    <x v="1"/>
    <x v="63"/>
    <n v="0.12728105091032024"/>
    <s v="Lenovo 300e Laptops, electronic waste, 3 yr sealed battery replacement, 4.5 year warranty, integration services, imaging, asset tag &amp; reporting, cart wiring, and delivery for Mesa Robles. Total computers: 920"/>
  </r>
  <r>
    <s v="Mesa Robles-21st Century-Technology"/>
    <x v="3"/>
    <x v="0"/>
    <x v="18"/>
    <x v="0"/>
    <x v="0"/>
    <x v="5"/>
    <x v="0"/>
    <x v="46"/>
    <x v="0"/>
    <s v="2-1409"/>
    <x v="27"/>
    <n v="0"/>
    <n v="1380"/>
    <s v="0175413-IN"/>
    <d v="2019-10-22T00:00:00"/>
    <s v="000000020029495"/>
    <n v="1380"/>
    <x v="26"/>
    <m/>
    <s v="21.0"/>
    <s v="00036.0"/>
    <s v="91001"/>
    <s v="85000"/>
    <x v="6"/>
    <x v="63"/>
    <n v="4.9188253733800148E-4"/>
    <s v="Lenovo 300e Laptops, electronic waste, 3 yr sealed battery replacement, 4.5 year warranty, integration services, imaging, asset tag &amp; reporting, cart wiring, and delivery for Mesa Robles. Total computers: 920"/>
  </r>
  <r>
    <s v="Mesa Robles-21st Century-Technology"/>
    <x v="3"/>
    <x v="0"/>
    <x v="18"/>
    <x v="0"/>
    <x v="0"/>
    <x v="5"/>
    <x v="0"/>
    <x v="46"/>
    <x v="0"/>
    <s v="2-1409"/>
    <x v="27"/>
    <n v="0"/>
    <n v="2760"/>
    <s v="0175413-IN"/>
    <d v="2019-10-22T00:00:00"/>
    <s v="000000020029495"/>
    <n v="2760"/>
    <x v="26"/>
    <m/>
    <s v="21.0"/>
    <s v="00036.0"/>
    <s v="91001"/>
    <s v="85000"/>
    <x v="6"/>
    <x v="63"/>
    <n v="9.8376507467600295E-4"/>
    <s v="Lenovo 300e Laptops, electronic waste, 3 yr sealed battery replacement, 4.5 year warranty, integration services, imaging, asset tag &amp; reporting, cart wiring, and delivery for Mesa Robles. Total computers: 920"/>
  </r>
  <r>
    <s v="Mesa Robles-21st Century-Technology"/>
    <x v="3"/>
    <x v="0"/>
    <x v="18"/>
    <x v="0"/>
    <x v="0"/>
    <x v="5"/>
    <x v="0"/>
    <x v="46"/>
    <x v="0"/>
    <s v="2-1409"/>
    <x v="27"/>
    <n v="0"/>
    <n v="4600"/>
    <s v="0175413-IN"/>
    <d v="2019-10-22T00:00:00"/>
    <s v="000000020029495"/>
    <n v="4600"/>
    <x v="26"/>
    <m/>
    <s v="21.0"/>
    <s v="00036.0"/>
    <s v="91001"/>
    <s v="85000"/>
    <x v="6"/>
    <x v="63"/>
    <n v="1.6396084577933383E-3"/>
    <s v="Lenovo 300e Laptops, electronic waste, 3 yr sealed battery replacement, 4.5 year warranty, integration services, imaging, asset tag &amp; reporting, cart wiring, and delivery for Mesa Robles. Total computers: 920"/>
  </r>
  <r>
    <s v="Mesa Robles-21st Century-Technology"/>
    <x v="3"/>
    <x v="0"/>
    <x v="18"/>
    <x v="0"/>
    <x v="0"/>
    <x v="5"/>
    <x v="0"/>
    <x v="46"/>
    <x v="0"/>
    <s v="2-1409"/>
    <x v="27"/>
    <n v="0"/>
    <n v="8740"/>
    <s v="0175413-IN"/>
    <d v="2019-10-22T00:00:00"/>
    <s v="000000020029495"/>
    <n v="8740"/>
    <x v="26"/>
    <m/>
    <s v="21.0"/>
    <s v="00036.0"/>
    <s v="91001"/>
    <s v="85000"/>
    <x v="6"/>
    <x v="63"/>
    <n v="3.1152560698073425E-3"/>
    <s v="Lenovo 300e Laptops, electronic waste, 3 yr sealed battery replacement, 4.5 year warranty, integration services, imaging, asset tag &amp; reporting, cart wiring, and delivery for Mesa Robles. Total computers: 920"/>
  </r>
  <r>
    <s v="Mesa Robles-21st Century-Technology"/>
    <x v="3"/>
    <x v="0"/>
    <x v="18"/>
    <x v="0"/>
    <x v="0"/>
    <x v="5"/>
    <x v="0"/>
    <x v="46"/>
    <x v="0"/>
    <s v="2-1409"/>
    <x v="27"/>
    <n v="0"/>
    <n v="10708.8"/>
    <s v="0175413-IN"/>
    <d v="2019-10-22T00:00:00"/>
    <s v="000000020029495"/>
    <n v="10708.8"/>
    <x v="26"/>
    <m/>
    <s v="21.0"/>
    <s v="00036.0"/>
    <s v="91001"/>
    <s v="85000"/>
    <x v="6"/>
    <x v="63"/>
    <n v="3.817008489742891E-3"/>
    <s v="Lenovo 300e Laptops, electronic waste, 3 yr sealed battery replacement, 4.5 year warranty, integration services, imaging, asset tag &amp; reporting, cart wiring, and delivery for Mesa Robles. Total computers: 920"/>
  </r>
  <r>
    <s v="Mesa Robles-21st Century-Technology"/>
    <x v="3"/>
    <x v="0"/>
    <x v="18"/>
    <x v="0"/>
    <x v="0"/>
    <x v="5"/>
    <x v="0"/>
    <x v="46"/>
    <x v="0"/>
    <s v="2-1409"/>
    <x v="27"/>
    <n v="0"/>
    <n v="29467.599999999999"/>
    <s v="0175413-IN"/>
    <d v="2019-10-22T00:00:00"/>
    <s v="000000020029495"/>
    <n v="29467.599999999999"/>
    <x v="26"/>
    <m/>
    <s v="21.0"/>
    <s v="00036.0"/>
    <s v="91001"/>
    <s v="85000"/>
    <x v="6"/>
    <x v="63"/>
    <n v="1.0503331780624124E-2"/>
    <s v="Lenovo 300e Laptops, electronic waste, 3 yr sealed battery replacement, 4.5 year warranty, integration services, imaging, asset tag &amp; reporting, cart wiring, and delivery for Mesa Robles. Total computers: 920"/>
  </r>
  <r>
    <s v="Mesa Robles-21st Century-Technology"/>
    <x v="3"/>
    <x v="0"/>
    <x v="18"/>
    <x v="0"/>
    <x v="0"/>
    <x v="0"/>
    <x v="0"/>
    <x v="46"/>
    <x v="0"/>
    <s v="2-2605"/>
    <x v="0"/>
    <n v="0"/>
    <n v="48111.97"/>
    <s v="0175412-IN"/>
    <d v="2019-10-22T00:00:00"/>
    <s v="000000020029495"/>
    <n v="48111.97"/>
    <x v="26"/>
    <m/>
    <s v="21.0"/>
    <s v="00036.0"/>
    <s v="91001"/>
    <s v="85000"/>
    <x v="0"/>
    <x v="63"/>
    <n v="6.0631230837311249E-2"/>
    <s v="Ergotron Zip40 Charging carts to store laptops at Mesa Robles. Total carts: 37"/>
  </r>
  <r>
    <s v="Mesa Robles-21st Century-Technology"/>
    <x v="3"/>
    <x v="0"/>
    <x v="18"/>
    <x v="0"/>
    <x v="0"/>
    <x v="12"/>
    <x v="24"/>
    <x v="48"/>
    <x v="1"/>
    <m/>
    <x v="40"/>
    <n v="0"/>
    <n v="21084.19"/>
    <s v="0195589-IN"/>
    <d v="2021-03-04T00:00:00"/>
    <s v="000000020169354"/>
    <n v="21084.19"/>
    <x v="26"/>
    <m/>
    <s v="21.0"/>
    <s v="00036.0"/>
    <s v="91001"/>
    <s v="85000"/>
    <x v="0"/>
    <x v="63"/>
    <n v="0.15318718973134868"/>
    <s v="ViewSonicViewBoard IFP7550 Bundle 7 yr warranty, monitor, 75&quot; class LED display with touchscreen, ewaste, and extended service agreement for parts &amp; labor for Mesa Robles. Total monitors: 38"/>
  </r>
  <r>
    <s v="Mesa Robles-21st Century-Technology"/>
    <x v="3"/>
    <x v="0"/>
    <x v="18"/>
    <x v="0"/>
    <x v="0"/>
    <x v="12"/>
    <x v="24"/>
    <x v="49"/>
    <x v="1"/>
    <s v="21-3335"/>
    <x v="40"/>
    <n v="0"/>
    <n v="61934.82"/>
    <s v="0196289-IN"/>
    <d v="2021-04-09T00:00:00"/>
    <s v="000000020179111"/>
    <n v="61934.82"/>
    <x v="26"/>
    <m/>
    <s v="21.0"/>
    <s v="00036.0"/>
    <s v="91001"/>
    <s v="85000"/>
    <x v="0"/>
    <x v="63"/>
    <n v="0.44998745611365337"/>
    <s v="ViewSonicViewBoard IFP7550 Bundle 7 yr warranty, monitor, 75&quot; class LED display with touchscreen, ewaste, and extended service agreement for parts &amp; labor for Mesa Robles. Total monitors: 38"/>
  </r>
  <r>
    <s v="Mesa Robles-21st Century-Technology"/>
    <x v="3"/>
    <x v="0"/>
    <x v="18"/>
    <x v="0"/>
    <x v="0"/>
    <x v="13"/>
    <x v="25"/>
    <x v="50"/>
    <x v="1"/>
    <s v="21-3355"/>
    <x v="41"/>
    <n v="0"/>
    <n v="3022.54"/>
    <s v="0193365-IN"/>
    <d v="2021-01-22T00:00:00"/>
    <s v="000000020158901"/>
    <n v="3022.54"/>
    <x v="26"/>
    <m/>
    <s v="21.0"/>
    <s v="00036.0"/>
    <s v="00002"/>
    <s v="81000"/>
    <x v="1"/>
    <x v="63"/>
    <n v="4.5519618583023516E-2"/>
    <s v="Desktop  computers (ThinkCentre M720q), ThinkCentre Tiny Sandwich Kit II, Wireless combo keyboard &amp; mouse, and Tiny Power Cage II for Mesa Robles (4 year warranty). Total computers: 38"/>
  </r>
  <r>
    <s v="Mesa Robles-21st Century-Technology"/>
    <x v="3"/>
    <x v="0"/>
    <x v="18"/>
    <x v="0"/>
    <x v="0"/>
    <x v="13"/>
    <x v="25"/>
    <x v="50"/>
    <x v="1"/>
    <s v="21-3355"/>
    <x v="41"/>
    <n v="0"/>
    <n v="37032.9"/>
    <s v="0193365-IN"/>
    <d v="2021-01-22T00:00:00"/>
    <s v="000000020158901"/>
    <n v="37032.9"/>
    <x v="26"/>
    <m/>
    <s v="21.0"/>
    <s v="00036.0"/>
    <s v="91001"/>
    <s v="85000"/>
    <x v="0"/>
    <x v="63"/>
    <n v="0.55771751011508586"/>
    <s v="Desktop  computers (ThinkCentre M720q), ThinkCentre Tiny Sandwich Kit II, Wireless combo keyboard &amp; mouse, and Tiny Power Cage II for Mesa Robles (4 year warranty). Total computers: 38"/>
  </r>
  <r>
    <s v="Mesa Robles-21st Century-Technology"/>
    <x v="3"/>
    <x v="0"/>
    <x v="18"/>
    <x v="0"/>
    <x v="0"/>
    <x v="13"/>
    <x v="25"/>
    <x v="48"/>
    <x v="1"/>
    <s v="21-3355"/>
    <x v="41"/>
    <n v="0"/>
    <n v="-4.16"/>
    <s v="193365C-CM"/>
    <d v="2021-03-04T00:00:00"/>
    <s v="000000020169354"/>
    <n v="-4.16"/>
    <x v="26"/>
    <m/>
    <s v="21.0"/>
    <s v="00036.0"/>
    <s v="00002"/>
    <s v="81000"/>
    <x v="1"/>
    <x v="63"/>
    <n v="-6.264982872199469E-5"/>
    <s v="Desktop  computers (ThinkCentre M720q), ThinkCentre Tiny Sandwich Kit II, Wireless combo keyboard &amp; mouse, and Tiny Power Cage II for Mesa Robles (4 year warranty). Total computers: 38.  Credit memo from vendor"/>
  </r>
  <r>
    <s v="Mesa Robles-21st Century-Technology"/>
    <x v="3"/>
    <x v="0"/>
    <x v="18"/>
    <x v="0"/>
    <x v="0"/>
    <x v="12"/>
    <x v="8"/>
    <x v="248"/>
    <x v="2"/>
    <s v="21-6817"/>
    <x v="200"/>
    <n v="0"/>
    <n v="10923.55"/>
    <s v="0205447-IN"/>
    <d v="2022-02-04T00:00:00"/>
    <s v="000000020406994"/>
    <n v="10923.55"/>
    <x v="26"/>
    <m/>
    <s v="21.0"/>
    <s v="00036.0"/>
    <s v="91001"/>
    <s v="85000"/>
    <x v="0"/>
    <x v="63"/>
    <n v="1"/>
    <s v="ViewSonicViewBoard IFP7550 Bundle 7 yr warranty, monitor, 75&quot; class LED display with touchscreen, ewaste, and extended service agreement for parts &amp; labor for Mesa Robles. Total monitors: 5"/>
  </r>
  <r>
    <s v="Mesa Robles-21st Century-Technology"/>
    <x v="3"/>
    <x v="0"/>
    <x v="18"/>
    <x v="0"/>
    <x v="16"/>
    <x v="15"/>
    <x v="24"/>
    <x v="52"/>
    <x v="1"/>
    <s v="21-3339"/>
    <x v="43"/>
    <n v="0"/>
    <n v="23590.37"/>
    <n v="2508704"/>
    <d v="2021-04-14T00:00:00"/>
    <s v="000000020180213"/>
    <n v="23590.37"/>
    <x v="26"/>
    <m/>
    <s v="21.0"/>
    <s v="00036.0"/>
    <s v="91001"/>
    <s v="85000"/>
    <x v="0"/>
    <x v="63"/>
    <n v="0.60317460723312366"/>
    <s v="Elmo TT-12W Stem Cam Document Camera (HDMI Input &amp; Output) for Mesa Robles. Total cameras: 38"/>
  </r>
  <r>
    <s v="Mesa Robles-21st Century-Technology"/>
    <x v="3"/>
    <x v="0"/>
    <x v="18"/>
    <x v="0"/>
    <x v="17"/>
    <x v="16"/>
    <x v="27"/>
    <x v="53"/>
    <x v="1"/>
    <s v="21-3477"/>
    <x v="44"/>
    <n v="0"/>
    <n v="608.29999999999995"/>
    <n v="8316064"/>
    <d v="2021-03-05T00:00:00"/>
    <s v="000000020169721"/>
    <n v="608.29999999999995"/>
    <x v="26"/>
    <m/>
    <s v="21.0"/>
    <s v="00036.0"/>
    <s v="00002"/>
    <s v="81000"/>
    <x v="1"/>
    <x v="63"/>
    <n v="0.15872146118721461"/>
    <s v="C2G HDMI and USB pass through wall plates for Mesa Robles.  Total items: 40"/>
  </r>
  <r>
    <s v="Mesa Robles-21st Century-Technology"/>
    <x v="3"/>
    <x v="0"/>
    <x v="18"/>
    <x v="0"/>
    <x v="17"/>
    <x v="16"/>
    <x v="27"/>
    <x v="53"/>
    <x v="1"/>
    <m/>
    <x v="44"/>
    <n v="0"/>
    <n v="107.92"/>
    <n v="5725548"/>
    <d v="2021-03-05T00:00:00"/>
    <s v="000000020169721"/>
    <n v="107.92"/>
    <x v="26"/>
    <m/>
    <s v="21.0"/>
    <s v="00036.0"/>
    <s v="00002"/>
    <s v="81000"/>
    <x v="1"/>
    <x v="63"/>
    <n v="2.8159165035877363E-2"/>
    <s v="C2G HDMI and USB pass through wall plates for Mesa Robles.  Total items: 40"/>
  </r>
  <r>
    <s v="Mesa Robles-21st Century-Technology"/>
    <x v="3"/>
    <x v="0"/>
    <x v="18"/>
    <x v="0"/>
    <x v="17"/>
    <x v="16"/>
    <x v="27"/>
    <x v="53"/>
    <x v="1"/>
    <m/>
    <x v="44"/>
    <n v="0"/>
    <n v="510.18"/>
    <n v="8312741"/>
    <d v="2021-03-05T00:00:00"/>
    <s v="000000020169721"/>
    <n v="510.18"/>
    <x v="26"/>
    <m/>
    <s v="21.0"/>
    <s v="00036.0"/>
    <s v="00002"/>
    <s v="81000"/>
    <x v="1"/>
    <x v="63"/>
    <n v="0.13311937377690802"/>
    <s v="C2G HDMI and USB pass through wall plates for Mesa Robles.  Total items: 40"/>
  </r>
  <r>
    <s v="Mesa Robles-21st Century-Contractor"/>
    <x v="3"/>
    <x v="3"/>
    <x v="18"/>
    <x v="0"/>
    <x v="58"/>
    <x v="3"/>
    <x v="127"/>
    <x v="138"/>
    <x v="1"/>
    <m/>
    <x v="201"/>
    <n v="0"/>
    <n v="194607.5"/>
    <s v="Pay app #1"/>
    <d v="2020-11-30T00:00:00"/>
    <s v="000000020145581"/>
    <n v="194607.5"/>
    <x v="26"/>
    <m/>
    <s v="21.0"/>
    <s v="00036.0"/>
    <s v="91001"/>
    <s v="85000"/>
    <x v="3"/>
    <x v="63"/>
    <n v="6.2837423312883431E-2"/>
    <s v="21st Century classroom modification at Mesa Robles.  Base bid #1. Change order amount is $137,429.42 (xreq 22-3690).  The total project cost with change order is $3,234,429.42"/>
  </r>
  <r>
    <s v="Mesa Robles-21st Century-Contractor"/>
    <x v="3"/>
    <x v="3"/>
    <x v="18"/>
    <x v="0"/>
    <x v="58"/>
    <x v="3"/>
    <x v="127"/>
    <x v="197"/>
    <x v="1"/>
    <m/>
    <x v="201"/>
    <n v="0"/>
    <n v="171275.5"/>
    <s v="Pay app #2"/>
    <d v="2021-01-07T00:00:00"/>
    <s v="000000020154782"/>
    <n v="171275.5"/>
    <x v="26"/>
    <m/>
    <s v="21.0"/>
    <s v="00036.0"/>
    <s v="91001"/>
    <s v="85000"/>
    <x v="3"/>
    <x v="63"/>
    <n v="5.5303680981595091E-2"/>
    <s v="21st Century classroom modification at Mesa Robles.  Base bid #1. Change order amount is $137,429.42 (xreq 22-3690).  The total project cost with change order is $3,234,429.42"/>
  </r>
  <r>
    <s v="Mesa Robles-21st Century-Contractor"/>
    <x v="3"/>
    <x v="3"/>
    <x v="18"/>
    <x v="0"/>
    <x v="58"/>
    <x v="3"/>
    <x v="127"/>
    <x v="249"/>
    <x v="1"/>
    <m/>
    <x v="201"/>
    <n v="0"/>
    <n v="216182"/>
    <s v="Pay app #3"/>
    <d v="2021-02-11T00:00:00"/>
    <s v="000000020164229"/>
    <n v="216182"/>
    <x v="26"/>
    <m/>
    <s v="21.0"/>
    <s v="00036.0"/>
    <s v="91001"/>
    <s v="85000"/>
    <x v="3"/>
    <x v="63"/>
    <n v="6.980368098159509E-2"/>
    <s v="21st Century classroom modification at Mesa Robles.  Base bid #1. Change order amount is $137,429.42 (xreq 22-3690).  The total project cost with change order is $3,234,429.42"/>
  </r>
  <r>
    <s v="Mesa Robles-21st Century-Contractor"/>
    <x v="3"/>
    <x v="3"/>
    <x v="18"/>
    <x v="0"/>
    <x v="58"/>
    <x v="3"/>
    <x v="127"/>
    <x v="249"/>
    <x v="1"/>
    <m/>
    <x v="201"/>
    <n v="0"/>
    <n v="331075"/>
    <s v="Pay app #4"/>
    <d v="2021-02-11T00:00:00"/>
    <s v="000000020164229"/>
    <n v="331075"/>
    <x v="26"/>
    <m/>
    <s v="21.0"/>
    <s v="00036.0"/>
    <s v="91001"/>
    <s v="85000"/>
    <x v="3"/>
    <x v="63"/>
    <n v="0.10690184049079754"/>
    <s v="21st Century classroom modification at Mesa Robles.  Base bid #1. Change order amount is $137,429.42 (xreq 22-3690).  The total project cost with change order is $3,234,429.42"/>
  </r>
  <r>
    <s v="Mesa Robles-21st Century-Contractor"/>
    <x v="3"/>
    <x v="3"/>
    <x v="18"/>
    <x v="0"/>
    <x v="58"/>
    <x v="3"/>
    <x v="127"/>
    <x v="222"/>
    <x v="1"/>
    <m/>
    <x v="201"/>
    <n v="0"/>
    <n v="299915"/>
    <s v="Pay app #5"/>
    <d v="2021-03-16T00:00:00"/>
    <s v="000000020172574"/>
    <n v="299915"/>
    <x v="26"/>
    <m/>
    <s v="21.0"/>
    <s v="00036.0"/>
    <s v="91001"/>
    <s v="85000"/>
    <x v="3"/>
    <x v="63"/>
    <n v="9.6840490797546017E-2"/>
    <s v="21st Century classroom modification at Mesa Robles.  Base bid #1. Change order amount is $137,429.42 (xreq 22-3690).  The total project cost with change order is $3,234,429.42"/>
  </r>
  <r>
    <s v="Mesa Robles-21st Century-Contractor"/>
    <x v="3"/>
    <x v="3"/>
    <x v="18"/>
    <x v="0"/>
    <x v="58"/>
    <x v="3"/>
    <x v="127"/>
    <x v="250"/>
    <x v="1"/>
    <m/>
    <x v="201"/>
    <n v="0"/>
    <n v="476649.8"/>
    <s v="Pay app #6"/>
    <d v="2021-04-06T00:00:00"/>
    <s v="000000020177857"/>
    <n v="476649.8"/>
    <x v="26"/>
    <m/>
    <s v="21.0"/>
    <s v="00036.0"/>
    <s v="91001"/>
    <s v="85000"/>
    <x v="3"/>
    <x v="63"/>
    <n v="0.15390694220213108"/>
    <s v="21st Century classroom modification at Mesa Robles.  Base bid #1. Change order amount is $137,429.42 (xreq 22-3690).  The total project cost with change order is $3,234,429.42"/>
  </r>
  <r>
    <s v="Mesa Robles-21st Century-Contractor"/>
    <x v="3"/>
    <x v="3"/>
    <x v="18"/>
    <x v="0"/>
    <x v="58"/>
    <x v="3"/>
    <x v="127"/>
    <x v="251"/>
    <x v="1"/>
    <m/>
    <x v="201"/>
    <n v="0"/>
    <n v="481460"/>
    <s v="Pay app #7"/>
    <d v="2021-05-17T00:00:00"/>
    <s v="000000020189638"/>
    <n v="481460"/>
    <x v="26"/>
    <m/>
    <s v="21.0"/>
    <s v="00036.0"/>
    <s v="91001"/>
    <s v="85000"/>
    <x v="3"/>
    <x v="63"/>
    <n v="0.1554601226993865"/>
    <s v="21st Century classroom modification at Mesa Robles.  Base bid #1. Change order amount is $137,429.42 (xreq 22-3690).  The total project cost with change order is $3,234,429.42"/>
  </r>
  <r>
    <s v="Mesa Robles-21st Century-Contractor"/>
    <x v="3"/>
    <x v="3"/>
    <x v="18"/>
    <x v="0"/>
    <x v="58"/>
    <x v="3"/>
    <x v="127"/>
    <x v="22"/>
    <x v="1"/>
    <m/>
    <x v="201"/>
    <n v="0"/>
    <n v="492670"/>
    <s v="Pay app #8"/>
    <d v="2021-06-17T00:00:00"/>
    <s v="000000020198970"/>
    <n v="492670"/>
    <x v="26"/>
    <m/>
    <s v="21.0"/>
    <s v="00036.0"/>
    <s v="91001"/>
    <s v="85000"/>
    <x v="3"/>
    <x v="63"/>
    <n v="0.159079754601227"/>
    <s v="21st Century classroom modification at Mesa Robles.  Base bid #1. Change order amount is $137,429.42 (xreq 22-3690).  The total project cost with change order is $3,234,429.42"/>
  </r>
  <r>
    <s v="Mesa Robles-21st Century-Contractor"/>
    <x v="3"/>
    <x v="3"/>
    <x v="18"/>
    <x v="0"/>
    <x v="58"/>
    <x v="3"/>
    <x v="127"/>
    <x v="252"/>
    <x v="1"/>
    <m/>
    <x v="201"/>
    <n v="0"/>
    <n v="134615"/>
    <s v="Pay app #9"/>
    <d v="2021-07-08T00:00:00"/>
    <s v="000000020206245"/>
    <n v="134615"/>
    <x v="26"/>
    <m/>
    <s v="21.0"/>
    <s v="00036.0"/>
    <s v="91001"/>
    <s v="85000"/>
    <x v="3"/>
    <x v="63"/>
    <n v="4.3466257668711657E-2"/>
    <s v="21st Century classroom modification at Mesa Robles.  Base bid #1. Change order amount is $137,429.42 (xreq 22-3690).  The total project cost with change order is $3,234,429.42"/>
  </r>
  <r>
    <s v="Mesa Robles-21st Century-Contractor"/>
    <x v="3"/>
    <x v="3"/>
    <x v="18"/>
    <x v="0"/>
    <x v="58"/>
    <x v="3"/>
    <x v="127"/>
    <x v="17"/>
    <x v="2"/>
    <m/>
    <x v="201"/>
    <n v="0"/>
    <n v="143700.20000000001"/>
    <s v="Pay app #10"/>
    <d v="2021-09-09T00:00:00"/>
    <s v="000000020255185"/>
    <n v="143700.20000000001"/>
    <x v="26"/>
    <m/>
    <s v="21.0"/>
    <s v="00036.0"/>
    <s v="91001"/>
    <s v="85000"/>
    <x v="3"/>
    <x v="63"/>
    <n v="4.6399806264126577E-2"/>
    <s v="21st Century classroom modification at Mesa Robles.  Base bid #1. Change order amount is $137,429.42 (xreq 22-3690).  The total project cost with change order is $3,234,429.42"/>
  </r>
  <r>
    <s v="Mesa Robles-21st Century-Contractor"/>
    <x v="3"/>
    <x v="3"/>
    <x v="18"/>
    <x v="0"/>
    <x v="58"/>
    <x v="3"/>
    <x v="127"/>
    <x v="253"/>
    <x v="2"/>
    <m/>
    <x v="201"/>
    <n v="0"/>
    <n v="130557.95"/>
    <s v="Pay app #11"/>
    <d v="2022-01-05T00:00:00"/>
    <s v="000000020376882"/>
    <n v="130557.95"/>
    <x v="26"/>
    <m/>
    <s v="21.0"/>
    <s v="00036.0"/>
    <s v="91001"/>
    <s v="85000"/>
    <x v="3"/>
    <x v="63"/>
    <n v="4.2156264126574104E-2"/>
    <s v="21st Century classroom modification at Mesa Robles.  Base bid #1. Change order amount is $137,429.42 (xreq 22-3690).  The total project cost with change order is $3,234,429.42"/>
  </r>
  <r>
    <s v="Mesa Robles-21st Century-Contractor"/>
    <x v="3"/>
    <x v="3"/>
    <x v="18"/>
    <x v="0"/>
    <x v="58"/>
    <x v="3"/>
    <x v="127"/>
    <x v="254"/>
    <x v="2"/>
    <s v="21-2506"/>
    <x v="201"/>
    <n v="24292.049999999814"/>
    <n v="24292.049999999814"/>
    <m/>
    <m/>
    <m/>
    <n v="0"/>
    <x v="26"/>
    <m/>
    <s v="21.0"/>
    <s v="00036.0"/>
    <s v="91001"/>
    <s v="85000"/>
    <x v="3"/>
    <x v="63"/>
    <n v="0"/>
    <s v="21st Century classroom modification at Mesa Robles.  Base bid #1. Change order amount is $137,429.42 (xreq 22-3690).  The total project cost with change order is $3,234,429.42"/>
  </r>
  <r>
    <s v="Mesa Robles-21st Century-Contractor"/>
    <x v="3"/>
    <x v="3"/>
    <x v="18"/>
    <x v="0"/>
    <x v="58"/>
    <x v="3"/>
    <x v="128"/>
    <x v="255"/>
    <x v="2"/>
    <s v="22-3690"/>
    <x v="202"/>
    <n v="137429.42000000001"/>
    <n v="137429.42000000001"/>
    <m/>
    <m/>
    <m/>
    <n v="0"/>
    <x v="26"/>
    <m/>
    <s v="21.0"/>
    <s v="00036.0"/>
    <s v="91001"/>
    <s v="85000"/>
    <x v="13"/>
    <x v="63"/>
    <n v="0"/>
    <s v="Change orders for the 21st Century classroom at Mesa Robles.  Change orders for the additional cost to change CAT 6 cables to CAT 6A, Frame, install plywood, and install new tackable wall on top section of windows, Demo of 2 portable bldgs, Relocate &amp; rewire 4 thermostats, Bead blast classrm E4 floor for second time, Remove wire mold &amp; tracing out existing circuits, Re-feed existing receptacle in library, Add pathways, wiring, programming &amp; relays to interface the TOP CAT &amp; fire alarm systems, Provide &amp; install shut off valve for bldg H.  Addendum to PO2W-21*935. The total project cost with change order is $3,234,429.42"/>
  </r>
  <r>
    <s v="Mesa Robles-21st Century-FF &amp; E"/>
    <x v="3"/>
    <x v="1"/>
    <x v="18"/>
    <x v="0"/>
    <x v="18"/>
    <x v="1"/>
    <x v="61"/>
    <x v="128"/>
    <x v="1"/>
    <m/>
    <x v="85"/>
    <n v="0"/>
    <n v="233.02"/>
    <n v="30860"/>
    <d v="2021-05-07T00:00:00"/>
    <s v="000000020187156"/>
    <n v="233.02"/>
    <x v="26"/>
    <m/>
    <s v="21.0"/>
    <s v="00036.0"/>
    <s v="00002"/>
    <s v="81000"/>
    <x v="1"/>
    <x v="63"/>
    <n v="3.7770965179293755E-4"/>
    <s v="Furniture for Mesa Robles - large seats, filing cabinets with locks, stools, mobile desks, student desks, book boxes for above desks, locking casters, mobile teacher desks, and cascade mini-case with shelves"/>
  </r>
  <r>
    <s v="Mesa Robles-21st Century-FF &amp; E"/>
    <x v="3"/>
    <x v="1"/>
    <x v="18"/>
    <x v="0"/>
    <x v="18"/>
    <x v="1"/>
    <x v="28"/>
    <x v="129"/>
    <x v="1"/>
    <m/>
    <x v="203"/>
    <n v="0"/>
    <n v="15400.08"/>
    <n v="31134"/>
    <d v="2021-03-23T00:00:00"/>
    <s v="000000020174427"/>
    <n v="15400.08"/>
    <x v="26"/>
    <m/>
    <s v="21.0"/>
    <s v="00036.0"/>
    <s v="00002"/>
    <s v="81000"/>
    <x v="1"/>
    <x v="63"/>
    <n v="0.20094996645849314"/>
    <s v="Furniture for Mesa Robles students grade 1-3 (Room E-1 through E4). Student chairs, mid towers shelves, mega cases shelves, mobile teacher's desks, etc"/>
  </r>
  <r>
    <s v="Mesa Robles-21st Century-FF &amp; E"/>
    <x v="3"/>
    <x v="1"/>
    <x v="18"/>
    <x v="0"/>
    <x v="18"/>
    <x v="1"/>
    <x v="28"/>
    <x v="129"/>
    <x v="1"/>
    <m/>
    <x v="203"/>
    <n v="0"/>
    <n v="9983.73"/>
    <n v="31134"/>
    <d v="2021-03-23T00:00:00"/>
    <s v="000000020174427"/>
    <n v="9983.73"/>
    <x v="26"/>
    <m/>
    <s v="21.0"/>
    <s v="00036.0"/>
    <s v="91001"/>
    <s v="85000"/>
    <x v="0"/>
    <x v="63"/>
    <n v="0.1302740121240053"/>
    <s v="Furniture for Mesa Robles students grade 1-3 (Room E-1 through E4). Student chairs, mid towers shelves, mega cases shelves, mobile teacher's desks, etc"/>
  </r>
  <r>
    <s v="Mesa Robles-21st Century-FF &amp; E"/>
    <x v="3"/>
    <x v="1"/>
    <x v="18"/>
    <x v="0"/>
    <x v="18"/>
    <x v="1"/>
    <x v="28"/>
    <x v="54"/>
    <x v="2"/>
    <s v="21-4031"/>
    <x v="203"/>
    <n v="0"/>
    <n v="40602.589999999997"/>
    <n v="32079"/>
    <d v="2021-08-16T00:00:00"/>
    <s v="000000020230714"/>
    <n v="40602.589999999997"/>
    <x v="26"/>
    <m/>
    <s v="21.0"/>
    <s v="00036.0"/>
    <s v="00002"/>
    <s v="81000"/>
    <x v="1"/>
    <x v="63"/>
    <n v="0.52980822817985029"/>
    <s v="Furniture for Mesa Robles students grade 1-3 (Room E-1 through E4). Student chairs, mid towers shelves, mega cases shelves, mobile teacher's desks, etc"/>
  </r>
  <r>
    <s v="Mesa Robles-21st Century-FF &amp; E"/>
    <x v="3"/>
    <x v="1"/>
    <x v="18"/>
    <x v="0"/>
    <x v="18"/>
    <x v="1"/>
    <x v="28"/>
    <x v="54"/>
    <x v="2"/>
    <s v="21-4031"/>
    <x v="203"/>
    <n v="0"/>
    <n v="10649.98"/>
    <n v="32079"/>
    <d v="2021-08-16T00:00:00"/>
    <s v="000000020230714"/>
    <n v="10649.98"/>
    <x v="26"/>
    <m/>
    <s v="21.0"/>
    <s v="00036.0"/>
    <s v="91001"/>
    <s v="85000"/>
    <x v="0"/>
    <x v="63"/>
    <n v="0.13896766275133784"/>
    <s v="Furniture for Mesa Robles students grade 1-3 (Room E-1 through E4). Student chairs, mid towers shelves, mega cases shelves, mobile teacher's desks, etc"/>
  </r>
  <r>
    <s v="Mesa Robles-21st Century-FF &amp; E"/>
    <x v="3"/>
    <x v="1"/>
    <x v="18"/>
    <x v="0"/>
    <x v="18"/>
    <x v="1"/>
    <x v="28"/>
    <x v="34"/>
    <x v="1"/>
    <s v="21-4036"/>
    <x v="204"/>
    <n v="0"/>
    <n v="82847.7"/>
    <n v="31137"/>
    <d v="2021-03-24T00:00:00"/>
    <s v="000000020174718"/>
    <n v="82847.7"/>
    <x v="26"/>
    <m/>
    <s v="21.0"/>
    <s v="00036.0"/>
    <s v="00002"/>
    <s v="81000"/>
    <x v="1"/>
    <x v="63"/>
    <n v="0.72802261897700538"/>
    <s v="Furniture for Mesa Robles students grade 4-8 (Room K-30 through K-33, &amp; C-1, &amp; C-2). Student chairs, mid towers shelves, mega cases shelves, mobile teacher's desks, etc"/>
  </r>
  <r>
    <s v="Mesa Robles-21st Century-FF &amp; E"/>
    <x v="3"/>
    <x v="1"/>
    <x v="18"/>
    <x v="0"/>
    <x v="18"/>
    <x v="1"/>
    <x v="28"/>
    <x v="34"/>
    <x v="1"/>
    <m/>
    <x v="204"/>
    <n v="0"/>
    <n v="14975.59"/>
    <n v="31137"/>
    <d v="2021-03-24T00:00:00"/>
    <s v="000000020174718"/>
    <n v="14975.59"/>
    <x v="26"/>
    <m/>
    <s v="21.0"/>
    <s v="00036.0"/>
    <s v="91001"/>
    <s v="85000"/>
    <x v="0"/>
    <x v="63"/>
    <n v="0.13159771789109234"/>
    <s v="Furniture for Mesa Robles students grade 4-8 (Room K-30 through K-33, &amp; C-1, &amp; C-2). Student chairs, mid towers shelves, mega cases shelves, mobile teacher's desks, etc"/>
  </r>
  <r>
    <s v="Mesa Robles-21st Century-FF &amp; E"/>
    <x v="3"/>
    <x v="1"/>
    <x v="18"/>
    <x v="0"/>
    <x v="18"/>
    <x v="1"/>
    <x v="28"/>
    <x v="55"/>
    <x v="1"/>
    <s v="21-4036"/>
    <x v="204"/>
    <n v="0"/>
    <n v="15974.96"/>
    <n v="31182"/>
    <d v="2021-04-19T00:00:00"/>
    <s v="000000020181375"/>
    <n v="15974.96"/>
    <x v="26"/>
    <m/>
    <s v="21.0"/>
    <s v="00036.0"/>
    <s v="91001"/>
    <s v="85000"/>
    <x v="0"/>
    <x v="63"/>
    <n v="0.14037966313190228"/>
    <s v="Furniture for Mesa Robles students grade 4-8. Student chairs, mid towers shelves, mega cases shelves, mobile teacher's desks, etc"/>
  </r>
  <r>
    <s v="Mesa Robles-21st Century-FF &amp; E"/>
    <x v="3"/>
    <x v="1"/>
    <x v="18"/>
    <x v="0"/>
    <x v="18"/>
    <x v="1"/>
    <x v="29"/>
    <x v="54"/>
    <x v="2"/>
    <s v="21-6171"/>
    <x v="205"/>
    <n v="0"/>
    <n v="113255.85"/>
    <n v="32252"/>
    <d v="2021-08-16T00:00:00"/>
    <s v="000000020230714"/>
    <n v="113255.85"/>
    <x v="26"/>
    <m/>
    <s v="21.0"/>
    <s v="00036.0"/>
    <s v="00002"/>
    <s v="81000"/>
    <x v="1"/>
    <x v="63"/>
    <n v="0.73205538900674427"/>
    <s v="Furniture for Mesa Robles students grade 4-8 (Room D-12 through D-15, G-5, G-6, G-11, &amp; G-12).  Student chairs, mid towers shelves, mega cases shelves, mobile teacher's desks, etc"/>
  </r>
  <r>
    <s v="Mesa Robles-21st Century-FF &amp; E"/>
    <x v="3"/>
    <x v="1"/>
    <x v="18"/>
    <x v="0"/>
    <x v="18"/>
    <x v="1"/>
    <x v="29"/>
    <x v="54"/>
    <x v="2"/>
    <m/>
    <x v="205"/>
    <n v="0"/>
    <n v="14687.37"/>
    <n v="32252"/>
    <d v="2021-08-16T00:00:00"/>
    <s v="000000020230714"/>
    <n v="14687.37"/>
    <x v="26"/>
    <m/>
    <s v="21.0"/>
    <s v="00036.0"/>
    <s v="91001"/>
    <s v="85000"/>
    <x v="0"/>
    <x v="63"/>
    <n v="9.4935214020608977E-2"/>
    <s v="Furniture for Mesa Robles students grade 4-8 (Room D-12 through D-15, G-5, G-6, G-11, &amp; G-12).  Student chairs, mid towers shelves, mega cases shelves, mobile teacher's desks, etc"/>
  </r>
  <r>
    <s v="Mesa Robles-21st Century-FF &amp; E"/>
    <x v="3"/>
    <x v="1"/>
    <x v="18"/>
    <x v="0"/>
    <x v="18"/>
    <x v="1"/>
    <x v="29"/>
    <x v="54"/>
    <x v="2"/>
    <m/>
    <x v="205"/>
    <n v="0"/>
    <n v="20610.09"/>
    <n v="32275"/>
    <d v="2021-08-16T00:00:00"/>
    <s v="000000020230714"/>
    <n v="20610.09"/>
    <x v="26"/>
    <m/>
    <s v="21.0"/>
    <s v="00036.0"/>
    <s v="91001"/>
    <s v="85000"/>
    <x v="0"/>
    <x v="63"/>
    <n v="0.13321808500323834"/>
    <s v="Furniture for Mesa Robles students grade 4-8 (Room D-12 through D-15, G-5, G-6, G-11, &amp; G-12).  Student chairs, mid towers shelves, mega cases shelves, mobile teacher's desks, etc"/>
  </r>
  <r>
    <s v="Mesa Robles-21st Century-FF &amp; E"/>
    <x v="3"/>
    <x v="1"/>
    <x v="18"/>
    <x v="0"/>
    <x v="18"/>
    <x v="1"/>
    <x v="29"/>
    <x v="56"/>
    <x v="2"/>
    <s v="21-6171"/>
    <x v="205"/>
    <n v="0"/>
    <n v="6156.09"/>
    <n v="32477"/>
    <d v="2021-09-30T00:00:00"/>
    <s v="000000020276414"/>
    <n v="6156.09"/>
    <x v="26"/>
    <m/>
    <s v="21.0"/>
    <s v="00036.0"/>
    <s v="91001"/>
    <s v="85000"/>
    <x v="0"/>
    <x v="63"/>
    <n v="3.9791311969408452E-2"/>
    <s v="Furniture for Mesa Robles students grade 4-8 (Room D-12 through D-15, G-5, G-6, G-11, &amp; G-12).  Student chairs, mid towers shelves, mega cases shelves, mobile teacher's desks, etc"/>
  </r>
  <r>
    <s v="Mesa Robles-21st Century-FF &amp; E"/>
    <x v="3"/>
    <x v="1"/>
    <x v="18"/>
    <x v="0"/>
    <x v="18"/>
    <x v="1"/>
    <x v="30"/>
    <x v="54"/>
    <x v="2"/>
    <s v="21-6364"/>
    <x v="206"/>
    <n v="0"/>
    <n v="56627.92"/>
    <n v="32253"/>
    <d v="2021-08-16T00:00:00"/>
    <s v="000000020230714"/>
    <n v="56627.92"/>
    <x v="26"/>
    <m/>
    <s v="21.0"/>
    <s v="00036.0"/>
    <s v="00002"/>
    <s v="81000"/>
    <x v="1"/>
    <x v="63"/>
    <n v="0.73205513509712139"/>
    <s v="Furniture for Mesa Robles students grade 1-3.  Student chairs, mid towers shelves, mega cases shelves, mobile teacher's desks, etc"/>
  </r>
  <r>
    <s v="Mesa Robles-21st Century-FF &amp; E"/>
    <x v="3"/>
    <x v="1"/>
    <x v="18"/>
    <x v="0"/>
    <x v="18"/>
    <x v="1"/>
    <x v="30"/>
    <x v="54"/>
    <x v="2"/>
    <s v="21-6364"/>
    <x v="206"/>
    <n v="0"/>
    <n v="20726.78"/>
    <n v="32253"/>
    <d v="2021-08-16T00:00:00"/>
    <s v="000000020230714"/>
    <n v="20726.78"/>
    <x v="26"/>
    <m/>
    <s v="21.0"/>
    <s v="00036.0"/>
    <s v="91001"/>
    <s v="85000"/>
    <x v="0"/>
    <x v="63"/>
    <n v="0.26794460635369111"/>
    <s v="Furniture for Mesa Robles students grade 1-3.  Student chairs, mid towers shelves, mega cases shelves, mobile teacher's desks, etc"/>
  </r>
  <r>
    <s v="Mesa Robles-21st Century-FF &amp; E"/>
    <x v="3"/>
    <x v="1"/>
    <x v="18"/>
    <x v="0"/>
    <x v="18"/>
    <x v="1"/>
    <x v="30"/>
    <x v="54"/>
    <x v="2"/>
    <s v="21-6365"/>
    <x v="207"/>
    <n v="0"/>
    <n v="169883.76"/>
    <n v="32255"/>
    <d v="2021-08-16T00:00:00"/>
    <s v="000000020230714"/>
    <n v="169883.76"/>
    <x v="26"/>
    <m/>
    <s v="21.0"/>
    <s v="00036.0"/>
    <s v="00002"/>
    <s v="81000"/>
    <x v="1"/>
    <x v="63"/>
    <n v="0.73205535591482518"/>
    <s v="Furniture for Mesa Robles students grade 4-8.  Student chairs, mid towers shelves, mega cases shelves, mobile teacher's desks, etc"/>
  </r>
  <r>
    <s v="Mesa Robles-21st Century-FF &amp; E"/>
    <x v="3"/>
    <x v="1"/>
    <x v="18"/>
    <x v="0"/>
    <x v="18"/>
    <x v="1"/>
    <x v="30"/>
    <x v="54"/>
    <x v="2"/>
    <s v="21-6365"/>
    <x v="207"/>
    <n v="0"/>
    <n v="62180.33"/>
    <n v="32255"/>
    <d v="2021-08-16T00:00:00"/>
    <s v="000000020230714"/>
    <n v="62180.33"/>
    <x v="26"/>
    <m/>
    <s v="21.0"/>
    <s v="00036.0"/>
    <s v="91001"/>
    <s v="85000"/>
    <x v="0"/>
    <x v="63"/>
    <n v="0.26794464408517493"/>
    <s v="Furniture for Mesa Robles students grade 4-8.  Student chairs, mid towers shelves, mega cases shelves, mobile teacher's desks, etc"/>
  </r>
  <r>
    <s v="Mesa Robles-21st Century-FF &amp; E"/>
    <x v="3"/>
    <x v="1"/>
    <x v="18"/>
    <x v="0"/>
    <x v="18"/>
    <x v="1"/>
    <x v="102"/>
    <x v="162"/>
    <x v="2"/>
    <s v="22-1681"/>
    <x v="208"/>
    <n v="0"/>
    <n v="29690.92"/>
    <n v="33532"/>
    <d v="2022-01-24T00:00:00"/>
    <s v="000000020395770"/>
    <n v="29690.92"/>
    <x v="26"/>
    <m/>
    <s v="21.0"/>
    <s v="00036.0"/>
    <s v="00002"/>
    <s v="81000"/>
    <x v="1"/>
    <x v="63"/>
    <n v="0.72654031439696942"/>
    <s v="Furniture for Mesa Robles students grade 4-8.  Student chairs, mid towers shelves, mega cases shelves, mobile teacher's desks, etc"/>
  </r>
  <r>
    <s v="Mesa Robles-21st Century-FF &amp; E"/>
    <x v="3"/>
    <x v="1"/>
    <x v="18"/>
    <x v="0"/>
    <x v="18"/>
    <x v="1"/>
    <x v="102"/>
    <x v="162"/>
    <x v="2"/>
    <s v="22-1681"/>
    <x v="208"/>
    <n v="0"/>
    <n v="11175.25"/>
    <n v="33532"/>
    <d v="2022-01-24T00:00:00"/>
    <s v="000000020395770"/>
    <n v="11175.25"/>
    <x v="26"/>
    <m/>
    <s v="21.0"/>
    <s v="00036.0"/>
    <s v="91001"/>
    <s v="85000"/>
    <x v="0"/>
    <x v="63"/>
    <n v="0.27345968560303058"/>
    <s v="Furniture for Mesa Robles students grade 4-8.  Student chairs, mid towers shelves, mega cases shelves, mobile teacher's desks, etc"/>
  </r>
  <r>
    <s v="Mesa Robles-21st Century-FF &amp; E"/>
    <x v="3"/>
    <x v="1"/>
    <x v="18"/>
    <x v="0"/>
    <x v="18"/>
    <x v="1"/>
    <x v="31"/>
    <x v="57"/>
    <x v="2"/>
    <s v="22-3985"/>
    <x v="209"/>
    <n v="44442.93"/>
    <n v="44442.93"/>
    <m/>
    <m/>
    <m/>
    <n v="0"/>
    <x v="26"/>
    <m/>
    <s v="21.0"/>
    <s v="00036.0"/>
    <s v="91001"/>
    <s v="85000"/>
    <x v="0"/>
    <x v="63"/>
    <n v="0"/>
    <s v="Mid-tower mobile storage with shelves &amp; 2 locking doors for Mesa Robles. Total towers: 37"/>
  </r>
  <r>
    <s v="Mesa Robles-21st Century-CM/PM Management"/>
    <x v="3"/>
    <x v="5"/>
    <x v="18"/>
    <x v="0"/>
    <x v="6"/>
    <x v="6"/>
    <x v="32"/>
    <x v="58"/>
    <x v="0"/>
    <m/>
    <x v="51"/>
    <n v="0"/>
    <n v="9691.25"/>
    <n v="80804"/>
    <d v="2020-01-09T00:00:00"/>
    <s v="000000020055612"/>
    <n v="9691.25"/>
    <x v="26"/>
    <m/>
    <s v="21.0"/>
    <s v="00036.0"/>
    <s v="91001"/>
    <s v="85000"/>
    <x v="7"/>
    <x v="63"/>
    <n v="6.7398636901036231E-3"/>
    <s v="Construction management services for Mesa Robles - phase 1 &amp; 2.  This PO includes allowances of $100,000.00"/>
  </r>
  <r>
    <s v="Mesa Robles-21st Century-CM/PM Management"/>
    <x v="3"/>
    <x v="5"/>
    <x v="18"/>
    <x v="0"/>
    <x v="6"/>
    <x v="6"/>
    <x v="32"/>
    <x v="59"/>
    <x v="0"/>
    <m/>
    <x v="51"/>
    <n v="0"/>
    <n v="3193.75"/>
    <n v="80796"/>
    <d v="2020-01-14T00:00:00"/>
    <s v="000000020057268"/>
    <n v="3193.75"/>
    <x v="26"/>
    <m/>
    <s v="21.0"/>
    <s v="00036.0"/>
    <s v="91001"/>
    <s v="85000"/>
    <x v="7"/>
    <x v="63"/>
    <n v="2.2211210793518323E-3"/>
    <s v="Construction management services for Mesa Robles - phase 1 &amp; 2.  This PO includes allowances of $100,000.00"/>
  </r>
  <r>
    <s v="Mesa Robles-21st Century-CM/PM Management"/>
    <x v="3"/>
    <x v="5"/>
    <x v="18"/>
    <x v="0"/>
    <x v="6"/>
    <x v="6"/>
    <x v="32"/>
    <x v="59"/>
    <x v="0"/>
    <m/>
    <x v="51"/>
    <n v="0"/>
    <n v="8433.75"/>
    <n v="81699"/>
    <d v="2020-01-14T00:00:00"/>
    <s v="000000020057268"/>
    <n v="8433.75"/>
    <x v="26"/>
    <m/>
    <s v="21.0"/>
    <s v="00036.0"/>
    <s v="91001"/>
    <s v="85000"/>
    <x v="7"/>
    <x v="63"/>
    <n v="5.8653244314625496E-3"/>
    <s v="Construction management services for Mesa Robles - phase 1 &amp; 2.  This PO includes allowances of $100,000.00"/>
  </r>
  <r>
    <s v="Mesa Robles-21st Century-CM/PM Management"/>
    <x v="3"/>
    <x v="5"/>
    <x v="18"/>
    <x v="0"/>
    <x v="6"/>
    <x v="6"/>
    <x v="32"/>
    <x v="60"/>
    <x v="0"/>
    <m/>
    <x v="51"/>
    <n v="0"/>
    <n v="7932.5"/>
    <n v="83068"/>
    <d v="2020-04-01T00:00:00"/>
    <s v="000000020085959"/>
    <n v="7932.5"/>
    <x v="26"/>
    <m/>
    <s v="21.0"/>
    <s v="00036.0"/>
    <s v="91001"/>
    <s v="85000"/>
    <x v="7"/>
    <x v="63"/>
    <n v="5.5167257806523406E-3"/>
    <s v="Construction management services for Mesa Robles - phase 1 &amp; 2.  This PO includes allowances of $100,000.00"/>
  </r>
  <r>
    <s v="Mesa Robles-21st Century-CM/PM Management"/>
    <x v="3"/>
    <x v="5"/>
    <x v="18"/>
    <x v="0"/>
    <x v="6"/>
    <x v="6"/>
    <x v="32"/>
    <x v="60"/>
    <x v="0"/>
    <m/>
    <x v="51"/>
    <n v="0"/>
    <n v="12485"/>
    <n v="82273"/>
    <d v="2020-04-01T00:00:00"/>
    <s v="000000020085960"/>
    <n v="12485"/>
    <x v="26"/>
    <m/>
    <s v="21.0"/>
    <s v="00036.0"/>
    <s v="91001"/>
    <s v="85000"/>
    <x v="7"/>
    <x v="63"/>
    <n v="8.6828013074622713E-3"/>
    <s v="Construction management services for Mesa Robles - phase 1 &amp; 2.  This PO includes allowances of $100,000.00"/>
  </r>
  <r>
    <s v="Mesa Robles-21st Century-CM/PM Management"/>
    <x v="3"/>
    <x v="5"/>
    <x v="18"/>
    <x v="0"/>
    <x v="6"/>
    <x v="6"/>
    <x v="32"/>
    <x v="61"/>
    <x v="0"/>
    <m/>
    <x v="51"/>
    <n v="0"/>
    <n v="8200"/>
    <n v="84567"/>
    <d v="2020-04-15T00:00:00"/>
    <s v="000000020089466"/>
    <n v="8200"/>
    <x v="26"/>
    <m/>
    <s v="21.0"/>
    <s v="00036.0"/>
    <s v="91001"/>
    <s v="85000"/>
    <x v="7"/>
    <x v="63"/>
    <n v="5.7027609708602822E-3"/>
    <s v="Construction management services for Mesa Robles - phase 1 &amp; 2.  This PO includes allowances of $100,000.00"/>
  </r>
  <r>
    <s v="Mesa Robles-21st Century-CM/PM Management"/>
    <x v="3"/>
    <x v="5"/>
    <x v="18"/>
    <x v="0"/>
    <x v="6"/>
    <x v="6"/>
    <x v="32"/>
    <x v="62"/>
    <x v="0"/>
    <m/>
    <x v="51"/>
    <n v="0"/>
    <n v="12690"/>
    <n v="85320"/>
    <d v="2020-05-28T00:00:00"/>
    <s v="000000020100719"/>
    <n v="12690"/>
    <x v="26"/>
    <m/>
    <s v="21.0"/>
    <s v="00036.0"/>
    <s v="91001"/>
    <s v="85000"/>
    <x v="7"/>
    <x v="63"/>
    <n v="8.8253703317337784E-3"/>
    <s v="Construction management services for Mesa Robles - phase 1 &amp; 2.  This PO includes allowances of $100,000.00"/>
  </r>
  <r>
    <s v="Mesa Robles-21st Century-CM/PM Management"/>
    <x v="3"/>
    <x v="5"/>
    <x v="18"/>
    <x v="0"/>
    <x v="6"/>
    <x v="6"/>
    <x v="32"/>
    <x v="63"/>
    <x v="0"/>
    <m/>
    <x v="51"/>
    <n v="0"/>
    <n v="13470"/>
    <n v="86240"/>
    <d v="2020-06-17T00:00:00"/>
    <s v="000000020106117"/>
    <n v="13470"/>
    <x v="26"/>
    <m/>
    <s v="21.0"/>
    <s v="00036.0"/>
    <s v="91001"/>
    <s v="85000"/>
    <x v="7"/>
    <x v="63"/>
    <n v="9.3678280826204885E-3"/>
    <s v="Construction management services for Mesa Robles - phase 1 &amp; 2.  This PO includes allowances of $100,000.00"/>
  </r>
  <r>
    <s v="Mesa Robles-21st Century-CM/PM Management"/>
    <x v="3"/>
    <x v="5"/>
    <x v="18"/>
    <x v="0"/>
    <x v="6"/>
    <x v="6"/>
    <x v="32"/>
    <x v="64"/>
    <x v="0"/>
    <m/>
    <x v="51"/>
    <n v="0"/>
    <n v="15197.5"/>
    <n v="86864"/>
    <d v="2020-07-27T00:00:00"/>
    <s v="000000020116270"/>
    <n v="15197.5"/>
    <x v="26"/>
    <m/>
    <s v="21.0"/>
    <s v="00036.0"/>
    <s v="91001"/>
    <s v="85000"/>
    <x v="7"/>
    <x v="63"/>
    <n v="1.0569232909103554E-2"/>
    <s v="Construction management services for Mesa Robles - phase 1 &amp; 2.  This PO includes allowances of $100,000.00"/>
  </r>
  <r>
    <s v="Mesa Robles-21st Century-CM/PM Management"/>
    <x v="3"/>
    <x v="5"/>
    <x v="18"/>
    <x v="0"/>
    <x v="6"/>
    <x v="6"/>
    <x v="32"/>
    <x v="3"/>
    <x v="1"/>
    <m/>
    <x v="51"/>
    <n v="0"/>
    <n v="16815.75"/>
    <n v="88480"/>
    <d v="2020-08-17T00:00:00"/>
    <s v="000000020119773"/>
    <n v="16815.75"/>
    <x v="26"/>
    <m/>
    <s v="21.0"/>
    <s v="00036.0"/>
    <s v="91001"/>
    <s v="85000"/>
    <x v="7"/>
    <x v="63"/>
    <n v="1.1694658877529731E-2"/>
    <s v="Construction management services for Mesa Robles - phase 1 &amp; 2.  This PO includes allowances of $100,000.00"/>
  </r>
  <r>
    <s v="Mesa Robles-21st Century-CM/PM Management"/>
    <x v="3"/>
    <x v="5"/>
    <x v="18"/>
    <x v="0"/>
    <x v="6"/>
    <x v="6"/>
    <x v="32"/>
    <x v="44"/>
    <x v="1"/>
    <m/>
    <x v="51"/>
    <n v="0"/>
    <n v="15883.43"/>
    <n v="89359"/>
    <d v="2020-10-13T00:00:00"/>
    <s v="000000020134067"/>
    <n v="15883.43"/>
    <x v="26"/>
    <m/>
    <s v="21.0"/>
    <s v="00036.0"/>
    <s v="91001"/>
    <s v="85000"/>
    <x v="7"/>
    <x v="63"/>
    <n v="1.1046268864316016E-2"/>
    <s v="Construction management services for Mesa Robles - phase 1 &amp; 2.  This PO includes allowances of $100,000.00"/>
  </r>
  <r>
    <s v="Mesa Robles-21st Century-CM/PM Management"/>
    <x v="3"/>
    <x v="5"/>
    <x v="18"/>
    <x v="0"/>
    <x v="6"/>
    <x v="6"/>
    <x v="32"/>
    <x v="45"/>
    <x v="1"/>
    <m/>
    <x v="51"/>
    <n v="0"/>
    <n v="15048.8"/>
    <n v="90460"/>
    <d v="2020-10-20T00:00:00"/>
    <s v="000000020136025"/>
    <n v="15048.8"/>
    <x v="26"/>
    <m/>
    <s v="21.0"/>
    <s v="00036.0"/>
    <s v="91001"/>
    <s v="85000"/>
    <x v="7"/>
    <x v="63"/>
    <n v="1.0465818207107586E-2"/>
    <s v="Construction management services for Mesa Robles - phase 1 &amp; 2.  This PO includes allowances of $100,000.00"/>
  </r>
  <r>
    <s v="Mesa Robles-21st Century-CM/PM Management"/>
    <x v="3"/>
    <x v="5"/>
    <x v="18"/>
    <x v="0"/>
    <x v="6"/>
    <x v="6"/>
    <x v="32"/>
    <x v="40"/>
    <x v="1"/>
    <m/>
    <x v="51"/>
    <n v="0"/>
    <n v="16767.97"/>
    <n v="91321"/>
    <d v="2020-12-18T00:00:00"/>
    <s v="000000020151933"/>
    <n v="16767.97"/>
    <x v="26"/>
    <m/>
    <s v="21.0"/>
    <s v="00036.0"/>
    <s v="91001"/>
    <s v="85000"/>
    <x v="7"/>
    <x v="63"/>
    <n v="1.1661429862994645E-2"/>
    <s v="Construction management services for Mesa Robles - phase 1 &amp; 2.  This PO includes allowances of $100,000.00"/>
  </r>
  <r>
    <s v="Mesa Robles-21st Century-CM/PM Management"/>
    <x v="3"/>
    <x v="5"/>
    <x v="18"/>
    <x v="0"/>
    <x v="6"/>
    <x v="6"/>
    <x v="32"/>
    <x v="40"/>
    <x v="1"/>
    <m/>
    <x v="51"/>
    <n v="0"/>
    <n v="14496.63"/>
    <n v="91964"/>
    <d v="2020-12-18T00:00:00"/>
    <s v="000000020151933"/>
    <n v="14496.63"/>
    <x v="26"/>
    <m/>
    <s v="21.0"/>
    <s v="00036.0"/>
    <s v="91001"/>
    <s v="85000"/>
    <x v="7"/>
    <x v="63"/>
    <n v="1.0081806801585646E-2"/>
    <s v="Construction management services for Mesa Robles - phase 1 &amp; 2.  This PO includes allowances of $100,000.00"/>
  </r>
  <r>
    <s v="Mesa Robles-21st Century-CM/PM Management"/>
    <x v="3"/>
    <x v="5"/>
    <x v="18"/>
    <x v="0"/>
    <x v="6"/>
    <x v="6"/>
    <x v="32"/>
    <x v="65"/>
    <x v="1"/>
    <m/>
    <x v="51"/>
    <n v="0"/>
    <n v="15502.22"/>
    <n v="92821"/>
    <d v="2021-02-08T00:00:00"/>
    <s v="000000020162981"/>
    <n v="15502.22"/>
    <x v="26"/>
    <m/>
    <s v="21.0"/>
    <s v="00036.0"/>
    <s v="91001"/>
    <s v="85000"/>
    <x v="7"/>
    <x v="63"/>
    <n v="1.0781153070449962E-2"/>
    <s v="Construction management services for Mesa Robles - phase 1 &amp; 2.  This PO includes allowances of $100,000.00"/>
  </r>
  <r>
    <s v="Mesa Robles-21st Century-CM/PM Management"/>
    <x v="3"/>
    <x v="5"/>
    <x v="18"/>
    <x v="0"/>
    <x v="6"/>
    <x v="6"/>
    <x v="32"/>
    <x v="66"/>
    <x v="1"/>
    <m/>
    <x v="51"/>
    <n v="0"/>
    <n v="11403.41"/>
    <n v="94011"/>
    <d v="2021-04-05T00:00:00"/>
    <s v="000000020177572"/>
    <n v="11403.41"/>
    <x v="26"/>
    <m/>
    <s v="21.0"/>
    <s v="00036.0"/>
    <s v="91001"/>
    <s v="85000"/>
    <x v="7"/>
    <x v="63"/>
    <n v="7.9306001808192497E-3"/>
    <s v="Construction management services for Mesa Robles - phase 1 &amp; 2.  This PO includes allowances of $100,000.00"/>
  </r>
  <r>
    <s v="Mesa Robles-21st Century-CM/PM Management"/>
    <x v="3"/>
    <x v="5"/>
    <x v="18"/>
    <x v="0"/>
    <x v="6"/>
    <x v="6"/>
    <x v="32"/>
    <x v="67"/>
    <x v="1"/>
    <m/>
    <x v="51"/>
    <n v="0"/>
    <n v="9656.64"/>
    <n v="94918"/>
    <d v="2021-04-16T00:00:00"/>
    <s v="000000020181024"/>
    <n v="9656.64"/>
    <x v="26"/>
    <m/>
    <s v="21.0"/>
    <s v="00036.0"/>
    <s v="91001"/>
    <s v="85000"/>
    <x v="7"/>
    <x v="63"/>
    <n v="6.7157938660546623E-3"/>
    <s v="Construction management services for Mesa Robles - phase 1 &amp; 2.  This PO includes allowances of $100,000.00"/>
  </r>
  <r>
    <s v="Mesa Robles-21st Century-CM/PM Management"/>
    <x v="3"/>
    <x v="5"/>
    <x v="18"/>
    <x v="0"/>
    <x v="6"/>
    <x v="6"/>
    <x v="32"/>
    <x v="68"/>
    <x v="1"/>
    <m/>
    <x v="51"/>
    <n v="0"/>
    <n v="10312.870000000001"/>
    <n v="95700"/>
    <d v="2021-05-25T00:00:00"/>
    <s v="000000020192064"/>
    <n v="10312.870000000001"/>
    <x v="26"/>
    <m/>
    <s v="21.0"/>
    <s v="00036.0"/>
    <s v="91001"/>
    <s v="85000"/>
    <x v="7"/>
    <x v="63"/>
    <n v="7.1721746992141327E-3"/>
    <s v="Construction management services for Mesa Robles - phase 1 &amp; 2.  This PO includes allowances of $100,000.00"/>
  </r>
  <r>
    <s v="Mesa Robles-21st Century-CM/PM Management"/>
    <x v="3"/>
    <x v="5"/>
    <x v="18"/>
    <x v="0"/>
    <x v="6"/>
    <x v="6"/>
    <x v="32"/>
    <x v="68"/>
    <x v="1"/>
    <m/>
    <x v="51"/>
    <n v="0"/>
    <n v="5980.44"/>
    <n v="96936"/>
    <d v="2021-05-25T00:00:00"/>
    <s v="000000020192064"/>
    <n v="5980.44"/>
    <x v="26"/>
    <m/>
    <s v="21.0"/>
    <s v="00036.0"/>
    <s v="91001"/>
    <s v="85000"/>
    <x v="7"/>
    <x v="63"/>
    <n v="4.1591487586063007E-3"/>
    <s v="Construction management services for Mesa Robles - phase 1 &amp; 2.  This PO includes allowances of $100,000.00"/>
  </r>
  <r>
    <s v="Mesa Robles-21st Century-CM/PM Management"/>
    <x v="3"/>
    <x v="5"/>
    <x v="18"/>
    <x v="0"/>
    <x v="6"/>
    <x v="6"/>
    <x v="32"/>
    <x v="147"/>
    <x v="1"/>
    <m/>
    <x v="51"/>
    <n v="0"/>
    <n v="3520"/>
    <s v="97857R1"/>
    <d v="2021-06-22T00:00:00"/>
    <s v="000000020200048"/>
    <n v="3520"/>
    <x v="26"/>
    <m/>
    <s v="21.0"/>
    <s v="00036.0"/>
    <s v="91001"/>
    <s v="85000"/>
    <x v="7"/>
    <x v="63"/>
    <n v="2.4480144655400237E-3"/>
    <s v="Construction management services for Mesa Robles - phase 1 &amp; 2.  This PO includes allowances of $100,000.00"/>
  </r>
  <r>
    <s v="Mesa Robles-21st Century-CM/PM Management"/>
    <x v="3"/>
    <x v="5"/>
    <x v="18"/>
    <x v="0"/>
    <x v="6"/>
    <x v="6"/>
    <x v="32"/>
    <x v="17"/>
    <x v="1"/>
    <m/>
    <x v="51"/>
    <n v="0"/>
    <n v="160"/>
    <n v="98430"/>
    <d v="2021-09-09T00:00:00"/>
    <s v="000000020255187"/>
    <n v="160"/>
    <x v="26"/>
    <m/>
    <s v="21.0"/>
    <s v="00036.0"/>
    <s v="91001"/>
    <s v="85000"/>
    <x v="7"/>
    <x v="63"/>
    <n v="1.112733847972738E-4"/>
    <s v="Construction management services for Mesa Robles - phase 1 &amp; 2.  This PO includes allowances of $100,000.00"/>
  </r>
  <r>
    <s v="Mesa Robles-21st Century-CM/PM Management"/>
    <x v="3"/>
    <x v="5"/>
    <x v="18"/>
    <x v="0"/>
    <x v="6"/>
    <x v="6"/>
    <x v="32"/>
    <x v="208"/>
    <x v="2"/>
    <m/>
    <x v="51"/>
    <n v="0"/>
    <n v="3182.01"/>
    <n v="102576"/>
    <d v="2021-10-18T00:00:00"/>
    <s v="000000020301535"/>
    <n v="3182.01"/>
    <x v="26"/>
    <m/>
    <s v="21.0"/>
    <s v="00036.0"/>
    <s v="91001"/>
    <s v="85000"/>
    <x v="7"/>
    <x v="63"/>
    <n v="2.2129563947423329E-3"/>
    <s v="Construction management services for Mesa Robles - phase 1 &amp; 2.  This PO includes allowances of $100,000.00"/>
  </r>
  <r>
    <s v="Mesa Robles-21st Century-CM/PM Management"/>
    <x v="3"/>
    <x v="5"/>
    <x v="18"/>
    <x v="0"/>
    <x v="6"/>
    <x v="6"/>
    <x v="32"/>
    <x v="256"/>
    <x v="2"/>
    <m/>
    <x v="51"/>
    <n v="0"/>
    <n v="1280"/>
    <n v="104806"/>
    <d v="2021-12-13T00:00:00"/>
    <s v="000000020358822"/>
    <n v="1280"/>
    <x v="26"/>
    <m/>
    <s v="21.0"/>
    <s v="00036.0"/>
    <s v="91001"/>
    <s v="85000"/>
    <x v="7"/>
    <x v="63"/>
    <n v="8.9018707837819041E-4"/>
    <s v="Construction management services for Mesa Robles - phase 1 &amp; 2.  This PO includes allowances of $100,000.00"/>
  </r>
  <r>
    <s v="Mesa Robles-21st Century-CM/PM Management"/>
    <x v="3"/>
    <x v="5"/>
    <x v="18"/>
    <x v="0"/>
    <x v="6"/>
    <x v="6"/>
    <x v="32"/>
    <x v="162"/>
    <x v="2"/>
    <m/>
    <x v="51"/>
    <n v="0"/>
    <n v="13920"/>
    <n v="105896"/>
    <d v="2022-01-24T00:00:00"/>
    <s v="000000020395771"/>
    <n v="13920"/>
    <x v="26"/>
    <m/>
    <s v="21.0"/>
    <s v="00036.0"/>
    <s v="91001"/>
    <s v="85000"/>
    <x v="7"/>
    <x v="63"/>
    <n v="9.6807844773628207E-3"/>
    <s v="Construction management services for Mesa Robles - phase 1 &amp; 2.  This PO includes allowances of $100,000.00"/>
  </r>
  <r>
    <s v="Mesa Robles-21st Century-CM/PM Management"/>
    <x v="3"/>
    <x v="5"/>
    <x v="18"/>
    <x v="0"/>
    <x v="6"/>
    <x v="6"/>
    <x v="32"/>
    <x v="257"/>
    <x v="2"/>
    <m/>
    <x v="51"/>
    <n v="0"/>
    <n v="19869.830000000002"/>
    <n v="106727"/>
    <d v="2022-02-11T00:00:00"/>
    <s v="000000020412897"/>
    <n v="19869.830000000002"/>
    <x v="26"/>
    <m/>
    <s v="21.0"/>
    <s v="00036.0"/>
    <s v="91001"/>
    <s v="85000"/>
    <x v="7"/>
    <x v="63"/>
    <n v="1.3818645246540095E-2"/>
    <s v="Construction management services for Mesa Robles - phase 1 &amp; 2.  This PO includes allowances of $100,000.00"/>
  </r>
  <r>
    <s v="Mesa Robles-21st Century-CM/PM Management"/>
    <x v="3"/>
    <x v="5"/>
    <x v="18"/>
    <x v="0"/>
    <x v="6"/>
    <x v="6"/>
    <x v="32"/>
    <x v="69"/>
    <x v="2"/>
    <s v="2-4694"/>
    <x v="51"/>
    <n v="85.25"/>
    <n v="85.25"/>
    <m/>
    <m/>
    <m/>
    <n v="0"/>
    <x v="26"/>
    <m/>
    <s v="21.0"/>
    <s v="00036.0"/>
    <s v="91001"/>
    <s v="85000"/>
    <x v="7"/>
    <x v="63"/>
    <n v="0"/>
    <s v="Construction management services for Mesa Robles - phase 1 &amp; 2.  This PO includes allowances of $100,000.00"/>
  </r>
  <r>
    <s v="Mesa Robles-21st Century-Technology"/>
    <x v="3"/>
    <x v="0"/>
    <x v="18"/>
    <x v="0"/>
    <x v="20"/>
    <x v="17"/>
    <x v="34"/>
    <x v="71"/>
    <x v="2"/>
    <s v="21-6393"/>
    <x v="53"/>
    <n v="0"/>
    <n v="33934.03"/>
    <n v="10513843591"/>
    <d v="2021-08-27T00:00:00"/>
    <s v="000000020245275"/>
    <n v="33934.03"/>
    <x v="26"/>
    <m/>
    <s v="21.0"/>
    <s v="00036.0"/>
    <s v="91001"/>
    <s v="85000"/>
    <x v="0"/>
    <x v="63"/>
    <n v="0.46666652914497259"/>
    <s v="PowerSwitch N2200-ON OS6 for Mesa Robles.  Total power switch: 7"/>
  </r>
  <r>
    <s v="Mesa Robles-21st Century-DSA Fees"/>
    <x v="3"/>
    <x v="7"/>
    <x v="18"/>
    <x v="0"/>
    <x v="9"/>
    <x v="9"/>
    <x v="21"/>
    <x v="72"/>
    <x v="0"/>
    <s v="2-9603"/>
    <x v="210"/>
    <n v="0"/>
    <n v="28009"/>
    <s v="Per email"/>
    <d v="2020-04-24T00:00:00"/>
    <s v="000000020092203"/>
    <n v="28009"/>
    <x v="26"/>
    <m/>
    <s v="21.0"/>
    <s v="00036.0"/>
    <s v="91001"/>
    <s v="85000"/>
    <x v="9"/>
    <x v="63"/>
    <n v="1"/>
    <s v="DSA plan check review fee for Mesa Robles 21st Century."/>
  </r>
  <r>
    <s v="Mesa Robles-21st Century-FF &amp; E"/>
    <x v="3"/>
    <x v="1"/>
    <x v="18"/>
    <x v="0"/>
    <x v="21"/>
    <x v="18"/>
    <x v="35"/>
    <x v="73"/>
    <x v="2"/>
    <m/>
    <x v="55"/>
    <n v="0"/>
    <n v="599.39"/>
    <n v="9322335589"/>
    <d v="2021-08-30T00:00:00"/>
    <s v="000000020246134"/>
    <n v="599.39"/>
    <x v="26"/>
    <m/>
    <s v="21.0"/>
    <s v="00036.0"/>
    <s v="00002"/>
    <s v="81000"/>
    <x v="1"/>
    <x v="63"/>
    <n v="0.27622295444595502"/>
    <s v="Mounting brackets, faceplates, &amp; mini com stereo for Mesa Robles"/>
  </r>
  <r>
    <s v="Mesa Robles-21st Century-FF &amp; E"/>
    <x v="3"/>
    <x v="1"/>
    <x v="18"/>
    <x v="0"/>
    <x v="21"/>
    <x v="18"/>
    <x v="35"/>
    <x v="74"/>
    <x v="2"/>
    <m/>
    <x v="55"/>
    <n v="0"/>
    <n v="571.14"/>
    <n v="9323008978"/>
    <d v="2021-09-23T00:00:00"/>
    <s v="000000020271037"/>
    <n v="571.14"/>
    <x v="26"/>
    <m/>
    <s v="21.0"/>
    <s v="00036.0"/>
    <s v="00002"/>
    <s v="81000"/>
    <x v="1"/>
    <x v="63"/>
    <n v="0.26320422129542159"/>
    <s v="Mounting brackets, faceplates, &amp; mini com stereo for Mesa Robles"/>
  </r>
  <r>
    <s v="Mesa Robles-21st Century-FF &amp; E"/>
    <x v="3"/>
    <x v="1"/>
    <x v="18"/>
    <x v="0"/>
    <x v="21"/>
    <x v="18"/>
    <x v="35"/>
    <x v="75"/>
    <x v="2"/>
    <s v="21-6866"/>
    <x v="55"/>
    <n v="0"/>
    <n v="162.44999999999999"/>
    <n v="9325677028"/>
    <d v="2022-03-15T00:00:00"/>
    <s v="000000020443754"/>
    <n v="162.44999999999999"/>
    <x v="26"/>
    <m/>
    <s v="21.0"/>
    <s v="00036.0"/>
    <s v="00002"/>
    <s v="81000"/>
    <x v="1"/>
    <x v="63"/>
    <n v="7.4863476116961217E-2"/>
    <s v="Mounting brackets, faceplates, &amp; mini com stereo for Mesa Robles"/>
  </r>
  <r>
    <s v="Mesa Robles-21st Century-Move Management"/>
    <x v="3"/>
    <x v="9"/>
    <x v="18"/>
    <x v="0"/>
    <x v="59"/>
    <x v="21"/>
    <x v="129"/>
    <x v="79"/>
    <x v="1"/>
    <s v="21-4313"/>
    <x v="211"/>
    <n v="0"/>
    <n v="125.17"/>
    <s v="0CX00268"/>
    <d v="2021-02-22T00:00:00"/>
    <s v="000000020166211"/>
    <n v="125.17"/>
    <x v="26"/>
    <m/>
    <s v="21.0"/>
    <s v="00036.0"/>
    <s v="91001"/>
    <s v="85000"/>
    <x v="10"/>
    <x v="63"/>
    <n v="1"/>
    <s v="Rental of 1 container for Mesa Robles.  Monthly rental is $65.17 for the first month to include taxes, delivery and pick-up fees. After the intial month, the monthly rental rate is $85.00/month through December 2021.  Close-out PO."/>
  </r>
  <r>
    <s v="Mesa Robles-21st Century-Contractor"/>
    <x v="3"/>
    <x v="3"/>
    <x v="18"/>
    <x v="0"/>
    <x v="22"/>
    <x v="3"/>
    <x v="36"/>
    <x v="76"/>
    <x v="2"/>
    <s v="22-2317"/>
    <x v="56"/>
    <n v="0"/>
    <n v="479.6"/>
    <n v="35253"/>
    <d v="2021-10-21T00:00:00"/>
    <s v="000000020304825"/>
    <n v="479.6"/>
    <x v="26"/>
    <m/>
    <s v="21.0"/>
    <s v="00036.0"/>
    <s v="00002"/>
    <s v="81000"/>
    <x v="7"/>
    <x v="63"/>
    <n v="0.15547703180212016"/>
    <s v="Walked and reviewed site for the wireless door contacts installation at Mesa Robles. Repair damage caused by bond work."/>
  </r>
  <r>
    <s v="Mesa Robles-21st Century-Technology"/>
    <x v="3"/>
    <x v="0"/>
    <x v="18"/>
    <x v="0"/>
    <x v="22"/>
    <x v="19"/>
    <x v="130"/>
    <x v="77"/>
    <x v="1"/>
    <s v="21-6038"/>
    <x v="212"/>
    <n v="0"/>
    <n v="2867.39"/>
    <n v="34986"/>
    <d v="2021-06-07T00:00:00"/>
    <s v="000000020195370"/>
    <n v="2867.39"/>
    <x v="26"/>
    <m/>
    <s v="21.0"/>
    <s v="00036.0"/>
    <s v="00002"/>
    <s v="81000"/>
    <x v="1"/>
    <x v="63"/>
    <n v="0.83686918656404952"/>
    <s v="Equipment to repair &amp; replace security system at Mesa Robles"/>
  </r>
  <r>
    <s v="Mesa Robles-21st Century-Technology"/>
    <x v="3"/>
    <x v="0"/>
    <x v="18"/>
    <x v="0"/>
    <x v="22"/>
    <x v="19"/>
    <x v="130"/>
    <x v="77"/>
    <x v="1"/>
    <s v="21-6038"/>
    <x v="212"/>
    <n v="0"/>
    <n v="558.94000000000005"/>
    <n v="34986"/>
    <d v="2021-06-07T00:00:00"/>
    <s v="000000020195370"/>
    <n v="558.94000000000005"/>
    <x v="26"/>
    <m/>
    <s v="21.0"/>
    <s v="00036.0"/>
    <s v="91001"/>
    <s v="85000"/>
    <x v="0"/>
    <x v="63"/>
    <n v="0.16313081343595043"/>
    <s v="Equipment to repair &amp; replace security system at Mesa Robles"/>
  </r>
  <r>
    <s v="Mesa Robles-21st Century-FF &amp; E"/>
    <x v="3"/>
    <x v="1"/>
    <x v="18"/>
    <x v="0"/>
    <x v="1"/>
    <x v="1"/>
    <x v="38"/>
    <x v="66"/>
    <x v="1"/>
    <s v="21-3579"/>
    <x v="213"/>
    <n v="0"/>
    <n v="36780.559999999998"/>
    <n v="2324500221"/>
    <d v="2021-04-05T00:00:00"/>
    <s v="000000020177583"/>
    <n v="36780.559999999998"/>
    <x v="26"/>
    <m/>
    <s v="21.0"/>
    <s v="00036.0"/>
    <s v="00002"/>
    <s v="81000"/>
    <x v="1"/>
    <x v="63"/>
    <n v="0.46365342749127986"/>
    <s v="Furniture for Mesa Robles - Tables, chairs, stools, carpets, filing cabinets, etc"/>
  </r>
  <r>
    <s v="Mesa Robles-21st Century-FF &amp; E"/>
    <x v="3"/>
    <x v="1"/>
    <x v="18"/>
    <x v="0"/>
    <x v="1"/>
    <x v="1"/>
    <x v="38"/>
    <x v="66"/>
    <x v="1"/>
    <s v="21-3579"/>
    <x v="213"/>
    <n v="0"/>
    <n v="42547.14"/>
    <n v="2324500221"/>
    <d v="2021-04-05T00:00:00"/>
    <s v="000000020177583"/>
    <n v="42547.14"/>
    <x v="26"/>
    <m/>
    <s v="21.0"/>
    <s v="00036.0"/>
    <s v="91001"/>
    <s v="85000"/>
    <x v="0"/>
    <x v="63"/>
    <n v="0.5363465725087202"/>
    <s v="Furniture for Mesa Robles - Tables, chairs, stools, carpets, filing cabinets, etc"/>
  </r>
  <r>
    <s v="Mesa Robles-21st Century-Technology"/>
    <x v="3"/>
    <x v="0"/>
    <x v="18"/>
    <x v="0"/>
    <x v="23"/>
    <x v="20"/>
    <x v="131"/>
    <x v="258"/>
    <x v="2"/>
    <s v="21-6461"/>
    <x v="214"/>
    <n v="0"/>
    <n v="9198"/>
    <n v="135992"/>
    <d v="2021-09-02T00:00:00"/>
    <s v="000000020250616"/>
    <n v="9198"/>
    <x v="26"/>
    <m/>
    <s v="21.0"/>
    <s v="00036.0"/>
    <s v="00002"/>
    <s v="81000"/>
    <x v="1"/>
    <x v="63"/>
    <n v="0.11947423542918957"/>
    <s v="Voice amplification system - Topcat, mounting kit &amp; sensor clip for Mesa Robles.  Total system: 42"/>
  </r>
  <r>
    <s v="Mesa Robles-21st Century-Technology"/>
    <x v="3"/>
    <x v="0"/>
    <x v="18"/>
    <x v="0"/>
    <x v="23"/>
    <x v="20"/>
    <x v="131"/>
    <x v="258"/>
    <x v="2"/>
    <s v="21-6461"/>
    <x v="214"/>
    <n v="0"/>
    <n v="67789.31"/>
    <n v="135992"/>
    <d v="2021-09-02T00:00:00"/>
    <s v="000000020250616"/>
    <n v="67789.31"/>
    <x v="26"/>
    <m/>
    <s v="21.0"/>
    <s v="00036.0"/>
    <s v="91001"/>
    <s v="85000"/>
    <x v="0"/>
    <x v="63"/>
    <n v="0.88052576457081044"/>
    <s v="Voice amplification system - Topcat, mounting kit &amp; sensor clip for Mesa Robles.  Total system: 42"/>
  </r>
  <r>
    <s v="Mesa Robles-21st Century-Move Management"/>
    <x v="3"/>
    <x v="9"/>
    <x v="18"/>
    <x v="0"/>
    <x v="24"/>
    <x v="21"/>
    <x v="39"/>
    <x v="79"/>
    <x v="1"/>
    <m/>
    <x v="60"/>
    <n v="0"/>
    <n v="136.86000000000001"/>
    <s v="R90910"/>
    <d v="2021-02-22T00:00:00"/>
    <s v="000000020166212"/>
    <n v="136.86000000000001"/>
    <x v="26"/>
    <m/>
    <s v="21.0"/>
    <s v="00036.0"/>
    <s v="91001"/>
    <s v="85000"/>
    <x v="10"/>
    <x v="63"/>
    <n v="6.6076232447746389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79"/>
    <x v="1"/>
    <m/>
    <x v="60"/>
    <n v="0"/>
    <n v="136.88"/>
    <s v="RI89942"/>
    <d v="2021-02-22T00:00:00"/>
    <s v="000000020166212"/>
    <n v="136.88"/>
    <x v="26"/>
    <m/>
    <s v="21.0"/>
    <s v="00036.0"/>
    <s v="91001"/>
    <s v="85000"/>
    <x v="10"/>
    <x v="63"/>
    <n v="6.6085888480545991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79"/>
    <x v="1"/>
    <m/>
    <x v="60"/>
    <n v="0"/>
    <n v="678.9"/>
    <s v="RI90939"/>
    <d v="2021-02-22T00:00:00"/>
    <s v="000000020166212"/>
    <n v="678.9"/>
    <x v="26"/>
    <m/>
    <s v="21.0"/>
    <s v="00036.0"/>
    <s v="91001"/>
    <s v="85000"/>
    <x v="10"/>
    <x v="63"/>
    <n v="3.2777403338283662E-2"/>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34"/>
    <x v="1"/>
    <m/>
    <x v="60"/>
    <n v="0"/>
    <n v="136.87"/>
    <s v="RI91693"/>
    <d v="2021-03-24T00:00:00"/>
    <s v="000000020174723"/>
    <n v="136.87"/>
    <x v="26"/>
    <m/>
    <s v="21.0"/>
    <s v="00036.0"/>
    <s v="91001"/>
    <s v="85000"/>
    <x v="10"/>
    <x v="63"/>
    <n v="6.6081060464146194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34"/>
    <x v="1"/>
    <m/>
    <x v="60"/>
    <n v="0"/>
    <n v="197.1"/>
    <s v="RI91740"/>
    <d v="2021-03-24T00:00:00"/>
    <s v="000000020174723"/>
    <n v="197.1"/>
    <x v="26"/>
    <m/>
    <s v="21.0"/>
    <s v="00036.0"/>
    <s v="91001"/>
    <s v="85000"/>
    <x v="10"/>
    <x v="63"/>
    <n v="9.5160203240178369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34"/>
    <x v="1"/>
    <m/>
    <x v="60"/>
    <n v="0"/>
    <n v="136.87"/>
    <s v="RI92504"/>
    <d v="2021-03-24T00:00:00"/>
    <s v="000000020174723"/>
    <n v="136.87"/>
    <x v="26"/>
    <m/>
    <s v="21.0"/>
    <s v="00036.0"/>
    <s v="91001"/>
    <s v="85000"/>
    <x v="10"/>
    <x v="63"/>
    <n v="6.6081060464146194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34"/>
    <x v="1"/>
    <m/>
    <x v="60"/>
    <n v="0"/>
    <n v="197.1"/>
    <s v="RI92539"/>
    <d v="2021-03-24T00:00:00"/>
    <s v="000000020174723"/>
    <n v="197.1"/>
    <x v="26"/>
    <m/>
    <s v="21.0"/>
    <s v="00036.0"/>
    <s v="91001"/>
    <s v="85000"/>
    <x v="10"/>
    <x v="63"/>
    <n v="9.5160203240178369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35"/>
    <x v="1"/>
    <m/>
    <x v="60"/>
    <n v="0"/>
    <n v="136.87"/>
    <s v="RI93276"/>
    <d v="2021-05-26T00:00:00"/>
    <s v="000000020192523"/>
    <n v="136.87"/>
    <x v="26"/>
    <m/>
    <s v="21.0"/>
    <s v="00036.0"/>
    <s v="91001"/>
    <s v="85000"/>
    <x v="10"/>
    <x v="63"/>
    <n v="6.6081060464146194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35"/>
    <x v="1"/>
    <m/>
    <x v="60"/>
    <n v="0"/>
    <n v="197.1"/>
    <s v="RI93311"/>
    <d v="2021-05-26T00:00:00"/>
    <s v="000000020192523"/>
    <n v="197.1"/>
    <x v="26"/>
    <m/>
    <s v="21.0"/>
    <s v="00036.0"/>
    <s v="91001"/>
    <s v="85000"/>
    <x v="10"/>
    <x v="63"/>
    <n v="9.5160203240178369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35"/>
    <x v="1"/>
    <m/>
    <x v="60"/>
    <n v="0"/>
    <n v="197.1"/>
    <s v="RI94055"/>
    <d v="2021-05-26T00:00:00"/>
    <s v="000000020192523"/>
    <n v="197.1"/>
    <x v="26"/>
    <m/>
    <s v="21.0"/>
    <s v="00036.0"/>
    <s v="91001"/>
    <s v="85000"/>
    <x v="10"/>
    <x v="63"/>
    <n v="9.5160203240178369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108"/>
    <x v="1"/>
    <m/>
    <x v="60"/>
    <n v="0"/>
    <n v="136.87"/>
    <s v="RI94011"/>
    <d v="2021-06-23T00:00:00"/>
    <s v="000000020200450"/>
    <n v="136.87"/>
    <x v="26"/>
    <m/>
    <s v="21.0"/>
    <s v="00036.0"/>
    <s v="91001"/>
    <s v="85000"/>
    <x v="10"/>
    <x v="63"/>
    <n v="6.6081060464146194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108"/>
    <x v="1"/>
    <m/>
    <x v="60"/>
    <n v="0"/>
    <n v="591.29999999999995"/>
    <s v="RI94776"/>
    <d v="2021-06-23T00:00:00"/>
    <s v="000000020200450"/>
    <n v="591.29999999999995"/>
    <x v="26"/>
    <m/>
    <s v="21.0"/>
    <s v="00036.0"/>
    <s v="91001"/>
    <s v="85000"/>
    <x v="10"/>
    <x v="63"/>
    <n v="2.8548060972053511E-2"/>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108"/>
    <x v="1"/>
    <m/>
    <x v="60"/>
    <n v="0"/>
    <n v="136.87"/>
    <s v="RI94799"/>
    <d v="2021-06-23T00:00:00"/>
    <s v="000000020200450"/>
    <n v="136.87"/>
    <x v="26"/>
    <m/>
    <s v="21.0"/>
    <s v="00036.0"/>
    <s v="91001"/>
    <s v="85000"/>
    <x v="10"/>
    <x v="63"/>
    <n v="6.6081060464146194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108"/>
    <x v="1"/>
    <m/>
    <x v="60"/>
    <n v="0"/>
    <n v="197.1"/>
    <s v="RI94835"/>
    <d v="2021-06-23T00:00:00"/>
    <s v="000000020200450"/>
    <n v="197.1"/>
    <x v="26"/>
    <m/>
    <s v="21.0"/>
    <s v="00036.0"/>
    <s v="91001"/>
    <s v="85000"/>
    <x v="10"/>
    <x v="63"/>
    <n v="9.5160203240178369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17"/>
    <x v="2"/>
    <m/>
    <x v="60"/>
    <n v="0"/>
    <n v="591.29999999999995"/>
    <s v="RI95508"/>
    <d v="2021-09-09T00:00:00"/>
    <s v="000000020255202"/>
    <n v="591.29999999999995"/>
    <x v="26"/>
    <m/>
    <s v="21.0"/>
    <s v="00036.0"/>
    <s v="91001"/>
    <s v="85000"/>
    <x v="10"/>
    <x v="63"/>
    <n v="2.8548060972053511E-2"/>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17"/>
    <x v="2"/>
    <m/>
    <x v="60"/>
    <n v="0"/>
    <n v="136.87"/>
    <s v="RI95528"/>
    <d v="2021-09-09T00:00:00"/>
    <s v="000000020255202"/>
    <n v="136.87"/>
    <x v="26"/>
    <m/>
    <s v="21.0"/>
    <s v="00036.0"/>
    <s v="91001"/>
    <s v="85000"/>
    <x v="10"/>
    <x v="63"/>
    <n v="6.6081060464146194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17"/>
    <x v="2"/>
    <m/>
    <x v="60"/>
    <n v="0"/>
    <n v="197.1"/>
    <s v="RI95559"/>
    <d v="2021-09-09T00:00:00"/>
    <s v="000000020255202"/>
    <n v="197.1"/>
    <x v="26"/>
    <m/>
    <s v="21.0"/>
    <s v="00036.0"/>
    <s v="91001"/>
    <s v="85000"/>
    <x v="10"/>
    <x v="63"/>
    <n v="9.5160203240178369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17"/>
    <x v="2"/>
    <m/>
    <x v="60"/>
    <n v="0"/>
    <n v="591.29999999999995"/>
    <s v="RI96203"/>
    <d v="2021-09-09T00:00:00"/>
    <s v="000000020255202"/>
    <n v="591.29999999999995"/>
    <x v="26"/>
    <m/>
    <s v="21.0"/>
    <s v="00036.0"/>
    <s v="91001"/>
    <s v="85000"/>
    <x v="10"/>
    <x v="63"/>
    <n v="2.8548060972053511E-2"/>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17"/>
    <x v="2"/>
    <m/>
    <x v="60"/>
    <n v="0"/>
    <n v="136.87"/>
    <s v="RI96228"/>
    <d v="2021-09-09T00:00:00"/>
    <s v="000000020255202"/>
    <n v="136.87"/>
    <x v="26"/>
    <m/>
    <s v="21.0"/>
    <s v="00036.0"/>
    <s v="91001"/>
    <s v="85000"/>
    <x v="10"/>
    <x v="63"/>
    <n v="6.6081060464146194E-3"/>
    <s v="Rental of 5 - 40' dry containers with lock box for 6 months for Mesa Robles.  Monthly rental is $180.00 for the first 6 month to include taxes, delivery and pick-up fees. After the intial 6 months, the monthly rental rate is $125.00/month through December 2021."/>
  </r>
  <r>
    <s v="Mesa Robles-21st Century-Move Management"/>
    <x v="3"/>
    <x v="9"/>
    <x v="18"/>
    <x v="0"/>
    <x v="24"/>
    <x v="21"/>
    <x v="39"/>
    <x v="17"/>
    <x v="2"/>
    <s v="21-4283"/>
    <x v="60"/>
    <n v="0"/>
    <n v="197.1"/>
    <s v="RI96259"/>
    <d v="2021-09-09T00:00:00"/>
    <s v="000000020255202"/>
    <n v="197.1"/>
    <x v="26"/>
    <m/>
    <s v="21.0"/>
    <s v="00036.0"/>
    <s v="91001"/>
    <s v="85000"/>
    <x v="10"/>
    <x v="63"/>
    <n v="9.5160203240178369E-3"/>
    <s v="Rental of 5 - 40' dry containers with lock box for 6 months for Mesa Robles.  Monthly rental is $180.00 for the first 6 month to include taxes, delivery and pick-up fees. After the intial 6 months, the monthly rental rate is $125.00/month through December 2021.  Close-out PO."/>
  </r>
  <r>
    <s v="Mesa Robles-21st Century-Move Management"/>
    <x v="3"/>
    <x v="9"/>
    <x v="18"/>
    <x v="0"/>
    <x v="24"/>
    <x v="21"/>
    <x v="111"/>
    <x v="159"/>
    <x v="0"/>
    <m/>
    <x v="215"/>
    <n v="0"/>
    <n v="678.9"/>
    <s v="RI85305"/>
    <d v="2020-06-24T00:00:00"/>
    <s v="000000020108003"/>
    <n v="678.9"/>
    <x v="26"/>
    <m/>
    <s v="21.0"/>
    <s v="00036.0"/>
    <s v="91001"/>
    <s v="85000"/>
    <x v="10"/>
    <x v="63"/>
    <n v="0.40789473684210525"/>
    <s v="Rental of 1 - 40' dry container with lock box for 6 months (05/15-11/14/20) for Mesa Robles.  Monthly rental is $180.00 ($1,080.00/6 mo) to include taxes, delivery and pick-up fees. "/>
  </r>
  <r>
    <s v="Mesa Robles-21st Century-Move Management"/>
    <x v="3"/>
    <x v="9"/>
    <x v="18"/>
    <x v="0"/>
    <x v="24"/>
    <x v="21"/>
    <x v="111"/>
    <x v="157"/>
    <x v="1"/>
    <s v="2-10091"/>
    <x v="215"/>
    <n v="0"/>
    <n v="985.5"/>
    <s v="RI85305"/>
    <d v="2020-06-24T00:00:00"/>
    <s v="000000020108003"/>
    <n v="985.50000000000011"/>
    <x v="26"/>
    <m/>
    <s v="21.0"/>
    <s v="00036.0"/>
    <s v="91001"/>
    <s v="85000"/>
    <x v="10"/>
    <x v="63"/>
    <n v="0.5921052631578948"/>
    <s v="Rental of 1 - 40' dry container with lock box for 6 months (05/15-11/14/20) for Mesa Robles.  Monthly rental is $180.00 ($1,080.00/6 mo) to include taxes, delivery and pick-up fees. "/>
  </r>
  <r>
    <s v="Mesa Robles-21st Century-Move Management"/>
    <x v="3"/>
    <x v="9"/>
    <x v="18"/>
    <x v="0"/>
    <x v="24"/>
    <x v="21"/>
    <x v="20"/>
    <x v="33"/>
    <x v="1"/>
    <s v="21-2653"/>
    <x v="216"/>
    <n v="0"/>
    <n v="4993.2"/>
    <s v="RI89503, RI89853, RI89908"/>
    <d v="2021-02-05T00:00:00"/>
    <s v="000000020162568"/>
    <n v="4993.2"/>
    <x v="26"/>
    <m/>
    <s v="21.0"/>
    <s v="00036.0"/>
    <s v="91001"/>
    <s v="85000"/>
    <x v="10"/>
    <x v="63"/>
    <n v="1"/>
    <s v="Rental of 3 - 40' dry containers with lock box for 6 months (11/01/20-04/30/21) for Mesa Robles.  Monthly rental is $180.00 ($1,080.00/6 mo) to include taxes, delivery and pick-up fees"/>
  </r>
  <r>
    <s v="Mesa Robles-21st Century-Environ Consultant"/>
    <x v="3"/>
    <x v="2"/>
    <x v="18"/>
    <x v="0"/>
    <x v="2"/>
    <x v="2"/>
    <x v="40"/>
    <x v="194"/>
    <x v="0"/>
    <s v="2-10468"/>
    <x v="217"/>
    <n v="0"/>
    <n v="2950"/>
    <s v="MCSI-4530"/>
    <d v="2020-06-19T00:00:00"/>
    <s v="000000020106917"/>
    <n v="2950"/>
    <x v="26"/>
    <m/>
    <s v="21.0"/>
    <s v="00036.0"/>
    <s v="91001"/>
    <s v="85000"/>
    <x v="2"/>
    <x v="63"/>
    <n v="1"/>
    <s v="Asbestos &amp; lead-based paint survey of Mesa Robles' permanent buildings. Walk through, collect samples, testing of samples, and prepare report."/>
  </r>
  <r>
    <s v="Mesa Robles-21st Century-Environ Consultant"/>
    <x v="3"/>
    <x v="2"/>
    <x v="18"/>
    <x v="0"/>
    <x v="2"/>
    <x v="22"/>
    <x v="20"/>
    <x v="80"/>
    <x v="1"/>
    <m/>
    <x v="218"/>
    <n v="0"/>
    <n v="4400"/>
    <s v="MCSI-4644"/>
    <d v="2021-02-04T00:00:00"/>
    <s v="000000020162190"/>
    <n v="4400"/>
    <x v="26"/>
    <m/>
    <s v="21.0"/>
    <s v="00036.0"/>
    <s v="91001"/>
    <s v="85000"/>
    <x v="2"/>
    <x v="63"/>
    <n v="0.73333333333333328"/>
    <s v="Oversight asbestos abatement at Mesa Robles for room #2 &amp; 4  "/>
  </r>
  <r>
    <s v="Mesa Robles-21st Century-Environ Consultant"/>
    <x v="3"/>
    <x v="2"/>
    <x v="18"/>
    <x v="0"/>
    <x v="2"/>
    <x v="22"/>
    <x v="20"/>
    <x v="81"/>
    <x v="2"/>
    <s v="21-2654"/>
    <x v="218"/>
    <n v="1600"/>
    <n v="1600"/>
    <m/>
    <m/>
    <m/>
    <n v="0"/>
    <x v="26"/>
    <m/>
    <s v="21.0"/>
    <s v="00036.0"/>
    <s v="91001"/>
    <s v="85000"/>
    <x v="2"/>
    <x v="63"/>
    <n v="0"/>
    <s v="Oversight asbestos abatement at Mesa Robles for room #2 &amp; 4  "/>
  </r>
  <r>
    <s v="Mesa Robles-21st Century-Environ Consultant"/>
    <x v="3"/>
    <x v="2"/>
    <x v="18"/>
    <x v="0"/>
    <x v="2"/>
    <x v="2"/>
    <x v="47"/>
    <x v="80"/>
    <x v="1"/>
    <s v="21-2682"/>
    <x v="219"/>
    <n v="0"/>
    <n v="1480"/>
    <s v="MCSI-4640"/>
    <d v="2021-02-04T00:00:00"/>
    <s v="000000020162190"/>
    <n v="1480"/>
    <x v="26"/>
    <m/>
    <s v="21.0"/>
    <s v="00036.0"/>
    <s v="91001"/>
    <s v="85000"/>
    <x v="2"/>
    <x v="63"/>
    <n v="1"/>
    <s v="Asbestos &amp; lead-based paint survey of Mesa Robles permanent portable building #25 &amp; 26."/>
  </r>
  <r>
    <s v="Mesa Robles-21st Century-Environ Consultant"/>
    <x v="3"/>
    <x v="2"/>
    <x v="18"/>
    <x v="0"/>
    <x v="2"/>
    <x v="22"/>
    <x v="42"/>
    <x v="82"/>
    <x v="1"/>
    <m/>
    <x v="63"/>
    <n v="0"/>
    <n v="4400"/>
    <s v="MCSI-4683"/>
    <d v="2021-03-22T00:00:00"/>
    <s v="000000020174069"/>
    <n v="4400"/>
    <x v="26"/>
    <m/>
    <s v="21.0"/>
    <s v="00036.0"/>
    <s v="91001"/>
    <s v="85000"/>
    <x v="2"/>
    <x v="63"/>
    <n v="0.2626865671641791"/>
    <s v="Oversight asbestos abatement at Mesa Robles for room #D12-D15 &amp; G11"/>
  </r>
  <r>
    <s v="Mesa Robles-21st Century-Environ Consultant"/>
    <x v="3"/>
    <x v="2"/>
    <x v="18"/>
    <x v="0"/>
    <x v="2"/>
    <x v="22"/>
    <x v="42"/>
    <x v="83"/>
    <x v="2"/>
    <s v="21-4009"/>
    <x v="63"/>
    <n v="4900"/>
    <n v="4900"/>
    <m/>
    <m/>
    <m/>
    <n v="0"/>
    <x v="26"/>
    <m/>
    <s v="21.0"/>
    <s v="00036.0"/>
    <s v="91001"/>
    <s v="85000"/>
    <x v="2"/>
    <x v="63"/>
    <n v="0"/>
    <s v="Oversight asbestos abatement at Mesa Robles for room #D12-D15 &amp; G11"/>
  </r>
  <r>
    <s v="Mesa Robles-21st Century-Environ Consultant"/>
    <x v="3"/>
    <x v="2"/>
    <x v="18"/>
    <x v="0"/>
    <x v="2"/>
    <x v="22"/>
    <x v="132"/>
    <x v="67"/>
    <x v="1"/>
    <m/>
    <x v="220"/>
    <n v="0"/>
    <n v="7910"/>
    <s v="MCSI-4709"/>
    <d v="2021-04-16T00:00:00"/>
    <s v="000000020181032"/>
    <n v="7910"/>
    <x v="26"/>
    <m/>
    <s v="21.0"/>
    <s v="00036.0"/>
    <s v="91001"/>
    <s v="85000"/>
    <x v="2"/>
    <x v="63"/>
    <n v="0.84598930481283419"/>
    <s v="Oversight asbestos abatement at Mesa Robles for room #B21 &amp; G8-G10."/>
  </r>
  <r>
    <s v="Mesa Robles-21st Century-Environ Consultant"/>
    <x v="3"/>
    <x v="2"/>
    <x v="18"/>
    <x v="0"/>
    <x v="2"/>
    <x v="22"/>
    <x v="132"/>
    <x v="259"/>
    <x v="2"/>
    <s v="21-5398"/>
    <x v="220"/>
    <n v="1440"/>
    <n v="1440"/>
    <m/>
    <m/>
    <m/>
    <n v="0"/>
    <x v="26"/>
    <m/>
    <s v="21.0"/>
    <s v="00036.0"/>
    <s v="91001"/>
    <s v="85000"/>
    <x v="2"/>
    <x v="63"/>
    <n v="0"/>
    <s v="Oversight asbestos abatement at Mesa Robles for room #B21 &amp; G8-G10."/>
  </r>
  <r>
    <s v="Mesa Robles-21st Century-Environ Consultant"/>
    <x v="3"/>
    <x v="2"/>
    <x v="18"/>
    <x v="0"/>
    <x v="2"/>
    <x v="22"/>
    <x v="45"/>
    <x v="86"/>
    <x v="1"/>
    <s v="21-6713"/>
    <x v="66"/>
    <n v="0"/>
    <n v="850"/>
    <s v="MCSI-4724"/>
    <d v="2021-06-22T00:00:00"/>
    <s v="000000020200055"/>
    <n v="850"/>
    <x v="26"/>
    <m/>
    <s v="21.0"/>
    <s v="00036.0"/>
    <s v="91001"/>
    <s v="85000"/>
    <x v="2"/>
    <x v="63"/>
    <n v="0.66666666666666663"/>
    <s v="Oversight asbestos abatement for Mesa Robles' flooring at room #16 &amp; 17 areas under the cabinets"/>
  </r>
  <r>
    <s v="Mesa Robles-21st Century-Design"/>
    <x v="3"/>
    <x v="6"/>
    <x v="18"/>
    <x v="0"/>
    <x v="60"/>
    <x v="8"/>
    <x v="12"/>
    <x v="260"/>
    <x v="4"/>
    <m/>
    <x v="221"/>
    <n v="0"/>
    <n v="7100"/>
    <s v="001"/>
    <d v="2019-02-26T00:00:00"/>
    <n v="25118280"/>
    <n v="7100"/>
    <x v="26"/>
    <m/>
    <s v="21.0"/>
    <s v="00036.0"/>
    <s v="91001"/>
    <s v="85000"/>
    <x v="8"/>
    <x v="63"/>
    <n v="1"/>
    <s v="Architect - Allowances for civil engineering in 21st Century classroom projects at Mesa Robles.  Close-out PO."/>
  </r>
  <r>
    <s v="Mesa Robles-21st Century-Design"/>
    <x v="3"/>
    <x v="6"/>
    <x v="18"/>
    <x v="0"/>
    <x v="60"/>
    <x v="8"/>
    <x v="93"/>
    <x v="261"/>
    <x v="3"/>
    <m/>
    <x v="222"/>
    <n v="0"/>
    <n v="4007.97"/>
    <s v="001"/>
    <d v="2018-06-28T00:00:00"/>
    <n v="24653404"/>
    <n v="4007.97"/>
    <x v="26"/>
    <m/>
    <s v="21.0"/>
    <s v="00036.0"/>
    <s v="91001"/>
    <s v="85000"/>
    <x v="8"/>
    <x v="63"/>
    <n v="0.5"/>
    <s v="Architect - Architectural design work required to create and prepare the contract set of drawings for submittal to DSA for  Mesa Robles 21st Century.  Inclusive are fees for conceptual design, schematic design. Design development, construction documents, bidding and negotiation, and construction administration."/>
  </r>
  <r>
    <s v="Mesa Robles-21st Century-Design"/>
    <x v="3"/>
    <x v="6"/>
    <x v="18"/>
    <x v="0"/>
    <x v="60"/>
    <x v="8"/>
    <x v="93"/>
    <x v="262"/>
    <x v="3"/>
    <m/>
    <x v="222"/>
    <n v="0"/>
    <n v="4007.97"/>
    <s v="002"/>
    <d v="2018-07-17T00:00:00"/>
    <n v="24688289"/>
    <n v="4007.97"/>
    <x v="26"/>
    <m/>
    <s v="21.0"/>
    <s v="00036.0"/>
    <s v="91001"/>
    <s v="85000"/>
    <x v="8"/>
    <x v="63"/>
    <n v="0.5"/>
    <s v="Architect - Architectural design work required to create and prepare the contract set of drawings for submittal to DSA for  Mesa Robles 21st Century.  Inclusive are fees for conceptual design, schematic design. Design development, construction documents, bidding and negotiation, and construction administration.  Close-out PO."/>
  </r>
  <r>
    <s v="Mesa Robles-21st Century-Design"/>
    <x v="3"/>
    <x v="6"/>
    <x v="18"/>
    <x v="0"/>
    <x v="60"/>
    <x v="8"/>
    <x v="12"/>
    <x v="263"/>
    <x v="0"/>
    <s v="2-4236"/>
    <x v="223"/>
    <n v="0"/>
    <n v="411.5"/>
    <s v="001"/>
    <d v="2019-10-28T00:00:00"/>
    <s v="000000020031417"/>
    <n v="411.5"/>
    <x v="26"/>
    <m/>
    <s v="21.0"/>
    <s v="00036.0"/>
    <s v="91001"/>
    <s v="85000"/>
    <x v="8"/>
    <x v="63"/>
    <n v="1"/>
    <s v="Architect - Reimbursement for digital scanning (ARC services) for Mesa Robles 21st Century (Allowances)"/>
  </r>
  <r>
    <s v="Mesa Robles-21st Century-Design"/>
    <x v="3"/>
    <x v="6"/>
    <x v="18"/>
    <x v="0"/>
    <x v="26"/>
    <x v="8"/>
    <x v="0"/>
    <x v="264"/>
    <x v="0"/>
    <m/>
    <x v="224"/>
    <n v="0"/>
    <n v="17328"/>
    <n v="521305"/>
    <d v="2020-04-02T00:00:00"/>
    <s v="000000020086381"/>
    <n v="17328"/>
    <x v="26"/>
    <m/>
    <s v="21.0"/>
    <s v="00036.0"/>
    <s v="91001"/>
    <s v="85000"/>
    <x v="8"/>
    <x v="63"/>
    <n v="6.9870967741935477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264"/>
    <x v="0"/>
    <m/>
    <x v="224"/>
    <n v="0"/>
    <n v="12312"/>
    <n v="521639"/>
    <d v="2020-04-02T00:00:00"/>
    <s v="000000020086381"/>
    <n v="12312"/>
    <x v="26"/>
    <m/>
    <s v="21.0"/>
    <s v="00036.0"/>
    <s v="91001"/>
    <s v="85000"/>
    <x v="8"/>
    <x v="63"/>
    <n v="4.9645161290322579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264"/>
    <x v="0"/>
    <m/>
    <x v="224"/>
    <n v="0"/>
    <n v="15960"/>
    <n v="522150"/>
    <d v="2020-04-02T00:00:00"/>
    <s v="000000020086381"/>
    <n v="15960"/>
    <x v="26"/>
    <m/>
    <s v="21.0"/>
    <s v="00036.0"/>
    <s v="91001"/>
    <s v="85000"/>
    <x v="8"/>
    <x v="63"/>
    <n v="6.4354838709677425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99"/>
    <x v="0"/>
    <m/>
    <x v="224"/>
    <n v="0"/>
    <n v="12768"/>
    <n v="522494"/>
    <d v="2020-04-17T00:00:00"/>
    <s v="000000020090429"/>
    <n v="12768"/>
    <x v="26"/>
    <m/>
    <s v="21.0"/>
    <s v="00036.0"/>
    <s v="91001"/>
    <s v="85000"/>
    <x v="8"/>
    <x v="63"/>
    <n v="5.1483870967741936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265"/>
    <x v="0"/>
    <m/>
    <x v="224"/>
    <n v="0"/>
    <n v="78432"/>
    <n v="523681"/>
    <d v="2020-06-18T00:00:00"/>
    <s v="000000020106518"/>
    <n v="78432"/>
    <x v="26"/>
    <m/>
    <s v="21.0"/>
    <s v="00036.0"/>
    <s v="91001"/>
    <s v="85000"/>
    <x v="8"/>
    <x v="63"/>
    <n v="0.31625806451612903"/>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101"/>
    <x v="0"/>
    <m/>
    <x v="224"/>
    <n v="0"/>
    <n v="2850"/>
    <n v="524037"/>
    <d v="2020-08-18T00:00:00"/>
    <s v="000000020120086"/>
    <n v="2850"/>
    <x v="26"/>
    <m/>
    <s v="21.0"/>
    <s v="00036.0"/>
    <s v="91001"/>
    <s v="85000"/>
    <x v="8"/>
    <x v="63"/>
    <n v="1.1491935483870968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44"/>
    <x v="1"/>
    <m/>
    <x v="224"/>
    <n v="0"/>
    <n v="1140"/>
    <n v="525159"/>
    <d v="2020-10-13T00:00:00"/>
    <s v="000000020134100"/>
    <n v="1140"/>
    <x v="26"/>
    <m/>
    <s v="21.0"/>
    <s v="00036.0"/>
    <s v="91001"/>
    <s v="85000"/>
    <x v="8"/>
    <x v="63"/>
    <n v="4.596774193548387E-3"/>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44"/>
    <x v="1"/>
    <m/>
    <x v="224"/>
    <n v="0"/>
    <n v="2850"/>
    <n v="524656"/>
    <d v="2020-10-13T00:00:00"/>
    <s v="000000020134100"/>
    <n v="2850"/>
    <x v="26"/>
    <m/>
    <s v="21.0"/>
    <s v="00036.0"/>
    <s v="91001"/>
    <s v="85000"/>
    <x v="8"/>
    <x v="63"/>
    <n v="1.1491935483870968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33"/>
    <x v="1"/>
    <m/>
    <x v="224"/>
    <n v="0"/>
    <n v="4560"/>
    <n v="525689"/>
    <d v="2021-02-05T00:00:00"/>
    <s v="000000020162570"/>
    <n v="4560"/>
    <x v="26"/>
    <m/>
    <s v="21.0"/>
    <s v="00036.0"/>
    <s v="91001"/>
    <s v="85000"/>
    <x v="8"/>
    <x v="63"/>
    <n v="1.8387096774193548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102"/>
    <x v="2"/>
    <m/>
    <x v="224"/>
    <n v="0"/>
    <n v="5700"/>
    <n v="526682"/>
    <d v="2022-01-25T00:00:00"/>
    <s v="000000020397386"/>
    <n v="5700"/>
    <x v="26"/>
    <m/>
    <s v="21.0"/>
    <s v="00036.0"/>
    <s v="91001"/>
    <s v="85000"/>
    <x v="8"/>
    <x v="63"/>
    <n v="2.2983870967741935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102"/>
    <x v="2"/>
    <m/>
    <x v="224"/>
    <n v="0"/>
    <n v="5700"/>
    <s v="527233R"/>
    <d v="2022-01-25T00:00:00"/>
    <s v="000000020397386"/>
    <n v="5700"/>
    <x v="26"/>
    <m/>
    <s v="21.0"/>
    <s v="00036.0"/>
    <s v="91001"/>
    <s v="85000"/>
    <x v="8"/>
    <x v="63"/>
    <n v="2.2983870967741935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102"/>
    <x v="2"/>
    <m/>
    <x v="224"/>
    <n v="0"/>
    <n v="2850"/>
    <n v="527749"/>
    <d v="2022-01-25T00:00:00"/>
    <s v="000000020397386"/>
    <n v="2850"/>
    <x v="26"/>
    <m/>
    <s v="21.0"/>
    <s v="00036.0"/>
    <s v="91001"/>
    <s v="85000"/>
    <x v="8"/>
    <x v="63"/>
    <n v="1.1491935483870968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102"/>
    <x v="2"/>
    <m/>
    <x v="224"/>
    <n v="0"/>
    <n v="3420"/>
    <n v="528252"/>
    <d v="2022-01-25T00:00:00"/>
    <s v="000000020397386"/>
    <n v="3420"/>
    <x v="26"/>
    <m/>
    <s v="21.0"/>
    <s v="00036.0"/>
    <s v="91001"/>
    <s v="85000"/>
    <x v="8"/>
    <x v="63"/>
    <n v="1.3790322580645161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102"/>
    <x v="2"/>
    <m/>
    <x v="224"/>
    <n v="0"/>
    <n v="5130"/>
    <n v="528689"/>
    <d v="2022-01-25T00:00:00"/>
    <s v="000000020397386"/>
    <n v="5130"/>
    <x v="26"/>
    <m/>
    <s v="21.0"/>
    <s v="00036.0"/>
    <s v="91001"/>
    <s v="85000"/>
    <x v="8"/>
    <x v="63"/>
    <n v="2.0685483870967743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102"/>
    <x v="2"/>
    <m/>
    <x v="224"/>
    <n v="0"/>
    <n v="2280"/>
    <n v="529090"/>
    <d v="2022-01-25T00:00:00"/>
    <s v="000000020397386"/>
    <n v="2280"/>
    <x v="26"/>
    <m/>
    <s v="21.0"/>
    <s v="00036.0"/>
    <s v="91001"/>
    <s v="85000"/>
    <x v="8"/>
    <x v="63"/>
    <n v="9.1935483870967741E-3"/>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102"/>
    <x v="2"/>
    <m/>
    <x v="224"/>
    <n v="0"/>
    <n v="3990"/>
    <n v="529658"/>
    <d v="2022-01-25T00:00:00"/>
    <s v="000000020397386"/>
    <n v="3990"/>
    <x v="26"/>
    <m/>
    <s v="21.0"/>
    <s v="00036.0"/>
    <s v="91001"/>
    <s v="85000"/>
    <x v="8"/>
    <x v="63"/>
    <n v="1.6088709677419356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102"/>
    <x v="2"/>
    <m/>
    <x v="224"/>
    <n v="0"/>
    <n v="7980"/>
    <n v="530149"/>
    <d v="2022-01-25T00:00:00"/>
    <s v="000000020397386"/>
    <n v="7980"/>
    <x v="26"/>
    <m/>
    <s v="21.0"/>
    <s v="00036.0"/>
    <s v="91001"/>
    <s v="85000"/>
    <x v="8"/>
    <x v="63"/>
    <n v="3.2177419354838713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102"/>
    <x v="2"/>
    <m/>
    <x v="224"/>
    <n v="0"/>
    <n v="14250"/>
    <n v="530839"/>
    <d v="2022-01-25T00:00:00"/>
    <s v="000000020397386"/>
    <n v="14250"/>
    <x v="26"/>
    <m/>
    <s v="21.0"/>
    <s v="00036.0"/>
    <s v="91001"/>
    <s v="85000"/>
    <x v="8"/>
    <x v="63"/>
    <n v="5.7459677419354836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102"/>
    <x v="2"/>
    <m/>
    <x v="224"/>
    <n v="0"/>
    <n v="2850"/>
    <n v="531274"/>
    <d v="2022-01-25T00:00:00"/>
    <s v="000000020397386"/>
    <n v="2850"/>
    <x v="26"/>
    <m/>
    <s v="21.0"/>
    <s v="00036.0"/>
    <s v="91001"/>
    <s v="85000"/>
    <x v="8"/>
    <x v="63"/>
    <n v="1.1491935483870968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102"/>
    <x v="2"/>
    <m/>
    <x v="224"/>
    <n v="0"/>
    <n v="2850"/>
    <n v="531948"/>
    <d v="2022-01-25T00:00:00"/>
    <s v="000000020397386"/>
    <n v="2850"/>
    <x v="26"/>
    <m/>
    <s v="21.0"/>
    <s v="00036.0"/>
    <s v="91001"/>
    <s v="85000"/>
    <x v="8"/>
    <x v="63"/>
    <n v="1.1491935483870968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102"/>
    <x v="2"/>
    <m/>
    <x v="224"/>
    <n v="0"/>
    <n v="4560"/>
    <n v="532302"/>
    <d v="2022-01-25T00:00:00"/>
    <s v="000000020397386"/>
    <n v="4560"/>
    <x v="26"/>
    <m/>
    <s v="21.0"/>
    <s v="00036.0"/>
    <s v="91001"/>
    <s v="85000"/>
    <x v="8"/>
    <x v="63"/>
    <n v="1.8387096774193548E-2"/>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Design"/>
    <x v="3"/>
    <x v="6"/>
    <x v="18"/>
    <x v="0"/>
    <x v="26"/>
    <x v="8"/>
    <x v="0"/>
    <x v="5"/>
    <x v="2"/>
    <s v="2-887"/>
    <x v="224"/>
    <n v="38240"/>
    <n v="38240"/>
    <m/>
    <m/>
    <m/>
    <n v="0"/>
    <x v="26"/>
    <m/>
    <s v="21.0"/>
    <s v="00036.0"/>
    <s v="91001"/>
    <s v="85000"/>
    <x v="8"/>
    <x v="63"/>
    <n v="0"/>
    <s v="Architect - Provide architectural &amp; engineering services to consists of technology and interior upgrades to all classrooms in each building at Mesa Robles.  Sitework will be limited to ADA access and path of travel requirements to each classroom.  Include allowances of $20,000.00"/>
  </r>
  <r>
    <s v="Mesa Robles-21st Century-Technology"/>
    <x v="3"/>
    <x v="0"/>
    <x v="18"/>
    <x v="0"/>
    <x v="27"/>
    <x v="23"/>
    <x v="25"/>
    <x v="214"/>
    <x v="1"/>
    <m/>
    <x v="225"/>
    <n v="0"/>
    <n v="1710.17"/>
    <n v="956469"/>
    <d v="2021-02-17T00:00:00"/>
    <s v="000000020165094"/>
    <n v="1710.17"/>
    <x v="26"/>
    <m/>
    <s v="21.0"/>
    <s v="00036.0"/>
    <s v="00002"/>
    <s v="81000"/>
    <x v="1"/>
    <x v="63"/>
    <n v="0.79650967826070762"/>
    <s v="Computer cables for Mesa Robles"/>
  </r>
  <r>
    <s v="Mesa Robles-21st Century-Technology"/>
    <x v="3"/>
    <x v="0"/>
    <x v="18"/>
    <x v="0"/>
    <x v="27"/>
    <x v="23"/>
    <x v="25"/>
    <x v="266"/>
    <x v="1"/>
    <s v="21-3360"/>
    <x v="225"/>
    <n v="0"/>
    <n v="436.90999999999985"/>
    <n v="962688"/>
    <d v="2021-06-24T00:00:00"/>
    <s v="000000020200891"/>
    <n v="436.91"/>
    <x v="26"/>
    <m/>
    <s v="21.0"/>
    <s v="00036.0"/>
    <s v="00002"/>
    <s v="81000"/>
    <x v="1"/>
    <x v="63"/>
    <n v="0.20349032173929246"/>
    <s v="Computer cables for Mesa Robles"/>
  </r>
  <r>
    <s v="Mesa Robles-21st Century-Advertisement"/>
    <x v="3"/>
    <x v="10"/>
    <x v="18"/>
    <x v="0"/>
    <x v="28"/>
    <x v="24"/>
    <x v="49"/>
    <x v="105"/>
    <x v="1"/>
    <s v="21-2253"/>
    <x v="71"/>
    <n v="0"/>
    <n v="301.67"/>
    <n v="11412572"/>
    <d v="2020-10-19T00:00:00"/>
    <s v="000000020135642"/>
    <n v="301.67"/>
    <x v="26"/>
    <m/>
    <s v="21.0"/>
    <s v="00036.0"/>
    <s v="91001"/>
    <s v="85000"/>
    <x v="11"/>
    <x v="63"/>
    <n v="0.33333701657458564"/>
    <s v="Advertising for Bid 2020-21.01 HLPUSD Bid Bundle #2: 21st Century Classroom Improvements for Cedarlane, Mesa Robles, &amp; Cedarlane Interim Housing. Publication dates: 09/22/20 &amp; 09/28/20"/>
  </r>
  <r>
    <s v="Mesa Robles-21st Century-DSA Inspection"/>
    <x v="3"/>
    <x v="4"/>
    <x v="18"/>
    <x v="0"/>
    <x v="5"/>
    <x v="4"/>
    <x v="50"/>
    <x v="34"/>
    <x v="1"/>
    <m/>
    <x v="72"/>
    <n v="0"/>
    <n v="5760"/>
    <s v="202102-05:MRMSM"/>
    <d v="2021-03-24T00:00:00"/>
    <s v="000000020174730"/>
    <n v="5760"/>
    <x v="26"/>
    <m/>
    <s v="21.0"/>
    <s v="00036.0"/>
    <s v="91001"/>
    <s v="85000"/>
    <x v="5"/>
    <x v="63"/>
    <n v="2.8530670470756064E-2"/>
    <s v="General inspection for the project as defined in Title 24 for Mesa Robles modernization."/>
  </r>
  <r>
    <s v="Mesa Robles-21st Century-DSA Inspection"/>
    <x v="3"/>
    <x v="4"/>
    <x v="18"/>
    <x v="0"/>
    <x v="5"/>
    <x v="4"/>
    <x v="50"/>
    <x v="34"/>
    <x v="1"/>
    <m/>
    <x v="72"/>
    <n v="0"/>
    <n v="2880"/>
    <s v="202103-07:MRMSM"/>
    <d v="2021-03-24T00:00:00"/>
    <s v="000000020174730"/>
    <n v="2880"/>
    <x v="26"/>
    <m/>
    <s v="21.0"/>
    <s v="00036.0"/>
    <s v="91001"/>
    <s v="85000"/>
    <x v="5"/>
    <x v="63"/>
    <n v="1.4265335235378032E-2"/>
    <s v="General inspection for the project as defined in Title 24 for Mesa Robles modernization."/>
  </r>
  <r>
    <s v="Mesa Robles-21st Century-DSA Inspection"/>
    <x v="3"/>
    <x v="4"/>
    <x v="18"/>
    <x v="0"/>
    <x v="5"/>
    <x v="4"/>
    <x v="50"/>
    <x v="55"/>
    <x v="1"/>
    <m/>
    <x v="72"/>
    <n v="0"/>
    <n v="6336"/>
    <s v="202101-08:MRMSM"/>
    <d v="2021-04-19T00:00:00"/>
    <s v="000000020181403"/>
    <n v="6336"/>
    <x v="26"/>
    <m/>
    <s v="21.0"/>
    <s v="00036.0"/>
    <s v="91001"/>
    <s v="85000"/>
    <x v="5"/>
    <x v="63"/>
    <n v="3.1383737517831668E-2"/>
    <s v="General inspection for the project as defined in Title 24 for Mesa Robles modernization."/>
  </r>
  <r>
    <s v="Mesa Robles-21st Century-DSA Inspection"/>
    <x v="3"/>
    <x v="4"/>
    <x v="18"/>
    <x v="0"/>
    <x v="5"/>
    <x v="4"/>
    <x v="50"/>
    <x v="55"/>
    <x v="1"/>
    <m/>
    <x v="72"/>
    <n v="0"/>
    <n v="5328"/>
    <s v="202012-11:MRMSM"/>
    <d v="2021-04-19T00:00:00"/>
    <s v="000000020181403"/>
    <n v="5328"/>
    <x v="26"/>
    <m/>
    <s v="21.0"/>
    <s v="00036.0"/>
    <s v="91001"/>
    <s v="85000"/>
    <x v="5"/>
    <x v="63"/>
    <n v="2.6390870185449358E-2"/>
    <s v="General inspection for the project as defined in Title 24 for Mesa Robles modernization."/>
  </r>
  <r>
    <s v="Mesa Robles-21st Century-DSA Inspection"/>
    <x v="3"/>
    <x v="4"/>
    <x v="18"/>
    <x v="0"/>
    <x v="5"/>
    <x v="4"/>
    <x v="50"/>
    <x v="106"/>
    <x v="1"/>
    <m/>
    <x v="72"/>
    <n v="0"/>
    <n v="3600"/>
    <s v="202104-06:MRMSM"/>
    <d v="2021-04-20T00:00:00"/>
    <s v="000000020181749"/>
    <n v="3600"/>
    <x v="26"/>
    <m/>
    <s v="21.0"/>
    <s v="00036.0"/>
    <s v="91001"/>
    <s v="85000"/>
    <x v="5"/>
    <x v="63"/>
    <n v="1.783166904422254E-2"/>
    <s v="General inspection for the project as defined in Title 24 for Mesa Robles modernization."/>
  </r>
  <r>
    <s v="Mesa Robles-21st Century-DSA Inspection"/>
    <x v="3"/>
    <x v="4"/>
    <x v="18"/>
    <x v="0"/>
    <x v="5"/>
    <x v="4"/>
    <x v="50"/>
    <x v="35"/>
    <x v="1"/>
    <m/>
    <x v="72"/>
    <n v="0"/>
    <n v="6336"/>
    <s v="202105-05:MRMSM"/>
    <d v="2021-05-26T00:00:00"/>
    <s v="000000020192532"/>
    <n v="6336"/>
    <x v="26"/>
    <m/>
    <s v="21.0"/>
    <s v="00036.0"/>
    <s v="91001"/>
    <s v="85000"/>
    <x v="5"/>
    <x v="63"/>
    <n v="3.1383737517831668E-2"/>
    <s v="General inspection for the project as defined in Title 24 for Mesa Robles modernization."/>
  </r>
  <r>
    <s v="Mesa Robles-21st Century-DSA Inspection"/>
    <x v="3"/>
    <x v="4"/>
    <x v="18"/>
    <x v="0"/>
    <x v="5"/>
    <x v="4"/>
    <x v="50"/>
    <x v="108"/>
    <x v="1"/>
    <m/>
    <x v="72"/>
    <n v="0"/>
    <n v="8640"/>
    <s v="202106-03:MRMSM"/>
    <d v="2021-06-23T00:00:00"/>
    <s v="000000020200462"/>
    <n v="8640"/>
    <x v="26"/>
    <m/>
    <s v="21.0"/>
    <s v="00036.0"/>
    <s v="91001"/>
    <s v="85000"/>
    <x v="5"/>
    <x v="63"/>
    <n v="4.2796005706134094E-2"/>
    <s v="General inspection for the project as defined in Title 24 for Mesa Robles modernization."/>
  </r>
  <r>
    <s v="Mesa Robles-21st Century-DSA Inspection"/>
    <x v="3"/>
    <x v="4"/>
    <x v="18"/>
    <x v="0"/>
    <x v="5"/>
    <x v="4"/>
    <x v="50"/>
    <x v="17"/>
    <x v="1"/>
    <m/>
    <x v="72"/>
    <n v="0"/>
    <n v="9504"/>
    <s v="202107-03:MRMSM"/>
    <d v="2021-09-09T00:00:00"/>
    <s v="000000020255215"/>
    <n v="9504"/>
    <x v="26"/>
    <m/>
    <s v="21.0"/>
    <s v="00036.0"/>
    <s v="91001"/>
    <s v="85000"/>
    <x v="5"/>
    <x v="63"/>
    <n v="4.7075606276747506E-2"/>
    <s v="General inspection for the project as defined in Title 24 for Mesa Robles modernization."/>
  </r>
  <r>
    <s v="Mesa Robles-21st Century-DSA Inspection"/>
    <x v="3"/>
    <x v="4"/>
    <x v="18"/>
    <x v="0"/>
    <x v="5"/>
    <x v="4"/>
    <x v="50"/>
    <x v="17"/>
    <x v="2"/>
    <m/>
    <x v="72"/>
    <n v="0"/>
    <n v="9072"/>
    <s v="202108-04:MRMSM"/>
    <d v="2021-09-09T00:00:00"/>
    <s v="000000020255216"/>
    <n v="9072"/>
    <x v="26"/>
    <m/>
    <s v="21.0"/>
    <s v="00036.0"/>
    <s v="91001"/>
    <s v="85000"/>
    <x v="5"/>
    <x v="63"/>
    <n v="4.49358059914408E-2"/>
    <s v="General inspection for the project as defined in Title 24 for Mesa Robles modernization."/>
  </r>
  <r>
    <s v="Mesa Robles-21st Century-DSA Inspection"/>
    <x v="3"/>
    <x v="4"/>
    <x v="18"/>
    <x v="0"/>
    <x v="5"/>
    <x v="4"/>
    <x v="50"/>
    <x v="109"/>
    <x v="2"/>
    <m/>
    <x v="72"/>
    <n v="0"/>
    <n v="288"/>
    <s v="202109-04:MRMSM"/>
    <d v="2021-09-22T00:00:00"/>
    <s v="000000020269793"/>
    <n v="288"/>
    <x v="26"/>
    <m/>
    <s v="21.0"/>
    <s v="00036.0"/>
    <s v="91001"/>
    <s v="85000"/>
    <x v="5"/>
    <x v="63"/>
    <n v="1.4265335235378032E-3"/>
    <s v="General inspection for the project as defined in Title 24 for Mesa Robles modernization."/>
  </r>
  <r>
    <s v="Mesa Robles-21st Century-DSA Inspection"/>
    <x v="3"/>
    <x v="4"/>
    <x v="18"/>
    <x v="0"/>
    <x v="5"/>
    <x v="4"/>
    <x v="50"/>
    <x v="113"/>
    <x v="2"/>
    <s v="21-2812"/>
    <x v="72"/>
    <n v="35856"/>
    <n v="35856"/>
    <m/>
    <m/>
    <m/>
    <n v="0"/>
    <x v="26"/>
    <m/>
    <s v="21.0"/>
    <s v="00036.0"/>
    <s v="91001"/>
    <s v="85000"/>
    <x v="5"/>
    <x v="63"/>
    <n v="0"/>
    <s v="General inspection for the project as defined in Title 24 for Mesa Robles modernization."/>
  </r>
  <r>
    <s v="Mesa Robles-21st Century-Move classroom"/>
    <x v="3"/>
    <x v="11"/>
    <x v="18"/>
    <x v="0"/>
    <x v="29"/>
    <x v="25"/>
    <x v="51"/>
    <x v="114"/>
    <x v="1"/>
    <m/>
    <x v="226"/>
    <n v="0"/>
    <n v="265.10000000000002"/>
    <m/>
    <m/>
    <m/>
    <n v="265.10000000000002"/>
    <x v="26"/>
    <m/>
    <s v="21.0"/>
    <s v="00036.0"/>
    <s v="00002"/>
    <s v="81000"/>
    <x v="1"/>
    <x v="63"/>
    <n v="1"/>
    <s v="Boxes(200) for teachers' to pack their classrooms at Mesa Robles"/>
  </r>
  <r>
    <s v="Mesa Robles-21st Century-Move classroom"/>
    <x v="3"/>
    <x v="11"/>
    <x v="18"/>
    <x v="0"/>
    <x v="29"/>
    <x v="25"/>
    <x v="51"/>
    <x v="267"/>
    <x v="1"/>
    <m/>
    <x v="227"/>
    <n v="0"/>
    <n v="180.27"/>
    <m/>
    <m/>
    <m/>
    <n v="180.27"/>
    <x v="26"/>
    <m/>
    <s v="21.0"/>
    <s v="00036.0"/>
    <s v="00002"/>
    <s v="81000"/>
    <x v="1"/>
    <x v="63"/>
    <n v="1"/>
    <s v="Boxes(136) for teachers' to pack their classrooms at Mesa Robles"/>
  </r>
  <r>
    <s v="Mesa Robles-21st Century-Move classroom"/>
    <x v="3"/>
    <x v="11"/>
    <x v="18"/>
    <x v="0"/>
    <x v="29"/>
    <x v="26"/>
    <x v="52"/>
    <x v="115"/>
    <x v="1"/>
    <m/>
    <x v="228"/>
    <n v="0"/>
    <n v="759.34"/>
    <m/>
    <m/>
    <m/>
    <n v="759.34"/>
    <x v="26"/>
    <m/>
    <s v="21.0"/>
    <s v="00036.0"/>
    <s v="00002"/>
    <s v="81000"/>
    <x v="1"/>
    <x v="63"/>
    <n v="1"/>
    <s v="Boxes(400) &amp; packing tapes (75) for teachers' to pack their classrooms at Mesa Robles"/>
  </r>
  <r>
    <s v="Mesa Robles-21st Century-Move classroom"/>
    <x v="3"/>
    <x v="11"/>
    <x v="18"/>
    <x v="0"/>
    <x v="29"/>
    <x v="25"/>
    <x v="133"/>
    <x v="104"/>
    <x v="1"/>
    <m/>
    <x v="229"/>
    <n v="0"/>
    <n v="648.09"/>
    <m/>
    <m/>
    <m/>
    <n v="648.09"/>
    <x v="26"/>
    <m/>
    <s v="21.0"/>
    <s v="00036.0"/>
    <s v="00002"/>
    <s v="81000"/>
    <x v="1"/>
    <x v="63"/>
    <n v="1"/>
    <s v="Boxes(500) for teachers' to pack their classrooms at Mesa Robles"/>
  </r>
  <r>
    <s v="Mesa Robles-21st Century-Contractor"/>
    <x v="3"/>
    <x v="3"/>
    <x v="18"/>
    <x v="0"/>
    <x v="61"/>
    <x v="3"/>
    <x v="107"/>
    <x v="268"/>
    <x v="1"/>
    <s v="21-404"/>
    <x v="230"/>
    <n v="0"/>
    <n v="3500"/>
    <n v="3955"/>
    <d v="2020-11-02T00:00:00"/>
    <s v="000000020139125"/>
    <n v="3500"/>
    <x v="26"/>
    <m/>
    <s v="21.0"/>
    <s v="00036.0"/>
    <s v="91001"/>
    <s v="85000"/>
    <x v="10"/>
    <x v="63"/>
    <n v="1"/>
    <s v="Remove approx 80 LF of 6' high chain link fencing. Cut post off at grade. Return at later date and install inside sleeves to remove post and weld to existing.  Reinstall fencing at a later date at Mesa Robles."/>
  </r>
  <r>
    <s v="Mesa Robles-21st Century-Contractor"/>
    <x v="3"/>
    <x v="3"/>
    <x v="18"/>
    <x v="0"/>
    <x v="61"/>
    <x v="3"/>
    <x v="50"/>
    <x v="221"/>
    <x v="1"/>
    <s v="21-2813"/>
    <x v="231"/>
    <n v="0"/>
    <n v="1500"/>
    <n v="4055"/>
    <d v="2021-01-15T00:00:00"/>
    <s v="000000020157276"/>
    <n v="1500"/>
    <x v="26"/>
    <m/>
    <s v="21.0"/>
    <s v="00036.0"/>
    <s v="91001"/>
    <s v="85000"/>
    <x v="10"/>
    <x v="63"/>
    <n v="1"/>
    <s v="Relocate 2 ea. 2 7/8&quot; post to miss grounding box cover at electric enclosure at Mesa Robles"/>
  </r>
  <r>
    <s v="Mesa Robles-Drinking fountain replacement-DSA Fees"/>
    <x v="3"/>
    <x v="7"/>
    <x v="18"/>
    <x v="2"/>
    <x v="9"/>
    <x v="9"/>
    <x v="10"/>
    <x v="23"/>
    <x v="0"/>
    <s v="2-7623"/>
    <x v="232"/>
    <n v="0"/>
    <n v="1050"/>
    <s v="Per email"/>
    <d v="2020-02-13T00:00:00"/>
    <s v="000000020070041"/>
    <n v="1050"/>
    <x v="27"/>
    <m/>
    <s v="21.0"/>
    <s v="00036.0"/>
    <s v="91001"/>
    <s v="85000"/>
    <x v="9"/>
    <x v="64"/>
    <n v="1"/>
    <s v="DSA plan check review fee for Mesa Robles drinking fountain.  This check was originally issued for Los Robles drinking fountain project, but since this project was cancelled by District, tBP applied this payment to Mesa Robles."/>
  </r>
  <r>
    <s v="Mesa Robles-Drinking fountain replacement-Contractor"/>
    <x v="3"/>
    <x v="3"/>
    <x v="18"/>
    <x v="2"/>
    <x v="4"/>
    <x v="3"/>
    <x v="3"/>
    <x v="247"/>
    <x v="0"/>
    <s v="2-4816"/>
    <x v="233"/>
    <n v="0"/>
    <n v="11000"/>
    <n v="5000191"/>
    <d v="2020-02-10T00:00:00"/>
    <s v="000000020068412"/>
    <n v="11000"/>
    <x v="27"/>
    <m/>
    <s v="21.0"/>
    <s v="00036.0"/>
    <s v="91001"/>
    <s v="85000"/>
    <x v="4"/>
    <x v="65"/>
    <n v="1"/>
    <s v="Provide &amp; install 1 new drinking fountain at Mesa Robles."/>
  </r>
  <r>
    <s v="Mesa Robles-Fire alarm-DSA Fees"/>
    <x v="3"/>
    <x v="7"/>
    <x v="18"/>
    <x v="3"/>
    <x v="12"/>
    <x v="9"/>
    <x v="95"/>
    <x v="196"/>
    <x v="2"/>
    <s v="22-742"/>
    <x v="134"/>
    <n v="0"/>
    <n v="1720"/>
    <n v="12681"/>
    <d v="2021-08-04T00:00:00"/>
    <s v="000000020223411"/>
    <n v="1720"/>
    <x v="28"/>
    <m/>
    <s v="21.0"/>
    <s v="00036.0"/>
    <s v="91001"/>
    <s v="85000"/>
    <x v="9"/>
    <x v="66"/>
    <n v="0.5423728813559322"/>
    <s v="DGS plan/field review fee for Mesa Robles fire alarm"/>
  </r>
  <r>
    <s v="Mesa Robles-Fire alarm-Design"/>
    <x v="3"/>
    <x v="6"/>
    <x v="18"/>
    <x v="3"/>
    <x v="10"/>
    <x v="8"/>
    <x v="12"/>
    <x v="197"/>
    <x v="1"/>
    <m/>
    <x v="20"/>
    <n v="0"/>
    <n v="2375"/>
    <n v="28121"/>
    <d v="2021-01-07T00:00:00"/>
    <s v="000000020154828"/>
    <n v="2375"/>
    <x v="28"/>
    <m/>
    <s v="21.0"/>
    <s v="00036.0"/>
    <s v="91001"/>
    <s v="85000"/>
    <x v="8"/>
    <x v="66"/>
    <n v="1.3860519404727167E-2"/>
    <s v="Architect - Provide architectural &amp; engineering services to upgrade the existing fire detection and alarm systems for Mesa Robles. Facilities paid PO1-20*897 &amp; 19-104051 in the amount of $35,625.00. The total architect contract for Mesa Robles FA is $47,500.00"/>
  </r>
  <r>
    <s v="Mesa Robles-Fire alarm-Design"/>
    <x v="3"/>
    <x v="6"/>
    <x v="18"/>
    <x v="3"/>
    <x v="10"/>
    <x v="8"/>
    <x v="12"/>
    <x v="33"/>
    <x v="1"/>
    <m/>
    <x v="20"/>
    <n v="0"/>
    <n v="2375"/>
    <n v="28226"/>
    <d v="2021-02-05T00:00:00"/>
    <s v="000000020162584"/>
    <n v="2375"/>
    <x v="28"/>
    <m/>
    <s v="21.0"/>
    <s v="00036.0"/>
    <s v="91001"/>
    <s v="85000"/>
    <x v="8"/>
    <x v="66"/>
    <n v="1.3860519404727167E-2"/>
    <s v="Architect - Provide architectural &amp; engineering services to upgrade the existing fire detection and alarm systems for Mesa Robles. Facilities paid PO1-20*897 &amp; 19-104051 in the amount of $35,625.00. The total architect contract for Mesa Robles FA is $47,500.00"/>
  </r>
  <r>
    <s v="Mesa Robles-Fire alarm-Design"/>
    <x v="3"/>
    <x v="6"/>
    <x v="18"/>
    <x v="3"/>
    <x v="10"/>
    <x v="8"/>
    <x v="12"/>
    <x v="34"/>
    <x v="1"/>
    <m/>
    <x v="20"/>
    <n v="0"/>
    <n v="2375"/>
    <n v="28379"/>
    <d v="2021-03-24T00:00:00"/>
    <s v="000000020174735"/>
    <n v="2375"/>
    <x v="28"/>
    <m/>
    <s v="21.0"/>
    <s v="00036.0"/>
    <s v="91001"/>
    <s v="85000"/>
    <x v="8"/>
    <x v="66"/>
    <n v="1.3860519404727167E-2"/>
    <s v="Architect - Provide architectural &amp; engineering services to upgrade the existing fire detection and alarm systems for Mesa Robles. Facilities paid PO1-20*897 &amp; 19-104051 in the amount of $35,625.00. The total architect contract for Mesa Robles FA is $47,500.00"/>
  </r>
  <r>
    <s v="Mesa Robles-Fire alarm-Design"/>
    <x v="3"/>
    <x v="6"/>
    <x v="18"/>
    <x v="3"/>
    <x v="10"/>
    <x v="8"/>
    <x v="12"/>
    <x v="34"/>
    <x v="1"/>
    <m/>
    <x v="20"/>
    <n v="0"/>
    <n v="2375"/>
    <n v="28464"/>
    <d v="2021-03-24T00:00:00"/>
    <s v="000000020174735"/>
    <n v="2375"/>
    <x v="28"/>
    <m/>
    <s v="21.0"/>
    <s v="00036.0"/>
    <s v="91001"/>
    <s v="85000"/>
    <x v="8"/>
    <x v="66"/>
    <n v="1.3860519404727167E-2"/>
    <s v="Architect - Provide architectural &amp; engineering services to upgrade the existing fire detection and alarm systems for Mesa Robles. Facilities paid PO1-20*897 &amp; 19-104051 in the amount of $35,625.00. The total architect contract for Mesa Robles FA is $47,500.00"/>
  </r>
  <r>
    <s v="Mesa Robles-Fire alarm-Design"/>
    <x v="3"/>
    <x v="6"/>
    <x v="18"/>
    <x v="3"/>
    <x v="10"/>
    <x v="8"/>
    <x v="12"/>
    <x v="17"/>
    <x v="1"/>
    <m/>
    <x v="20"/>
    <n v="0"/>
    <n v="1425"/>
    <n v="28730"/>
    <d v="2021-09-09T00:00:00"/>
    <s v="000000020255226"/>
    <n v="1425"/>
    <x v="28"/>
    <m/>
    <s v="21.0"/>
    <s v="00036.0"/>
    <s v="91001"/>
    <s v="85000"/>
    <x v="8"/>
    <x v="66"/>
    <n v="8.3163116428362997E-3"/>
    <s v="Architect - Provide architectural &amp; engineering services to upgrade the existing fire detection and alarm systems for Mesa Robles. Facilities paid PO1-20*897 &amp; 19-104051 in the amount of $35,625.00. The total architect contract for Mesa Robles FA is $47,500.00"/>
  </r>
  <r>
    <s v="Mesa Robles-Fire alarm-Design"/>
    <x v="3"/>
    <x v="6"/>
    <x v="18"/>
    <x v="3"/>
    <x v="10"/>
    <x v="8"/>
    <x v="12"/>
    <x v="269"/>
    <x v="2"/>
    <s v="21-1992"/>
    <x v="20"/>
    <n v="0"/>
    <n v="950"/>
    <n v="28931"/>
    <d v="2021-12-10T00:00:00"/>
    <s v="000000020346458"/>
    <n v="950"/>
    <x v="28"/>
    <m/>
    <s v="21.0"/>
    <s v="00036.0"/>
    <s v="91001"/>
    <s v="85000"/>
    <x v="8"/>
    <x v="66"/>
    <n v="5.544207761890867E-3"/>
    <s v="Architect - Provide architectural &amp; engineering services to upgrade the existing fire detection and alarm systems for Mesa Robles. Facilities paid PO1-20*897 &amp; 19-104051 in the amount of $35,625.00. The total architect contract for Mesa Robles FA is $47,500.00"/>
  </r>
  <r>
    <s v="Mesa Robles-Fire Alarm-DSA Inspection"/>
    <x v="3"/>
    <x v="4"/>
    <x v="18"/>
    <x v="3"/>
    <x v="5"/>
    <x v="4"/>
    <x v="134"/>
    <x v="226"/>
    <x v="1"/>
    <m/>
    <x v="234"/>
    <n v="0"/>
    <n v="2065"/>
    <s v="202008-10:WHSFA"/>
    <d v="2020-08-19T00:00:00"/>
    <s v="000000020120364"/>
    <n v="2065"/>
    <x v="28"/>
    <m/>
    <s v="21.0"/>
    <s v="00036.0"/>
    <s v="91001"/>
    <s v="85000"/>
    <x v="5"/>
    <x v="66"/>
    <n v="0.2503030303030303"/>
    <s v="General inspection for the project as defined in Title 24 at Mesa Robles  Alterations to 1 campus wide fire alarm system"/>
  </r>
  <r>
    <s v="Mesa Robles-Fire Alarm-DSA Inspection"/>
    <x v="3"/>
    <x v="4"/>
    <x v="18"/>
    <x v="3"/>
    <x v="5"/>
    <x v="4"/>
    <x v="134"/>
    <x v="121"/>
    <x v="1"/>
    <m/>
    <x v="234"/>
    <n v="0"/>
    <n v="2065"/>
    <s v="202009-10:WHSFA"/>
    <d v="2020-10-14T00:00:00"/>
    <s v="000000020134520"/>
    <n v="2065"/>
    <x v="28"/>
    <m/>
    <s v="21.0"/>
    <s v="00036.0"/>
    <s v="91001"/>
    <s v="85000"/>
    <x v="5"/>
    <x v="66"/>
    <n v="0.2503030303030303"/>
    <s v="General inspection for the project as defined in Title 24 at Mesa Robles  Alterations to 1 campus wide fire alarm system"/>
  </r>
  <r>
    <s v="Mesa Robles-Fire Alarm-DSA Inspection"/>
    <x v="3"/>
    <x v="4"/>
    <x v="18"/>
    <x v="3"/>
    <x v="5"/>
    <x v="4"/>
    <x v="134"/>
    <x v="21"/>
    <x v="1"/>
    <m/>
    <x v="234"/>
    <n v="0"/>
    <n v="2065"/>
    <s v="202010-08:WHSFA"/>
    <d v="2020-10-21T00:00:00"/>
    <s v="000000020136459"/>
    <n v="2065"/>
    <x v="28"/>
    <m/>
    <s v="21.0"/>
    <s v="00036.0"/>
    <s v="91001"/>
    <s v="85000"/>
    <x v="5"/>
    <x v="66"/>
    <n v="0.2503030303030303"/>
    <s v="General inspection for the project as defined in Title 24 at Mesa Robles  Alterations to 1 campus wide fire alarm system"/>
  </r>
  <r>
    <s v="Mesa Robles-Fire Alarm-DSA Inspection"/>
    <x v="3"/>
    <x v="4"/>
    <x v="18"/>
    <x v="3"/>
    <x v="5"/>
    <x v="4"/>
    <x v="134"/>
    <x v="199"/>
    <x v="1"/>
    <s v="2-10147"/>
    <x v="234"/>
    <n v="0"/>
    <n v="2055"/>
    <s v="20210630-07: WHSFA"/>
    <d v="2021-09-13T00:00:00"/>
    <s v="000000020257046"/>
    <n v="2055"/>
    <x v="28"/>
    <m/>
    <s v="21.0"/>
    <s v="00036.0"/>
    <s v="91001"/>
    <s v="85000"/>
    <x v="5"/>
    <x v="66"/>
    <n v="0.24909090909090909"/>
    <s v="General inspection for the project as defined in Title 24 at Mesa Robles  Alterations to 1 campus wide fire alarm system"/>
  </r>
  <r>
    <s v="Mesa Robles-Fire Alarm-Contractor"/>
    <x v="3"/>
    <x v="3"/>
    <x v="18"/>
    <x v="3"/>
    <x v="13"/>
    <x v="3"/>
    <x v="59"/>
    <x v="123"/>
    <x v="0"/>
    <m/>
    <x v="83"/>
    <n v="0"/>
    <n v="1402.2"/>
    <s v="Pay app #1"/>
    <d v="2020-03-10T00:00:00"/>
    <s v="000000020079637"/>
    <n v="1402.2"/>
    <x v="28"/>
    <m/>
    <s v="21.0"/>
    <s v="00036.0"/>
    <s v="91001"/>
    <s v="85000"/>
    <x v="4"/>
    <x v="66"/>
    <n v="1.0957063213870115E-3"/>
    <s v="Fire alarm and low voltage service for Mesa Robles"/>
  </r>
  <r>
    <s v="Mesa Robles-Fire Alarm-Contractor"/>
    <x v="3"/>
    <x v="3"/>
    <x v="18"/>
    <x v="3"/>
    <x v="13"/>
    <x v="3"/>
    <x v="59"/>
    <x v="126"/>
    <x v="0"/>
    <m/>
    <x v="83"/>
    <n v="0"/>
    <n v="5885.73"/>
    <s v="Pay app #6"/>
    <d v="2020-07-30T00:00:00"/>
    <s v="000000020117024"/>
    <n v="5885.73"/>
    <x v="28"/>
    <m/>
    <s v="21.0"/>
    <s v="00036.0"/>
    <s v="91001"/>
    <s v="85000"/>
    <x v="4"/>
    <x v="66"/>
    <n v="4.5992237676345561E-3"/>
    <s v="Fire alarm and low voltage service for Mesa Robles"/>
  </r>
  <r>
    <s v="Mesa Robles-Fire Alarm-Contractor"/>
    <x v="3"/>
    <x v="3"/>
    <x v="18"/>
    <x v="3"/>
    <x v="13"/>
    <x v="3"/>
    <x v="59"/>
    <x v="200"/>
    <x v="1"/>
    <m/>
    <x v="83"/>
    <n v="0"/>
    <n v="51687.41"/>
    <s v="Pay app #7"/>
    <d v="2020-08-28T00:00:00"/>
    <s v="000000020122656"/>
    <n v="51687.41"/>
    <x v="28"/>
    <m/>
    <s v="21.0"/>
    <s v="00036.0"/>
    <s v="91001"/>
    <s v="85000"/>
    <x v="4"/>
    <x v="66"/>
    <n v="4.0389546336558432E-2"/>
    <s v="Fire alarm and low voltage service for Mesa Robles"/>
  </r>
  <r>
    <s v="Mesa Robles-Fire Alarm-Contractor"/>
    <x v="3"/>
    <x v="3"/>
    <x v="18"/>
    <x v="3"/>
    <x v="13"/>
    <x v="3"/>
    <x v="59"/>
    <x v="44"/>
    <x v="1"/>
    <m/>
    <x v="83"/>
    <n v="0"/>
    <n v="36702.120000000003"/>
    <s v="Pay app #8"/>
    <d v="2020-10-13T00:00:00"/>
    <s v="000000020134117"/>
    <n v="36702.120000000003"/>
    <x v="28"/>
    <m/>
    <s v="21.0"/>
    <s v="00036.0"/>
    <s v="91001"/>
    <s v="85000"/>
    <x v="4"/>
    <x v="66"/>
    <n v="2.8679749602271189E-2"/>
    <s v="Fire alarm and low voltage service for Mesa Robles"/>
  </r>
  <r>
    <s v="Mesa Robles-Fire Alarm-Contractor"/>
    <x v="3"/>
    <x v="3"/>
    <x v="18"/>
    <x v="3"/>
    <x v="13"/>
    <x v="3"/>
    <x v="59"/>
    <x v="270"/>
    <x v="1"/>
    <m/>
    <x v="83"/>
    <n v="0"/>
    <n v="16603.41"/>
    <s v="Pay app #9"/>
    <d v="2020-11-04T00:00:00"/>
    <s v="000000020139892"/>
    <n v="16603.41"/>
    <x v="28"/>
    <m/>
    <s v="21.0"/>
    <s v="00036.0"/>
    <s v="91001"/>
    <s v="85000"/>
    <x v="4"/>
    <x v="66"/>
    <n v="1.2974227138482612E-2"/>
    <s v="Fire alarm and low voltage service for Mesa Robles"/>
  </r>
  <r>
    <s v="Mesa Robles-Fire Alarm-Contractor"/>
    <x v="3"/>
    <x v="3"/>
    <x v="18"/>
    <x v="3"/>
    <x v="13"/>
    <x v="3"/>
    <x v="59"/>
    <x v="40"/>
    <x v="1"/>
    <m/>
    <x v="83"/>
    <n v="0"/>
    <n v="1402.96"/>
    <s v="Pay app #10"/>
    <d v="2020-12-18T00:00:00"/>
    <s v="000000020151942"/>
    <n v="1402.96"/>
    <x v="28"/>
    <m/>
    <s v="21.0"/>
    <s v="00036.0"/>
    <s v="91001"/>
    <s v="85000"/>
    <x v="4"/>
    <x v="66"/>
    <n v="1.0963002001519908E-3"/>
    <s v="Fire alarm and low voltage service for Mesa Robles"/>
  </r>
  <r>
    <s v="Mesa Robles-Fire Alarm-Contractor"/>
    <x v="3"/>
    <x v="3"/>
    <x v="18"/>
    <x v="3"/>
    <x v="13"/>
    <x v="3"/>
    <x v="59"/>
    <x v="90"/>
    <x v="1"/>
    <m/>
    <x v="83"/>
    <n v="0"/>
    <n v="350.74"/>
    <s v="Pay app #12"/>
    <d v="2021-05-21T00:00:00"/>
    <s v="000000020191188"/>
    <n v="350.74"/>
    <x v="28"/>
    <m/>
    <s v="21.0"/>
    <s v="00036.0"/>
    <s v="91001"/>
    <s v="85000"/>
    <x v="4"/>
    <x v="66"/>
    <n v="2.7407505003799771E-4"/>
    <s v="Fire alarm and low voltage service for Mesa Robles"/>
  </r>
  <r>
    <s v="Mesa Robles-Fire Alarm-Contractor"/>
    <x v="3"/>
    <x v="3"/>
    <x v="18"/>
    <x v="3"/>
    <x v="13"/>
    <x v="3"/>
    <x v="59"/>
    <x v="90"/>
    <x v="1"/>
    <m/>
    <x v="83"/>
    <n v="0"/>
    <n v="9897.1"/>
    <s v="Pay app #14"/>
    <d v="2021-05-21T00:00:00"/>
    <s v="000000020191188"/>
    <n v="9897.1"/>
    <x v="28"/>
    <m/>
    <s v="21.0"/>
    <s v="00036.0"/>
    <s v="91001"/>
    <s v="85000"/>
    <x v="4"/>
    <x v="66"/>
    <n v="7.7337862169443664E-3"/>
    <s v="Fire alarm and low voltage service for Mesa Robles"/>
  </r>
  <r>
    <s v="Mesa Robles-Fire Alarm-Contractor"/>
    <x v="3"/>
    <x v="3"/>
    <x v="18"/>
    <x v="3"/>
    <x v="13"/>
    <x v="3"/>
    <x v="59"/>
    <x v="90"/>
    <x v="1"/>
    <m/>
    <x v="83"/>
    <n v="0"/>
    <n v="855"/>
    <s v="Pay app #15"/>
    <d v="2021-05-21T00:00:00"/>
    <s v="000000020191188"/>
    <n v="855"/>
    <x v="28"/>
    <m/>
    <s v="21.0"/>
    <s v="00036.0"/>
    <s v="91001"/>
    <s v="85000"/>
    <x v="4"/>
    <x v="66"/>
    <n v="6.6811361060183626E-4"/>
    <s v="Fire alarm and low voltage service for Mesa Robles"/>
  </r>
  <r>
    <s v="Mesa Robles-Fire Alarm-Contractor"/>
    <x v="3"/>
    <x v="3"/>
    <x v="18"/>
    <x v="3"/>
    <x v="13"/>
    <x v="3"/>
    <x v="59"/>
    <x v="201"/>
    <x v="2"/>
    <m/>
    <x v="83"/>
    <n v="0"/>
    <n v="14270.46"/>
    <s v="Pay app #16"/>
    <d v="2021-11-22T00:00:00"/>
    <s v="000000020341778"/>
    <n v="14270.46"/>
    <x v="28"/>
    <m/>
    <s v="21.0"/>
    <s v="00036.0"/>
    <s v="91001"/>
    <s v="85000"/>
    <x v="4"/>
    <x v="66"/>
    <n v="1.1151214684852724E-2"/>
    <s v="Fire alarm and low voltage service for Mesa Robles"/>
  </r>
  <r>
    <s v="Mesa Robles-Fire Alarm-Contractor"/>
    <x v="3"/>
    <x v="3"/>
    <x v="18"/>
    <x v="3"/>
    <x v="13"/>
    <x v="3"/>
    <x v="59"/>
    <x v="5"/>
    <x v="2"/>
    <s v="2-4508"/>
    <x v="83"/>
    <n v="7736.4799999999523"/>
    <n v="7736.4799999999523"/>
    <m/>
    <m/>
    <m/>
    <n v="0"/>
    <x v="28"/>
    <m/>
    <s v="21.0"/>
    <s v="00036.0"/>
    <s v="91001"/>
    <s v="85000"/>
    <x v="4"/>
    <x v="66"/>
    <n v="0"/>
    <s v="Fire alarm and low voltage service for Mesa Robles"/>
  </r>
  <r>
    <s v="Mesa Robles-Interim Housing-Reprographics"/>
    <x v="3"/>
    <x v="8"/>
    <x v="18"/>
    <x v="4"/>
    <x v="15"/>
    <x v="11"/>
    <x v="23"/>
    <x v="63"/>
    <x v="0"/>
    <m/>
    <x v="39"/>
    <n v="0"/>
    <n v="1661.08"/>
    <n v="10644576"/>
    <d v="2020-06-17T00:00:00"/>
    <s v="000000020106104"/>
    <n v="1661.08"/>
    <x v="29"/>
    <m/>
    <s v="21.0"/>
    <s v="00036.0"/>
    <s v="91001"/>
    <s v="85000"/>
    <x v="7"/>
    <x v="67"/>
    <n v="0.47045428798006111"/>
    <s v="Scanning/printing - set-up, copy, digital processing, copying, stapling, binding, 3 hole drill, cover, and delivery for Mesa Robles."/>
  </r>
  <r>
    <s v="Mesa Robles-Interim Housing-DSA Special Inspection"/>
    <x v="3"/>
    <x v="12"/>
    <x v="18"/>
    <x v="4"/>
    <x v="30"/>
    <x v="30"/>
    <x v="135"/>
    <x v="100"/>
    <x v="0"/>
    <m/>
    <x v="235"/>
    <n v="0"/>
    <n v="3705"/>
    <s v="20-31125-30-01"/>
    <d v="2020-06-22T00:00:00"/>
    <s v="000000020107232"/>
    <n v="3705"/>
    <x v="29"/>
    <m/>
    <s v="21.0"/>
    <s v="00036.0"/>
    <s v="91001"/>
    <s v="85000"/>
    <x v="12"/>
    <x v="67"/>
    <n v="0.27363367799113736"/>
    <s v="Geotechnical observation and materials testing services.  Perform soils testing, special inspection and material testing services.  The project consists of design and construction of interim housing and portable replacements at Mesa Robles."/>
  </r>
  <r>
    <s v="Mesa Robles-Interim Housing-DSA Special Inspection"/>
    <x v="3"/>
    <x v="12"/>
    <x v="18"/>
    <x v="4"/>
    <x v="30"/>
    <x v="30"/>
    <x v="135"/>
    <x v="100"/>
    <x v="0"/>
    <m/>
    <x v="235"/>
    <n v="0"/>
    <n v="4077.5"/>
    <s v="20-31125-30-02"/>
    <d v="2020-06-22T00:00:00"/>
    <s v="000000020107232"/>
    <n v="4077.5"/>
    <x v="29"/>
    <m/>
    <s v="21.0"/>
    <s v="00036.0"/>
    <s v="91001"/>
    <s v="85000"/>
    <x v="12"/>
    <x v="67"/>
    <n v="0.30114475627769571"/>
    <s v="Geotechnical observation and materials testing services.  Perform soils testing, special inspection and material testing services.  The project consists of design and construction of interim housing and portable replacements at Mesa Robles."/>
  </r>
  <r>
    <s v="Mesa Robles-Interim Housing-DSA Special Inspection"/>
    <x v="3"/>
    <x v="12"/>
    <x v="18"/>
    <x v="4"/>
    <x v="30"/>
    <x v="30"/>
    <x v="135"/>
    <x v="44"/>
    <x v="1"/>
    <m/>
    <x v="235"/>
    <n v="0"/>
    <n v="1050.5"/>
    <s v="20-31125-30-03"/>
    <d v="2020-10-13T00:00:00"/>
    <s v="000000020134066"/>
    <n v="1050.5"/>
    <x v="29"/>
    <m/>
    <s v="21.0"/>
    <s v="00036.0"/>
    <s v="91001"/>
    <s v="85000"/>
    <x v="12"/>
    <x v="67"/>
    <n v="7.7584933530280648E-2"/>
    <s v="Geotechnical observation and materials testing services.  Perform soils testing, special inspection and material testing services.  The project consists of design and construction of interim housing and portable replacements at Mesa Robles."/>
  </r>
  <r>
    <s v="Mesa Robles-Interim Housing-DSA Special Inspection"/>
    <x v="3"/>
    <x v="12"/>
    <x v="18"/>
    <x v="4"/>
    <x v="30"/>
    <x v="30"/>
    <x v="135"/>
    <x v="55"/>
    <x v="1"/>
    <m/>
    <x v="235"/>
    <n v="0"/>
    <n v="1052.5"/>
    <s v="20-31125-30-04"/>
    <d v="2021-04-19T00:00:00"/>
    <s v="000000020181372"/>
    <n v="1052.5"/>
    <x v="29"/>
    <m/>
    <s v="21.0"/>
    <s v="00036.0"/>
    <s v="91001"/>
    <s v="85000"/>
    <x v="12"/>
    <x v="67"/>
    <n v="7.7732644017725255E-2"/>
    <s v="Geotechnical observation and materials testing services.  Perform soils testing, special inspection and material testing services.  The project consists of design and construction of interim housing and portable replacements at Mesa Robles."/>
  </r>
  <r>
    <s v="Mesa Robles-Interim Housing-DSA Special Inspection"/>
    <x v="3"/>
    <x v="12"/>
    <x v="18"/>
    <x v="4"/>
    <x v="30"/>
    <x v="30"/>
    <x v="135"/>
    <x v="17"/>
    <x v="2"/>
    <m/>
    <x v="235"/>
    <n v="0"/>
    <n v="1445"/>
    <s v="20-31125-30-05"/>
    <d v="2021-09-09T00:00:00"/>
    <s v="000000020255186"/>
    <n v="1445"/>
    <x v="29"/>
    <m/>
    <s v="21.0"/>
    <s v="00036.0"/>
    <s v="91001"/>
    <s v="85000"/>
    <x v="12"/>
    <x v="67"/>
    <n v="0.10672082717872969"/>
    <s v="Geotechnical observation and materials testing services.  Perform soils testing, special inspection and material testing services.  The project consists of design and construction of interim housing and portable replacements at Mesa Robles."/>
  </r>
  <r>
    <s v="Mesa Robles-Interim Housing-DSA Special Inspection"/>
    <x v="3"/>
    <x v="12"/>
    <x v="18"/>
    <x v="4"/>
    <x v="30"/>
    <x v="30"/>
    <x v="135"/>
    <x v="81"/>
    <x v="2"/>
    <s v="2-7894"/>
    <x v="235"/>
    <n v="2209.5"/>
    <n v="2209.5"/>
    <m/>
    <m/>
    <m/>
    <n v="0"/>
    <x v="29"/>
    <m/>
    <s v="21.0"/>
    <s v="00036.0"/>
    <s v="91001"/>
    <s v="85000"/>
    <x v="12"/>
    <x v="67"/>
    <n v="0"/>
    <s v="Geotechnical observation and materials testing services.  Perform soils testing, special inspection and material testing services.  The project consists of design and construction of interim housing and portable replacements at Mesa Robles."/>
  </r>
  <r>
    <s v="Mesa Robles-Interim Housing-FF &amp; E"/>
    <x v="3"/>
    <x v="1"/>
    <x v="18"/>
    <x v="4"/>
    <x v="18"/>
    <x v="1"/>
    <x v="61"/>
    <x v="219"/>
    <x v="1"/>
    <m/>
    <x v="85"/>
    <n v="0"/>
    <n v="56280.59"/>
    <n v="30164"/>
    <d v="2020-09-28T00:00:00"/>
    <s v="000000020130222"/>
    <n v="56280.59"/>
    <x v="29"/>
    <m/>
    <s v="21.0"/>
    <s v="00036.0"/>
    <s v="00002"/>
    <s v="81000"/>
    <x v="1"/>
    <x v="67"/>
    <n v="9.1227027944387099E-2"/>
    <s v="Furniture for Mesa Robles - large seats, filing cabinets with locks, stools, mobile desks, student desks, book boxes for above desks, locking casters, mobile teacher desks, and cascade mini-case with shelves"/>
  </r>
  <r>
    <s v="Mesa Robles-Interim Housing-FF &amp; E"/>
    <x v="3"/>
    <x v="1"/>
    <x v="18"/>
    <x v="4"/>
    <x v="18"/>
    <x v="1"/>
    <x v="61"/>
    <x v="219"/>
    <x v="1"/>
    <m/>
    <x v="85"/>
    <n v="0"/>
    <n v="16869.7"/>
    <n v="30164"/>
    <d v="2020-09-28T00:00:00"/>
    <s v="000000020130222"/>
    <n v="16869.7"/>
    <x v="29"/>
    <m/>
    <s v="21.0"/>
    <s v="00036.0"/>
    <s v="91001"/>
    <s v="85000"/>
    <x v="0"/>
    <x v="67"/>
    <n v="2.7344642145958796E-2"/>
    <s v="Furniture for Mesa Robles - large seats, filing cabinets with locks, stools, mobile desks, student desks, book boxes for above desks, locking casters, mobile teacher desks, and cascade mini-case with shelves"/>
  </r>
  <r>
    <s v="Mesa Robles-Interim Housing-FF &amp; E"/>
    <x v="3"/>
    <x v="1"/>
    <x v="18"/>
    <x v="4"/>
    <x v="18"/>
    <x v="1"/>
    <x v="61"/>
    <x v="128"/>
    <x v="1"/>
    <m/>
    <x v="85"/>
    <n v="0"/>
    <n v="11760.3"/>
    <n v="30790"/>
    <d v="2021-05-07T00:00:00"/>
    <s v="000000020187155"/>
    <n v="11760.3"/>
    <x v="29"/>
    <m/>
    <s v="21.0"/>
    <s v="00036.0"/>
    <s v="00002"/>
    <s v="81000"/>
    <x v="1"/>
    <x v="67"/>
    <n v="1.9062650493436115E-2"/>
    <s v="Furniture for Mesa Robles - large seats, filing cabinets with locks, stools, mobile desks, student desks, book boxes for above desks, locking casters, mobile teacher desks, and cascade mini-case with shelves"/>
  </r>
  <r>
    <s v="Mesa Robles-Interim Housing-FF &amp; E"/>
    <x v="3"/>
    <x v="1"/>
    <x v="18"/>
    <x v="4"/>
    <x v="18"/>
    <x v="1"/>
    <x v="61"/>
    <x v="128"/>
    <x v="1"/>
    <m/>
    <x v="85"/>
    <n v="0"/>
    <n v="1225.03"/>
    <n v="30860"/>
    <d v="2021-05-07T00:00:00"/>
    <s v="000000020187156"/>
    <n v="1225.03"/>
    <x v="29"/>
    <m/>
    <s v="21.0"/>
    <s v="00036.0"/>
    <s v="00002"/>
    <s v="81000"/>
    <x v="1"/>
    <x v="67"/>
    <n v="1.9856907335675149E-3"/>
    <s v="Furniture for Mesa Robles - large seats, filing cabinets with locks, stools, mobile desks, student desks, book boxes for above desks, locking casters, mobile teacher desks, and cascade mini-case with shelves"/>
  </r>
  <r>
    <s v="Mesa Robles-Interim Housing-FF &amp; E"/>
    <x v="3"/>
    <x v="1"/>
    <x v="18"/>
    <x v="4"/>
    <x v="18"/>
    <x v="1"/>
    <x v="61"/>
    <x v="68"/>
    <x v="1"/>
    <m/>
    <x v="85"/>
    <n v="0"/>
    <n v="715.92"/>
    <n v="31584"/>
    <d v="2021-05-25T00:00:00"/>
    <s v="000000020192063"/>
    <n v="715.92"/>
    <x v="29"/>
    <m/>
    <s v="21.0"/>
    <s v="00036.0"/>
    <s v="00002"/>
    <s v="81000"/>
    <x v="1"/>
    <x v="67"/>
    <n v="1.1604578744811597E-3"/>
    <s v="Furniture for Mesa Robles - large seats, filing cabinets with locks, stools, mobile desks, student desks, book boxes for above desks, locking casters, mobile teacher desks, and cascade mini-case with shelves"/>
  </r>
  <r>
    <s v="Mesa Robles-Interim Housing-DSA Fees"/>
    <x v="3"/>
    <x v="7"/>
    <x v="18"/>
    <x v="4"/>
    <x v="9"/>
    <x v="9"/>
    <x v="126"/>
    <x v="263"/>
    <x v="0"/>
    <s v="2-4764"/>
    <x v="236"/>
    <n v="0"/>
    <n v="7425"/>
    <s v="Per email"/>
    <d v="2019-10-28T00:00:00"/>
    <s v="000000020031416"/>
    <n v="7425"/>
    <x v="29"/>
    <m/>
    <s v="21.0"/>
    <s v="00036.0"/>
    <s v="91001"/>
    <s v="85000"/>
    <x v="9"/>
    <x v="67"/>
    <n v="1"/>
    <s v="DSA plan check review fee for Mesa Robles interim housing."/>
  </r>
  <r>
    <s v="Mesa Robles-Interim Housing-Contractor"/>
    <x v="3"/>
    <x v="3"/>
    <x v="18"/>
    <x v="4"/>
    <x v="52"/>
    <x v="3"/>
    <x v="136"/>
    <x v="271"/>
    <x v="0"/>
    <m/>
    <x v="237"/>
    <n v="0"/>
    <n v="382506.49"/>
    <s v="Pay app #1"/>
    <d v="2020-07-28T00:00:00"/>
    <s v="000000020116619"/>
    <n v="382506.49"/>
    <x v="29"/>
    <m/>
    <s v="21.0"/>
    <s v="00036.0"/>
    <s v="91001"/>
    <s v="85000"/>
    <x v="3"/>
    <x v="67"/>
    <n v="0.5059841163896639"/>
    <s v="10 portable replacement - Scope of work consists of saw-cut &amp; demo existing asphalt, remove and dump grass, relocate existing irrigation, shooting elevations, installation &amp; compaction of new class II base, grading for class II base asphalt installation to prepare for the new interim housing at Mesa Robles.  Change order is $17,420.13 (PO2W-22*897).  The total project cost with change order is $773,385.54"/>
  </r>
  <r>
    <s v="Mesa Robles-Interim Housing-Contractor"/>
    <x v="3"/>
    <x v="3"/>
    <x v="18"/>
    <x v="4"/>
    <x v="52"/>
    <x v="3"/>
    <x v="136"/>
    <x v="272"/>
    <x v="0"/>
    <m/>
    <x v="237"/>
    <n v="0"/>
    <n v="20131.919999999998"/>
    <s v="Pay app #2"/>
    <d v="2020-09-08T00:00:00"/>
    <s v="000000020124730"/>
    <n v="20131.919999999998"/>
    <x v="29"/>
    <m/>
    <s v="21.0"/>
    <s v="00036.0"/>
    <s v="91001"/>
    <s v="85000"/>
    <x v="3"/>
    <x v="67"/>
    <n v="2.6630742271660283E-2"/>
    <s v="10 portable replacement - Scope of work consists of saw-cut &amp; demo existing asphalt, remove and dump grass, relocate existing irrigation, shooting elevations, installation &amp; compaction of new class II base, grading for class II base asphalt installation to prepare for the new interim housing at Mesa Robles.  Change order is $17,420.13 (PO2W-22*897).  The total project cost with change order is $773,385.54"/>
  </r>
  <r>
    <s v="Mesa Robles-Interim Housing-Contractor"/>
    <x v="3"/>
    <x v="3"/>
    <x v="18"/>
    <x v="4"/>
    <x v="52"/>
    <x v="3"/>
    <x v="136"/>
    <x v="272"/>
    <x v="1"/>
    <m/>
    <x v="237"/>
    <n v="0"/>
    <n v="282815.48000000004"/>
    <s v="Pay app #2"/>
    <d v="2020-09-08T00:00:00"/>
    <s v="000000020124730"/>
    <n v="282815.48"/>
    <x v="29"/>
    <m/>
    <s v="21.0"/>
    <s v="00036.0"/>
    <s v="91001"/>
    <s v="85000"/>
    <x v="3"/>
    <x v="67"/>
    <n v="0.37411166735790197"/>
    <s v="10 portable replacement - Scope of work consists of saw-cut &amp; demo existing asphalt, remove and dump grass, relocate existing irrigation, shooting elevations, installation &amp; compaction of new class II base, grading for class II base asphalt installation to prepare for the new interim housing at Mesa Robles.  Change order is $17,420.13 (PO2W-22*897).  The total project cost with change order is $773,385.54"/>
  </r>
  <r>
    <s v="Mesa Robles-Interim Housing-Contractor"/>
    <x v="3"/>
    <x v="3"/>
    <x v="18"/>
    <x v="4"/>
    <x v="52"/>
    <x v="3"/>
    <x v="136"/>
    <x v="90"/>
    <x v="1"/>
    <m/>
    <x v="237"/>
    <n v="0"/>
    <n v="51574.48"/>
    <s v="Pay app #3"/>
    <d v="2021-05-21T00:00:00"/>
    <s v="000000020191175"/>
    <n v="51574.48"/>
    <x v="29"/>
    <m/>
    <s v="21.0"/>
    <s v="00036.0"/>
    <s v="91001"/>
    <s v="85000"/>
    <x v="3"/>
    <x v="67"/>
    <n v="6.8223333128429778E-2"/>
    <s v="10 portable replacement - Scope of work consists of saw-cut &amp; demo existing asphalt, remove and dump grass, relocate existing irrigation, shooting elevations, installation &amp; compaction of new class II base, grading for class II base asphalt installation to prepare for the new interim housing at Mesa Robles.  Change order is $17,420.13 (PO2W-22*897).  The total project cost with change order is $773,385.54"/>
  </r>
  <r>
    <s v="Mesa Robles-Interim Housing-Contractor"/>
    <x v="3"/>
    <x v="3"/>
    <x v="18"/>
    <x v="4"/>
    <x v="52"/>
    <x v="3"/>
    <x v="136"/>
    <x v="163"/>
    <x v="2"/>
    <s v="2-8610"/>
    <x v="237"/>
    <n v="3.637978807091713E-11"/>
    <n v="18937.040000000037"/>
    <s v="Pay app #4"/>
    <d v="2022-01-28T00:00:00"/>
    <s v="000000020401407"/>
    <n v="18937.04"/>
    <x v="29"/>
    <m/>
    <s v="21.0"/>
    <s v="00036.0"/>
    <s v="91001"/>
    <s v="85000"/>
    <x v="3"/>
    <x v="67"/>
    <n v="2.5050140852344024E-2"/>
    <s v="10 portable replacement - Scope of work consists of saw-cut &amp; demo existing asphalt, remove and dump grass, relocate existing irrigation, shooting elevations, installation &amp; compaction of new class II base, grading for class II base asphalt installation to prepare for the new interim housing at Mesa Robles.  Change order is $17,420.13 (PO2W-22*897).  The total project cost with change order is $773,385.54"/>
  </r>
  <r>
    <s v="Mesa Robles-Interim Housing-Contractor"/>
    <x v="3"/>
    <x v="3"/>
    <x v="18"/>
    <x v="4"/>
    <x v="52"/>
    <x v="3"/>
    <x v="6"/>
    <x v="273"/>
    <x v="2"/>
    <s v="22-2885"/>
    <x v="238"/>
    <n v="0"/>
    <n v="17420.13"/>
    <s v="Pay app #4"/>
    <d v="2022-02-01T00:00:00"/>
    <s v="000000020403713"/>
    <n v="17420.13"/>
    <x v="29"/>
    <m/>
    <s v="21.0"/>
    <s v="00036.0"/>
    <s v="91001"/>
    <s v="85000"/>
    <x v="13"/>
    <x v="67"/>
    <n v="1"/>
    <s v="Change orders to 10 portable replacement to the new interim housing at Mesa Robles - Short circuit coordination, install fuses, sawcut and remove asphalt against building, relocate and re-install markerboards, &amp; remove existing locks and install new sets for 10 doors.  Addendum to PO2W-20*4670.  The total project cost with change order is $773,385.54"/>
  </r>
  <r>
    <s v="Mesa Robles-Interim Housing-Move Management"/>
    <x v="3"/>
    <x v="9"/>
    <x v="18"/>
    <x v="4"/>
    <x v="24"/>
    <x v="57"/>
    <x v="137"/>
    <x v="274"/>
    <x v="0"/>
    <s v="2-10376"/>
    <x v="239"/>
    <n v="0"/>
    <n v="500"/>
    <s v="RI85308"/>
    <d v="2020-06-23T00:00:00"/>
    <s v="000000020107623"/>
    <n v="500"/>
    <x v="29"/>
    <m/>
    <s v="21.0"/>
    <s v="00036.0"/>
    <s v="91001"/>
    <s v="85000"/>
    <x v="10"/>
    <x v="67"/>
    <n v="1"/>
    <s v="Move 2 of District's existing containers from one location to another location in the campus at Mesa Robles."/>
  </r>
  <r>
    <s v="Mesa Robles-Interim Housing-Environ Consultant"/>
    <x v="3"/>
    <x v="2"/>
    <x v="18"/>
    <x v="4"/>
    <x v="2"/>
    <x v="58"/>
    <x v="138"/>
    <x v="217"/>
    <x v="0"/>
    <s v="2-7522"/>
    <x v="240"/>
    <n v="0"/>
    <n v="1280"/>
    <s v="MCSI-4490"/>
    <d v="2020-06-03T00:00:00"/>
    <s v="000000020102133"/>
    <n v="1280"/>
    <x v="29"/>
    <m/>
    <s v="21.0"/>
    <s v="00036.0"/>
    <s v="91001"/>
    <s v="85000"/>
    <x v="2"/>
    <x v="67"/>
    <n v="1"/>
    <s v="Pre-demolition asbestos &amp; lead-based paint survey of Mesa Robles' old portable building #27 and 28."/>
  </r>
  <r>
    <s v="Mesa Robles-Interim Housing-Modular Buildings"/>
    <x v="3"/>
    <x v="13"/>
    <x v="18"/>
    <x v="4"/>
    <x v="31"/>
    <x v="31"/>
    <x v="64"/>
    <x v="131"/>
    <x v="0"/>
    <s v="2-2086"/>
    <x v="241"/>
    <n v="0"/>
    <n v="436977.48"/>
    <s v="R20530141"/>
    <d v="2020-02-18T00:00:00"/>
    <s v="000000020070593"/>
    <n v="436977.48"/>
    <x v="29"/>
    <m/>
    <s v="21.0"/>
    <s v="00036.0"/>
    <s v="91001"/>
    <s v="85000"/>
    <x v="14"/>
    <x v="67"/>
    <n v="1"/>
    <s v="Purchase of 8 Portable classrooms - 24' x 40' DSA, install closure panels, new carpets, HVAC, T-8 lights lines, and delivery to Mesa Robles."/>
  </r>
  <r>
    <s v="Mesa Robles-Interim Housing-Modular Buildings"/>
    <x v="3"/>
    <x v="13"/>
    <x v="18"/>
    <x v="4"/>
    <x v="31"/>
    <x v="31"/>
    <x v="64"/>
    <x v="101"/>
    <x v="1"/>
    <s v="2-2086"/>
    <x v="242"/>
    <n v="0"/>
    <n v="42600"/>
    <s v="R20546442"/>
    <d v="2020-08-18T00:00:00"/>
    <s v="000000020120084"/>
    <n v="42600"/>
    <x v="29"/>
    <m/>
    <s v="21.0"/>
    <s v="00036.0"/>
    <s v="91001"/>
    <s v="85000"/>
    <x v="14"/>
    <x v="67"/>
    <n v="1"/>
    <s v="For 8 portable classrooms - Block &amp; level building, installation, and relocation of these classrooms at Mesa Robles"/>
  </r>
  <r>
    <s v="Mesa Robles-Interim Housing-Design"/>
    <x v="3"/>
    <x v="6"/>
    <x v="18"/>
    <x v="4"/>
    <x v="60"/>
    <x v="8"/>
    <x v="93"/>
    <x v="261"/>
    <x v="3"/>
    <m/>
    <x v="243"/>
    <n v="0"/>
    <n v="1286.49"/>
    <s v="001"/>
    <d v="2018-06-28T00:00:00"/>
    <n v="24653404"/>
    <n v="1286.49"/>
    <x v="29"/>
    <m/>
    <s v="21.0"/>
    <s v="00036.0"/>
    <s v="91001"/>
    <s v="85000"/>
    <x v="8"/>
    <x v="67"/>
    <n v="0.5"/>
    <s v="Architect - Architectural design work required to create and prepare the contract set of drawings for submittal to DSA for Mesa Robles Interim Housing.  Inclusive are fees for conceptual design, schematic design. Design development, construction documents, bidding and negotiation, and construction administration."/>
  </r>
  <r>
    <s v="Mesa Robles-Interim Housing-Design"/>
    <x v="3"/>
    <x v="6"/>
    <x v="18"/>
    <x v="4"/>
    <x v="60"/>
    <x v="8"/>
    <x v="93"/>
    <x v="262"/>
    <x v="3"/>
    <m/>
    <x v="243"/>
    <n v="0"/>
    <n v="1286.49"/>
    <s v="002"/>
    <d v="2018-07-17T00:00:00"/>
    <n v="24688289"/>
    <n v="1286.49"/>
    <x v="29"/>
    <m/>
    <s v="21.0"/>
    <s v="00036.0"/>
    <s v="91001"/>
    <s v="85000"/>
    <x v="8"/>
    <x v="67"/>
    <n v="0.5"/>
    <s v="Architect - Architectural design work required to create and prepare the contract set of drawings for submittal to DSA for Mesa Robles Interim Housing.  Inclusive are fees for conceptual design, schematic design. Design development, construction documents, bidding and negotiation, and construction administration.  Close-out PO."/>
  </r>
  <r>
    <s v="Mesa Robles-Interim Housing-Design"/>
    <x v="3"/>
    <x v="6"/>
    <x v="18"/>
    <x v="4"/>
    <x v="60"/>
    <x v="8"/>
    <x v="12"/>
    <x v="263"/>
    <x v="0"/>
    <s v="2-4246"/>
    <x v="244"/>
    <n v="0"/>
    <n v="1000"/>
    <s v="email"/>
    <d v="2019-10-28T00:00:00"/>
    <s v="000000020031418"/>
    <n v="1000"/>
    <x v="29"/>
    <m/>
    <s v="21.0"/>
    <s v="00036.0"/>
    <s v="91001"/>
    <s v="85000"/>
    <x v="8"/>
    <x v="67"/>
    <n v="0.25674270529788573"/>
    <s v="Architect - Reimbursement for fire hydrant services at Mesa Robles (Allowances)"/>
  </r>
  <r>
    <s v="Mesa Robles-Interim Housing-Design"/>
    <x v="3"/>
    <x v="6"/>
    <x v="18"/>
    <x v="4"/>
    <x v="60"/>
    <x v="8"/>
    <x v="12"/>
    <x v="263"/>
    <x v="0"/>
    <m/>
    <x v="244"/>
    <n v="0"/>
    <n v="2894.95"/>
    <s v="003"/>
    <d v="2019-10-28T00:00:00"/>
    <s v="000000020031418"/>
    <n v="2894.95"/>
    <x v="29"/>
    <m/>
    <s v="21.0"/>
    <s v="00036.0"/>
    <s v="91001"/>
    <s v="85000"/>
    <x v="8"/>
    <x v="67"/>
    <n v="0.74325729470211421"/>
    <s v="Architect - Payment for schematic design &amp; design development for Mesa Robles Interim Housing (Allowances)"/>
  </r>
  <r>
    <s v="Mesa Robles-Interim Housing-Contractor"/>
    <x v="3"/>
    <x v="3"/>
    <x v="18"/>
    <x v="4"/>
    <x v="14"/>
    <x v="32"/>
    <x v="139"/>
    <x v="275"/>
    <x v="4"/>
    <m/>
    <x v="245"/>
    <n v="0"/>
    <n v="636"/>
    <s v="Per email"/>
    <d v="2019-01-11T00:00:00"/>
    <n v="25024227"/>
    <n v="636"/>
    <x v="29"/>
    <m/>
    <s v="21.0"/>
    <s v="00036.0"/>
    <s v="91001"/>
    <s v="85000"/>
    <x v="7"/>
    <x v="67"/>
    <n v="1"/>
    <s v="Fee for 3 fire flow testing performed or witnessed using Utility personnel at Mesa Robles.  This fees applies to tests performed on distrubution systems in the entire territory served by the Utility."/>
  </r>
  <r>
    <s v="Mesa Robles-Interim Housing-Contractor"/>
    <x v="3"/>
    <x v="3"/>
    <x v="18"/>
    <x v="4"/>
    <x v="14"/>
    <x v="59"/>
    <x v="140"/>
    <x v="276"/>
    <x v="4"/>
    <m/>
    <x v="246"/>
    <n v="0"/>
    <n v="2000"/>
    <s v="Per email"/>
    <d v="2019-03-12T00:00:00"/>
    <n v="25148637"/>
    <n v="2000"/>
    <x v="29"/>
    <m/>
    <s v="21.0"/>
    <s v="00036.0"/>
    <s v="91001"/>
    <s v="85000"/>
    <x v="7"/>
    <x v="67"/>
    <n v="1"/>
    <s v="Deposit - Preliminary estimate to construct (1) 6&quot; public fire hydrant at Mesa Robles."/>
  </r>
  <r>
    <s v="Mesa Robles-Interim Housing-Contractor"/>
    <x v="3"/>
    <x v="3"/>
    <x v="18"/>
    <x v="4"/>
    <x v="14"/>
    <x v="60"/>
    <x v="141"/>
    <x v="237"/>
    <x v="0"/>
    <s v="2-6708"/>
    <x v="247"/>
    <n v="0"/>
    <n v="39498.69"/>
    <s v="Per email"/>
    <d v="2020-01-16T00:00:00"/>
    <s v="000000020058736"/>
    <n v="39498.69"/>
    <x v="29"/>
    <m/>
    <s v="21.0"/>
    <s v="00036.0"/>
    <s v="91001"/>
    <s v="85000"/>
    <x v="7"/>
    <x v="67"/>
    <n v="1"/>
    <s v="Remaining balance required to construct (1) 6&quot; public fire hydrant for Mesa Robles.  The winning bid amount has been adjusted to include estimates for engineering inspection, general administration, contingency, and tax gross-up costs."/>
  </r>
  <r>
    <s v="Mesa Robles-Interim Housing-Design"/>
    <x v="3"/>
    <x v="6"/>
    <x v="18"/>
    <x v="4"/>
    <x v="10"/>
    <x v="8"/>
    <x v="104"/>
    <x v="277"/>
    <x v="4"/>
    <m/>
    <x v="248"/>
    <n v="0"/>
    <n v="26100"/>
    <n v="27120"/>
    <d v="2019-08-22T00:00:00"/>
    <s v="000000020007292"/>
    <n v="26100"/>
    <x v="29"/>
    <m/>
    <s v="21.0"/>
    <s v="00036.0"/>
    <s v="91001"/>
    <s v="85000"/>
    <x v="8"/>
    <x v="67"/>
    <n v="0.3"/>
    <s v="Architect - Provide architectural &amp; engineering services to place 8 portable classrooms (24' x 40&quot;) on raised foundations at Mesa Robles."/>
  </r>
  <r>
    <s v="Mesa Robles-Interim Housing-Design"/>
    <x v="3"/>
    <x v="6"/>
    <x v="18"/>
    <x v="4"/>
    <x v="10"/>
    <x v="8"/>
    <x v="104"/>
    <x v="10"/>
    <x v="0"/>
    <m/>
    <x v="248"/>
    <n v="0"/>
    <n v="30450"/>
    <n v="27161"/>
    <d v="2019-09-23T00:00:00"/>
    <s v="000000020018005"/>
    <n v="30450"/>
    <x v="29"/>
    <m/>
    <s v="21.0"/>
    <s v="00036.0"/>
    <s v="91001"/>
    <s v="85000"/>
    <x v="8"/>
    <x v="67"/>
    <n v="0.35"/>
    <s v="Architect - Provide architectural &amp; engineering services to place 8 portable classrooms (24' x 40&quot;) on raised foundations at Mesa Robles."/>
  </r>
  <r>
    <s v="Mesa Robles-Interim Housing-Design"/>
    <x v="3"/>
    <x v="6"/>
    <x v="18"/>
    <x v="4"/>
    <x v="10"/>
    <x v="8"/>
    <x v="104"/>
    <x v="242"/>
    <x v="0"/>
    <m/>
    <x v="248"/>
    <n v="0"/>
    <n v="8700"/>
    <n v="27447"/>
    <d v="2020-01-15T00:00:00"/>
    <s v="000000020057976"/>
    <n v="8700"/>
    <x v="29"/>
    <m/>
    <s v="21.0"/>
    <s v="00036.0"/>
    <s v="91001"/>
    <s v="85000"/>
    <x v="8"/>
    <x v="67"/>
    <n v="0.1"/>
    <s v="Architect - Provide architectural &amp; engineering services to place 8 portable classrooms (24' x 40&quot;) on raised foundations at Mesa Robles."/>
  </r>
  <r>
    <s v="Mesa Robles-Interim Housing-Design"/>
    <x v="3"/>
    <x v="6"/>
    <x v="18"/>
    <x v="4"/>
    <x v="10"/>
    <x v="8"/>
    <x v="104"/>
    <x v="122"/>
    <x v="0"/>
    <m/>
    <x v="248"/>
    <n v="0"/>
    <n v="4350"/>
    <n v="27763"/>
    <d v="2020-05-26T00:00:00"/>
    <s v="000000020099864"/>
    <n v="4350"/>
    <x v="29"/>
    <m/>
    <s v="21.0"/>
    <s v="00036.0"/>
    <s v="91001"/>
    <s v="85000"/>
    <x v="8"/>
    <x v="67"/>
    <n v="0.05"/>
    <s v="Architect - Provide architectural &amp; engineering services to place 8 portable classrooms (24' x 40&quot;) on raised foundations at Mesa Robles."/>
  </r>
  <r>
    <s v="Mesa Robles-Interim Housing-Design"/>
    <x v="3"/>
    <x v="6"/>
    <x v="18"/>
    <x v="4"/>
    <x v="10"/>
    <x v="8"/>
    <x v="104"/>
    <x v="194"/>
    <x v="0"/>
    <m/>
    <x v="248"/>
    <n v="0"/>
    <n v="4350"/>
    <n v="27834"/>
    <d v="2020-06-19T00:00:00"/>
    <s v="000000020106941"/>
    <n v="4350"/>
    <x v="29"/>
    <m/>
    <s v="21.0"/>
    <s v="00036.0"/>
    <s v="91001"/>
    <s v="85000"/>
    <x v="8"/>
    <x v="67"/>
    <n v="0.05"/>
    <s v="Architect - Provide architectural &amp; engineering services to place 8 portable classrooms (24' x 40&quot;) on raised foundations at Mesa Robles."/>
  </r>
  <r>
    <s v="Mesa Robles-Interim Housing-Design"/>
    <x v="3"/>
    <x v="6"/>
    <x v="18"/>
    <x v="4"/>
    <x v="10"/>
    <x v="8"/>
    <x v="104"/>
    <x v="101"/>
    <x v="0"/>
    <m/>
    <x v="248"/>
    <n v="0"/>
    <n v="2610"/>
    <n v="27928"/>
    <d v="2020-08-18T00:00:00"/>
    <s v="000000020120112"/>
    <n v="2610"/>
    <x v="29"/>
    <m/>
    <s v="21.0"/>
    <s v="00036.0"/>
    <s v="91001"/>
    <s v="85000"/>
    <x v="8"/>
    <x v="67"/>
    <n v="0.03"/>
    <s v="Architect - Provide architectural &amp; engineering services to place 8 portable classrooms (24' x 40&quot;) on raised foundations at Mesa Robles."/>
  </r>
  <r>
    <s v="Mesa Robles-Interim Housing-Design"/>
    <x v="3"/>
    <x v="6"/>
    <x v="18"/>
    <x v="4"/>
    <x v="10"/>
    <x v="8"/>
    <x v="104"/>
    <x v="121"/>
    <x v="1"/>
    <m/>
    <x v="248"/>
    <n v="0"/>
    <n v="1740"/>
    <n v="27977"/>
    <d v="2020-10-14T00:00:00"/>
    <s v="000000020134523"/>
    <n v="1740"/>
    <x v="29"/>
    <m/>
    <s v="21.0"/>
    <s v="00036.0"/>
    <s v="91001"/>
    <s v="85000"/>
    <x v="8"/>
    <x v="67"/>
    <n v="0.02"/>
    <s v="Architect - Provide architectural &amp; engineering services to place 8 portable classrooms (24' x 40&quot;) on raised foundations at Mesa Robles."/>
  </r>
  <r>
    <s v="Mesa Robles-Interim Housing-Design"/>
    <x v="3"/>
    <x v="6"/>
    <x v="18"/>
    <x v="4"/>
    <x v="10"/>
    <x v="8"/>
    <x v="104"/>
    <x v="121"/>
    <x v="1"/>
    <m/>
    <x v="248"/>
    <n v="0"/>
    <n v="4350"/>
    <n v="28050"/>
    <d v="2020-10-14T00:00:00"/>
    <s v="000000020134523"/>
    <n v="4350"/>
    <x v="29"/>
    <m/>
    <s v="21.0"/>
    <s v="00036.0"/>
    <s v="91001"/>
    <s v="85000"/>
    <x v="8"/>
    <x v="67"/>
    <n v="0.05"/>
    <s v="Architect - Provide architectural &amp; engineering services to place 8 portable classrooms (24' x 40&quot;) on raised foundations at Mesa Robles."/>
  </r>
  <r>
    <s v="Mesa Robles-Interim Housing-Design"/>
    <x v="3"/>
    <x v="6"/>
    <x v="18"/>
    <x v="4"/>
    <x v="10"/>
    <x v="8"/>
    <x v="104"/>
    <x v="33"/>
    <x v="1"/>
    <m/>
    <x v="248"/>
    <n v="0"/>
    <n v="2610"/>
    <n v="28235"/>
    <d v="2021-02-05T00:00:00"/>
    <s v="000000020162584"/>
    <n v="2610"/>
    <x v="29"/>
    <m/>
    <s v="21.0"/>
    <s v="00036.0"/>
    <s v="91001"/>
    <s v="85000"/>
    <x v="8"/>
    <x v="67"/>
    <n v="0.03"/>
    <s v="Architect - Provide architectural &amp; engineering services to place 8 portable classrooms (24' x 40&quot;) on raised foundations at Mesa Robles."/>
  </r>
  <r>
    <s v="Mesa Robles-Interim Housing-Design"/>
    <x v="3"/>
    <x v="6"/>
    <x v="18"/>
    <x v="4"/>
    <x v="10"/>
    <x v="8"/>
    <x v="104"/>
    <x v="31"/>
    <x v="2"/>
    <s v="2-523"/>
    <x v="248"/>
    <n v="0"/>
    <n v="1740"/>
    <n v="28879"/>
    <d v="2021-10-01T00:00:00"/>
    <s v="000000020283689"/>
    <n v="1740"/>
    <x v="29"/>
    <m/>
    <s v="21.0"/>
    <s v="00036.0"/>
    <s v="91001"/>
    <s v="85000"/>
    <x v="8"/>
    <x v="67"/>
    <n v="0.02"/>
    <s v="Architect - Provide architectural &amp; engineering services to place 8 portable classrooms (24' x 40&quot;) on raised foundations at Mesa Robles."/>
  </r>
  <r>
    <s v="Mesa Robles-Interim Housing-DSA Inspection"/>
    <x v="3"/>
    <x v="4"/>
    <x v="18"/>
    <x v="4"/>
    <x v="5"/>
    <x v="4"/>
    <x v="135"/>
    <x v="194"/>
    <x v="0"/>
    <m/>
    <x v="249"/>
    <n v="0"/>
    <n v="19870"/>
    <s v="202006-06:MRR"/>
    <d v="2020-06-19T00:00:00"/>
    <s v="000000020106934"/>
    <n v="19870"/>
    <x v="29"/>
    <m/>
    <s v="21.0"/>
    <s v="00036.0"/>
    <s v="91001"/>
    <s v="85000"/>
    <x v="5"/>
    <x v="67"/>
    <n v="0.5"/>
    <s v="General inspection for the project as defined in Title 24 at Mesa Robles.  Relocation of 9 classroom buildings."/>
  </r>
  <r>
    <s v="Mesa Robles-Interim Housing-DSA Inspection"/>
    <x v="3"/>
    <x v="4"/>
    <x v="18"/>
    <x v="4"/>
    <x v="5"/>
    <x v="4"/>
    <x v="135"/>
    <x v="226"/>
    <x v="1"/>
    <m/>
    <x v="249"/>
    <n v="0"/>
    <n v="9935"/>
    <s v="202008-09:MRR"/>
    <d v="2020-08-19T00:00:00"/>
    <s v="000000020120364"/>
    <n v="9935"/>
    <x v="29"/>
    <m/>
    <s v="21.0"/>
    <s v="00036.0"/>
    <s v="91001"/>
    <s v="85000"/>
    <x v="5"/>
    <x v="67"/>
    <n v="0.25"/>
    <s v="General inspection for the project as defined in Title 24 at Mesa Robles.  Relocation of 9 classroom buildings."/>
  </r>
  <r>
    <s v="Mesa Robles-Interim Housing-DSA Inspection"/>
    <x v="3"/>
    <x v="4"/>
    <x v="18"/>
    <x v="4"/>
    <x v="5"/>
    <x v="4"/>
    <x v="135"/>
    <x v="121"/>
    <x v="1"/>
    <m/>
    <x v="249"/>
    <n v="0"/>
    <n v="5960"/>
    <s v="202009-12:MRR"/>
    <d v="2020-10-14T00:00:00"/>
    <s v="000000020134520"/>
    <n v="5960"/>
    <x v="29"/>
    <m/>
    <s v="21.0"/>
    <s v="00036.0"/>
    <s v="91001"/>
    <s v="85000"/>
    <x v="5"/>
    <x v="67"/>
    <n v="0.14997483643683945"/>
    <s v="General inspection for the project as defined in Title 24 at Mesa Robles.  Relocation of 9 classroom buildings."/>
  </r>
  <r>
    <s v="Mesa Robles-Interim Housing-DSA Inspection"/>
    <x v="3"/>
    <x v="4"/>
    <x v="18"/>
    <x v="4"/>
    <x v="5"/>
    <x v="4"/>
    <x v="135"/>
    <x v="106"/>
    <x v="1"/>
    <s v="2-7889"/>
    <x v="249"/>
    <n v="0"/>
    <n v="3975"/>
    <s v="202104-07:MRR"/>
    <d v="2021-04-20T00:00:00"/>
    <s v="000000020181749"/>
    <n v="3975"/>
    <x v="29"/>
    <m/>
    <s v="21.0"/>
    <s v="00036.0"/>
    <s v="91001"/>
    <s v="85000"/>
    <x v="5"/>
    <x v="67"/>
    <n v="0.10002516356316055"/>
    <s v="General inspection for the project as defined in Title 24 at Mesa Robles.  Relocation of 9 classroom buildings."/>
  </r>
  <r>
    <s v="Mesa Robles-Interim Housing-Contractor"/>
    <x v="3"/>
    <x v="3"/>
    <x v="18"/>
    <x v="4"/>
    <x v="13"/>
    <x v="3"/>
    <x v="136"/>
    <x v="126"/>
    <x v="0"/>
    <m/>
    <x v="250"/>
    <n v="0"/>
    <n v="61268.26"/>
    <s v="Pay app #1"/>
    <d v="2020-07-30T00:00:00"/>
    <s v="000000020117024"/>
    <n v="61268.26"/>
    <x v="29"/>
    <m/>
    <s v="21.0"/>
    <s v="00036.0"/>
    <s v="91001"/>
    <s v="85000"/>
    <x v="4"/>
    <x v="66"/>
    <n v="0.22439683717098716"/>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The change order amount is $11,783.70 (PO2W-21-1738 &amp; 1875).  The total project cost with change orders is $284,819.01"/>
  </r>
  <r>
    <s v="Mesa Robles-Interim Housing-Contractor"/>
    <x v="3"/>
    <x v="3"/>
    <x v="18"/>
    <x v="4"/>
    <x v="13"/>
    <x v="3"/>
    <x v="136"/>
    <x v="200"/>
    <x v="1"/>
    <m/>
    <x v="250"/>
    <n v="0"/>
    <n v="165673.54"/>
    <s v="Pay app #2"/>
    <d v="2020-08-28T00:00:00"/>
    <s v="000000020122656"/>
    <n v="165673.54"/>
    <x v="29"/>
    <m/>
    <s v="21.0"/>
    <s v="00036.0"/>
    <s v="91001"/>
    <s v="85000"/>
    <x v="4"/>
    <x v="67"/>
    <n v="0.60678430200108557"/>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JVER21-536).  The change order amount is $11,783.70 (PO2W-21-1738 &amp; 1875).  The total project cost with change orders is $284,819.01"/>
  </r>
  <r>
    <s v="Mesa Robles-Interim Housing-Contractor"/>
    <x v="3"/>
    <x v="3"/>
    <x v="18"/>
    <x v="4"/>
    <x v="13"/>
    <x v="3"/>
    <x v="136"/>
    <x v="220"/>
    <x v="1"/>
    <m/>
    <x v="250"/>
    <n v="0"/>
    <n v="12873.64"/>
    <s v="Pay app #3"/>
    <d v="2020-11-09T00:00:00"/>
    <s v="000000020141151"/>
    <n v="12873.64"/>
    <x v="29"/>
    <m/>
    <s v="21.0"/>
    <s v="00036.0"/>
    <s v="91001"/>
    <s v="85000"/>
    <x v="4"/>
    <x v="67"/>
    <n v="4.7150092052196474E-2"/>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JVER21-536).  The change order amount is $11,783.70 (PO2W-21-1738 &amp; 1875).  The total project cost with change orders is $284,819.01"/>
  </r>
  <r>
    <s v="Mesa Robles-Interim Housing-Contractor"/>
    <x v="3"/>
    <x v="3"/>
    <x v="18"/>
    <x v="4"/>
    <x v="13"/>
    <x v="3"/>
    <x v="136"/>
    <x v="40"/>
    <x v="1"/>
    <m/>
    <x v="250"/>
    <n v="0"/>
    <n v="3965.31"/>
    <s v="Pay app #4"/>
    <d v="2020-12-18T00:00:00"/>
    <s v="000000020151942"/>
    <n v="3965.31"/>
    <x v="29"/>
    <m/>
    <s v="21.0"/>
    <s v="00036.0"/>
    <s v="91001"/>
    <s v="85000"/>
    <x v="4"/>
    <x v="67"/>
    <n v="1.4523066631931232E-2"/>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JVER21-536).  The change order amount is $11,783.70 (PO2W-21-1738 &amp; 1875).  The total project cost with change orders is $284,819.01"/>
  </r>
  <r>
    <s v="Mesa Robles-Interim Housing-Contractor"/>
    <x v="3"/>
    <x v="3"/>
    <x v="18"/>
    <x v="4"/>
    <x v="13"/>
    <x v="3"/>
    <x v="136"/>
    <x v="278"/>
    <x v="1"/>
    <m/>
    <x v="250"/>
    <n v="0"/>
    <n v="7229.21"/>
    <s v="Pay app #5"/>
    <d v="2021-03-12T00:00:00"/>
    <s v="000000020171773"/>
    <n v="7229.21"/>
    <x v="29"/>
    <m/>
    <s v="21.0"/>
    <s v="00036.0"/>
    <s v="91001"/>
    <s v="85000"/>
    <x v="4"/>
    <x v="67"/>
    <n v="2.6477198132358777E-2"/>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JVER21-536).  The change order amount is $11,783.70 (PO2W-21-1738 &amp; 1875).  The total project cost with change orders is $284,819.01"/>
  </r>
  <r>
    <s v="Mesa Robles-Interim Housing-Contractor"/>
    <x v="3"/>
    <x v="3"/>
    <x v="18"/>
    <x v="4"/>
    <x v="13"/>
    <x v="3"/>
    <x v="136"/>
    <x v="90"/>
    <x v="1"/>
    <m/>
    <x v="250"/>
    <n v="0"/>
    <n v="11526.54"/>
    <s v="Pay app #6"/>
    <d v="2021-05-21T00:00:00"/>
    <s v="000000020191188"/>
    <n v="11526.54"/>
    <x v="29"/>
    <m/>
    <s v="21.0"/>
    <s v="00036.0"/>
    <s v="91001"/>
    <s v="85000"/>
    <x v="4"/>
    <x v="67"/>
    <n v="4.2216297957945445E-2"/>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JVER21-536).  The change order amount is $11,783.70 (PO2W-21-1738 &amp; 1875).  The total project cost with change orders is $284,819.01"/>
  </r>
  <r>
    <s v="Mesa Robles-Interim Housing-Contractor"/>
    <x v="3"/>
    <x v="3"/>
    <x v="18"/>
    <x v="4"/>
    <x v="13"/>
    <x v="3"/>
    <x v="136"/>
    <x v="90"/>
    <x v="1"/>
    <m/>
    <x v="250"/>
    <n v="0"/>
    <n v="7566.56"/>
    <s v="Pay app #7"/>
    <d v="2021-05-21T00:00:00"/>
    <s v="000000020191188"/>
    <n v="7566.56"/>
    <x v="29"/>
    <m/>
    <s v="21.0"/>
    <s v="00036.0"/>
    <s v="91001"/>
    <s v="85000"/>
    <x v="4"/>
    <x v="67"/>
    <n v="2.7712752610642193E-2"/>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JVER21-536).  The change order amount is $11,783.70 (PO2W-21-1738 &amp; 1875).  The total project cost with change orders is $284,819.01"/>
  </r>
  <r>
    <s v="Mesa Robles-Interim Housing-Contractor"/>
    <x v="3"/>
    <x v="3"/>
    <x v="18"/>
    <x v="4"/>
    <x v="13"/>
    <x v="3"/>
    <x v="136"/>
    <x v="279"/>
    <x v="2"/>
    <s v="2-8611"/>
    <x v="250"/>
    <n v="2932.25"/>
    <n v="2932.25"/>
    <m/>
    <m/>
    <m/>
    <n v="0"/>
    <x v="29"/>
    <m/>
    <s v="21.0"/>
    <s v="00036.0"/>
    <s v="91001"/>
    <s v="85000"/>
    <x v="4"/>
    <x v="67"/>
    <n v="0"/>
    <s v="Installation of a new fire alarm control panel interfaced with the existing fire alarm control panel and new fire alarm devices, new IP PA clock/speakers &amp; WP speakers with Cat 6 cabling back to new IDF cabinets (3 total), new data drops, new motion detectors and door contacts at Mesa Robles. Changed to Interim Housing project from Fire Alarm, per Richard Walsh 03/08/21 (JVER21-536).  The change order amount is $11,783.70 (PO2W-21-1738 &amp; 1875).  The total project cost with change orders is $284,819.01"/>
  </r>
  <r>
    <s v="Mesa Robles-Interim Housing-Contractor"/>
    <x v="3"/>
    <x v="3"/>
    <x v="18"/>
    <x v="4"/>
    <x v="13"/>
    <x v="3"/>
    <x v="133"/>
    <x v="7"/>
    <x v="2"/>
    <s v="21-4190"/>
    <x v="251"/>
    <n v="4174.01"/>
    <n v="4174.01"/>
    <m/>
    <m/>
    <m/>
    <n v="0"/>
    <x v="29"/>
    <m/>
    <s v="21.0"/>
    <s v="00036.0"/>
    <s v="91001"/>
    <s v="85000"/>
    <x v="13"/>
    <x v="67"/>
    <n v="0"/>
    <s v="Change order for additional installation of telephone cable and data drops at Mesa Robles.  Addendum to PO2W-20*4671.  The total project cost with change order is $284,819.01"/>
  </r>
  <r>
    <s v="Mesa Robles-Interim Housing-Contractor"/>
    <x v="3"/>
    <x v="3"/>
    <x v="18"/>
    <x v="4"/>
    <x v="13"/>
    <x v="3"/>
    <x v="142"/>
    <x v="7"/>
    <x v="2"/>
    <s v="21-5000"/>
    <x v="252"/>
    <n v="7609.69"/>
    <n v="7609.69"/>
    <m/>
    <m/>
    <m/>
    <n v="0"/>
    <x v="29"/>
    <m/>
    <s v="21.0"/>
    <s v="00036.0"/>
    <s v="91001"/>
    <s v="85000"/>
    <x v="13"/>
    <x v="67"/>
    <n v="0"/>
    <s v="Change order for additional installation of 2 power supplies and 2 amplifiers at Mesa Robles. Addendum to PO2W-20*4671. The total project cost with change order is $284,819.01"/>
  </r>
  <r>
    <s v="Mesa Robles-Interim Housing-Contractor"/>
    <x v="3"/>
    <x v="3"/>
    <x v="18"/>
    <x v="4"/>
    <x v="57"/>
    <x v="3"/>
    <x v="136"/>
    <x v="280"/>
    <x v="0"/>
    <m/>
    <x v="253"/>
    <n v="0"/>
    <n v="32487.91"/>
    <s v="Pay app #1"/>
    <d v="2020-07-29T00:00:00"/>
    <s v="000000020116861"/>
    <n v="32487.91"/>
    <x v="29"/>
    <m/>
    <s v="21.0"/>
    <s v="00036.0"/>
    <s v="91001"/>
    <s v="85000"/>
    <x v="4"/>
    <x v="67"/>
    <n v="0.32729189585625229"/>
    <s v="Remove &amp; replace 3&quot; AC over 4&quot; base 27,280 SF at $3.50/SF, furnish and install 2x4 redwood header, 800 L.F. at $3.50 at Mesa Robles. Change order of $7,275.00 is done on PO2W-21*545. The total project cost with change order is $106,537.80"/>
  </r>
  <r>
    <s v="Mesa Robles-Interim Housing-Contractor"/>
    <x v="3"/>
    <x v="3"/>
    <x v="18"/>
    <x v="4"/>
    <x v="57"/>
    <x v="3"/>
    <x v="136"/>
    <x v="44"/>
    <x v="1"/>
    <s v="2-8608"/>
    <x v="253"/>
    <n v="0"/>
    <n v="5326.8899999999994"/>
    <s v="Pay app #3"/>
    <d v="2020-10-13T00:00:00"/>
    <s v="000000020134125"/>
    <n v="5326.89"/>
    <x v="29"/>
    <m/>
    <s v="21.0"/>
    <s v="00036.0"/>
    <s v="91001"/>
    <s v="85000"/>
    <x v="4"/>
    <x v="67"/>
    <n v="5.3664514803128664E-2"/>
    <s v="Remove &amp; replace 3&quot; AC over 4&quot; base 27,280 SF at $3.50/SF, furnish and install 2x4 redwood header, 800 L.F. at $3.50 at Mesa Robles. Change order of $7,275.00 is done on PO2W-21*545. The total project cost with change order is $106,537.80"/>
  </r>
  <r>
    <s v="Mesa Robles-Interim Housing-Contractor"/>
    <x v="3"/>
    <x v="3"/>
    <x v="18"/>
    <x v="4"/>
    <x v="57"/>
    <x v="3"/>
    <x v="136"/>
    <x v="44"/>
    <x v="1"/>
    <m/>
    <x v="253"/>
    <n v="0"/>
    <n v="61448"/>
    <s v="Pay app #2"/>
    <d v="2020-10-13T00:00:00"/>
    <s v="000000020134125"/>
    <n v="61448"/>
    <x v="29"/>
    <m/>
    <s v="21.0"/>
    <s v="00036.0"/>
    <s v="91001"/>
    <s v="85000"/>
    <x v="4"/>
    <x v="67"/>
    <n v="0.61904358934061898"/>
    <s v="Remove &amp; replace 3&quot; AC over 4&quot; base 27,280 SF at $3.50/SF, furnish and install 2x4 redwood header, 800 L.F. at $3.50 at Mesa Robles. Change order of $7,275.00 is done on PO2W-21*545. The total project cost with change order is $106,537.80"/>
  </r>
  <r>
    <s v="Mesa Robles-Interim Housing-Contractor"/>
    <x v="3"/>
    <x v="3"/>
    <x v="18"/>
    <x v="4"/>
    <x v="57"/>
    <x v="3"/>
    <x v="143"/>
    <x v="44"/>
    <x v="1"/>
    <s v="21-1705"/>
    <x v="254"/>
    <n v="0"/>
    <n v="7275"/>
    <s v="Pay app #2"/>
    <d v="2020-10-13T00:00:00"/>
    <s v="000000020134125"/>
    <n v="7275"/>
    <x v="29"/>
    <m/>
    <s v="21.0"/>
    <s v="00036.0"/>
    <s v="91001"/>
    <s v="85000"/>
    <x v="13"/>
    <x v="67"/>
    <n v="1"/>
    <s v="Change order for 3 additional move ins at no cost and 97 additional tons of asphalt concrete used @75.00/ton at Mesa Robles. Addendum to PO2W-20*4878.  The total project cost with change order is $106,537.80"/>
  </r>
  <r>
    <s v="Mesa Robles-Interim Housing-Contractor"/>
    <x v="3"/>
    <x v="3"/>
    <x v="18"/>
    <x v="4"/>
    <x v="61"/>
    <x v="3"/>
    <x v="135"/>
    <x v="212"/>
    <x v="1"/>
    <s v="2-7893"/>
    <x v="255"/>
    <n v="0"/>
    <n v="17340"/>
    <n v="4012"/>
    <d v="2020-11-20T00:00:00"/>
    <s v="000000020144501"/>
    <n v="17340"/>
    <x v="29"/>
    <m/>
    <s v="21.0"/>
    <s v="00036.0"/>
    <s v="91001"/>
    <s v="85000"/>
    <x v="10"/>
    <x v="67"/>
    <n v="1"/>
    <s v="Furnish &amp; install 6' high chain link fence and gate at electrical 10'2&quot; x 14'7&quot; electrical enclosure and dividing fence and gate. Furnish and install 4' x 6' emergency exit gate with hardware at Mesa Robles (for ADA handrail)."/>
  </r>
  <r>
    <s v="Mesa Robles-Interim Housing-Contractor"/>
    <x v="3"/>
    <x v="3"/>
    <x v="18"/>
    <x v="4"/>
    <x v="61"/>
    <x v="3"/>
    <x v="144"/>
    <x v="34"/>
    <x v="1"/>
    <s v="21-3861"/>
    <x v="256"/>
    <n v="0"/>
    <n v="8100"/>
    <n v="4135"/>
    <d v="2021-03-24T00:00:00"/>
    <s v="000000020174734"/>
    <n v="8100"/>
    <x v="29"/>
    <m/>
    <s v="21.0"/>
    <s v="00036.0"/>
    <s v="91001"/>
    <s v="85000"/>
    <x v="10"/>
    <x v="67"/>
    <n v="1"/>
    <s v="Furnish and install handrail per ADA requirement for building #5, 6, &amp; C at Mesa Robles"/>
  </r>
  <r>
    <s v="Nelson-21st Century-Technology"/>
    <x v="3"/>
    <x v="0"/>
    <x v="19"/>
    <x v="0"/>
    <x v="62"/>
    <x v="16"/>
    <x v="145"/>
    <x v="281"/>
    <x v="1"/>
    <s v="21-507"/>
    <x v="257"/>
    <n v="0"/>
    <n v="64.06"/>
    <s v="191J-YKGF-FMKK"/>
    <d v="2020-07-21T00:00:00"/>
    <s v="000000020115026"/>
    <n v="64.06"/>
    <x v="30"/>
    <m/>
    <s v="21.0"/>
    <s v="00036.0"/>
    <s v="00002"/>
    <s v="81000"/>
    <x v="1"/>
    <x v="68"/>
    <n v="1"/>
    <s v="C2G 39702 HDMI and USB pass through wall plates, white, for Nelson, room #C1"/>
  </r>
  <r>
    <s v="Nelson-21st Century-Reprographics"/>
    <x v="3"/>
    <x v="8"/>
    <x v="19"/>
    <x v="0"/>
    <x v="15"/>
    <x v="11"/>
    <x v="98"/>
    <x v="282"/>
    <x v="0"/>
    <m/>
    <x v="145"/>
    <n v="0"/>
    <n v="728.6"/>
    <n v="10583551"/>
    <d v="2020-04-30T00:00:00"/>
    <s v="000000020093653"/>
    <n v="728.6"/>
    <x v="30"/>
    <m/>
    <s v="21.0"/>
    <s v="00036.0"/>
    <s v="91001"/>
    <s v="85000"/>
    <x v="7"/>
    <x v="68"/>
    <n v="0.36430000000000001"/>
    <s v="Scanning/printing - set-up, copy, digital processing, copying, stapling, binding, 3 hole drill, cover, and delivery for Nelson."/>
  </r>
  <r>
    <s v="Nelson-21st Century-Technology"/>
    <x v="3"/>
    <x v="0"/>
    <x v="19"/>
    <x v="0"/>
    <x v="0"/>
    <x v="5"/>
    <x v="0"/>
    <x v="9"/>
    <x v="0"/>
    <s v="2-512"/>
    <x v="8"/>
    <n v="0"/>
    <n v="7798.34"/>
    <s v="0173629-IN"/>
    <d v="2019-10-10T00:00:00"/>
    <s v="000000020025135"/>
    <n v="7798.34"/>
    <x v="30"/>
    <m/>
    <s v="21.0"/>
    <s v="00036.0"/>
    <s v="91001"/>
    <s v="85000"/>
    <x v="1"/>
    <x v="68"/>
    <n v="1.7949156592715937E-3"/>
    <s v="Lenovo 300e Laptops, electronic waste, 3 yr sealed battery replacement, 4.5 year warranty, integration services, imaging, asset tag &amp; reporting, cart wiring, and delivery for Nelson. Total computers: 60"/>
  </r>
  <r>
    <s v="Nelson-21st Century-Technology"/>
    <x v="3"/>
    <x v="0"/>
    <x v="19"/>
    <x v="0"/>
    <x v="0"/>
    <x v="5"/>
    <x v="0"/>
    <x v="9"/>
    <x v="0"/>
    <s v="2-512"/>
    <x v="8"/>
    <n v="0"/>
    <n v="190"/>
    <s v="0173629-IN"/>
    <d v="2019-10-10T00:00:00"/>
    <s v="000000020025135"/>
    <n v="190"/>
    <x v="30"/>
    <m/>
    <s v="21.0"/>
    <s v="00036.0"/>
    <s v="91001"/>
    <s v="85000"/>
    <x v="6"/>
    <x v="68"/>
    <n v="4.3731611504705202E-5"/>
    <s v="Lenovo 300e Laptops, electronic waste, 3 yr sealed battery replacement, 4.5 year warranty, integration services, imaging, asset tag &amp; reporting, cart wiring, and delivery for Nelson. Total computers: 60"/>
  </r>
  <r>
    <s v="Nelson-21st Century-Technology"/>
    <x v="3"/>
    <x v="0"/>
    <x v="19"/>
    <x v="0"/>
    <x v="0"/>
    <x v="5"/>
    <x v="0"/>
    <x v="9"/>
    <x v="0"/>
    <s v="2-512"/>
    <x v="8"/>
    <n v="0"/>
    <n v="100"/>
    <s v="0173629-IN"/>
    <d v="2019-10-10T00:00:00"/>
    <s v="000000020025135"/>
    <n v="100"/>
    <x v="30"/>
    <m/>
    <s v="21.0"/>
    <s v="00036.0"/>
    <s v="91001"/>
    <s v="85000"/>
    <x v="6"/>
    <x v="68"/>
    <n v="2.301663763405537E-5"/>
    <s v="Lenovo 300e Laptops, electronic waste, 3 yr sealed battery replacement, 4.5 year warranty, integration services, imaging, asset tag &amp; reporting, cart wiring, and delivery for Nelson. Total computers: 60"/>
  </r>
  <r>
    <s v="Nelson-21st Century-Technology"/>
    <x v="3"/>
    <x v="0"/>
    <x v="19"/>
    <x v="0"/>
    <x v="0"/>
    <x v="5"/>
    <x v="0"/>
    <x v="9"/>
    <x v="0"/>
    <s v="2-512"/>
    <x v="8"/>
    <n v="0"/>
    <n v="60"/>
    <s v="0173629-IN"/>
    <d v="2019-10-10T00:00:00"/>
    <s v="000000020025135"/>
    <n v="60"/>
    <x v="30"/>
    <m/>
    <s v="21.0"/>
    <s v="00036.0"/>
    <s v="91001"/>
    <s v="85000"/>
    <x v="6"/>
    <x v="68"/>
    <n v="1.3809982580433222E-5"/>
    <s v="Lenovo 300e Laptops, electronic waste, 3 yr sealed battery replacement, 4.5 year warranty, integration services, imaging, asset tag &amp; reporting, cart wiring, and delivery for Nelson. Total computers: 60"/>
  </r>
  <r>
    <s v="Nelson-21st Century-Technology"/>
    <x v="3"/>
    <x v="0"/>
    <x v="19"/>
    <x v="0"/>
    <x v="0"/>
    <x v="5"/>
    <x v="0"/>
    <x v="9"/>
    <x v="0"/>
    <s v="2-512"/>
    <x v="8"/>
    <n v="0"/>
    <n v="30"/>
    <s v="0173629-IN"/>
    <d v="2019-10-10T00:00:00"/>
    <s v="000000020025135"/>
    <n v="30"/>
    <x v="30"/>
    <m/>
    <s v="21.0"/>
    <s v="00036.0"/>
    <s v="91001"/>
    <s v="85000"/>
    <x v="6"/>
    <x v="68"/>
    <n v="6.9049912902166112E-6"/>
    <s v="Lenovo 300e Laptops, electronic waste, 3 yr sealed battery replacement, 4.5 year warranty, integration services, imaging, asset tag &amp; reporting, cart wiring, and delivery for Nelson. Total computers: 60"/>
  </r>
  <r>
    <s v="Nelson-21st Century-Technology"/>
    <x v="3"/>
    <x v="0"/>
    <x v="19"/>
    <x v="0"/>
    <x v="0"/>
    <x v="5"/>
    <x v="0"/>
    <x v="9"/>
    <x v="0"/>
    <s v="2-512"/>
    <x v="8"/>
    <n v="0"/>
    <n v="232.8"/>
    <s v="0173629-IN"/>
    <d v="2019-10-10T00:00:00"/>
    <s v="000000020025135"/>
    <n v="232.8"/>
    <x v="30"/>
    <m/>
    <s v="21.0"/>
    <s v="00036.0"/>
    <s v="91001"/>
    <s v="85000"/>
    <x v="6"/>
    <x v="68"/>
    <n v="5.3582732412080904E-5"/>
    <s v="Lenovo 300e Laptops, electronic waste, 3 yr sealed battery replacement, 4.5 year warranty, integration services, imaging, asset tag &amp; reporting, cart wiring, and delivery for Nelson. Total computers: 60"/>
  </r>
  <r>
    <s v="Nelson-21st Century-Technology"/>
    <x v="3"/>
    <x v="0"/>
    <x v="19"/>
    <x v="0"/>
    <x v="0"/>
    <x v="5"/>
    <x v="0"/>
    <x v="9"/>
    <x v="0"/>
    <s v="2-512"/>
    <x v="8"/>
    <n v="0"/>
    <n v="640.6"/>
    <s v="0173629-IN"/>
    <d v="2019-10-10T00:00:00"/>
    <s v="000000020025135"/>
    <n v="640.6"/>
    <x v="30"/>
    <m/>
    <s v="21.0"/>
    <s v="00036.0"/>
    <s v="91001"/>
    <s v="85000"/>
    <x v="6"/>
    <x v="68"/>
    <n v="1.4744458068375872E-4"/>
    <s v="Lenovo 300e Laptops, electronic waste, 3 yr sealed battery replacement, 4.5 year warranty, integration services, imaging, asset tag &amp; reporting, cart wiring, and delivery for Nelson. Total computers: 60"/>
  </r>
  <r>
    <s v="Nelson-21st Century-Technology"/>
    <x v="3"/>
    <x v="0"/>
    <x v="19"/>
    <x v="0"/>
    <x v="0"/>
    <x v="5"/>
    <x v="0"/>
    <x v="0"/>
    <x v="0"/>
    <s v="2-512"/>
    <x v="8"/>
    <n v="0"/>
    <n v="15596.67"/>
    <s v="0173777-IN"/>
    <d v="2019-10-21T00:00:00"/>
    <s v="000000020028933"/>
    <n v="15596.67"/>
    <x v="30"/>
    <m/>
    <s v="21.0"/>
    <s v="00036.0"/>
    <s v="91001"/>
    <s v="85000"/>
    <x v="1"/>
    <x v="68"/>
    <n v="3.5898290168794238E-3"/>
    <s v="Lenovo 300e Laptops, electronic waste, 3 yr sealed battery replacement, 4.5 year warranty, integration services, imaging, asset tag &amp; reporting, cart wiring, and delivery for Nelson. Total computers: 60"/>
  </r>
  <r>
    <s v="Nelson-21st Century-Technology"/>
    <x v="3"/>
    <x v="0"/>
    <x v="19"/>
    <x v="0"/>
    <x v="0"/>
    <x v="5"/>
    <x v="0"/>
    <x v="0"/>
    <x v="0"/>
    <s v="2-512"/>
    <x v="8"/>
    <n v="0"/>
    <n v="200"/>
    <s v="0173777-IN"/>
    <d v="2019-10-21T00:00:00"/>
    <s v="000000020028933"/>
    <n v="200"/>
    <x v="30"/>
    <m/>
    <s v="21.0"/>
    <s v="00036.0"/>
    <s v="91001"/>
    <s v="85000"/>
    <x v="6"/>
    <x v="68"/>
    <n v="4.6033275268110739E-5"/>
    <s v="Lenovo 300e Laptops, electronic waste, 3 yr sealed battery replacement, 4.5 year warranty, integration services, imaging, asset tag &amp; reporting, cart wiring, and delivery for Nelson. Total computers: 60"/>
  </r>
  <r>
    <s v="Nelson-21st Century-Technology"/>
    <x v="3"/>
    <x v="0"/>
    <x v="19"/>
    <x v="0"/>
    <x v="0"/>
    <x v="5"/>
    <x v="0"/>
    <x v="0"/>
    <x v="0"/>
    <s v="2-512"/>
    <x v="8"/>
    <n v="0"/>
    <n v="120"/>
    <s v="0173777-IN"/>
    <d v="2019-10-21T00:00:00"/>
    <s v="000000020028933"/>
    <n v="120"/>
    <x v="30"/>
    <m/>
    <s v="21.0"/>
    <s v="00036.0"/>
    <s v="91001"/>
    <s v="85000"/>
    <x v="6"/>
    <x v="68"/>
    <n v="2.7619965160866445E-5"/>
    <s v="Lenovo 300e Laptops, electronic waste, 3 yr sealed battery replacement, 4.5 year warranty, integration services, imaging, asset tag &amp; reporting, cart wiring, and delivery for Nelson. Total computers: 60"/>
  </r>
  <r>
    <s v="Nelson-21st Century-Technology"/>
    <x v="3"/>
    <x v="0"/>
    <x v="19"/>
    <x v="0"/>
    <x v="0"/>
    <x v="5"/>
    <x v="0"/>
    <x v="0"/>
    <x v="0"/>
    <s v="2-512"/>
    <x v="8"/>
    <n v="0"/>
    <n v="60"/>
    <s v="0173777-IN"/>
    <d v="2019-10-21T00:00:00"/>
    <s v="000000020028933"/>
    <n v="60"/>
    <x v="30"/>
    <m/>
    <s v="21.0"/>
    <s v="00036.0"/>
    <s v="91001"/>
    <s v="85000"/>
    <x v="6"/>
    <x v="68"/>
    <n v="1.3809982580433222E-5"/>
    <s v="Lenovo 300e Laptops, electronic waste, 3 yr sealed battery replacement, 4.5 year warranty, integration services, imaging, asset tag &amp; reporting, cart wiring, and delivery for Nelson. Total computers: 60"/>
  </r>
  <r>
    <s v="Nelson-21st Century-Technology"/>
    <x v="3"/>
    <x v="0"/>
    <x v="19"/>
    <x v="0"/>
    <x v="0"/>
    <x v="5"/>
    <x v="0"/>
    <x v="0"/>
    <x v="0"/>
    <s v="2-512"/>
    <x v="8"/>
    <n v="0"/>
    <n v="380"/>
    <s v="0173777-IN"/>
    <d v="2019-10-21T00:00:00"/>
    <s v="000000020028933"/>
    <n v="380"/>
    <x v="30"/>
    <m/>
    <s v="21.0"/>
    <s v="00036.0"/>
    <s v="91001"/>
    <s v="85000"/>
    <x v="6"/>
    <x v="68"/>
    <n v="8.7463223009410403E-5"/>
    <s v="Lenovo 300e Laptops, electronic waste, 3 yr sealed battery replacement, 4.5 year warranty, integration services, imaging, asset tag &amp; reporting, cart wiring, and delivery for Nelson. Total computers: 60"/>
  </r>
  <r>
    <s v="Nelson-21st Century-Technology"/>
    <x v="3"/>
    <x v="0"/>
    <x v="19"/>
    <x v="0"/>
    <x v="0"/>
    <x v="5"/>
    <x v="0"/>
    <x v="0"/>
    <x v="0"/>
    <s v="2-512"/>
    <x v="8"/>
    <n v="0"/>
    <n v="465.6"/>
    <s v="0173777-IN"/>
    <d v="2019-10-21T00:00:00"/>
    <s v="000000020028933"/>
    <n v="465.6"/>
    <x v="30"/>
    <m/>
    <s v="21.0"/>
    <s v="00036.0"/>
    <s v="91001"/>
    <s v="85000"/>
    <x v="6"/>
    <x v="68"/>
    <n v="1.0716546482416181E-4"/>
    <s v="Lenovo 300e Laptops, electronic waste, 3 yr sealed battery replacement, 4.5 year warranty, integration services, imaging, asset tag &amp; reporting, cart wiring, and delivery for Nelson. Total computers: 60"/>
  </r>
  <r>
    <s v="Nelson-21st Century-Technology"/>
    <x v="3"/>
    <x v="0"/>
    <x v="19"/>
    <x v="0"/>
    <x v="0"/>
    <x v="5"/>
    <x v="0"/>
    <x v="0"/>
    <x v="0"/>
    <s v="2-512"/>
    <x v="8"/>
    <n v="0"/>
    <n v="1281.2"/>
    <s v="0173777-IN"/>
    <d v="2019-10-21T00:00:00"/>
    <s v="000000020028933"/>
    <n v="1281.2"/>
    <x v="30"/>
    <m/>
    <s v="21.0"/>
    <s v="00036.0"/>
    <s v="91001"/>
    <s v="85000"/>
    <x v="6"/>
    <x v="68"/>
    <n v="2.9488916136751744E-4"/>
    <s v="Lenovo 300e Laptops, electronic waste, 3 yr sealed battery replacement, 4.5 year warranty, integration services, imaging, asset tag &amp; reporting, cart wiring, and delivery for Nelson. Total computers: 60"/>
  </r>
  <r>
    <s v="Nelson-21st Century-Technology"/>
    <x v="3"/>
    <x v="0"/>
    <x v="19"/>
    <x v="0"/>
    <x v="0"/>
    <x v="5"/>
    <x v="0"/>
    <x v="46"/>
    <x v="0"/>
    <s v="2-1409"/>
    <x v="27"/>
    <n v="0"/>
    <n v="85781.75"/>
    <s v="0175468-IN"/>
    <d v="2019-10-22T00:00:00"/>
    <s v="000000020029495"/>
    <n v="85781.75"/>
    <x v="30"/>
    <m/>
    <s v="21.0"/>
    <s v="00036.0"/>
    <s v="91001"/>
    <s v="85000"/>
    <x v="1"/>
    <x v="68"/>
    <n v="3.0575757135720368E-2"/>
    <s v="Lenovo 300e Laptops, electronic waste, 3 yr sealed battery replacement, 4.5 year warranty, integration services, imaging, asset tag &amp; reporting, cart wiring, and delivery for Nelson. Total computers: 220"/>
  </r>
  <r>
    <s v="Nelson-21st Century-Technology"/>
    <x v="3"/>
    <x v="0"/>
    <x v="19"/>
    <x v="0"/>
    <x v="0"/>
    <x v="5"/>
    <x v="0"/>
    <x v="46"/>
    <x v="0"/>
    <s v="2-1409"/>
    <x v="27"/>
    <n v="0"/>
    <n v="330"/>
    <s v="0175468-IN"/>
    <d v="2019-10-22T00:00:00"/>
    <s v="000000020029495"/>
    <n v="330"/>
    <x v="30"/>
    <m/>
    <s v="21.0"/>
    <s v="00036.0"/>
    <s v="91001"/>
    <s v="85000"/>
    <x v="6"/>
    <x v="68"/>
    <n v="1.1762408501560904E-4"/>
    <s v="Lenovo 300e Laptops, electronic waste, 3 yr sealed battery replacement, 4.5 year warranty, integration services, imaging, asset tag &amp; reporting, cart wiring, and delivery for Nelson. Total computers: 220"/>
  </r>
  <r>
    <s v="Nelson-21st Century-Technology"/>
    <x v="3"/>
    <x v="0"/>
    <x v="19"/>
    <x v="0"/>
    <x v="0"/>
    <x v="5"/>
    <x v="0"/>
    <x v="46"/>
    <x v="0"/>
    <s v="2-1409"/>
    <x v="27"/>
    <n v="0"/>
    <n v="660"/>
    <s v="0175468-IN"/>
    <d v="2019-10-22T00:00:00"/>
    <s v="000000020029495"/>
    <n v="660"/>
    <x v="30"/>
    <m/>
    <s v="21.0"/>
    <s v="00036.0"/>
    <s v="91001"/>
    <s v="85000"/>
    <x v="6"/>
    <x v="68"/>
    <n v="2.3524817003121808E-4"/>
    <s v="Lenovo 300e Laptops, electronic waste, 3 yr sealed battery replacement, 4.5 year warranty, integration services, imaging, asset tag &amp; reporting, cart wiring, and delivery for Nelson. Total computers: 220"/>
  </r>
  <r>
    <s v="Nelson-21st Century-Technology"/>
    <x v="3"/>
    <x v="0"/>
    <x v="19"/>
    <x v="0"/>
    <x v="0"/>
    <x v="5"/>
    <x v="0"/>
    <x v="46"/>
    <x v="0"/>
    <s v="2-1409"/>
    <x v="27"/>
    <n v="0"/>
    <n v="1100"/>
    <s v="0175468-IN"/>
    <d v="2019-10-22T00:00:00"/>
    <s v="000000020029495"/>
    <n v="1100"/>
    <x v="30"/>
    <m/>
    <s v="21.0"/>
    <s v="00036.0"/>
    <s v="91001"/>
    <s v="85000"/>
    <x v="6"/>
    <x v="68"/>
    <n v="3.9208028338536346E-4"/>
    <s v="Lenovo 300e Laptops, electronic waste, 3 yr sealed battery replacement, 4.5 year warranty, integration services, imaging, asset tag &amp; reporting, cart wiring, and delivery for Nelson. Total computers: 220"/>
  </r>
  <r>
    <s v="Nelson-21st Century-Technology"/>
    <x v="3"/>
    <x v="0"/>
    <x v="19"/>
    <x v="0"/>
    <x v="0"/>
    <x v="5"/>
    <x v="0"/>
    <x v="46"/>
    <x v="0"/>
    <s v="2-1409"/>
    <x v="27"/>
    <n v="0"/>
    <n v="2090"/>
    <s v="0175468-IN"/>
    <d v="2019-10-22T00:00:00"/>
    <s v="000000020029495"/>
    <n v="2090"/>
    <x v="30"/>
    <m/>
    <s v="21.0"/>
    <s v="00036.0"/>
    <s v="91001"/>
    <s v="85000"/>
    <x v="6"/>
    <x v="68"/>
    <n v="7.4495253843219055E-4"/>
    <s v="Lenovo 300e Laptops, electronic waste, 3 yr sealed battery replacement, 4.5 year warranty, integration services, imaging, asset tag &amp; reporting, cart wiring, and delivery for Nelson. Total computers: 220"/>
  </r>
  <r>
    <s v="Nelson-21st Century-Technology"/>
    <x v="3"/>
    <x v="0"/>
    <x v="19"/>
    <x v="0"/>
    <x v="0"/>
    <x v="5"/>
    <x v="0"/>
    <x v="46"/>
    <x v="0"/>
    <s v="2-1409"/>
    <x v="27"/>
    <n v="0"/>
    <n v="2560.8000000000002"/>
    <s v="0175468-IN"/>
    <d v="2019-10-22T00:00:00"/>
    <s v="000000020029495"/>
    <n v="2560.8000000000002"/>
    <x v="30"/>
    <m/>
    <s v="21.0"/>
    <s v="00036.0"/>
    <s v="91001"/>
    <s v="85000"/>
    <x v="6"/>
    <x v="68"/>
    <n v="9.1276289972112628E-4"/>
    <s v="Lenovo 300e Laptops, electronic waste, 3 yr sealed battery replacement, 4.5 year warranty, integration services, imaging, asset tag &amp; reporting, cart wiring, and delivery for Nelson. Total computers: 220"/>
  </r>
  <r>
    <s v="Nelson-21st Century-Technology"/>
    <x v="3"/>
    <x v="0"/>
    <x v="19"/>
    <x v="0"/>
    <x v="0"/>
    <x v="5"/>
    <x v="0"/>
    <x v="46"/>
    <x v="0"/>
    <s v="2-1409"/>
    <x v="27"/>
    <n v="0"/>
    <n v="7046.6"/>
    <s v="0175468-IN"/>
    <d v="2019-10-22T00:00:00"/>
    <s v="000000020029495"/>
    <n v="7046.6"/>
    <x v="30"/>
    <m/>
    <s v="21.0"/>
    <s v="00036.0"/>
    <s v="91001"/>
    <s v="85000"/>
    <x v="6"/>
    <x v="68"/>
    <n v="2.5116662953666383E-3"/>
    <s v="Lenovo 300e Laptops, electronic waste, 3 yr sealed battery replacement, 4.5 year warranty, integration services, imaging, asset tag &amp; reporting, cart wiring, and delivery for Nelson. Total computers: 220"/>
  </r>
  <r>
    <s v="Nelson-21st Century-Technology"/>
    <x v="3"/>
    <x v="0"/>
    <x v="19"/>
    <x v="0"/>
    <x v="0"/>
    <x v="0"/>
    <x v="0"/>
    <x v="46"/>
    <x v="0"/>
    <s v="2-2605"/>
    <x v="0"/>
    <n v="0"/>
    <n v="2612.5300000000002"/>
    <s v="0175485-IN"/>
    <d v="2019-10-22T00:00:00"/>
    <s v="000000020029495"/>
    <n v="2612.5300000000002"/>
    <x v="30"/>
    <m/>
    <s v="21.0"/>
    <s v="00036.0"/>
    <s v="91001"/>
    <s v="85000"/>
    <x v="0"/>
    <x v="68"/>
    <n v="3.2923388815590125E-3"/>
    <s v="Ergotron Zip40 Charging carts to store laptops at Nelson. Total carts: 18"/>
  </r>
  <r>
    <s v="Nelson-21st Century-Technology"/>
    <x v="3"/>
    <x v="0"/>
    <x v="19"/>
    <x v="0"/>
    <x v="0"/>
    <x v="0"/>
    <x v="0"/>
    <x v="46"/>
    <x v="0"/>
    <s v="2-2605"/>
    <x v="0"/>
    <n v="0"/>
    <n v="20900.169999999998"/>
    <s v="0175493-IN"/>
    <d v="2019-10-22T00:00:00"/>
    <s v="000000020029495"/>
    <n v="20900.169999999998"/>
    <x v="30"/>
    <m/>
    <s v="21.0"/>
    <s v="00036.0"/>
    <s v="91001"/>
    <s v="85000"/>
    <x v="0"/>
    <x v="68"/>
    <n v="2.6338622837706441E-2"/>
    <s v="Ergotron Zip40 Charging carts to store laptops at Nelson. Total carts: 18"/>
  </r>
  <r>
    <s v="Nelson-21st Century-Technology"/>
    <x v="3"/>
    <x v="0"/>
    <x v="19"/>
    <x v="0"/>
    <x v="0"/>
    <x v="12"/>
    <x v="100"/>
    <x v="157"/>
    <x v="0"/>
    <s v="2-10688"/>
    <x v="258"/>
    <n v="0"/>
    <n v="2184.71"/>
    <s v="186220-IN"/>
    <d v="2020-07-01T00:00:00"/>
    <s v="000000020109906"/>
    <n v="2184.71"/>
    <x v="30"/>
    <m/>
    <s v="21.0"/>
    <s v="00036.0"/>
    <s v="91001"/>
    <s v="85000"/>
    <x v="0"/>
    <x v="68"/>
    <n v="0.99999542275440345"/>
    <s v="ViewSonicViewBoard IFP7550 Bundle 7 yr warranty, monitor, 75&quot; class LED display with touchscreen, ewaste, and extended service agreement for parts &amp; labor - sample for Nelson room #C1. Total monitor: 1"/>
  </r>
  <r>
    <s v="Nelson-21st Century-Technology"/>
    <x v="3"/>
    <x v="0"/>
    <x v="19"/>
    <x v="0"/>
    <x v="0"/>
    <x v="12"/>
    <x v="99"/>
    <x v="283"/>
    <x v="1"/>
    <s v="21-129"/>
    <x v="146"/>
    <n v="0"/>
    <n v="60"/>
    <s v="0187656-IN"/>
    <d v="2020-09-16T00:00:00"/>
    <s v="000000020127001"/>
    <n v="60"/>
    <x v="30"/>
    <m/>
    <s v="21.0"/>
    <s v="00036.0"/>
    <s v="00002"/>
    <s v="81000"/>
    <x v="1"/>
    <x v="68"/>
    <n v="4.8143278247526899E-4"/>
    <s v="ViewSonicViewBoard IFP7550 Bundle 7 yr warranty, monitor, 75&quot; class LED display with touchscreen, ewaste, and extended service agreement for parts &amp; labor for Nelson. Total monitors: 25"/>
  </r>
  <r>
    <s v="Nelson-21st Century-Technology"/>
    <x v="3"/>
    <x v="0"/>
    <x v="19"/>
    <x v="0"/>
    <x v="0"/>
    <x v="12"/>
    <x v="99"/>
    <x v="283"/>
    <x v="1"/>
    <s v="21-129"/>
    <x v="146"/>
    <n v="0"/>
    <n v="21886.59"/>
    <s v="0187656-IN"/>
    <d v="2020-09-16T00:00:00"/>
    <s v="000000020127001"/>
    <n v="21886.59"/>
    <x v="30"/>
    <m/>
    <s v="21.0"/>
    <s v="00036.0"/>
    <s v="91001"/>
    <s v="85000"/>
    <x v="0"/>
    <x v="68"/>
    <n v="0.17561536537658995"/>
    <s v="ViewSonicViewBoard IFP7550 Bundle 7 yr warranty, monitor, 75&quot; class LED display with touchscreen, ewaste, and extended service agreement for parts &amp; labor for Nelson. Total monitors: 25"/>
  </r>
  <r>
    <s v="Nelson-21st Century-Technology"/>
    <x v="3"/>
    <x v="0"/>
    <x v="19"/>
    <x v="0"/>
    <x v="0"/>
    <x v="12"/>
    <x v="99"/>
    <x v="204"/>
    <x v="1"/>
    <s v="21-129"/>
    <x v="146"/>
    <n v="0"/>
    <n v="90"/>
    <s v="0189682-IN"/>
    <d v="2020-10-01T00:00:00"/>
    <s v="000000020131103"/>
    <n v="90"/>
    <x v="30"/>
    <m/>
    <s v="21.0"/>
    <s v="00036.0"/>
    <s v="00002"/>
    <s v="81000"/>
    <x v="1"/>
    <x v="68"/>
    <n v="7.2214917371290349E-4"/>
    <s v="ViewSonicViewBoard IFP7550 Bundle 7 yr warranty, monitor, 75&quot; class LED display with touchscreen, ewaste, and extended service agreement for parts &amp; labor for Nelson. Total monitors: 25"/>
  </r>
  <r>
    <s v="Nelson-21st Century-Technology"/>
    <x v="3"/>
    <x v="0"/>
    <x v="19"/>
    <x v="0"/>
    <x v="0"/>
    <x v="12"/>
    <x v="99"/>
    <x v="204"/>
    <x v="1"/>
    <s v="21-129"/>
    <x v="146"/>
    <n v="0"/>
    <n v="32680.66"/>
    <s v="0189682-IN"/>
    <d v="2020-10-01T00:00:00"/>
    <s v="000000020131103"/>
    <n v="32680.66"/>
    <x v="30"/>
    <m/>
    <s v="21.0"/>
    <s v="00036.0"/>
    <s v="91001"/>
    <s v="85000"/>
    <x v="0"/>
    <x v="68"/>
    <n v="0.26222568461547041"/>
    <s v="ViewSonicViewBoard IFP7550 Bundle 7 yr warranty, monitor, 75&quot; class LED display with touchscreen, ewaste, and extended service agreement for parts &amp; labor for Nelson. Total monitors: 25"/>
  </r>
  <r>
    <s v="Nelson-21st Century-Technology"/>
    <x v="3"/>
    <x v="0"/>
    <x v="19"/>
    <x v="0"/>
    <x v="16"/>
    <x v="15"/>
    <x v="99"/>
    <x v="205"/>
    <x v="1"/>
    <s v="21-309"/>
    <x v="147"/>
    <n v="0"/>
    <n v="14942.64"/>
    <n v="2494523"/>
    <d v="2020-07-16T00:00:00"/>
    <s v="000000020114150"/>
    <n v="14942.64"/>
    <x v="30"/>
    <m/>
    <s v="21.0"/>
    <s v="00036.0"/>
    <s v="91001"/>
    <s v="85000"/>
    <x v="0"/>
    <x v="68"/>
    <n v="0.43859648092912018"/>
    <s v="Elmo TT-12W Stem Cam Document Camera (HDMI Input &amp; Output) for Nelson. Total cameras: 25"/>
  </r>
  <r>
    <s v="Nelson-21st Century-Technology"/>
    <x v="3"/>
    <x v="0"/>
    <x v="19"/>
    <x v="0"/>
    <x v="17"/>
    <x v="15"/>
    <x v="99"/>
    <x v="284"/>
    <x v="1"/>
    <s v="21-122"/>
    <x v="259"/>
    <n v="0"/>
    <n v="706.28"/>
    <s v="ZCT7823"/>
    <d v="2020-08-21T00:00:00"/>
    <s v="000000020120955"/>
    <n v="706.28"/>
    <x v="30"/>
    <m/>
    <s v="21.0"/>
    <s v="00036.0"/>
    <s v="91001"/>
    <s v="85000"/>
    <x v="0"/>
    <x v="68"/>
    <n v="1"/>
    <s v="Elmo TT-12W Stem Cam Document Camera - a sample for Nelson room #C1 "/>
  </r>
  <r>
    <s v="Nelson-21st Century-Technology"/>
    <x v="3"/>
    <x v="0"/>
    <x v="19"/>
    <x v="0"/>
    <x v="17"/>
    <x v="16"/>
    <x v="27"/>
    <x v="53"/>
    <x v="1"/>
    <s v="21-3477"/>
    <x v="44"/>
    <n v="0"/>
    <n v="304.14999999999998"/>
    <n v="8316064"/>
    <d v="2021-03-05T00:00:00"/>
    <s v="000000020169721"/>
    <n v="304.14999999999998"/>
    <x v="30"/>
    <m/>
    <s v="21.0"/>
    <s v="00036.0"/>
    <s v="00002"/>
    <s v="81000"/>
    <x v="1"/>
    <x v="68"/>
    <n v="7.9360730593607307E-2"/>
    <s v="C2G HDMI and USB pass through wall plates for Nelson.  Total items: 20"/>
  </r>
  <r>
    <s v="Nelson-21st Century-Technology"/>
    <x v="3"/>
    <x v="0"/>
    <x v="19"/>
    <x v="0"/>
    <x v="17"/>
    <x v="16"/>
    <x v="27"/>
    <x v="53"/>
    <x v="1"/>
    <m/>
    <x v="44"/>
    <n v="0"/>
    <n v="53.96"/>
    <n v="5725548"/>
    <d v="2021-03-05T00:00:00"/>
    <s v="000000020169721"/>
    <n v="53.96"/>
    <x v="30"/>
    <m/>
    <s v="21.0"/>
    <s v="00036.0"/>
    <s v="00002"/>
    <s v="81000"/>
    <x v="1"/>
    <x v="68"/>
    <n v="1.4079582517938682E-2"/>
    <s v="C2G HDMI and USB pass through wall plates for Nelson.  Total items: 20"/>
  </r>
  <r>
    <s v="Nelson-21st Century-Technology"/>
    <x v="3"/>
    <x v="0"/>
    <x v="19"/>
    <x v="0"/>
    <x v="17"/>
    <x v="16"/>
    <x v="27"/>
    <x v="53"/>
    <x v="1"/>
    <m/>
    <x v="44"/>
    <n v="0"/>
    <n v="255.09"/>
    <n v="8312741"/>
    <d v="2021-03-05T00:00:00"/>
    <s v="000000020169721"/>
    <n v="255.09"/>
    <x v="30"/>
    <m/>
    <s v="21.0"/>
    <s v="00036.0"/>
    <s v="00002"/>
    <s v="81000"/>
    <x v="1"/>
    <x v="68"/>
    <n v="6.6559686888454012E-2"/>
    <s v="C2G HDMI and USB pass through wall plates for Nelson.  Total items: 20"/>
  </r>
  <r>
    <s v="Nelson-21st Century-DSA Special Inspection"/>
    <x v="3"/>
    <x v="12"/>
    <x v="19"/>
    <x v="0"/>
    <x v="30"/>
    <x v="30"/>
    <x v="100"/>
    <x v="33"/>
    <x v="1"/>
    <m/>
    <x v="260"/>
    <n v="0"/>
    <n v="1117.5"/>
    <s v="20-31198-60-0000001"/>
    <d v="2021-02-05T00:00:00"/>
    <s v="000000020162565"/>
    <n v="1117.5"/>
    <x v="30"/>
    <m/>
    <s v="21.0"/>
    <s v="00036.0"/>
    <s v="91001"/>
    <s v="85000"/>
    <x v="12"/>
    <x v="68"/>
    <n v="5.3597122302158275E-2"/>
    <s v="Provide materials testing and special inspection services at Nelson  The project consists of alteration and upgrades to several existing classroom buildings including buildings A, B, C, D, &amp; K and portable classroom buidings D5, D6, and E1 through E4, and other site works.  Scope of services include reviewing, testing, and prepare reports for concrete and reinforcing steel."/>
  </r>
  <r>
    <s v="Nelson-21st Century-DSA Special Inspection"/>
    <x v="3"/>
    <x v="12"/>
    <x v="19"/>
    <x v="0"/>
    <x v="30"/>
    <x v="30"/>
    <x v="100"/>
    <x v="25"/>
    <x v="2"/>
    <s v="2-10673"/>
    <x v="260"/>
    <n v="19732.5"/>
    <n v="19732.5"/>
    <m/>
    <m/>
    <m/>
    <n v="0"/>
    <x v="30"/>
    <m/>
    <s v="21.0"/>
    <s v="00036.0"/>
    <s v="91001"/>
    <s v="85000"/>
    <x v="12"/>
    <x v="68"/>
    <n v="0"/>
    <s v="Provide materials testing and special inspection services at Nelson  The project consists of alteration and upgrades to several existing classroom buildings including buildings A, B, C, D, &amp; K and portable classroom buidings D5, D6, and E1 through E4, and other site works.  Scope of services include reviewing, testing, and prepare reports for concrete and reinforcing steel."/>
  </r>
  <r>
    <s v="Nelson-21st Century-DSA Special Inspection"/>
    <x v="3"/>
    <x v="12"/>
    <x v="19"/>
    <x v="0"/>
    <x v="30"/>
    <x v="53"/>
    <x v="101"/>
    <x v="31"/>
    <x v="2"/>
    <s v="21-2786"/>
    <x v="149"/>
    <n v="0"/>
    <n v="5787.5"/>
    <s v="20-31198-61-0000001"/>
    <d v="2021-10-01T00:00:00"/>
    <s v="000000020283669"/>
    <n v="5787.5"/>
    <x v="30"/>
    <m/>
    <s v="21.0"/>
    <s v="00036.0"/>
    <s v="91001"/>
    <s v="85000"/>
    <x v="5"/>
    <x v="68"/>
    <n v="0.69519519519519524"/>
    <s v="Masonry inspection of brick veneer repair for Nelson 21st Century classroom modification program"/>
  </r>
  <r>
    <s v="Nelson-21st Century-FF &amp; E"/>
    <x v="3"/>
    <x v="1"/>
    <x v="19"/>
    <x v="0"/>
    <x v="18"/>
    <x v="1"/>
    <x v="61"/>
    <x v="213"/>
    <x v="1"/>
    <m/>
    <x v="85"/>
    <n v="0"/>
    <n v="72270.22"/>
    <n v="29896"/>
    <d v="2020-08-24T00:00:00"/>
    <s v="000000020121270"/>
    <n v="72270.22"/>
    <x v="30"/>
    <m/>
    <s v="21.0"/>
    <s v="00036.0"/>
    <s v="00002"/>
    <s v="81000"/>
    <x v="1"/>
    <x v="68"/>
    <n v="0.11714513617371466"/>
    <s v="Furniture for Nelson - large seats, filing cabinets with locks, stools, mobile desks, student desks, book boxes for above desks, locking casters, mobile teacher desks, and cascade mini-case with shelves"/>
  </r>
  <r>
    <s v="Nelson-21st Century-FF &amp; E"/>
    <x v="3"/>
    <x v="1"/>
    <x v="19"/>
    <x v="0"/>
    <x v="18"/>
    <x v="1"/>
    <x v="61"/>
    <x v="213"/>
    <x v="1"/>
    <m/>
    <x v="85"/>
    <n v="0"/>
    <n v="37326.949999999997"/>
    <n v="29896"/>
    <d v="2020-08-24T00:00:00"/>
    <s v="000000020121270"/>
    <n v="37326.949999999997"/>
    <x v="30"/>
    <m/>
    <s v="21.0"/>
    <s v="00036.0"/>
    <s v="91001"/>
    <s v="85000"/>
    <x v="0"/>
    <x v="68"/>
    <n v="6.0504460076355633E-2"/>
    <s v="Furniture for Nelson - large seats, filing cabinets with locks, stools, mobile desks, student desks, book boxes for above desks, locking casters, mobile teacher desks, and cascade mini-case with shelves"/>
  </r>
  <r>
    <s v="Nelson-21st Century-FF &amp; E"/>
    <x v="3"/>
    <x v="1"/>
    <x v="19"/>
    <x v="0"/>
    <x v="18"/>
    <x v="1"/>
    <x v="61"/>
    <x v="128"/>
    <x v="1"/>
    <m/>
    <x v="85"/>
    <n v="0"/>
    <n v="1854.45"/>
    <n v="30790"/>
    <d v="2021-05-07T00:00:00"/>
    <s v="000000020187155"/>
    <n v="1854.45"/>
    <x v="30"/>
    <m/>
    <s v="21.0"/>
    <s v="00036.0"/>
    <s v="91001"/>
    <s v="85000"/>
    <x v="0"/>
    <x v="68"/>
    <n v="3.005937961408519E-3"/>
    <s v="Furniture for Nelson - large seats, filing cabinets with locks, stools, mobile desks, student desks, book boxes for above desks, locking casters, mobile teacher desks, and cascade mini-case with shelves"/>
  </r>
  <r>
    <s v="Nelson-21st Century-FF &amp; E"/>
    <x v="3"/>
    <x v="1"/>
    <x v="19"/>
    <x v="0"/>
    <x v="18"/>
    <x v="1"/>
    <x v="61"/>
    <x v="128"/>
    <x v="1"/>
    <m/>
    <x v="85"/>
    <n v="0"/>
    <n v="23671.93"/>
    <n v="30860"/>
    <d v="2021-05-07T00:00:00"/>
    <s v="000000020187156"/>
    <n v="23671.93"/>
    <x v="30"/>
    <m/>
    <s v="21.0"/>
    <s v="00036.0"/>
    <s v="00002"/>
    <s v="81000"/>
    <x v="1"/>
    <x v="68"/>
    <n v="3.8370596676537604E-2"/>
    <s v="Furniture for Nelson - large seats, filing cabinets with locks, stools, mobile desks, student desks, book boxes for above desks, locking casters, mobile teacher desks, and cascade mini-case with shelves"/>
  </r>
  <r>
    <s v="Nelson-21st Century-FF &amp; E"/>
    <x v="3"/>
    <x v="1"/>
    <x v="19"/>
    <x v="0"/>
    <x v="18"/>
    <x v="1"/>
    <x v="61"/>
    <x v="128"/>
    <x v="1"/>
    <m/>
    <x v="85"/>
    <n v="0"/>
    <n v="3468.41"/>
    <n v="30860"/>
    <d v="2021-05-07T00:00:00"/>
    <s v="000000020187156"/>
    <n v="3468.41"/>
    <x v="30"/>
    <m/>
    <s v="21.0"/>
    <s v="00036.0"/>
    <s v="91001"/>
    <s v="85000"/>
    <x v="0"/>
    <x v="68"/>
    <n v="5.622057906510782E-3"/>
    <s v="Furniture for Nelson - large seats, filing cabinets with locks, stools, mobile desks, student desks, book boxes for above desks, locking casters, mobile teacher desks, and cascade mini-case with shelves"/>
  </r>
  <r>
    <s v="Nelson-21st Century-FF &amp; E"/>
    <x v="3"/>
    <x v="1"/>
    <x v="19"/>
    <x v="0"/>
    <x v="18"/>
    <x v="1"/>
    <x v="61"/>
    <x v="68"/>
    <x v="1"/>
    <m/>
    <x v="85"/>
    <n v="0"/>
    <n v="192.72"/>
    <n v="31584"/>
    <d v="2021-05-25T00:00:00"/>
    <s v="000000020192063"/>
    <n v="192.72"/>
    <x v="30"/>
    <m/>
    <s v="21.0"/>
    <s v="00036.0"/>
    <s v="00002"/>
    <s v="81000"/>
    <x v="1"/>
    <x v="68"/>
    <n v="3.1238607884960485E-4"/>
    <s v="Furniture for Nelson - large seats, filing cabinets with locks, stools, mobile desks, student desks, book boxes for above desks, locking casters, mobile teacher desks, and cascade mini-case with shelves"/>
  </r>
  <r>
    <s v="Nelson-21st Century-FF &amp; E"/>
    <x v="3"/>
    <x v="1"/>
    <x v="19"/>
    <x v="0"/>
    <x v="18"/>
    <x v="1"/>
    <x v="61"/>
    <x v="285"/>
    <x v="1"/>
    <s v="2-9304"/>
    <x v="85"/>
    <n v="0"/>
    <n v="8499.94"/>
    <n v="31626"/>
    <d v="2021-06-01T00:00:00"/>
    <s v="000000020193670"/>
    <n v="8499.94"/>
    <x v="30"/>
    <m/>
    <s v="21.0"/>
    <s v="00036.0"/>
    <s v="00002"/>
    <s v="81000"/>
    <x v="1"/>
    <x v="68"/>
    <n v="1.3777827558410703E-2"/>
    <s v="Furniture for Nelson - large seats, filing cabinets with locks, stools, mobile desks, student desks, book boxes for above desks, locking casters, mobile teacher desks, and cascade mini-case with shelves.  Close-out PO.  Per Jessica Morley @ Cumming, all furniture received.  Vendor did not send us an invoice for line item #9 &amp; 13.  Close-out PO."/>
  </r>
  <r>
    <s v="Nelson-21st Century-FF &amp; E"/>
    <x v="3"/>
    <x v="1"/>
    <x v="19"/>
    <x v="0"/>
    <x v="18"/>
    <x v="1"/>
    <x v="60"/>
    <x v="37"/>
    <x v="1"/>
    <s v="21-2945"/>
    <x v="261"/>
    <n v="0"/>
    <n v="97706.07"/>
    <n v="30925"/>
    <d v="2021-02-09T00:00:00"/>
    <s v="000000020163346"/>
    <n v="97706.07"/>
    <x v="30"/>
    <m/>
    <s v="21.0"/>
    <s v="00036.0"/>
    <s v="00002"/>
    <s v="81000"/>
    <x v="1"/>
    <x v="68"/>
    <n v="0.74244999203264639"/>
    <s v="Furniture for Nelson. Student chairs, mid towers shelves, mega cases shelves, filing cabinets, desks, etc"/>
  </r>
  <r>
    <s v="Nelson-21st Century-FF &amp; E"/>
    <x v="3"/>
    <x v="1"/>
    <x v="19"/>
    <x v="0"/>
    <x v="18"/>
    <x v="1"/>
    <x v="60"/>
    <x v="37"/>
    <x v="1"/>
    <s v="21-2945"/>
    <x v="261"/>
    <n v="0"/>
    <n v="33893.46"/>
    <n v="30925"/>
    <d v="2021-02-09T00:00:00"/>
    <s v="000000020163346"/>
    <n v="33893.46"/>
    <x v="30"/>
    <m/>
    <s v="21.0"/>
    <s v="00036.0"/>
    <s v="91001"/>
    <s v="85000"/>
    <x v="0"/>
    <x v="68"/>
    <n v="0.25755000796735367"/>
    <s v="Furniture for Nelson. Student chairs, mid towers shelves, mega cases shelves, filing cabinets, desks, etc"/>
  </r>
  <r>
    <s v="Nelson-21st Century-FF &amp; E"/>
    <x v="3"/>
    <x v="1"/>
    <x v="19"/>
    <x v="0"/>
    <x v="18"/>
    <x v="1"/>
    <x v="31"/>
    <x v="57"/>
    <x v="2"/>
    <s v="22-3986"/>
    <x v="262"/>
    <n v="19218.560000000001"/>
    <n v="19218.560000000001"/>
    <m/>
    <m/>
    <m/>
    <n v="0"/>
    <x v="30"/>
    <m/>
    <s v="21.0"/>
    <s v="00036.0"/>
    <s v="91001"/>
    <s v="85000"/>
    <x v="0"/>
    <x v="68"/>
    <n v="0"/>
    <s v="Mid-tower mobile storage with shelves &amp; 2 locking doors for Nelson. Total towers: 16"/>
  </r>
  <r>
    <s v="Nelson-21st Century-CM/PM Management"/>
    <x v="3"/>
    <x v="5"/>
    <x v="19"/>
    <x v="0"/>
    <x v="6"/>
    <x v="6"/>
    <x v="32"/>
    <x v="58"/>
    <x v="0"/>
    <m/>
    <x v="51"/>
    <n v="0"/>
    <n v="8556.25"/>
    <n v="80804"/>
    <d v="2020-01-09T00:00:00"/>
    <s v="000000020055612"/>
    <n v="8556.25"/>
    <x v="30"/>
    <m/>
    <s v="21.0"/>
    <s v="00036.0"/>
    <s v="91001"/>
    <s v="85000"/>
    <x v="7"/>
    <x v="68"/>
    <n v="5.9505181166979622E-3"/>
    <s v="Construction management services for  Nelson - phase 1 &amp; 2.  This PO includes allowances of $100,000.00"/>
  </r>
  <r>
    <s v="Nelson-21st Century-CM/PM Management"/>
    <x v="3"/>
    <x v="5"/>
    <x v="19"/>
    <x v="0"/>
    <x v="6"/>
    <x v="6"/>
    <x v="32"/>
    <x v="59"/>
    <x v="0"/>
    <m/>
    <x v="51"/>
    <n v="0"/>
    <n v="3268.75"/>
    <n v="80796"/>
    <d v="2020-01-14T00:00:00"/>
    <s v="000000020057268"/>
    <n v="3268.75"/>
    <x v="30"/>
    <m/>
    <s v="21.0"/>
    <s v="00036.0"/>
    <s v="91001"/>
    <s v="85000"/>
    <x v="7"/>
    <x v="68"/>
    <n v="2.2732804784755547E-3"/>
    <s v="Construction management services for  Nelson - phase 1 &amp; 2.  This PO includes allowances of $100,000.00"/>
  </r>
  <r>
    <s v="Nelson-21st Century-CM/PM Management"/>
    <x v="3"/>
    <x v="5"/>
    <x v="19"/>
    <x v="0"/>
    <x v="6"/>
    <x v="6"/>
    <x v="32"/>
    <x v="59"/>
    <x v="0"/>
    <m/>
    <x v="51"/>
    <n v="0"/>
    <n v="9568.75"/>
    <n v="81699"/>
    <d v="2020-01-14T00:00:00"/>
    <s v="000000020057268"/>
    <n v="9568.75"/>
    <x v="30"/>
    <m/>
    <s v="21.0"/>
    <s v="00036.0"/>
    <s v="91001"/>
    <s v="85000"/>
    <x v="7"/>
    <x v="68"/>
    <n v="6.6546700048682106E-3"/>
    <s v="Construction management services for  Nelson - phase 1 &amp; 2.  This PO includes allowances of $100,000.00"/>
  </r>
  <r>
    <s v="Nelson-21st Century-CM/PM Management"/>
    <x v="3"/>
    <x v="5"/>
    <x v="19"/>
    <x v="0"/>
    <x v="6"/>
    <x v="6"/>
    <x v="32"/>
    <x v="60"/>
    <x v="0"/>
    <m/>
    <x v="51"/>
    <n v="0"/>
    <n v="10195"/>
    <n v="83068"/>
    <d v="2020-04-01T00:00:00"/>
    <s v="000000020085959"/>
    <n v="10195"/>
    <x v="30"/>
    <m/>
    <s v="21.0"/>
    <s v="00036.0"/>
    <s v="91001"/>
    <s v="85000"/>
    <x v="7"/>
    <x v="68"/>
    <n v="7.0902009875512904E-3"/>
    <s v="Construction management services for  Nelson - phase 1 &amp; 2.  This PO includes allowances of $100,000.00"/>
  </r>
  <r>
    <s v="Nelson-21st Century-CM/PM Management"/>
    <x v="3"/>
    <x v="5"/>
    <x v="19"/>
    <x v="0"/>
    <x v="6"/>
    <x v="6"/>
    <x v="32"/>
    <x v="60"/>
    <x v="0"/>
    <m/>
    <x v="51"/>
    <n v="0"/>
    <n v="9765"/>
    <n v="82273"/>
    <d v="2020-04-01T00:00:00"/>
    <s v="000000020085960"/>
    <n v="9765"/>
    <x v="30"/>
    <m/>
    <s v="21.0"/>
    <s v="00036.0"/>
    <s v="91001"/>
    <s v="85000"/>
    <x v="7"/>
    <x v="68"/>
    <n v="6.7911537659086163E-3"/>
    <s v="Construction management services for  Nelson - phase 1 &amp; 2.  This PO includes allowances of $100,000.00"/>
  </r>
  <r>
    <s v="Nelson-21st Century-CM/PM Management"/>
    <x v="3"/>
    <x v="5"/>
    <x v="19"/>
    <x v="0"/>
    <x v="6"/>
    <x v="6"/>
    <x v="32"/>
    <x v="61"/>
    <x v="0"/>
    <m/>
    <x v="51"/>
    <n v="0"/>
    <n v="13455"/>
    <n v="84567"/>
    <d v="2020-04-15T00:00:00"/>
    <s v="000000020089466"/>
    <n v="13455"/>
    <x v="30"/>
    <m/>
    <s v="21.0"/>
    <s v="00036.0"/>
    <s v="91001"/>
    <s v="85000"/>
    <x v="7"/>
    <x v="68"/>
    <n v="9.3573962027957442E-3"/>
    <s v="Construction management services for  Nelson - phase 1 &amp; 2.  This PO includes allowances of $100,000.00"/>
  </r>
  <r>
    <s v="Nelson-21st Century-CM/PM Management"/>
    <x v="3"/>
    <x v="5"/>
    <x v="19"/>
    <x v="0"/>
    <x v="6"/>
    <x v="6"/>
    <x v="32"/>
    <x v="62"/>
    <x v="0"/>
    <m/>
    <x v="51"/>
    <n v="0"/>
    <n v="9450"/>
    <n v="85320"/>
    <d v="2020-05-28T00:00:00"/>
    <s v="000000020100719"/>
    <n v="9450"/>
    <x v="30"/>
    <m/>
    <s v="21.0"/>
    <s v="00036.0"/>
    <s v="91001"/>
    <s v="85000"/>
    <x v="7"/>
    <x v="68"/>
    <n v="6.5720842895889836E-3"/>
    <s v="Construction management services for  Nelson - phase 1 &amp; 2.  This PO includes allowances of $100,000.00"/>
  </r>
  <r>
    <s v="Nelson-21st Century-CM/PM Management"/>
    <x v="3"/>
    <x v="5"/>
    <x v="19"/>
    <x v="0"/>
    <x v="6"/>
    <x v="6"/>
    <x v="32"/>
    <x v="63"/>
    <x v="0"/>
    <m/>
    <x v="51"/>
    <n v="0"/>
    <n v="10027.5"/>
    <n v="86240"/>
    <d v="2020-06-17T00:00:00"/>
    <s v="000000020106117"/>
    <n v="10027.5"/>
    <x v="30"/>
    <m/>
    <s v="21.0"/>
    <s v="00036.0"/>
    <s v="91001"/>
    <s v="85000"/>
    <x v="7"/>
    <x v="68"/>
    <n v="6.973711662841644E-3"/>
    <s v="Construction management services for  Nelson - phase 1 &amp; 2.  This PO includes allowances of $100,000.00"/>
  </r>
  <r>
    <s v="Nelson-21st Century-CM/PM Management"/>
    <x v="3"/>
    <x v="5"/>
    <x v="19"/>
    <x v="0"/>
    <x v="6"/>
    <x v="6"/>
    <x v="32"/>
    <x v="64"/>
    <x v="0"/>
    <m/>
    <x v="51"/>
    <n v="0"/>
    <n v="10887.5"/>
    <n v="86864"/>
    <d v="2020-07-27T00:00:00"/>
    <s v="000000020116270"/>
    <n v="10887.5"/>
    <x v="30"/>
    <m/>
    <s v="21.0"/>
    <s v="00036.0"/>
    <s v="91001"/>
    <s v="85000"/>
    <x v="7"/>
    <x v="68"/>
    <n v="7.5718061061269904E-3"/>
    <s v="Construction management services for  Nelson - phase 1 &amp; 2.  This PO includes allowances of $100,000.00"/>
  </r>
  <r>
    <s v="Nelson-21st Century-CM/PM Management"/>
    <x v="3"/>
    <x v="5"/>
    <x v="19"/>
    <x v="0"/>
    <x v="6"/>
    <x v="6"/>
    <x v="32"/>
    <x v="3"/>
    <x v="1"/>
    <m/>
    <x v="51"/>
    <n v="0"/>
    <n v="6349.45"/>
    <n v="88480"/>
    <d v="2020-08-17T00:00:00"/>
    <s v="000000020119773"/>
    <n v="6349.45"/>
    <x v="30"/>
    <m/>
    <s v="21.0"/>
    <s v="00036.0"/>
    <s v="91001"/>
    <s v="85000"/>
    <x v="7"/>
    <x v="68"/>
    <n v="4.4157799568815635E-3"/>
    <s v="Construction management services for  Nelson - phase 1 &amp; 2.  This PO includes allowances of $100,000.00"/>
  </r>
  <r>
    <s v="Nelson-21st Century-CM/PM Management"/>
    <x v="3"/>
    <x v="5"/>
    <x v="19"/>
    <x v="0"/>
    <x v="6"/>
    <x v="6"/>
    <x v="32"/>
    <x v="44"/>
    <x v="1"/>
    <m/>
    <x v="51"/>
    <n v="0"/>
    <n v="5997.42"/>
    <n v="89359"/>
    <d v="2020-10-13T00:00:00"/>
    <s v="000000020134067"/>
    <n v="5997.42"/>
    <x v="30"/>
    <m/>
    <s v="21.0"/>
    <s v="00036.0"/>
    <s v="91001"/>
    <s v="85000"/>
    <x v="7"/>
    <x v="68"/>
    <n v="4.1709576465679115E-3"/>
    <s v="Construction management services for  Nelson - phase 1 &amp; 2.  This PO includes allowances of $100,000.00"/>
  </r>
  <r>
    <s v="Nelson-21st Century-CM/PM Management"/>
    <x v="3"/>
    <x v="5"/>
    <x v="19"/>
    <x v="0"/>
    <x v="6"/>
    <x v="6"/>
    <x v="32"/>
    <x v="45"/>
    <x v="1"/>
    <m/>
    <x v="51"/>
    <n v="0"/>
    <n v="5682.27"/>
    <n v="90460"/>
    <d v="2020-10-20T00:00:00"/>
    <s v="000000020136025"/>
    <n v="5682.27"/>
    <x v="30"/>
    <m/>
    <s v="21.0"/>
    <s v="00036.0"/>
    <s v="91001"/>
    <s v="85000"/>
    <x v="7"/>
    <x v="68"/>
    <n v="3.9517838514500315E-3"/>
    <s v="Construction management services for  Nelson - phase 1 &amp; 2.  This PO includes allowances of $100,000.00"/>
  </r>
  <r>
    <s v="Nelson-21st Century-CM/PM Management"/>
    <x v="3"/>
    <x v="5"/>
    <x v="19"/>
    <x v="0"/>
    <x v="6"/>
    <x v="6"/>
    <x v="32"/>
    <x v="40"/>
    <x v="1"/>
    <m/>
    <x v="51"/>
    <n v="0"/>
    <n v="6331.41"/>
    <n v="91321"/>
    <d v="2020-12-18T00:00:00"/>
    <s v="000000020151933"/>
    <n v="6331.41"/>
    <x v="30"/>
    <m/>
    <s v="21.0"/>
    <s v="00036.0"/>
    <s v="91001"/>
    <s v="85000"/>
    <x v="7"/>
    <x v="68"/>
    <n v="4.4032338827456703E-3"/>
    <s v="Construction management services for  Nelson - phase 1 &amp; 2.  This PO includes allowances of $100,000.00"/>
  </r>
  <r>
    <s v="Nelson-21st Century-CM/PM Management"/>
    <x v="3"/>
    <x v="5"/>
    <x v="19"/>
    <x v="0"/>
    <x v="6"/>
    <x v="6"/>
    <x v="32"/>
    <x v="40"/>
    <x v="1"/>
    <m/>
    <x v="51"/>
    <n v="0"/>
    <n v="5473.78"/>
    <n v="91964"/>
    <d v="2020-12-18T00:00:00"/>
    <s v="000000020151933"/>
    <n v="5473.78"/>
    <x v="30"/>
    <m/>
    <s v="21.0"/>
    <s v="00036.0"/>
    <s v="91001"/>
    <s v="85000"/>
    <x v="7"/>
    <x v="68"/>
    <n v="3.8067876764726334E-3"/>
    <s v="Construction management services for  Nelson - phase 1 &amp; 2.  This PO includes allowances of $100,000.00"/>
  </r>
  <r>
    <s v="Nelson-21st Century-CM/PM Management"/>
    <x v="3"/>
    <x v="5"/>
    <x v="19"/>
    <x v="0"/>
    <x v="6"/>
    <x v="6"/>
    <x v="32"/>
    <x v="65"/>
    <x v="1"/>
    <m/>
    <x v="51"/>
    <n v="0"/>
    <n v="5853.48"/>
    <n v="92821"/>
    <d v="2021-02-08T00:00:00"/>
    <s v="000000020162981"/>
    <n v="5853.48"/>
    <x v="30"/>
    <m/>
    <s v="21.0"/>
    <s v="00036.0"/>
    <s v="91001"/>
    <s v="85000"/>
    <x v="7"/>
    <x v="68"/>
    <n v="4.070853327769664E-3"/>
    <s v="Construction management services for  Nelson - phase 1 &amp; 2.  This PO includes allowances of $100,000.00"/>
  </r>
  <r>
    <s v="Nelson-21st Century-CM/PM Management"/>
    <x v="3"/>
    <x v="5"/>
    <x v="19"/>
    <x v="0"/>
    <x v="6"/>
    <x v="6"/>
    <x v="32"/>
    <x v="66"/>
    <x v="1"/>
    <m/>
    <x v="51"/>
    <n v="0"/>
    <n v="4305.8100000000004"/>
    <n v="94011"/>
    <d v="2021-04-05T00:00:00"/>
    <s v="000000020177572"/>
    <n v="4305.8100000000004"/>
    <x v="30"/>
    <m/>
    <s v="21.0"/>
    <s v="00036.0"/>
    <s v="91001"/>
    <s v="85000"/>
    <x v="7"/>
    <x v="68"/>
    <n v="2.9945128312121845E-3"/>
    <s v="Construction management services for  Nelson - phase 1 &amp; 2.  This PO includes allowances of $100,000.00"/>
  </r>
  <r>
    <s v="Nelson-21st Century-CM/PM Management"/>
    <x v="3"/>
    <x v="5"/>
    <x v="19"/>
    <x v="0"/>
    <x v="6"/>
    <x v="6"/>
    <x v="32"/>
    <x v="67"/>
    <x v="1"/>
    <m/>
    <x v="51"/>
    <n v="0"/>
    <n v="3646.24"/>
    <n v="94918"/>
    <d v="2021-04-16T00:00:00"/>
    <s v="000000020181024"/>
    <n v="3646.24"/>
    <x v="30"/>
    <m/>
    <s v="21.0"/>
    <s v="00036.0"/>
    <s v="91001"/>
    <s v="85000"/>
    <x v="7"/>
    <x v="68"/>
    <n v="2.5358091661450725E-3"/>
    <s v="Construction management services for  Nelson - phase 1 &amp; 2.  This PO includes allowances of $100,000.00"/>
  </r>
  <r>
    <s v="Nelson-21st Century-CM/PM Management"/>
    <x v="3"/>
    <x v="5"/>
    <x v="19"/>
    <x v="0"/>
    <x v="6"/>
    <x v="6"/>
    <x v="32"/>
    <x v="68"/>
    <x v="1"/>
    <m/>
    <x v="51"/>
    <n v="0"/>
    <n v="3894.03"/>
    <n v="95700"/>
    <d v="2021-05-25T00:00:00"/>
    <s v="000000020192064"/>
    <n v="3894.03"/>
    <x v="30"/>
    <m/>
    <s v="21.0"/>
    <s v="00036.0"/>
    <s v="91001"/>
    <s v="85000"/>
    <x v="7"/>
    <x v="68"/>
    <n v="2.708136866263301E-3"/>
    <s v="Construction management services for  Nelson - phase 1 &amp; 2.  This PO includes allowances of $100,000.00"/>
  </r>
  <r>
    <s v="Nelson-21st Century-CM/PM Management"/>
    <x v="3"/>
    <x v="5"/>
    <x v="19"/>
    <x v="0"/>
    <x v="6"/>
    <x v="6"/>
    <x v="32"/>
    <x v="68"/>
    <x v="1"/>
    <m/>
    <x v="51"/>
    <n v="0"/>
    <n v="2258.15"/>
    <n v="96936"/>
    <d v="2021-05-25T00:00:00"/>
    <s v="000000020192064"/>
    <n v="2258.15"/>
    <x v="30"/>
    <m/>
    <s v="21.0"/>
    <s v="00036.0"/>
    <s v="91001"/>
    <s v="85000"/>
    <x v="7"/>
    <x v="68"/>
    <n v="1.570449961749774E-3"/>
    <s v="Construction management services for  Nelson - phase 1 &amp; 2.  This PO includes allowances of $100,000.00"/>
  </r>
  <r>
    <s v="Nelson-21st Century-CM/PM Management"/>
    <x v="3"/>
    <x v="5"/>
    <x v="19"/>
    <x v="0"/>
    <x v="6"/>
    <x v="6"/>
    <x v="32"/>
    <x v="257"/>
    <x v="2"/>
    <m/>
    <x v="51"/>
    <n v="0"/>
    <n v="2315.17"/>
    <n v="106727"/>
    <d v="2022-02-11T00:00:00"/>
    <s v="000000020412897"/>
    <n v="2315.17"/>
    <x v="30"/>
    <m/>
    <s v="21.0"/>
    <s v="00036.0"/>
    <s v="91001"/>
    <s v="85000"/>
    <x v="7"/>
    <x v="68"/>
    <n v="1.6101050142569024E-3"/>
    <s v="Construction management services for  Nelson - phase 1 &amp; 2.  This PO includes allowances of $100,000.00"/>
  </r>
  <r>
    <s v="Nelson-21st Century-CM/PM Management"/>
    <x v="3"/>
    <x v="5"/>
    <x v="19"/>
    <x v="0"/>
    <x v="6"/>
    <x v="6"/>
    <x v="32"/>
    <x v="75"/>
    <x v="2"/>
    <m/>
    <x v="51"/>
    <n v="0"/>
    <n v="13530.29"/>
    <n v="108239"/>
    <d v="2022-03-15T00:00:00"/>
    <s v="000000020443751"/>
    <n v="13530.29"/>
    <x v="30"/>
    <m/>
    <s v="21.0"/>
    <s v="00036.0"/>
    <s v="91001"/>
    <s v="85000"/>
    <x v="7"/>
    <x v="68"/>
    <n v="9.4097572849294112E-3"/>
    <s v="Construction management services for  Nelson - phase 1 &amp; 2.  This PO includes allowances of $100,000.00"/>
  </r>
  <r>
    <s v="Nelson-21st Century-CM/PM Management"/>
    <x v="3"/>
    <x v="5"/>
    <x v="19"/>
    <x v="0"/>
    <x v="6"/>
    <x v="6"/>
    <x v="32"/>
    <x v="69"/>
    <x v="2"/>
    <s v="2-4694"/>
    <x v="51"/>
    <n v="19.749999999970896"/>
    <n v="19.749999999970896"/>
    <m/>
    <m/>
    <m/>
    <n v="0"/>
    <x v="30"/>
    <m/>
    <s v="21.0"/>
    <s v="00036.0"/>
    <s v="91001"/>
    <s v="85000"/>
    <x v="7"/>
    <x v="68"/>
    <n v="0"/>
    <s v="Construction management services for  Nelson - phase 1 &amp; 2.  This PO includes allowances of $100,000.00"/>
  </r>
  <r>
    <s v="Nelson-21st Century-Technology"/>
    <x v="3"/>
    <x v="0"/>
    <x v="19"/>
    <x v="0"/>
    <x v="20"/>
    <x v="17"/>
    <x v="34"/>
    <x v="71"/>
    <x v="2"/>
    <s v="21-6393"/>
    <x v="53"/>
    <n v="0"/>
    <n v="9695.44"/>
    <n v="10513843591"/>
    <d v="2021-08-27T00:00:00"/>
    <s v="000000020245275"/>
    <n v="9695.44"/>
    <x v="30"/>
    <m/>
    <s v="21.0"/>
    <s v="00036.0"/>
    <s v="91001"/>
    <s v="85000"/>
    <x v="0"/>
    <x v="68"/>
    <n v="0.13333333333333333"/>
    <s v="PowerSwitch N2200-ON OS6 for Nelson.  Total power switch: 2"/>
  </r>
  <r>
    <s v="Nelson-21st Century-DSA Fees"/>
    <x v="3"/>
    <x v="7"/>
    <x v="19"/>
    <x v="0"/>
    <x v="12"/>
    <x v="9"/>
    <x v="146"/>
    <x v="163"/>
    <x v="2"/>
    <s v="22-3947"/>
    <x v="263"/>
    <n v="0"/>
    <n v="14670.45"/>
    <n v="12946"/>
    <d v="2022-01-28T00:00:00"/>
    <s v="000000020401402"/>
    <n v="14670.45"/>
    <x v="30"/>
    <m/>
    <s v="21.0"/>
    <s v="00036.0"/>
    <s v="91001"/>
    <s v="85000"/>
    <x v="9"/>
    <x v="68"/>
    <n v="1"/>
    <s v="DGS plan/field review fee for Nelson 21st Century"/>
  </r>
  <r>
    <s v="Nelson-21st Century-DSA Fees"/>
    <x v="3"/>
    <x v="7"/>
    <x v="19"/>
    <x v="0"/>
    <x v="9"/>
    <x v="9"/>
    <x v="104"/>
    <x v="210"/>
    <x v="4"/>
    <m/>
    <x v="264"/>
    <n v="0"/>
    <n v="15540.64"/>
    <s v="Per email"/>
    <d v="2019-06-19T00:00:00"/>
    <n v="25365030"/>
    <n v="15540.64"/>
    <x v="30"/>
    <m/>
    <s v="21.0"/>
    <s v="00036.0"/>
    <s v="91001"/>
    <s v="85000"/>
    <x v="9"/>
    <x v="68"/>
    <n v="1"/>
    <s v="DSA plan check review fee for Nelson 21st Century."/>
  </r>
  <r>
    <s v="Nelson-21st Century-FF &amp; E"/>
    <x v="3"/>
    <x v="1"/>
    <x v="19"/>
    <x v="0"/>
    <x v="32"/>
    <x v="61"/>
    <x v="15"/>
    <x v="143"/>
    <x v="0"/>
    <s v="2-6913"/>
    <x v="265"/>
    <n v="0"/>
    <n v="5465.85"/>
    <s v="EPS6013-2020"/>
    <d v="2020-04-23T00:00:00"/>
    <s v="000000020091979"/>
    <n v="5465.85"/>
    <x v="30"/>
    <m/>
    <s v="21.0"/>
    <s v="00036.0"/>
    <s v="91001"/>
    <s v="85000"/>
    <x v="10"/>
    <x v="68"/>
    <n v="1"/>
    <s v="Provide labor and materials to install four (4) 44&quot; x 60&quot; Top mounted sliding white board to include track as sample for Nelson room #C1."/>
  </r>
  <r>
    <s v="Nelson-21st Century-FF &amp; E"/>
    <x v="3"/>
    <x v="1"/>
    <x v="19"/>
    <x v="0"/>
    <x v="32"/>
    <x v="52"/>
    <x v="138"/>
    <x v="143"/>
    <x v="0"/>
    <s v="2-7521"/>
    <x v="266"/>
    <n v="0"/>
    <n v="1253.77"/>
    <s v="EPS6021-2020"/>
    <d v="2020-04-23T00:00:00"/>
    <s v="000000020091979"/>
    <n v="1253.77"/>
    <x v="30"/>
    <m/>
    <s v="21.0"/>
    <s v="00036.0"/>
    <s v="91001"/>
    <s v="85000"/>
    <x v="10"/>
    <x v="68"/>
    <n v="1"/>
    <s v="Provide labor and materials to install two (2) 48&quot; x 96&quot; porcelain white boards with 1&quot; map rail and blade style marker tray. 1/2&quot; aluminum trim on 3 sides, mitered corners as sample for Nelson room #C1."/>
  </r>
  <r>
    <s v="Nelson-21st Century-FF &amp; E"/>
    <x v="3"/>
    <x v="1"/>
    <x v="19"/>
    <x v="0"/>
    <x v="32"/>
    <x v="62"/>
    <x v="138"/>
    <x v="143"/>
    <x v="0"/>
    <s v="2-7493"/>
    <x v="267"/>
    <n v="0"/>
    <n v="3449.99"/>
    <s v="EPS6022-2020"/>
    <d v="2020-04-23T00:00:00"/>
    <s v="000000020091979"/>
    <n v="3449.99"/>
    <x v="30"/>
    <m/>
    <s v="21.0"/>
    <s v="00036.0"/>
    <s v="91001"/>
    <s v="85000"/>
    <x v="10"/>
    <x v="68"/>
    <n v="1"/>
    <s v="Provide labor and material to install sink cabinet which include backsplash &amp; countertop as a sample for Nelson room #C1. Cabinetwill be 48&quot; wide x 24&quot; deep x 34&quot; high with a 7&quot; front facia under the countertop in front of sink."/>
  </r>
  <r>
    <s v="Nelson-21st Century-Contractor"/>
    <x v="3"/>
    <x v="3"/>
    <x v="19"/>
    <x v="0"/>
    <x v="11"/>
    <x v="3"/>
    <x v="15"/>
    <x v="143"/>
    <x v="0"/>
    <s v="2-6914"/>
    <x v="268"/>
    <n v="0"/>
    <n v="11175"/>
    <n v="12652"/>
    <d v="2020-04-23T00:00:00"/>
    <s v="000000020091981"/>
    <n v="11175"/>
    <x v="30"/>
    <m/>
    <s v="21.0"/>
    <s v="00036.0"/>
    <s v="91001"/>
    <s v="85000"/>
    <x v="10"/>
    <x v="68"/>
    <n v="1"/>
    <s v="Prepare and install new LVT. Supply and install 4&quot; rubber topset base and 4 yards of First Step Up II at Nelson for room #C1."/>
  </r>
  <r>
    <s v="Nelson-21st Century-Contractor"/>
    <x v="3"/>
    <x v="3"/>
    <x v="19"/>
    <x v="0"/>
    <x v="52"/>
    <x v="3"/>
    <x v="147"/>
    <x v="265"/>
    <x v="0"/>
    <s v="2-7580"/>
    <x v="269"/>
    <n v="0"/>
    <n v="14900"/>
    <n v="6071"/>
    <d v="2020-06-18T00:00:00"/>
    <s v="000000020106497"/>
    <n v="14900"/>
    <x v="30"/>
    <m/>
    <s v="21.0"/>
    <s v="00036.0"/>
    <s v="91001"/>
    <s v="85000"/>
    <x v="4"/>
    <x v="68"/>
    <n v="1"/>
    <s v="Prep existing doors &amp; install new door hardware, provide &amp; install tack board sheets, provide &amp; install sink, faucet, &amp; bubbler and plumbing, prime &amp; paint existing window frames &amp; door, provide &amp; install TV bracket for Nelson room #C1."/>
  </r>
  <r>
    <s v="Nelson-21st Century-FF &amp; E"/>
    <x v="3"/>
    <x v="1"/>
    <x v="19"/>
    <x v="0"/>
    <x v="21"/>
    <x v="18"/>
    <x v="106"/>
    <x v="65"/>
    <x v="1"/>
    <s v="21-3550"/>
    <x v="156"/>
    <n v="0"/>
    <n v="246.82"/>
    <n v="9319230223"/>
    <d v="2021-02-08T00:00:00"/>
    <s v="000000020162991"/>
    <n v="246.82"/>
    <x v="30"/>
    <m/>
    <s v="21.0"/>
    <s v="00036.0"/>
    <s v="00002"/>
    <s v="81000"/>
    <x v="1"/>
    <x v="68"/>
    <n v="0.33334233698881743"/>
    <s v="Mounting brackets &amp; blank face plates for Nelson"/>
  </r>
  <r>
    <s v="Nelson-21st Century-Contractor"/>
    <x v="3"/>
    <x v="3"/>
    <x v="19"/>
    <x v="0"/>
    <x v="22"/>
    <x v="3"/>
    <x v="36"/>
    <x v="76"/>
    <x v="2"/>
    <s v="22-2317"/>
    <x v="56"/>
    <n v="0"/>
    <n v="141.69999999999999"/>
    <n v="35254"/>
    <d v="2021-10-21T00:00:00"/>
    <s v="000000020304825"/>
    <n v="141.69999999999999"/>
    <x v="30"/>
    <m/>
    <s v="21.0"/>
    <s v="00036.0"/>
    <s v="00002"/>
    <s v="81000"/>
    <x v="7"/>
    <x v="68"/>
    <n v="4.5936395759717315E-2"/>
    <s v="Walked and reviewed site for the wireless door contacts installation at Nelson. Repair damage caused by bond work."/>
  </r>
  <r>
    <s v="Nelson-21st Century-Technology"/>
    <x v="3"/>
    <x v="0"/>
    <x v="19"/>
    <x v="0"/>
    <x v="22"/>
    <x v="19"/>
    <x v="37"/>
    <x v="77"/>
    <x v="1"/>
    <s v="21-5995"/>
    <x v="57"/>
    <n v="0"/>
    <n v="2040.54"/>
    <n v="34985"/>
    <d v="2021-06-07T00:00:00"/>
    <s v="000000020195370"/>
    <n v="2040.54"/>
    <x v="30"/>
    <m/>
    <s v="21.0"/>
    <s v="00036.0"/>
    <s v="00002"/>
    <s v="81000"/>
    <x v="1"/>
    <x v="68"/>
    <n v="0.24438541357273572"/>
    <s v="Equipment to repair &amp; replace security system at Nelson "/>
  </r>
  <r>
    <s v="Nelson-21st Century-Technology"/>
    <x v="3"/>
    <x v="0"/>
    <x v="19"/>
    <x v="0"/>
    <x v="22"/>
    <x v="19"/>
    <x v="37"/>
    <x v="77"/>
    <x v="1"/>
    <s v="21-5995"/>
    <x v="57"/>
    <n v="0"/>
    <n v="558.94000000000005"/>
    <n v="34985"/>
    <d v="2021-06-07T00:00:00"/>
    <s v="000000020195370"/>
    <n v="558.94000000000005"/>
    <x v="30"/>
    <m/>
    <s v="21.0"/>
    <s v="00036.0"/>
    <s v="91001"/>
    <s v="85000"/>
    <x v="0"/>
    <x v="68"/>
    <n v="6.6941487577967071E-2"/>
    <s v="Equipment to repair &amp; replace security system at Nelson "/>
  </r>
  <r>
    <s v="Nelson-21st Century-Contractor"/>
    <x v="3"/>
    <x v="3"/>
    <x v="19"/>
    <x v="0"/>
    <x v="7"/>
    <x v="3"/>
    <x v="138"/>
    <x v="264"/>
    <x v="0"/>
    <s v="2-7494"/>
    <x v="270"/>
    <n v="0"/>
    <n v="12975"/>
    <s v="2019-032A"/>
    <d v="2020-04-02T00:00:00"/>
    <s v="000000020086380"/>
    <n v="12975"/>
    <x v="30"/>
    <m/>
    <s v="21.0"/>
    <s v="00036.0"/>
    <s v="91001"/>
    <s v="85000"/>
    <x v="3"/>
    <x v="68"/>
    <n v="1"/>
    <s v="Interior demolition and haul of flooring, ceiling, casework, tack board, and electrical data for Nelson room #C1.  "/>
  </r>
  <r>
    <s v="Nelson-21st Century-Contractor"/>
    <x v="3"/>
    <x v="3"/>
    <x v="19"/>
    <x v="0"/>
    <x v="7"/>
    <x v="54"/>
    <x v="107"/>
    <x v="44"/>
    <x v="1"/>
    <s v="21-398"/>
    <x v="271"/>
    <n v="0"/>
    <n v="27860"/>
    <s v="2019-032A-11"/>
    <d v="2020-10-13T00:00:00"/>
    <s v="000000020134080"/>
    <n v="27860"/>
    <x v="30"/>
    <m/>
    <s v="21.0"/>
    <s v="00036.0"/>
    <s v="91001"/>
    <s v="85000"/>
    <x v="3"/>
    <x v="68"/>
    <n v="1"/>
    <s v="Asbestos abatement of Nelson floor tile in classroom A1, B1, B3, &amp; mastic under cabinets in classroom B2 &amp; B4.  Demolish and haul off casework."/>
  </r>
  <r>
    <s v="Nelson-21st Century-Contractor"/>
    <x v="3"/>
    <x v="3"/>
    <x v="19"/>
    <x v="0"/>
    <x v="7"/>
    <x v="7"/>
    <x v="108"/>
    <x v="212"/>
    <x v="1"/>
    <s v="21-2378"/>
    <x v="159"/>
    <n v="0"/>
    <n v="45000"/>
    <s v="2020-097D"/>
    <d v="2020-11-20T00:00:00"/>
    <s v="000000020144493"/>
    <n v="45000"/>
    <x v="30"/>
    <m/>
    <s v="21.0"/>
    <s v="00036.0"/>
    <s v="91001"/>
    <s v="85000"/>
    <x v="3"/>
    <x v="68"/>
    <n v="0.38297872340425532"/>
    <s v="Demo of ceiling tiles in 18 classrooms at Nelson"/>
  </r>
  <r>
    <s v="Nelson-21st Century-FF &amp; E"/>
    <x v="3"/>
    <x v="1"/>
    <x v="19"/>
    <x v="0"/>
    <x v="1"/>
    <x v="1"/>
    <x v="61"/>
    <x v="286"/>
    <x v="1"/>
    <s v="2-9319"/>
    <x v="272"/>
    <n v="0"/>
    <n v="9237.16"/>
    <n v="3539770720"/>
    <d v="2020-08-12T00:00:00"/>
    <s v="000000020118972"/>
    <n v="9237.16"/>
    <x v="30"/>
    <m/>
    <s v="21.0"/>
    <s v="00036.0"/>
    <s v="00002"/>
    <s v="81000"/>
    <x v="1"/>
    <x v="68"/>
    <n v="0.41600903501066638"/>
    <s v="Furniture - sample for Nelson's kindergarteen classrooms - Flex-space mobile rectangular tables, ergo chairs, wobble chairs, carpets, storage units, comfy curved seats, bean bag seats, mobile book bin &amp; tray storage centers, book and storage bins, storage centers, mobile student desks, adjustable stools, mobile locking media, mobile teacher desks, and all purpose 3-shelf storage units"/>
  </r>
  <r>
    <s v="Nelson-21st Century-FF &amp; E"/>
    <x v="3"/>
    <x v="1"/>
    <x v="19"/>
    <x v="0"/>
    <x v="1"/>
    <x v="1"/>
    <x v="61"/>
    <x v="286"/>
    <x v="1"/>
    <s v="2-9319"/>
    <x v="272"/>
    <n v="0"/>
    <n v="10685.34"/>
    <n v="3539770720"/>
    <d v="2020-08-12T00:00:00"/>
    <s v="000000020118972"/>
    <n v="10685.34"/>
    <x v="30"/>
    <m/>
    <s v="21.0"/>
    <s v="00036.0"/>
    <s v="91001"/>
    <s v="85000"/>
    <x v="0"/>
    <x v="68"/>
    <n v="0.58399096498933367"/>
    <s v="Furniture - sample for Nelson's kindergarteen classrooms - Flex-space mobile rectangular tables, ergo chairs, wobble chairs, carpets, storage units, comfy curved seats, bean bag seats, mobile book bin &amp; tray storage centers, book and storage bins, storage centers, mobile student desks, adjustable stools, mobile locking media, mobile teacher desks, and all purpose 3-shelf storage units"/>
  </r>
  <r>
    <s v="Nelson-21st Century-FF &amp; E"/>
    <x v="3"/>
    <x v="1"/>
    <x v="19"/>
    <x v="0"/>
    <x v="1"/>
    <x v="1"/>
    <x v="61"/>
    <x v="129"/>
    <x v="1"/>
    <s v="2-9327"/>
    <x v="273"/>
    <n v="0"/>
    <n v="8762.5199999999986"/>
    <n v="3584031220"/>
    <d v="2021-03-23T00:00:00"/>
    <s v="000000020174431"/>
    <n v="8762.5199999999986"/>
    <x v="30"/>
    <m/>
    <s v="21.0"/>
    <s v="00036.0"/>
    <s v="00002"/>
    <s v="81000"/>
    <x v="1"/>
    <x v="68"/>
    <n v="0.43983034257748771"/>
    <s v="Furniture - sample for Nelson's kindergarteen classrooms - Flex-space mobile rectangular tables, ergo chairs, wobble chairs, carpets, storage units, comfy curved seats, bean bag seats, mobile book bin &amp; tray storage centers, book and storage bins, storage centers, mobile student desks, adjustable stools, mobile locking media, mobile teacher desks, and all purpose 3-shelf storage units"/>
  </r>
  <r>
    <s v="Nelson-21st Century-FF &amp; E"/>
    <x v="3"/>
    <x v="1"/>
    <x v="19"/>
    <x v="0"/>
    <x v="1"/>
    <x v="1"/>
    <x v="61"/>
    <x v="129"/>
    <x v="1"/>
    <s v="2-9327"/>
    <x v="273"/>
    <n v="0"/>
    <n v="11159.980000000001"/>
    <n v="3584031220"/>
    <d v="2021-03-23T00:00:00"/>
    <s v="000000020174431"/>
    <n v="11159.980000000001"/>
    <x v="30"/>
    <m/>
    <s v="21.0"/>
    <s v="00036.0"/>
    <s v="91001"/>
    <s v="85000"/>
    <x v="0"/>
    <x v="68"/>
    <n v="0.56016965742251235"/>
    <s v="Furniture - sample for Nelson's kindergarteen classrooms - Flex-space mobile rectangular tables, ergo chairs, wobble chairs, carpets, storage units, comfy curved seats, bean bag seats, mobile book bin &amp; tray storage centers, book and storage bins, storage centers, mobile student desks, adjustable stools, mobile locking media, mobile teacher desks, and all purpose 3-shelf storage units"/>
  </r>
  <r>
    <s v="Nelson-21st Century-FF &amp; E"/>
    <x v="3"/>
    <x v="1"/>
    <x v="19"/>
    <x v="0"/>
    <x v="1"/>
    <x v="1"/>
    <x v="61"/>
    <x v="286"/>
    <x v="1"/>
    <s v="2-9328"/>
    <x v="274"/>
    <n v="0"/>
    <n v="9237.16"/>
    <n v="3585880720"/>
    <d v="2020-08-12T00:00:00"/>
    <s v="000000020118972"/>
    <n v="9237.16"/>
    <x v="30"/>
    <m/>
    <s v="21.0"/>
    <s v="00036.0"/>
    <s v="00002"/>
    <s v="81000"/>
    <x v="1"/>
    <x v="68"/>
    <n v="0.41600903501066638"/>
    <s v="Furniture - sample for Nelson's kindergarteen classrooms - Flex-space mobile rectangular tables, ergo chairs, wobble chairs, carpets, storage units, comfy curved seats, bean bag seats, mobile book bin &amp; tray storage centers, book and storage bins, storage centers, mobile student desks, adjustable stools, mobile locking media, mobile teacher desks, and all purpose 3-shelf storage units"/>
  </r>
  <r>
    <s v="Nelson-21st Century-FF &amp; E"/>
    <x v="3"/>
    <x v="1"/>
    <x v="19"/>
    <x v="0"/>
    <x v="1"/>
    <x v="1"/>
    <x v="61"/>
    <x v="286"/>
    <x v="1"/>
    <s v="2-9328"/>
    <x v="274"/>
    <n v="0"/>
    <n v="10685.34"/>
    <n v="3585880720"/>
    <d v="2020-08-12T00:00:00"/>
    <s v="000000020118972"/>
    <n v="10685.34"/>
    <x v="30"/>
    <m/>
    <s v="21.0"/>
    <s v="00036.0"/>
    <s v="91001"/>
    <s v="85000"/>
    <x v="0"/>
    <x v="68"/>
    <n v="0.58399096498933367"/>
    <s v="Furniture - sample for Nelson's kindergarteen classrooms - Flex-space mobile rectangular tables, ergo chairs, wobble chairs, carpets, storage units, comfy curved seats, bean bag seats, mobile book bin &amp; tray storage centers, book and storage bins, storage centers, mobile student desks, adjustable stools, mobile locking media, mobile teacher desks, and all purpose 3-shelf storage units"/>
  </r>
  <r>
    <s v="Nelson-21st Century-FF &amp; E"/>
    <x v="3"/>
    <x v="1"/>
    <x v="19"/>
    <x v="0"/>
    <x v="1"/>
    <x v="1"/>
    <x v="1"/>
    <x v="1"/>
    <x v="0"/>
    <s v="2-5019"/>
    <x v="15"/>
    <n v="0"/>
    <n v="27193.61"/>
    <n v="3207761219"/>
    <d v="2020-02-03T00:00:00"/>
    <s v="000000020065147"/>
    <n v="27193.61"/>
    <x v="30"/>
    <m/>
    <s v="21.0"/>
    <s v="00036.0"/>
    <s v="91001"/>
    <s v="85000"/>
    <x v="1"/>
    <x v="68"/>
    <n v="6.3192811291808856E-2"/>
    <s v="Furniture for Nelson - flex space chairs, mobile tchr desks, media tower, carpets, tables, tree seats, bin centers, etc."/>
  </r>
  <r>
    <s v="Nelson-21st Century-FF &amp; E"/>
    <x v="3"/>
    <x v="1"/>
    <x v="19"/>
    <x v="0"/>
    <x v="1"/>
    <x v="1"/>
    <x v="1"/>
    <x v="1"/>
    <x v="0"/>
    <s v="2-5019"/>
    <x v="15"/>
    <n v="0"/>
    <n v="14247.61"/>
    <n v="3207761219"/>
    <d v="2020-02-03T00:00:00"/>
    <s v="000000020065147"/>
    <n v="14247.61"/>
    <x v="30"/>
    <m/>
    <s v="21.0"/>
    <s v="00036.0"/>
    <s v="91001"/>
    <s v="85000"/>
    <x v="0"/>
    <x v="68"/>
    <n v="3.3108611840515598E-2"/>
    <s v="Furniture for Nelson - flex space chairs, mobile tchr desks, media tower, carpets, tables, tree seats, bin centers, etc."/>
  </r>
  <r>
    <s v="Nelson-21st Century-Technology"/>
    <x v="3"/>
    <x v="0"/>
    <x v="19"/>
    <x v="0"/>
    <x v="54"/>
    <x v="13"/>
    <x v="99"/>
    <x v="64"/>
    <x v="1"/>
    <s v="21-130"/>
    <x v="162"/>
    <n v="0"/>
    <n v="1752"/>
    <n v="6454832194"/>
    <d v="2020-07-27T00:00:00"/>
    <s v="000000020116281"/>
    <n v="1752"/>
    <x v="30"/>
    <m/>
    <s v="21.0"/>
    <s v="00036.0"/>
    <s v="00002"/>
    <s v="81000"/>
    <x v="1"/>
    <x v="68"/>
    <n v="2.8037459367387364E-2"/>
    <s v="Desktop  computers (ThinkCentre M720q), ThinkCentre Tiny Sandwich Kit II, Wireless combo keyboard &amp; mouse, and Tiny Power Cage II for Nelson (4 year warranty). Total computers: 25"/>
  </r>
  <r>
    <s v="Nelson-21st Century-Technology"/>
    <x v="3"/>
    <x v="0"/>
    <x v="19"/>
    <x v="0"/>
    <x v="54"/>
    <x v="13"/>
    <x v="99"/>
    <x v="215"/>
    <x v="1"/>
    <s v="21-130"/>
    <x v="162"/>
    <n v="0"/>
    <n v="24610.13"/>
    <n v="6454893288"/>
    <d v="2020-08-05T00:00:00"/>
    <s v="000000020117729"/>
    <n v="24610.13"/>
    <x v="30"/>
    <m/>
    <s v="21.0"/>
    <s v="00036.0"/>
    <s v="91001"/>
    <s v="85000"/>
    <x v="0"/>
    <x v="68"/>
    <n v="0.40944779576499118"/>
    <s v="Desktop  computers (ThinkCentre M720q), ThinkCentre Tiny Sandwich Kit II, Wireless combo keyboard &amp; mouse, and Tiny Power Cage II for Nelson (4 year warranty). Total computers: 25"/>
  </r>
  <r>
    <s v="Nelson-21st Century-Technology"/>
    <x v="3"/>
    <x v="0"/>
    <x v="19"/>
    <x v="0"/>
    <x v="54"/>
    <x v="13"/>
    <x v="99"/>
    <x v="287"/>
    <x v="0"/>
    <s v="21-131"/>
    <x v="275"/>
    <n v="0"/>
    <n v="55.85"/>
    <n v="6454678562"/>
    <d v="2020-08-20T00:00:00"/>
    <s v="000000020120647"/>
    <n v="55.85"/>
    <x v="30"/>
    <m/>
    <s v="21.0"/>
    <s v="00036.0"/>
    <s v="91001"/>
    <s v="85000"/>
    <x v="1"/>
    <x v="68"/>
    <n v="5.3688500951685154E-2"/>
    <s v="Desktop computer (ThinkCentre M720q), ThinkCentre Tiny Sandwich Kit II, Wireless combo keyboard &amp; mouse, and Tiny Power Cage II  (4 year warranty) - Nelson, room #C1-sample"/>
  </r>
  <r>
    <s v="Nelson-21st Century-Technology"/>
    <x v="3"/>
    <x v="0"/>
    <x v="19"/>
    <x v="0"/>
    <x v="54"/>
    <x v="13"/>
    <x v="99"/>
    <x v="287"/>
    <x v="0"/>
    <s v="21-131"/>
    <x v="275"/>
    <n v="0"/>
    <n v="984.41"/>
    <n v="6454728085"/>
    <d v="2020-08-20T00:00:00"/>
    <s v="000000020120647"/>
    <n v="984.41"/>
    <x v="30"/>
    <m/>
    <s v="21.0"/>
    <s v="00036.0"/>
    <s v="91001"/>
    <s v="85000"/>
    <x v="0"/>
    <x v="68"/>
    <n v="0.9463114990483148"/>
    <s v="Desktop computer (ThinkCentre M720q), ThinkCentre Tiny Sandwich Kit II, Wireless combo keyboard &amp; mouse, and Tiny Power Cage II  (4 year warranty) - Nelson, room #C1-sample"/>
  </r>
  <r>
    <s v="Nelson-21st Century-Technology"/>
    <x v="3"/>
    <x v="0"/>
    <x v="19"/>
    <x v="0"/>
    <x v="23"/>
    <x v="20"/>
    <x v="110"/>
    <x v="216"/>
    <x v="1"/>
    <s v="21-409"/>
    <x v="163"/>
    <n v="0"/>
    <n v="5365.5"/>
    <n v="128357"/>
    <d v="2020-07-23T00:00:00"/>
    <s v="000000020115778"/>
    <n v="5365.5"/>
    <x v="30"/>
    <m/>
    <s v="21.0"/>
    <s v="00036.0"/>
    <s v="00002"/>
    <s v="81000"/>
    <x v="1"/>
    <x v="68"/>
    <n v="4.7678817782141884E-2"/>
    <s v="Voice amplification system - Topcat, mounting kit &amp; sensor clip for Nelson. Total system: 25"/>
  </r>
  <r>
    <s v="Nelson-21st Century-Technology"/>
    <x v="3"/>
    <x v="0"/>
    <x v="19"/>
    <x v="0"/>
    <x v="23"/>
    <x v="20"/>
    <x v="110"/>
    <x v="216"/>
    <x v="1"/>
    <s v="21-409"/>
    <x v="163"/>
    <n v="0"/>
    <n v="43991.63"/>
    <n v="128357"/>
    <d v="2020-07-23T00:00:00"/>
    <s v="000000020115778"/>
    <n v="43991.63"/>
    <x v="30"/>
    <m/>
    <s v="21.0"/>
    <s v="00036.0"/>
    <s v="91001"/>
    <s v="85000"/>
    <x v="0"/>
    <x v="68"/>
    <n v="0.39091769838960139"/>
    <s v="Voice amplification system - Topcat, mounting kit &amp; sensor clip for Nelson. Total system: 25"/>
  </r>
  <r>
    <s v="Nelson-21st Century-Move Management"/>
    <x v="3"/>
    <x v="9"/>
    <x v="19"/>
    <x v="0"/>
    <x v="24"/>
    <x v="21"/>
    <x v="39"/>
    <x v="79"/>
    <x v="1"/>
    <m/>
    <x v="60"/>
    <n v="0"/>
    <n v="136.86000000000001"/>
    <s v="RI91367"/>
    <d v="2021-02-22T00:00:00"/>
    <s v="000000020166212"/>
    <n v="136.86000000000001"/>
    <x v="30"/>
    <m/>
    <s v="21.0"/>
    <s v="00036.0"/>
    <s v="91001"/>
    <s v="85000"/>
    <x v="10"/>
    <x v="68"/>
    <n v="6.6076232447746389E-3"/>
    <s v="Rental of 4 - 40' dry containers with lock box for 6 months for Nelson.  After the intial 6 months, the monthly rental rate is $125.00/month through December 2021."/>
  </r>
  <r>
    <s v="Nelson-21st Century-Move Management"/>
    <x v="3"/>
    <x v="9"/>
    <x v="19"/>
    <x v="0"/>
    <x v="24"/>
    <x v="21"/>
    <x v="39"/>
    <x v="79"/>
    <x v="1"/>
    <m/>
    <x v="60"/>
    <n v="0"/>
    <n v="136.88"/>
    <s v="RI90465"/>
    <d v="2021-02-22T00:00:00"/>
    <s v="000000020166212"/>
    <n v="136.88"/>
    <x v="30"/>
    <m/>
    <s v="21.0"/>
    <s v="00036.0"/>
    <s v="91001"/>
    <s v="85000"/>
    <x v="10"/>
    <x v="68"/>
    <n v="6.6085888480545991E-3"/>
    <s v="Rental of 4 - 40' dry containers with lock box for 6 months for Nelson.  After the intial 6 months, the monthly rental rate is $125.00/month through December 2021."/>
  </r>
  <r>
    <s v="Nelson-21st Century-Move Management"/>
    <x v="3"/>
    <x v="9"/>
    <x v="19"/>
    <x v="0"/>
    <x v="24"/>
    <x v="21"/>
    <x v="39"/>
    <x v="79"/>
    <x v="1"/>
    <m/>
    <x v="60"/>
    <n v="0"/>
    <n v="273.76"/>
    <s v="RI90908"/>
    <d v="2021-02-22T00:00:00"/>
    <s v="000000020166212"/>
    <n v="273.76"/>
    <x v="30"/>
    <m/>
    <s v="21.0"/>
    <s v="00036.0"/>
    <s v="91001"/>
    <s v="85000"/>
    <x v="10"/>
    <x v="68"/>
    <n v="1.3217177696109198E-2"/>
    <s v="Rental of 4 - 40' dry containers with lock box for 6 months for Nelson.  After the intial 6 months, the monthly rental rate is $125.00/month through December 2021."/>
  </r>
  <r>
    <s v="Nelson-21st Century-Move Management"/>
    <x v="3"/>
    <x v="9"/>
    <x v="19"/>
    <x v="0"/>
    <x v="24"/>
    <x v="21"/>
    <x v="39"/>
    <x v="79"/>
    <x v="1"/>
    <m/>
    <x v="60"/>
    <n v="0"/>
    <n v="273.76"/>
    <s v="RI89940"/>
    <d v="2021-02-22T00:00:00"/>
    <s v="000000020166212"/>
    <n v="273.76"/>
    <x v="30"/>
    <m/>
    <s v="21.0"/>
    <s v="00036.0"/>
    <s v="91001"/>
    <s v="85000"/>
    <x v="10"/>
    <x v="68"/>
    <n v="1.3217177696109198E-2"/>
    <s v="Rental of 4 - 40' dry containers with lock box for 6 months for Nelson.  After the intial 6 months, the monthly rental rate is $125.00/month through December 2021."/>
  </r>
  <r>
    <s v="Nelson-21st Century-Move Management"/>
    <x v="3"/>
    <x v="9"/>
    <x v="19"/>
    <x v="0"/>
    <x v="24"/>
    <x v="21"/>
    <x v="39"/>
    <x v="34"/>
    <x v="1"/>
    <m/>
    <x v="60"/>
    <n v="0"/>
    <n v="136.87"/>
    <s v="RI92160"/>
    <d v="2021-03-24T00:00:00"/>
    <s v="000000020174723"/>
    <n v="136.87"/>
    <x v="30"/>
    <m/>
    <s v="21.0"/>
    <s v="00036.0"/>
    <s v="91001"/>
    <s v="85000"/>
    <x v="10"/>
    <x v="68"/>
    <n v="6.6081060464146194E-3"/>
    <s v="Rental of 4 - 40' dry containers with lock box for 6 months for Nelson.  After the intial 6 months, the monthly rental rate is $125.00/month through December 2021."/>
  </r>
  <r>
    <s v="Nelson-21st Century-Move Management"/>
    <x v="3"/>
    <x v="9"/>
    <x v="19"/>
    <x v="0"/>
    <x v="24"/>
    <x v="21"/>
    <x v="39"/>
    <x v="34"/>
    <x v="1"/>
    <m/>
    <x v="60"/>
    <n v="0"/>
    <n v="273.75"/>
    <s v="RI91691"/>
    <d v="2021-03-24T00:00:00"/>
    <s v="000000020174723"/>
    <n v="273.75"/>
    <x v="30"/>
    <m/>
    <s v="21.0"/>
    <s v="00036.0"/>
    <s v="91001"/>
    <s v="85000"/>
    <x v="10"/>
    <x v="68"/>
    <n v="1.3216694894469218E-2"/>
    <s v="Rental of 4 - 40' dry containers with lock box for 6 months for Nelson.  After the intial 6 months, the monthly rental rate is $125.00/month through December 2021."/>
  </r>
  <r>
    <s v="Nelson-21st Century-Move Management"/>
    <x v="3"/>
    <x v="9"/>
    <x v="19"/>
    <x v="0"/>
    <x v="24"/>
    <x v="21"/>
    <x v="39"/>
    <x v="34"/>
    <x v="1"/>
    <m/>
    <x v="60"/>
    <n v="0"/>
    <n v="273.75"/>
    <s v="RI92502"/>
    <d v="2021-03-24T00:00:00"/>
    <s v="000000020174723"/>
    <n v="273.75"/>
    <x v="30"/>
    <m/>
    <s v="21.0"/>
    <s v="00036.0"/>
    <s v="91001"/>
    <s v="85000"/>
    <x v="10"/>
    <x v="68"/>
    <n v="1.3216694894469218E-2"/>
    <s v="Rental of 4 - 40' dry containers with lock box for 6 months for Nelson.  After the intial 6 months, the monthly rental rate is $125.00/month through December 2021."/>
  </r>
  <r>
    <s v="Nelson-21st Century-Move Management"/>
    <x v="3"/>
    <x v="9"/>
    <x v="19"/>
    <x v="0"/>
    <x v="24"/>
    <x v="21"/>
    <x v="39"/>
    <x v="35"/>
    <x v="1"/>
    <m/>
    <x v="60"/>
    <n v="0"/>
    <n v="136.87"/>
    <s v="RI92909"/>
    <d v="2021-05-26T00:00:00"/>
    <s v="000000020192523"/>
    <n v="136.87"/>
    <x v="30"/>
    <m/>
    <s v="21.0"/>
    <s v="00036.0"/>
    <s v="91001"/>
    <s v="85000"/>
    <x v="10"/>
    <x v="68"/>
    <n v="6.6081060464146194E-3"/>
    <s v="Rental of 4 - 40' dry containers with lock box for 6 months for Nelson.  After the intial 6 months, the monthly rental rate is $125.00/month through December 2021."/>
  </r>
  <r>
    <s v="Nelson-21st Century-Move Management"/>
    <x v="3"/>
    <x v="9"/>
    <x v="19"/>
    <x v="0"/>
    <x v="24"/>
    <x v="21"/>
    <x v="39"/>
    <x v="35"/>
    <x v="1"/>
    <m/>
    <x v="60"/>
    <n v="0"/>
    <n v="136.87"/>
    <s v="RI93715"/>
    <d v="2021-05-26T00:00:00"/>
    <s v="000000020192523"/>
    <n v="136.87"/>
    <x v="30"/>
    <m/>
    <s v="21.0"/>
    <s v="00036.0"/>
    <s v="91001"/>
    <s v="85000"/>
    <x v="10"/>
    <x v="68"/>
    <n v="6.6081060464146194E-3"/>
    <s v="Rental of 4 - 40' dry containers with lock box for 6 months for Nelson.  After the intial 6 months, the monthly rental rate is $125.00/month through December 2021."/>
  </r>
  <r>
    <s v="Nelson-21st Century-Move Management"/>
    <x v="3"/>
    <x v="9"/>
    <x v="19"/>
    <x v="0"/>
    <x v="24"/>
    <x v="21"/>
    <x v="39"/>
    <x v="35"/>
    <x v="1"/>
    <m/>
    <x v="60"/>
    <n v="0"/>
    <n v="273.76"/>
    <s v="RI93274"/>
    <d v="2021-05-26T00:00:00"/>
    <s v="000000020192523"/>
    <n v="273.76"/>
    <x v="30"/>
    <m/>
    <s v="21.0"/>
    <s v="00036.0"/>
    <s v="91001"/>
    <s v="85000"/>
    <x v="10"/>
    <x v="68"/>
    <n v="1.3217177696109198E-2"/>
    <s v="Rental of 4 - 40' dry containers with lock box for 6 months for Nelson.  After the intial 6 months, the monthly rental rate is $125.00/month through December 2021."/>
  </r>
  <r>
    <s v="Nelson-21st Century-Move Management"/>
    <x v="3"/>
    <x v="9"/>
    <x v="19"/>
    <x v="0"/>
    <x v="24"/>
    <x v="21"/>
    <x v="39"/>
    <x v="108"/>
    <x v="1"/>
    <m/>
    <x v="60"/>
    <n v="0"/>
    <n v="273.76"/>
    <s v="RI94009"/>
    <d v="2021-06-23T00:00:00"/>
    <s v="000000020200450"/>
    <n v="273.76"/>
    <x v="30"/>
    <m/>
    <s v="21.0"/>
    <s v="00036.0"/>
    <s v="91001"/>
    <s v="85000"/>
    <x v="10"/>
    <x v="68"/>
    <n v="1.3217177696109198E-2"/>
    <s v="Rental of 4 - 40' dry containers with lock box for 6 months for Nelson.  After the intial 6 months, the monthly rental rate is $125.00/month through December 2021."/>
  </r>
  <r>
    <s v="Nelson-21st Century-Move Management"/>
    <x v="3"/>
    <x v="9"/>
    <x v="19"/>
    <x v="0"/>
    <x v="24"/>
    <x v="21"/>
    <x v="39"/>
    <x v="108"/>
    <x v="1"/>
    <m/>
    <x v="60"/>
    <n v="0"/>
    <n v="136.87"/>
    <s v="RI94486"/>
    <d v="2021-06-23T00:00:00"/>
    <s v="000000020200450"/>
    <n v="136.87"/>
    <x v="30"/>
    <m/>
    <s v="21.0"/>
    <s v="00036.0"/>
    <s v="91001"/>
    <s v="85000"/>
    <x v="10"/>
    <x v="68"/>
    <n v="6.6081060464146194E-3"/>
    <s v="Rental of 4 - 40' dry containers with lock box for 6 months for Nelson.  After the intial 6 months, the monthly rental rate is $125.00/month through December 2021."/>
  </r>
  <r>
    <s v="Nelson-21st Century-Move Management"/>
    <x v="3"/>
    <x v="9"/>
    <x v="19"/>
    <x v="0"/>
    <x v="24"/>
    <x v="21"/>
    <x v="39"/>
    <x v="108"/>
    <x v="1"/>
    <m/>
    <x v="60"/>
    <n v="0"/>
    <n v="273.76"/>
    <s v="RI94797"/>
    <d v="2021-06-23T00:00:00"/>
    <s v="000000020200450"/>
    <n v="273.76"/>
    <x v="30"/>
    <m/>
    <s v="21.0"/>
    <s v="00036.0"/>
    <s v="91001"/>
    <s v="85000"/>
    <x v="10"/>
    <x v="68"/>
    <n v="1.3217177696109198E-2"/>
    <s v="Rental of 4 - 40' dry containers with lock box for 6 months for Nelson.  After the intial 6 months, the monthly rental rate is $125.00/month through December 2021."/>
  </r>
  <r>
    <s v="Nelson-21st Century-Move Management"/>
    <x v="3"/>
    <x v="9"/>
    <x v="19"/>
    <x v="0"/>
    <x v="24"/>
    <x v="21"/>
    <x v="39"/>
    <x v="159"/>
    <x v="1"/>
    <m/>
    <x v="60"/>
    <n v="0"/>
    <n v="136.87"/>
    <s v="RI95215"/>
    <d v="2021-06-30T00:00:00"/>
    <s v="000000020202687"/>
    <n v="136.87"/>
    <x v="30"/>
    <m/>
    <s v="21.0"/>
    <s v="00036.0"/>
    <s v="91001"/>
    <s v="85000"/>
    <x v="10"/>
    <x v="68"/>
    <n v="6.6081060464146194E-3"/>
    <s v="Rental of 4 - 40' dry containers with lock box for 6 months for Nelson.  After the intial 6 months, the monthly rental rate is $125.00/month through December 2021."/>
  </r>
  <r>
    <s v="Nelson-21st Century-Move Management"/>
    <x v="3"/>
    <x v="9"/>
    <x v="19"/>
    <x v="0"/>
    <x v="24"/>
    <x v="21"/>
    <x v="39"/>
    <x v="17"/>
    <x v="2"/>
    <m/>
    <x v="60"/>
    <n v="0"/>
    <n v="273.76"/>
    <s v="RI95526"/>
    <d v="2021-09-09T00:00:00"/>
    <s v="000000020255202"/>
    <n v="273.76"/>
    <x v="30"/>
    <m/>
    <s v="21.0"/>
    <s v="00036.0"/>
    <s v="91001"/>
    <s v="85000"/>
    <x v="10"/>
    <x v="68"/>
    <n v="1.3217177696109198E-2"/>
    <s v="Rental of 4 - 40' dry containers with lock box for 6 months for Nelson.  After the intial 6 months, the monthly rental rate is $125.00/month through December 2021."/>
  </r>
  <r>
    <s v="Nelson-21st Century-Move Management"/>
    <x v="3"/>
    <x v="9"/>
    <x v="19"/>
    <x v="0"/>
    <x v="24"/>
    <x v="21"/>
    <x v="39"/>
    <x v="17"/>
    <x v="2"/>
    <m/>
    <x v="60"/>
    <n v="0"/>
    <n v="136.87"/>
    <s v="RI95923"/>
    <d v="2021-09-09T00:00:00"/>
    <s v="000000020255202"/>
    <n v="136.87"/>
    <x v="30"/>
    <m/>
    <s v="21.0"/>
    <s v="00036.0"/>
    <s v="91001"/>
    <s v="85000"/>
    <x v="10"/>
    <x v="68"/>
    <n v="6.6081060464146194E-3"/>
    <s v="Rental of 4 - 40' dry containers with lock box for 6 months for Nelson.  After the intial 6 months, the monthly rental rate is $125.00/month through December 2021."/>
  </r>
  <r>
    <s v="Nelson-21st Century-Move Management"/>
    <x v="3"/>
    <x v="9"/>
    <x v="19"/>
    <x v="0"/>
    <x v="24"/>
    <x v="21"/>
    <x v="39"/>
    <x v="17"/>
    <x v="2"/>
    <s v="21-4284"/>
    <x v="60"/>
    <n v="0"/>
    <n v="273.76"/>
    <s v="RI96226"/>
    <d v="2021-09-09T00:00:00"/>
    <s v="000000020255202"/>
    <n v="273.76"/>
    <x v="30"/>
    <m/>
    <s v="21.0"/>
    <s v="00036.0"/>
    <s v="91001"/>
    <s v="85000"/>
    <x v="10"/>
    <x v="68"/>
    <n v="1.3217177696109198E-2"/>
    <s v="Rental of 4 - 40' dry containers with lock box for 6 months for Nelson.  After the intial 6 months, the monthly rental rate is $125.00/month through December 2021.  Close-out PO."/>
  </r>
  <r>
    <s v="Nelson-21st Century-Move Management"/>
    <x v="3"/>
    <x v="9"/>
    <x v="19"/>
    <x v="0"/>
    <x v="24"/>
    <x v="21"/>
    <x v="111"/>
    <x v="159"/>
    <x v="0"/>
    <m/>
    <x v="276"/>
    <n v="0"/>
    <n v="1357.8"/>
    <s v="RI85307"/>
    <d v="2020-06-24T00:00:00"/>
    <s v="000000020108003"/>
    <n v="1357.8"/>
    <x v="30"/>
    <m/>
    <s v="21.0"/>
    <s v="00036.0"/>
    <s v="91001"/>
    <s v="85000"/>
    <x v="10"/>
    <x v="68"/>
    <n v="0.40789473684210525"/>
    <s v="Rental of 2 - 40' dry containers with lock box for 6 months (05/15-11/14/20) for Nelson.  Monthly rental is $180.00 ($1,080.00/6 mo) to include taxes, delivery and pick-up fees. "/>
  </r>
  <r>
    <s v="Nelson-21st Century-Move Management"/>
    <x v="3"/>
    <x v="9"/>
    <x v="19"/>
    <x v="0"/>
    <x v="24"/>
    <x v="21"/>
    <x v="111"/>
    <x v="157"/>
    <x v="1"/>
    <s v="2-10092"/>
    <x v="276"/>
    <n v="0"/>
    <n v="1971"/>
    <s v="RI85307"/>
    <d v="2020-06-24T00:00:00"/>
    <s v="000000020108003"/>
    <n v="1971.0000000000002"/>
    <x v="30"/>
    <m/>
    <s v="21.0"/>
    <s v="00036.0"/>
    <s v="91001"/>
    <s v="85000"/>
    <x v="10"/>
    <x v="68"/>
    <n v="0.5921052631578948"/>
    <s v="Rental of 2 - 40' dry containers with lock box for 6 months (05/15-11/14/20) for Nelson.  Monthly rental is $180.00 ($1,080.00/6 mo) to include taxes, delivery and pick-up fees."/>
  </r>
  <r>
    <s v="Nelson-21st Century-Move Management"/>
    <x v="3"/>
    <x v="9"/>
    <x v="19"/>
    <x v="0"/>
    <x v="24"/>
    <x v="21"/>
    <x v="112"/>
    <x v="101"/>
    <x v="0"/>
    <m/>
    <x v="277"/>
    <n v="0"/>
    <n v="678.9"/>
    <s v="RI85719"/>
    <d v="2020-08-18T00:00:00"/>
    <s v="000000020120082"/>
    <n v="678.9"/>
    <x v="30"/>
    <m/>
    <s v="21.0"/>
    <s v="00036.0"/>
    <s v="91001"/>
    <s v="85000"/>
    <x v="10"/>
    <x v="68"/>
    <n v="0.40789473684210525"/>
    <s v="Rental of 1 - 40' dry container with lock box for 6 months (06/01-11/30/20) for Nelson.  Monthly rental is $180.00 ($1,080.00/6 mo) to include taxes, delivery and pick-up fees"/>
  </r>
  <r>
    <s v="Nelson-21st Century-Move Management"/>
    <x v="3"/>
    <x v="9"/>
    <x v="19"/>
    <x v="0"/>
    <x v="24"/>
    <x v="21"/>
    <x v="112"/>
    <x v="101"/>
    <x v="1"/>
    <s v="2-10621"/>
    <x v="277"/>
    <n v="0"/>
    <n v="985.50000000000011"/>
    <s v="RI85719"/>
    <d v="2020-08-18T00:00:00"/>
    <s v="000000020120082"/>
    <n v="985.5"/>
    <x v="30"/>
    <m/>
    <s v="21.0"/>
    <s v="00036.0"/>
    <s v="91001"/>
    <s v="85000"/>
    <x v="10"/>
    <x v="68"/>
    <n v="0.59210526315789469"/>
    <s v="Rental of 1 - 40' dry container with lock box for 6 months (06/01-11/30/20) for Nelson.  Monthly rental is $180.00 ($1,080.00/6 mo) to include taxes, delivery and pick-up fees"/>
  </r>
  <r>
    <s v="Nelson-21st Century-Move Management"/>
    <x v="3"/>
    <x v="9"/>
    <x v="19"/>
    <x v="0"/>
    <x v="24"/>
    <x v="21"/>
    <x v="108"/>
    <x v="288"/>
    <x v="2"/>
    <m/>
    <x v="278"/>
    <n v="1664.4"/>
    <n v="1664.4"/>
    <m/>
    <m/>
    <m/>
    <n v="0"/>
    <x v="30"/>
    <m/>
    <s v="21.0"/>
    <s v="00036.0"/>
    <s v="91001"/>
    <s v="85000"/>
    <x v="10"/>
    <x v="68"/>
    <n v="0"/>
    <s v="Rental of 1 - 40' dry container with lock box for 6 months (10/15/20-04/14/21) for Nelson.  Monthly rental is $180.00 ($1,080.00/6 mo) to include taxes, delivery and pick-up fees"/>
  </r>
  <r>
    <s v="Nelson-21st Century-Move Management"/>
    <x v="3"/>
    <x v="9"/>
    <x v="19"/>
    <x v="0"/>
    <x v="24"/>
    <x v="21"/>
    <x v="108"/>
    <x v="288"/>
    <x v="2"/>
    <s v="21-2375"/>
    <x v="278"/>
    <n v="-1664.4"/>
    <n v="-1664.4"/>
    <m/>
    <m/>
    <m/>
    <n v="0"/>
    <x v="30"/>
    <m/>
    <s v="21.0"/>
    <s v="00036.0"/>
    <s v="91001"/>
    <s v="85000"/>
    <x v="10"/>
    <x v="68"/>
    <n v="0"/>
    <s v="Rental of 1 - 40' dry container with lock box for 6 months (10/15/20-04/14/21) for Nelson.  Monthly rental is $180.00 ($1,080.00/6 mo) to include taxes, delivery and pick-up fees. Close-out PO.  "/>
  </r>
  <r>
    <s v="Nelson-21st Century-Environ Consultant"/>
    <x v="3"/>
    <x v="2"/>
    <x v="19"/>
    <x v="0"/>
    <x v="2"/>
    <x v="2"/>
    <x v="113"/>
    <x v="217"/>
    <x v="0"/>
    <s v="2-9625"/>
    <x v="279"/>
    <n v="0"/>
    <n v="2530"/>
    <s v="MCSI-4513"/>
    <d v="2020-06-03T00:00:00"/>
    <s v="000000020102133"/>
    <n v="2530"/>
    <x v="30"/>
    <m/>
    <s v="21.0"/>
    <s v="00036.0"/>
    <s v="91001"/>
    <s v="85000"/>
    <x v="2"/>
    <x v="68"/>
    <n v="1"/>
    <s v="Asbestos &amp; lead-based paint survey of Nelson's permanent buildings (exclude Admin &amp; multi-purpose bldg) and old portable buildings. Walk through, collect samples, testing of samples, and prepare report."/>
  </r>
  <r>
    <s v="Nelson-21st Century-Environ Consultant"/>
    <x v="3"/>
    <x v="2"/>
    <x v="19"/>
    <x v="0"/>
    <x v="2"/>
    <x v="22"/>
    <x v="107"/>
    <x v="44"/>
    <x v="1"/>
    <m/>
    <x v="280"/>
    <n v="0"/>
    <n v="3975"/>
    <s v="MCSI-4591"/>
    <d v="2020-10-13T00:00:00"/>
    <s v="000000020134092"/>
    <n v="3975"/>
    <x v="30"/>
    <m/>
    <s v="21.0"/>
    <s v="00036.0"/>
    <s v="91001"/>
    <s v="85000"/>
    <x v="2"/>
    <x v="68"/>
    <n v="0.49074074074074076"/>
    <s v="Floor tile &amp; mastic abatement abatement oversight and clearance at Nelson for room #A1, B1, B3, and under the cabinets in B2 &amp; B4."/>
  </r>
  <r>
    <s v="Nelson-21st Century-Environ Consultant"/>
    <x v="3"/>
    <x v="2"/>
    <x v="19"/>
    <x v="0"/>
    <x v="2"/>
    <x v="22"/>
    <x v="107"/>
    <x v="81"/>
    <x v="2"/>
    <s v="21-402"/>
    <x v="280"/>
    <n v="4125"/>
    <n v="4125"/>
    <m/>
    <m/>
    <m/>
    <n v="0"/>
    <x v="30"/>
    <m/>
    <s v="21.0"/>
    <s v="00036.0"/>
    <s v="91001"/>
    <s v="85000"/>
    <x v="2"/>
    <x v="68"/>
    <n v="0"/>
    <s v="Floor tile &amp; mastic abatement abatement oversight and clearance at Nelson for room #A1, B1, B3, and under the cabinets in B2 &amp; B4."/>
  </r>
  <r>
    <s v="Nelson-21st Century-Contractor"/>
    <x v="3"/>
    <x v="3"/>
    <x v="19"/>
    <x v="0"/>
    <x v="25"/>
    <x v="3"/>
    <x v="114"/>
    <x v="218"/>
    <x v="0"/>
    <m/>
    <x v="281"/>
    <n v="0"/>
    <n v="496863.78"/>
    <s v="Pay app #1"/>
    <d v="2020-07-31T00:00:00"/>
    <s v="000000020117168"/>
    <n v="496863.78"/>
    <x v="30"/>
    <m/>
    <s v="21.0"/>
    <s v="00036.0"/>
    <s v="91001"/>
    <s v="85000"/>
    <x v="3"/>
    <x v="68"/>
    <n v="0.22687843835616439"/>
    <s v="21st Century classroom modifications at Nelson. The cost includes all scope items as defined within the drawings, specifications, phasing plans and schedules."/>
  </r>
  <r>
    <s v="Nelson-21st Century-Contractor"/>
    <x v="3"/>
    <x v="3"/>
    <x v="19"/>
    <x v="0"/>
    <x v="25"/>
    <x v="3"/>
    <x v="114"/>
    <x v="101"/>
    <x v="0"/>
    <m/>
    <x v="281"/>
    <n v="0"/>
    <n v="26150.720000000001"/>
    <s v="Pay app #2"/>
    <d v="2020-08-18T00:00:00"/>
    <s v="000000020120083"/>
    <n v="26150.720000000001"/>
    <x v="30"/>
    <m/>
    <s v="21.0"/>
    <s v="00036.0"/>
    <s v="91001"/>
    <s v="85000"/>
    <x v="3"/>
    <x v="68"/>
    <n v="1.194096803652968E-2"/>
    <s v="21st Century classroom modifications at Nelson. The cost includes all scope items as defined within the drawings, specifications, phasing plans and schedules."/>
  </r>
  <r>
    <s v="Nelson-21st Century-Contractor"/>
    <x v="3"/>
    <x v="3"/>
    <x v="19"/>
    <x v="0"/>
    <x v="25"/>
    <x v="3"/>
    <x v="114"/>
    <x v="101"/>
    <x v="1"/>
    <m/>
    <x v="281"/>
    <n v="0"/>
    <n v="565926.80000000005"/>
    <s v="Pay app #2"/>
    <d v="2020-08-18T00:00:00"/>
    <s v="000000020120083"/>
    <n v="565926.80000000005"/>
    <x v="30"/>
    <m/>
    <s v="21.0"/>
    <s v="00036.0"/>
    <s v="91001"/>
    <s v="85000"/>
    <x v="3"/>
    <x v="68"/>
    <n v="0.25841406392694066"/>
    <s v="21st Century classroom modifications at Nelson. The cost includes all scope items as defined within the drawings, specifications, phasing plans and schedules."/>
  </r>
  <r>
    <s v="Nelson-21st Century-Contractor"/>
    <x v="3"/>
    <x v="3"/>
    <x v="19"/>
    <x v="0"/>
    <x v="25"/>
    <x v="3"/>
    <x v="114"/>
    <x v="219"/>
    <x v="1"/>
    <m/>
    <x v="281"/>
    <n v="0"/>
    <n v="301087.74"/>
    <s v="Pay app #3"/>
    <d v="2020-09-28T00:00:00"/>
    <s v="000000020130229"/>
    <n v="301087.74"/>
    <x v="30"/>
    <m/>
    <s v="21.0"/>
    <s v="00036.0"/>
    <s v="91001"/>
    <s v="85000"/>
    <x v="3"/>
    <x v="68"/>
    <n v="0.13748298630136985"/>
    <s v="21st Century classroom modifications at Nelson. The cost includes all scope items as defined within the drawings, specifications, phasing plans and schedules."/>
  </r>
  <r>
    <s v="Nelson-21st Century-Contractor"/>
    <x v="3"/>
    <x v="3"/>
    <x v="19"/>
    <x v="0"/>
    <x v="25"/>
    <x v="3"/>
    <x v="114"/>
    <x v="220"/>
    <x v="1"/>
    <m/>
    <x v="281"/>
    <n v="0"/>
    <n v="282947.52"/>
    <s v="Pay app #4"/>
    <d v="2020-11-09T00:00:00"/>
    <s v="000000020141125"/>
    <n v="282947.52"/>
    <x v="30"/>
    <m/>
    <s v="21.0"/>
    <s v="00036.0"/>
    <s v="91001"/>
    <s v="85000"/>
    <x v="3"/>
    <x v="68"/>
    <n v="0.12919978082191783"/>
    <s v="21st Century classroom modifications at Nelson. The cost includes all scope items as defined within the drawings, specifications, phasing plans and schedules."/>
  </r>
  <r>
    <s v="Nelson-21st Century-Contractor"/>
    <x v="3"/>
    <x v="3"/>
    <x v="19"/>
    <x v="0"/>
    <x v="25"/>
    <x v="3"/>
    <x v="114"/>
    <x v="221"/>
    <x v="1"/>
    <m/>
    <x v="281"/>
    <n v="0"/>
    <n v="177129.4"/>
    <s v="Pay app #5"/>
    <d v="2021-01-15T00:00:00"/>
    <s v="000000020157265"/>
    <n v="177129.4"/>
    <x v="30"/>
    <m/>
    <s v="21.0"/>
    <s v="00036.0"/>
    <s v="91001"/>
    <s v="85000"/>
    <x v="3"/>
    <x v="68"/>
    <n v="8.0881004566210044E-2"/>
    <s v="21st Century classroom modifications at Nelson. The cost includes all scope items as defined within the drawings, specifications, phasing plans and schedules."/>
  </r>
  <r>
    <s v="Nelson-21st Century-Contractor"/>
    <x v="3"/>
    <x v="3"/>
    <x v="19"/>
    <x v="0"/>
    <x v="25"/>
    <x v="3"/>
    <x v="114"/>
    <x v="119"/>
    <x v="1"/>
    <m/>
    <x v="281"/>
    <n v="0"/>
    <n v="71383.63"/>
    <s v="Pay app #6"/>
    <d v="2021-01-20T00:00:00"/>
    <s v="000000020157917"/>
    <n v="71383.63"/>
    <x v="30"/>
    <m/>
    <s v="21.0"/>
    <s v="00036.0"/>
    <s v="91001"/>
    <s v="85000"/>
    <x v="3"/>
    <x v="68"/>
    <n v="3.2595264840182651E-2"/>
    <s v="21st Century classroom modifications at Nelson. The cost includes all scope items as defined within the drawings, specifications, phasing plans and schedules."/>
  </r>
  <r>
    <s v="Nelson-21st Century-Contractor"/>
    <x v="3"/>
    <x v="3"/>
    <x v="19"/>
    <x v="0"/>
    <x v="25"/>
    <x v="3"/>
    <x v="114"/>
    <x v="222"/>
    <x v="1"/>
    <m/>
    <x v="281"/>
    <n v="0"/>
    <n v="107716.68"/>
    <s v="Pay app #7"/>
    <d v="2021-03-16T00:00:00"/>
    <s v="000000020172578"/>
    <n v="107716.68"/>
    <x v="30"/>
    <m/>
    <s v="21.0"/>
    <s v="00036.0"/>
    <s v="91001"/>
    <s v="85000"/>
    <x v="3"/>
    <x v="68"/>
    <n v="4.9185698630136984E-2"/>
    <s v="21st Century classroom modifications at Nelson. The cost includes all scope items as defined within the drawings, specifications, phasing plans and schedules."/>
  </r>
  <r>
    <s v="Nelson-21st Century-Contractor"/>
    <x v="3"/>
    <x v="3"/>
    <x v="19"/>
    <x v="0"/>
    <x v="25"/>
    <x v="3"/>
    <x v="114"/>
    <x v="90"/>
    <x v="1"/>
    <m/>
    <x v="281"/>
    <n v="0"/>
    <n v="37289.79"/>
    <s v="Pay app #8"/>
    <d v="2021-05-21T00:00:00"/>
    <s v="000000020191176"/>
    <n v="37289.79"/>
    <x v="30"/>
    <m/>
    <s v="21.0"/>
    <s v="00036.0"/>
    <s v="91001"/>
    <s v="85000"/>
    <x v="3"/>
    <x v="68"/>
    <n v="1.7027301369863013E-2"/>
    <s v="21st Century classroom modifications at Nelson. The cost includes all scope items as defined within the drawings, specifications, phasing plans and schedules."/>
  </r>
  <r>
    <s v="Nelson-21st Century-Contractor"/>
    <x v="3"/>
    <x v="3"/>
    <x v="19"/>
    <x v="0"/>
    <x v="25"/>
    <x v="3"/>
    <x v="114"/>
    <x v="25"/>
    <x v="2"/>
    <s v="2-10671"/>
    <x v="281"/>
    <n v="123503.94000000018"/>
    <n v="123503.94000000018"/>
    <m/>
    <m/>
    <m/>
    <n v="0"/>
    <x v="30"/>
    <m/>
    <s v="21.0"/>
    <s v="00036.0"/>
    <s v="91001"/>
    <s v="85000"/>
    <x v="3"/>
    <x v="68"/>
    <n v="0"/>
    <s v="21st Century classroom modifications at Nelson. The cost includes all scope items as defined within the drawings, specifications, phasing plans and schedules."/>
  </r>
  <r>
    <s v="Nelson-21st Century-Technology"/>
    <x v="3"/>
    <x v="0"/>
    <x v="19"/>
    <x v="0"/>
    <x v="27"/>
    <x v="23"/>
    <x v="115"/>
    <x v="104"/>
    <x v="1"/>
    <s v="21-3264"/>
    <x v="282"/>
    <n v="0"/>
    <n v="1023.66"/>
    <n v="956468"/>
    <d v="2021-02-10T00:00:00"/>
    <s v="000000020163835"/>
    <n v="1023.66"/>
    <x v="30"/>
    <m/>
    <s v="21.0"/>
    <s v="00036.0"/>
    <s v="00002"/>
    <s v="81000"/>
    <x v="1"/>
    <x v="68"/>
    <n v="1"/>
    <s v="Cables for Nelson"/>
  </r>
  <r>
    <s v="Nelson-21st Century-Design"/>
    <x v="3"/>
    <x v="6"/>
    <x v="19"/>
    <x v="0"/>
    <x v="8"/>
    <x v="8"/>
    <x v="116"/>
    <x v="223"/>
    <x v="4"/>
    <m/>
    <x v="283"/>
    <n v="0"/>
    <n v="3699.66"/>
    <s v="T8157R"/>
    <d v="2018-10-11T00:00:00"/>
    <n v="24850693"/>
    <n v="3699.66"/>
    <x v="30"/>
    <m/>
    <s v="21.0"/>
    <s v="00036.0"/>
    <s v="91001"/>
    <s v="85000"/>
    <x v="8"/>
    <x v="68"/>
    <n v="3.7526199751858023E-2"/>
    <s v="Architect - Prepare design documents for Nelson 21st Century classroom modernization project. Include allowances of $20,000.00. Change order of $11,306.00 is requested by District (PO2W-20*5063).  The total architect cost with change order is $109,894.72"/>
  </r>
  <r>
    <s v="Nelson-21st Century-Design"/>
    <x v="3"/>
    <x v="6"/>
    <x v="19"/>
    <x v="0"/>
    <x v="8"/>
    <x v="8"/>
    <x v="116"/>
    <x v="224"/>
    <x v="4"/>
    <m/>
    <x v="283"/>
    <n v="0"/>
    <n v="4962"/>
    <s v="R8235"/>
    <d v="2019-01-28T00:00:00"/>
    <n v="25052439"/>
    <n v="4962"/>
    <x v="30"/>
    <m/>
    <s v="21.0"/>
    <s v="00036.0"/>
    <s v="91001"/>
    <s v="85000"/>
    <x v="8"/>
    <x v="68"/>
    <n v="5.0330301478708719E-2"/>
    <s v="Architect - Prepare design documents for Nelson 21st Century classroom modernization project. Include allowances of $20,000.00. Allowances for civil engineering. Change order of $11,306.00 is requested by District (PO2W-20*5063).  The total architect cost with change order is $109,894.72"/>
  </r>
  <r>
    <s v="Nelson-21st Century-Design"/>
    <x v="3"/>
    <x v="6"/>
    <x v="19"/>
    <x v="0"/>
    <x v="8"/>
    <x v="8"/>
    <x v="116"/>
    <x v="225"/>
    <x v="4"/>
    <m/>
    <x v="283"/>
    <n v="0"/>
    <n v="21272.98"/>
    <s v="T8308"/>
    <d v="2019-09-05T00:00:00"/>
    <s v="000000020011699"/>
    <n v="21272.98"/>
    <x v="30"/>
    <m/>
    <s v="21.0"/>
    <s v="00036.0"/>
    <s v="91001"/>
    <s v="85000"/>
    <x v="8"/>
    <x v="68"/>
    <n v="0.21577498926854918"/>
    <s v="Architect - Prepare design documents for Nelson 21st Century classroom modernization project. Include allowances of $20,000.00. Change order of $11,306.00 is requested by District (PO2W-20*5063).  The total architect cost with change order is $109,894.72"/>
  </r>
  <r>
    <s v="Nelson-21st Century-Design"/>
    <x v="3"/>
    <x v="6"/>
    <x v="19"/>
    <x v="0"/>
    <x v="8"/>
    <x v="8"/>
    <x v="116"/>
    <x v="289"/>
    <x v="0"/>
    <m/>
    <x v="283"/>
    <n v="0"/>
    <n v="30522.1"/>
    <s v="T8351"/>
    <d v="2019-09-11T00:00:00"/>
    <s v="000000020013866"/>
    <n v="30522.1"/>
    <x v="30"/>
    <m/>
    <s v="21.0"/>
    <s v="00036.0"/>
    <s v="91001"/>
    <s v="85000"/>
    <x v="8"/>
    <x v="68"/>
    <n v="0.30959018435374758"/>
    <s v="Architect - Prepare design documents for Nelson 21st Century classroom modernization project. Include allowances of $20,000.00. Change order of $11,306.00 is requested by District (PO2W-20*5063).  The total architect cost with change order is $109,894.72"/>
  </r>
  <r>
    <s v="Nelson-21st Century-Design"/>
    <x v="3"/>
    <x v="6"/>
    <x v="19"/>
    <x v="0"/>
    <x v="8"/>
    <x v="8"/>
    <x v="116"/>
    <x v="193"/>
    <x v="0"/>
    <m/>
    <x v="283"/>
    <n v="0"/>
    <n v="9249.1200000000008"/>
    <s v="T8517"/>
    <d v="2020-06-04T00:00:00"/>
    <s v="000000020102555"/>
    <n v="9249.1200000000008"/>
    <x v="30"/>
    <m/>
    <s v="21.0"/>
    <s v="00036.0"/>
    <s v="91001"/>
    <s v="85000"/>
    <x v="8"/>
    <x v="68"/>
    <n v="9.3815195085198394E-2"/>
    <s v="Architect - Prepare design documents for Nelson 21st Century classroom modernization project. Include allowances of $20,000.00. Change order of $11,306.00 is requested by District (PO2W-20*5063).  The total architect cost with change order is $109,894.72"/>
  </r>
  <r>
    <s v="Nelson-21st Century-Design"/>
    <x v="3"/>
    <x v="6"/>
    <x v="19"/>
    <x v="0"/>
    <x v="8"/>
    <x v="8"/>
    <x v="116"/>
    <x v="21"/>
    <x v="1"/>
    <m/>
    <x v="283"/>
    <n v="0"/>
    <n v="19633.759999999998"/>
    <s v="T8572"/>
    <d v="2020-10-21T00:00:00"/>
    <s v="000000020136458"/>
    <n v="19633.759999999998"/>
    <x v="30"/>
    <m/>
    <s v="21.0"/>
    <s v="00036.0"/>
    <s v="91001"/>
    <s v="85000"/>
    <x v="8"/>
    <x v="68"/>
    <n v="0.19914813783970417"/>
    <s v="Architect - Prepare design documents for Nelson 21st Century classroom modernization project. Include allowances of $20,000.00.  Payment includes allowances of $1,135.52  for printing services from ARC. Change order of $11,306.00 is requested by District (PO2W-20*5063).  The total architect cost with change order is $109,894.72"/>
  </r>
  <r>
    <s v="Nelson-21st Century-Design"/>
    <x v="3"/>
    <x v="6"/>
    <x v="19"/>
    <x v="0"/>
    <x v="8"/>
    <x v="8"/>
    <x v="116"/>
    <x v="55"/>
    <x v="1"/>
    <m/>
    <x v="283"/>
    <n v="0"/>
    <n v="4624.55"/>
    <s v="T8634"/>
    <d v="2021-04-19T00:00:00"/>
    <s v="000000020181402"/>
    <n v="4624.55"/>
    <x v="30"/>
    <m/>
    <s v="21.0"/>
    <s v="00036.0"/>
    <s v="91001"/>
    <s v="85000"/>
    <x v="8"/>
    <x v="68"/>
    <n v="4.690749611111697E-2"/>
    <s v="Architect - Prepare design documents for Nelson 21st Century classroom modernization project. Include allowances of $20,000.00. Change order of $11,306.00 is requested by District (PO2W-20*5063).  The total architect cost with change order is $109,894.72"/>
  </r>
  <r>
    <s v="Nelson-21st Century-Design"/>
    <x v="3"/>
    <x v="6"/>
    <x v="19"/>
    <x v="0"/>
    <x v="8"/>
    <x v="8"/>
    <x v="116"/>
    <x v="95"/>
    <x v="2"/>
    <s v="2-532"/>
    <x v="283"/>
    <n v="0"/>
    <n v="4624.55"/>
    <n v="3377"/>
    <d v="2021-12-20T00:00:00"/>
    <s v="000000020370769"/>
    <n v="4624.55"/>
    <x v="30"/>
    <m/>
    <s v="21.0"/>
    <s v="00036.0"/>
    <s v="91001"/>
    <s v="85000"/>
    <x v="8"/>
    <x v="68"/>
    <n v="4.690749611111697E-2"/>
    <s v="Architect - Prepare design documents for Nelson 21st Century classroom modernization project. Include allowances of $20,000.00. Change order of $11,306.00 is requested by District (PO2W-20*5063).  The total architect cost with change order is $109,894.72.   Close-out PO."/>
  </r>
  <r>
    <s v="Nelson-21st Century-Design"/>
    <x v="3"/>
    <x v="6"/>
    <x v="19"/>
    <x v="0"/>
    <x v="8"/>
    <x v="8"/>
    <x v="117"/>
    <x v="21"/>
    <x v="1"/>
    <s v="2-10122"/>
    <x v="284"/>
    <n v="0"/>
    <n v="11306"/>
    <s v="T8577"/>
    <d v="2020-10-21T00:00:00"/>
    <s v="000000020136458"/>
    <n v="11306"/>
    <x v="30"/>
    <m/>
    <s v="21.0"/>
    <s v="00036.0"/>
    <s v="91001"/>
    <s v="85000"/>
    <x v="13"/>
    <x v="68"/>
    <n v="1"/>
    <s v="Architect - These are additional changes requested by District since summer of 2019 for Nelson.  Changes to include replacing concrete walkway at classrooms in lieu of replacement of landing at door, revising new counter at new sink in classrooms, revising the electrical drawing, etc.  Addendum to PO2W-20*859. The total architect cost with change order is $109,894.72"/>
  </r>
  <r>
    <s v="Nelson-21st Century-DSA Inspection"/>
    <x v="3"/>
    <x v="4"/>
    <x v="19"/>
    <x v="0"/>
    <x v="5"/>
    <x v="4"/>
    <x v="118"/>
    <x v="194"/>
    <x v="0"/>
    <m/>
    <x v="285"/>
    <n v="0"/>
    <n v="4410"/>
    <s v="20200630-06:NEM"/>
    <d v="2020-06-19T00:00:00"/>
    <s v="000000020106934"/>
    <n v="4410"/>
    <x v="30"/>
    <m/>
    <s v="21.0"/>
    <s v="00036.0"/>
    <s v="91001"/>
    <s v="85000"/>
    <x v="5"/>
    <x v="68"/>
    <n v="0.12701612903225806"/>
    <s v="General inspection for the project as defined in Title 24.  Modernization of Nelson ES. "/>
  </r>
  <r>
    <s v="Nelson-21st Century-DSA Inspection"/>
    <x v="3"/>
    <x v="4"/>
    <x v="19"/>
    <x v="0"/>
    <x v="5"/>
    <x v="4"/>
    <x v="118"/>
    <x v="226"/>
    <x v="1"/>
    <m/>
    <x v="285"/>
    <n v="0"/>
    <n v="3360"/>
    <s v="202008-03:NEM"/>
    <d v="2020-08-19T00:00:00"/>
    <s v="000000020120364"/>
    <n v="3360"/>
    <x v="30"/>
    <m/>
    <s v="21.0"/>
    <s v="00036.0"/>
    <s v="91001"/>
    <s v="85000"/>
    <x v="5"/>
    <x v="68"/>
    <n v="9.6774193548387094E-2"/>
    <s v="General inspection for the project as defined in Title 24.  Modernization of Nelson ES. "/>
  </r>
  <r>
    <s v="Nelson-21st Century-DSA Inspection"/>
    <x v="3"/>
    <x v="4"/>
    <x v="19"/>
    <x v="0"/>
    <x v="5"/>
    <x v="4"/>
    <x v="118"/>
    <x v="121"/>
    <x v="1"/>
    <m/>
    <x v="285"/>
    <n v="0"/>
    <n v="2940"/>
    <s v="202009-03:NEM"/>
    <d v="2020-10-14T00:00:00"/>
    <s v="000000020134520"/>
    <n v="2940"/>
    <x v="30"/>
    <m/>
    <s v="21.0"/>
    <s v="00036.0"/>
    <s v="91001"/>
    <s v="85000"/>
    <x v="5"/>
    <x v="68"/>
    <n v="8.4677419354838704E-2"/>
    <s v="General inspection for the project as defined in Title 24.  Modernization of Nelson ES. "/>
  </r>
  <r>
    <s v="Nelson-21st Century-DSA Inspection"/>
    <x v="3"/>
    <x v="4"/>
    <x v="19"/>
    <x v="0"/>
    <x v="5"/>
    <x v="4"/>
    <x v="118"/>
    <x v="21"/>
    <x v="1"/>
    <m/>
    <x v="285"/>
    <n v="0"/>
    <n v="2940"/>
    <s v="202010-03:NEM"/>
    <d v="2020-10-21T00:00:00"/>
    <s v="000000020136459"/>
    <n v="2940"/>
    <x v="30"/>
    <m/>
    <s v="21.0"/>
    <s v="00036.0"/>
    <s v="91001"/>
    <s v="85000"/>
    <x v="5"/>
    <x v="68"/>
    <n v="8.4677419354838704E-2"/>
    <s v="General inspection for the project as defined in Title 24.  Modernization of Nelson ES. "/>
  </r>
  <r>
    <s v="Nelson-21st Century-DSA Inspection"/>
    <x v="3"/>
    <x v="4"/>
    <x v="19"/>
    <x v="0"/>
    <x v="5"/>
    <x v="4"/>
    <x v="118"/>
    <x v="33"/>
    <x v="1"/>
    <m/>
    <x v="285"/>
    <n v="0"/>
    <n v="6160"/>
    <s v="202011-03:NEM"/>
    <d v="2021-02-05T00:00:00"/>
    <s v="000000020162579"/>
    <n v="6160"/>
    <x v="30"/>
    <m/>
    <s v="21.0"/>
    <s v="00036.0"/>
    <s v="91001"/>
    <s v="85000"/>
    <x v="5"/>
    <x v="68"/>
    <n v="0.17741935483870969"/>
    <s v="General inspection for the project as defined in Title 24.  Modernization of Nelson ES. "/>
  </r>
  <r>
    <s v="Nelson-21st Century-DSA Inspection"/>
    <x v="3"/>
    <x v="4"/>
    <x v="19"/>
    <x v="0"/>
    <x v="5"/>
    <x v="4"/>
    <x v="118"/>
    <x v="34"/>
    <x v="1"/>
    <m/>
    <x v="285"/>
    <n v="0"/>
    <n v="1890"/>
    <s v="202102-01:NEM"/>
    <d v="2021-03-24T00:00:00"/>
    <s v="000000020174730"/>
    <n v="1890"/>
    <x v="30"/>
    <m/>
    <s v="21.0"/>
    <s v="00036.0"/>
    <s v="91001"/>
    <s v="85000"/>
    <x v="5"/>
    <x v="68"/>
    <n v="5.4435483870967742E-2"/>
    <s v="General inspection for the project as defined in Title 24.  Modernization of Nelson ES. "/>
  </r>
  <r>
    <s v="Nelson-21st Century-DSA Inspection"/>
    <x v="3"/>
    <x v="4"/>
    <x v="19"/>
    <x v="0"/>
    <x v="5"/>
    <x v="4"/>
    <x v="118"/>
    <x v="34"/>
    <x v="1"/>
    <m/>
    <x v="285"/>
    <n v="0"/>
    <n v="2380"/>
    <s v="202103-04:NEM"/>
    <d v="2021-03-24T00:00:00"/>
    <s v="000000020174730"/>
    <n v="2380"/>
    <x v="30"/>
    <m/>
    <s v="21.0"/>
    <s v="00036.0"/>
    <s v="91001"/>
    <s v="85000"/>
    <x v="5"/>
    <x v="68"/>
    <n v="6.8548387096774188E-2"/>
    <s v="General inspection for the project as defined in Title 24.  Modernization of Nelson ES. "/>
  </r>
  <r>
    <s v="Nelson-21st Century-DSA Inspection"/>
    <x v="3"/>
    <x v="4"/>
    <x v="19"/>
    <x v="0"/>
    <x v="5"/>
    <x v="4"/>
    <x v="118"/>
    <x v="55"/>
    <x v="1"/>
    <m/>
    <x v="285"/>
    <n v="0"/>
    <n v="2520"/>
    <s v="202012-03:NEM"/>
    <d v="2021-04-19T00:00:00"/>
    <s v="000000020181403"/>
    <n v="2520"/>
    <x v="30"/>
    <m/>
    <s v="21.0"/>
    <s v="00036.0"/>
    <s v="91001"/>
    <s v="85000"/>
    <x v="5"/>
    <x v="68"/>
    <n v="7.2580645161290328E-2"/>
    <s v="General inspection for the project as defined in Title 24.  Modernization of Nelson ES. "/>
  </r>
  <r>
    <s v="Nelson-21st Century-DSA Inspection"/>
    <x v="3"/>
    <x v="4"/>
    <x v="19"/>
    <x v="0"/>
    <x v="5"/>
    <x v="4"/>
    <x v="118"/>
    <x v="55"/>
    <x v="1"/>
    <m/>
    <x v="285"/>
    <n v="0"/>
    <n v="2800"/>
    <s v="202101-03:NEM"/>
    <d v="2021-04-19T00:00:00"/>
    <s v="000000020181403"/>
    <n v="2800"/>
    <x v="30"/>
    <m/>
    <s v="21.0"/>
    <s v="00036.0"/>
    <s v="91001"/>
    <s v="85000"/>
    <x v="5"/>
    <x v="68"/>
    <n v="8.0645161290322578E-2"/>
    <s v="General inspection for the project as defined in Title 24.  Modernization of Nelson ES. "/>
  </r>
  <r>
    <s v="Nelson-21st Century-DSA Inspection"/>
    <x v="3"/>
    <x v="4"/>
    <x v="19"/>
    <x v="0"/>
    <x v="5"/>
    <x v="4"/>
    <x v="118"/>
    <x v="106"/>
    <x v="1"/>
    <m/>
    <x v="285"/>
    <n v="0"/>
    <n v="3220"/>
    <s v="202104-03:NEM"/>
    <d v="2021-04-20T00:00:00"/>
    <s v="000000020181749"/>
    <n v="3220"/>
    <x v="30"/>
    <m/>
    <s v="21.0"/>
    <s v="00036.0"/>
    <s v="91001"/>
    <s v="85000"/>
    <x v="5"/>
    <x v="68"/>
    <n v="9.2741935483870969E-2"/>
    <s v="General inspection for the project as defined in Title 24.  Modernization of Nelson ES. "/>
  </r>
  <r>
    <s v="Nelson-21st Century-DSA Inspection"/>
    <x v="3"/>
    <x v="4"/>
    <x v="19"/>
    <x v="0"/>
    <x v="5"/>
    <x v="4"/>
    <x v="118"/>
    <x v="25"/>
    <x v="2"/>
    <s v="2-9868"/>
    <x v="285"/>
    <n v="2100"/>
    <n v="2100"/>
    <m/>
    <m/>
    <m/>
    <n v="0"/>
    <x v="30"/>
    <m/>
    <s v="21.0"/>
    <s v="00036.0"/>
    <s v="91001"/>
    <s v="85000"/>
    <x v="5"/>
    <x v="68"/>
    <n v="0"/>
    <s v="General inspection for the project as defined in Title 24.  Modernization of Nelson ES. "/>
  </r>
  <r>
    <s v="Nelson-21st Century-Contractor"/>
    <x v="3"/>
    <x v="3"/>
    <x v="19"/>
    <x v="0"/>
    <x v="13"/>
    <x v="3"/>
    <x v="148"/>
    <x v="290"/>
    <x v="0"/>
    <m/>
    <x v="286"/>
    <n v="0"/>
    <n v="13950.28"/>
    <s v="Pay app #1"/>
    <d v="2020-03-19T00:00:00"/>
    <s v="000000020082827"/>
    <n v="13950.28"/>
    <x v="30"/>
    <m/>
    <s v="21.0"/>
    <s v="00036.0"/>
    <s v="91001"/>
    <s v="85000"/>
    <x v="4"/>
    <x v="68"/>
    <n v="0.4275000513296211"/>
    <s v="Low voltage/classroom raceway for Nelson, room #C1.  Remove/reinstall 1 existing smoke detector and 1 existing horn strobe.  Installation of required 5400 raceway &amp; fittings.  Installation of #12 solid wire from outlets to new installed circuit breaker in existing electrical distribution panel. Install Cat 6 cable for 8 data drops and Cat 6A for 4 WAP data drops with 3&quot; of service loop."/>
  </r>
  <r>
    <s v="Nelson-21st Century-Contractor"/>
    <x v="3"/>
    <x v="3"/>
    <x v="19"/>
    <x v="0"/>
    <x v="13"/>
    <x v="3"/>
    <x v="148"/>
    <x v="143"/>
    <x v="0"/>
    <m/>
    <x v="286"/>
    <n v="0"/>
    <n v="6200.12"/>
    <s v="Pay app #2"/>
    <d v="2020-04-23T00:00:00"/>
    <s v="000000020091991"/>
    <n v="6200.12"/>
    <x v="30"/>
    <m/>
    <s v="21.0"/>
    <s v="00036.0"/>
    <s v="91001"/>
    <s v="85000"/>
    <x v="4"/>
    <x v="68"/>
    <n v="0.18999988661516543"/>
    <s v="Low voltage/classroom raceway for Nelson, room #C1.  Remove/reinstall 1 existing smoke detector and 1 existing horn strobe.  Installation of required 5400 raceway &amp; fittings.  Installation of #12 solid wire from outlets to new installed circuit breaker in existing electrical distribution panel. Install Cat 6 cable for 8 data drops and Cat 6A for 4 WAP data drops with 3&quot; of service loop."/>
  </r>
  <r>
    <s v="Nelson-21st Century-Contractor"/>
    <x v="3"/>
    <x v="3"/>
    <x v="19"/>
    <x v="0"/>
    <x v="13"/>
    <x v="3"/>
    <x v="148"/>
    <x v="125"/>
    <x v="0"/>
    <m/>
    <x v="286"/>
    <n v="0"/>
    <n v="10850.22"/>
    <s v="Pay app #3"/>
    <d v="2020-05-29T00:00:00"/>
    <s v="000000020101116"/>
    <n v="10850.22"/>
    <x v="30"/>
    <m/>
    <s v="21.0"/>
    <s v="00036.0"/>
    <s v="91001"/>
    <s v="85000"/>
    <x v="4"/>
    <x v="68"/>
    <n v="0.33250010802203833"/>
    <s v="Low voltage/classroom raceway for Nelson, room #C1.  Remove/reinstall 1 existing smoke detector and 1 existing horn strobe.  Installation of required 5400 raceway &amp; fittings.  Installation of #12 solid wire from outlets to new installed circuit breaker in existing electrical distribution panel. Install Cat 6 cable for 8 data drops and Cat 6A for 4 WAP data drops with 3&quot; of service loop."/>
  </r>
  <r>
    <s v="Nelson-21st Century-Contractor"/>
    <x v="3"/>
    <x v="3"/>
    <x v="19"/>
    <x v="0"/>
    <x v="13"/>
    <x v="3"/>
    <x v="148"/>
    <x v="197"/>
    <x v="1"/>
    <s v="2-7677"/>
    <x v="286"/>
    <n v="-2.9558577807620168E-12"/>
    <n v="1631.6099999999969"/>
    <s v="Pay app #4"/>
    <d v="2021-01-07T00:00:00"/>
    <s v="000000020154817"/>
    <n v="1631.61"/>
    <x v="30"/>
    <m/>
    <s v="21.0"/>
    <s v="00036.0"/>
    <s v="91001"/>
    <s v="85000"/>
    <x v="4"/>
    <x v="68"/>
    <n v="4.9999954033175177E-2"/>
    <s v="Low voltage/classroom raceway for Nelson, room #C1.  Remove/reinstall 1 existing smoke detector and 1 existing horn strobe.  Installation of required 5400 raceway &amp; fittings.  Installation of #12 solid wire from outlets to new installed circuit breaker in existing electrical distribution panel. Install Cat 6 cable for 8 data drops and Cat 6A for 4 WAP data drops with 3&quot; of service loop."/>
  </r>
  <r>
    <s v="Nelson-21st Century-Contractor"/>
    <x v="3"/>
    <x v="3"/>
    <x v="19"/>
    <x v="0"/>
    <x v="61"/>
    <x v="3"/>
    <x v="15"/>
    <x v="264"/>
    <x v="0"/>
    <s v="2-6912"/>
    <x v="287"/>
    <n v="0"/>
    <n v="4725"/>
    <n v="3822"/>
    <d v="2020-04-02T00:00:00"/>
    <s v="000000020086388"/>
    <n v="4725"/>
    <x v="30"/>
    <m/>
    <s v="21.0"/>
    <s v="00036.0"/>
    <s v="91001"/>
    <s v="85000"/>
    <x v="10"/>
    <x v="68"/>
    <n v="1"/>
    <s v="Furnish &amp; install 42' LF of 8' FT high chain link fencing and 1 each 4' FT swing gate -sample for Nelson room #C1."/>
  </r>
  <r>
    <s v="Nelson-Ceiling replacement-Contractor"/>
    <x v="3"/>
    <x v="3"/>
    <x v="19"/>
    <x v="1"/>
    <x v="3"/>
    <x v="3"/>
    <x v="0"/>
    <x v="4"/>
    <x v="0"/>
    <m/>
    <x v="5"/>
    <n v="0"/>
    <n v="29425.87"/>
    <s v="Pay app #1"/>
    <d v="2019-12-17T00:00:00"/>
    <s v="000000020049998"/>
    <n v="29425.87"/>
    <x v="0"/>
    <m/>
    <s v="21.0"/>
    <s v="00036.0"/>
    <s v="91001"/>
    <s v="85000"/>
    <x v="3"/>
    <x v="69"/>
    <n v="6.4341146460827727E-3"/>
    <s v="Ceiling replacement for Nelson."/>
  </r>
  <r>
    <s v="Nelson-Ceiling replacement-Contractor"/>
    <x v="3"/>
    <x v="3"/>
    <x v="19"/>
    <x v="1"/>
    <x v="3"/>
    <x v="3"/>
    <x v="0"/>
    <x v="32"/>
    <x v="1"/>
    <m/>
    <x v="5"/>
    <n v="0"/>
    <n v="264832.83"/>
    <s v="Pay app #3"/>
    <d v="2021-01-08T00:00:00"/>
    <s v="000000020155354"/>
    <n v="264832.83"/>
    <x v="0"/>
    <m/>
    <s v="21.0"/>
    <s v="00036.0"/>
    <s v="91001"/>
    <s v="85000"/>
    <x v="3"/>
    <x v="69"/>
    <n v="5.7907031814744964E-2"/>
    <s v="Ceiling replacement for Nelson."/>
  </r>
  <r>
    <s v="Nelson-Ceiling replacement-Contractor"/>
    <x v="3"/>
    <x v="3"/>
    <x v="19"/>
    <x v="1"/>
    <x v="3"/>
    <x v="3"/>
    <x v="0"/>
    <x v="5"/>
    <x v="2"/>
    <s v="2-5066"/>
    <x v="5"/>
    <n v="15487.299999999988"/>
    <n v="15487.299999999988"/>
    <m/>
    <m/>
    <m/>
    <n v="0"/>
    <x v="0"/>
    <m/>
    <s v="21.0"/>
    <s v="00036.0"/>
    <s v="91001"/>
    <s v="85000"/>
    <x v="3"/>
    <x v="69"/>
    <n v="0"/>
    <s v="Ceiling replacement for Nelson."/>
  </r>
  <r>
    <s v="Nelson-Drinking fountain replacement-DSA Fees"/>
    <x v="3"/>
    <x v="7"/>
    <x v="19"/>
    <x v="2"/>
    <x v="9"/>
    <x v="9"/>
    <x v="10"/>
    <x v="23"/>
    <x v="0"/>
    <s v="2-7624"/>
    <x v="288"/>
    <n v="0"/>
    <n v="1050"/>
    <s v="Per email"/>
    <d v="2020-02-13T00:00:00"/>
    <s v="000000020070042"/>
    <n v="1050"/>
    <x v="31"/>
    <m/>
    <s v="21.0"/>
    <s v="00036.0"/>
    <s v="91001"/>
    <s v="85000"/>
    <x v="9"/>
    <x v="70"/>
    <n v="1"/>
    <s v="DSA plan check review fee for Nelson drinking fountain."/>
  </r>
  <r>
    <s v="Nelson-Fire alarm-Design"/>
    <x v="3"/>
    <x v="6"/>
    <x v="19"/>
    <x v="3"/>
    <x v="10"/>
    <x v="8"/>
    <x v="12"/>
    <x v="34"/>
    <x v="1"/>
    <m/>
    <x v="20"/>
    <n v="0"/>
    <n v="4750"/>
    <n v="28380"/>
    <d v="2021-03-24T00:00:00"/>
    <s v="000000020174735"/>
    <n v="4750"/>
    <x v="32"/>
    <m/>
    <s v="21.0"/>
    <s v="00036.0"/>
    <s v="91001"/>
    <s v="85000"/>
    <x v="8"/>
    <x v="71"/>
    <n v="2.7721038809454333E-2"/>
    <s v="Architect - Provide architectural &amp; engineering services to upgrade the existing fire detection and alarm systems for Nelson. Facilities paid PO1-20*898 &amp; 19-104052 in the amount of $35,625.00. The total architect contract for Nelson FA is $47,500.00"/>
  </r>
  <r>
    <s v="Nelson-Fire alarm-Design"/>
    <x v="3"/>
    <x v="6"/>
    <x v="19"/>
    <x v="3"/>
    <x v="10"/>
    <x v="8"/>
    <x v="12"/>
    <x v="34"/>
    <x v="1"/>
    <m/>
    <x v="20"/>
    <n v="0"/>
    <n v="2375"/>
    <n v="28465"/>
    <d v="2021-03-24T00:00:00"/>
    <s v="000000020174735"/>
    <n v="2375"/>
    <x v="32"/>
    <m/>
    <s v="21.0"/>
    <s v="00036.0"/>
    <s v="91001"/>
    <s v="85000"/>
    <x v="8"/>
    <x v="71"/>
    <n v="1.3860519404727167E-2"/>
    <s v="Architect - Provide architectural &amp; engineering services to upgrade the existing fire detection and alarm systems for Nelson. Facilities paid PO1-20*898 &amp; 19-104052 in the amount of $35,625.00. The total architect contract for Nelson FA is $47,500.00"/>
  </r>
  <r>
    <s v="Nelson-Fire alarm-Design"/>
    <x v="3"/>
    <x v="6"/>
    <x v="19"/>
    <x v="3"/>
    <x v="10"/>
    <x v="8"/>
    <x v="12"/>
    <x v="35"/>
    <x v="1"/>
    <m/>
    <x v="20"/>
    <n v="0"/>
    <n v="2375"/>
    <n v="28604"/>
    <d v="2021-05-26T00:00:00"/>
    <s v="000000020192536"/>
    <n v="2375"/>
    <x v="32"/>
    <m/>
    <s v="21.0"/>
    <s v="00036.0"/>
    <s v="91001"/>
    <s v="85000"/>
    <x v="8"/>
    <x v="71"/>
    <n v="1.3860519404727167E-2"/>
    <s v="Architect - Provide architectural &amp; engineering services to upgrade the existing fire detection and alarm systems for Nelson. Facilities paid PO1-20*898 &amp; 19-104052 in the amount of $35,625.00. The total architect contract for Nelson FA is $47,500.00"/>
  </r>
  <r>
    <s v="Nelson-Fire alarm-Design"/>
    <x v="3"/>
    <x v="6"/>
    <x v="19"/>
    <x v="3"/>
    <x v="10"/>
    <x v="8"/>
    <x v="12"/>
    <x v="17"/>
    <x v="1"/>
    <m/>
    <x v="20"/>
    <n v="0"/>
    <n v="1425"/>
    <n v="28731"/>
    <d v="2021-09-09T00:00:00"/>
    <s v="000000020255226"/>
    <n v="1425"/>
    <x v="32"/>
    <m/>
    <s v="21.0"/>
    <s v="00036.0"/>
    <s v="91001"/>
    <s v="85000"/>
    <x v="8"/>
    <x v="71"/>
    <n v="8.3163116428362997E-3"/>
    <s v="Architect - Provide architectural &amp; engineering services to upgrade the existing fire detection and alarm systems for Nelson. Facilities paid PO1-20*898 &amp; 19-104052 in the amount of $35,625.00. The total architect contract for Nelson FA is $47,500.00"/>
  </r>
  <r>
    <s v="Nelson-Fire alarm-Design"/>
    <x v="3"/>
    <x v="6"/>
    <x v="19"/>
    <x v="3"/>
    <x v="10"/>
    <x v="8"/>
    <x v="12"/>
    <x v="291"/>
    <x v="2"/>
    <s v="21-1992"/>
    <x v="20"/>
    <n v="0"/>
    <n v="950"/>
    <n v="29184"/>
    <d v="2022-02-23T00:00:00"/>
    <s v="000000020425550"/>
    <n v="950"/>
    <x v="32"/>
    <m/>
    <s v="21.0"/>
    <s v="00036.0"/>
    <s v="91001"/>
    <s v="85000"/>
    <x v="8"/>
    <x v="71"/>
    <n v="5.544207761890867E-3"/>
    <s v="Architect - Provide architectural &amp; engineering services to upgrade the existing fire detection and alarm systems for Nelson. Facilities paid PO1-20*898 &amp; 19-104052 in the amount of $35,625.00. The total architect contract for Nelson FA is $47,500.00"/>
  </r>
  <r>
    <s v="Nelson-Fire Alarm-DSA Inspection"/>
    <x v="3"/>
    <x v="4"/>
    <x v="19"/>
    <x v="3"/>
    <x v="5"/>
    <x v="4"/>
    <x v="120"/>
    <x v="37"/>
    <x v="1"/>
    <m/>
    <x v="177"/>
    <n v="0"/>
    <n v="9180"/>
    <s v="202101-11:NFA"/>
    <d v="2021-02-09T00:00:00"/>
    <s v="000000020163358"/>
    <n v="9180"/>
    <x v="32"/>
    <m/>
    <s v="21.0"/>
    <s v="00036.0"/>
    <s v="91001"/>
    <s v="85000"/>
    <x v="5"/>
    <x v="71"/>
    <n v="0.3746938775510204"/>
    <s v="General inspection for the project as defined in Title 24 at Nelson.  Alterations to fire alarm system "/>
  </r>
  <r>
    <s v="Nelson-Fire Alarm-DSA Inspection"/>
    <x v="3"/>
    <x v="4"/>
    <x v="19"/>
    <x v="3"/>
    <x v="5"/>
    <x v="4"/>
    <x v="120"/>
    <x v="17"/>
    <x v="2"/>
    <s v="21-3568"/>
    <x v="177"/>
    <n v="0"/>
    <n v="500"/>
    <s v="202108-05:NFA"/>
    <d v="2021-09-09T00:00:00"/>
    <s v="000000020255216"/>
    <n v="500"/>
    <x v="32"/>
    <m/>
    <s v="21.0"/>
    <s v="00036.0"/>
    <s v="91001"/>
    <s v="85000"/>
    <x v="5"/>
    <x v="71"/>
    <n v="2.0408163265306121E-2"/>
    <s v="General inspection for the project as defined in Title 24 at Nelson.  Alterations to fire alarm system "/>
  </r>
  <r>
    <s v="Nelson-Fire Alarm-DSA Inspection"/>
    <x v="3"/>
    <x v="4"/>
    <x v="19"/>
    <x v="3"/>
    <x v="5"/>
    <x v="4"/>
    <x v="120"/>
    <x v="199"/>
    <x v="1"/>
    <m/>
    <x v="177"/>
    <n v="0"/>
    <n v="2570"/>
    <s v="20210630-08: NFA"/>
    <d v="2021-09-13T00:00:00"/>
    <s v="000000020257046"/>
    <n v="2570"/>
    <x v="32"/>
    <m/>
    <s v="21.0"/>
    <s v="00036.0"/>
    <s v="91001"/>
    <s v="85000"/>
    <x v="5"/>
    <x v="71"/>
    <n v="0.10489795918367346"/>
    <s v="General inspection for the project as defined in Title 24 at Nelson.  Alterations to fire alarm system "/>
  </r>
  <r>
    <s v="Nelson-Fire Alarm-Contractor"/>
    <x v="3"/>
    <x v="3"/>
    <x v="19"/>
    <x v="3"/>
    <x v="13"/>
    <x v="3"/>
    <x v="59"/>
    <x v="123"/>
    <x v="0"/>
    <m/>
    <x v="83"/>
    <n v="0"/>
    <n v="1017.45"/>
    <s v="Pay app #1"/>
    <d v="2020-03-10T00:00:00"/>
    <s v="000000020079637"/>
    <n v="1017.45"/>
    <x v="32"/>
    <m/>
    <s v="21.0"/>
    <s v="00036.0"/>
    <s v="91001"/>
    <s v="85000"/>
    <x v="4"/>
    <x v="71"/>
    <n v="7.9505519661618516E-4"/>
    <s v="Fire alarm and low voltage service for Nelson"/>
  </r>
  <r>
    <s v="Nelson-Fire Alarm-Contractor"/>
    <x v="3"/>
    <x v="3"/>
    <x v="19"/>
    <x v="3"/>
    <x v="13"/>
    <x v="3"/>
    <x v="59"/>
    <x v="40"/>
    <x v="1"/>
    <m/>
    <x v="83"/>
    <n v="0"/>
    <n v="8907.8700000000008"/>
    <s v="Pay app #10"/>
    <d v="2020-12-18T00:00:00"/>
    <s v="000000020151942"/>
    <n v="8907.8700000000008"/>
    <x v="32"/>
    <m/>
    <s v="21.0"/>
    <s v="00036.0"/>
    <s v="91001"/>
    <s v="85000"/>
    <x v="4"/>
    <x v="71"/>
    <n v="6.96078267657518E-3"/>
    <s v="Fire alarm and low voltage service for Nelson"/>
  </r>
  <r>
    <s v="Nelson-Fire Alarm-Contractor"/>
    <x v="3"/>
    <x v="3"/>
    <x v="19"/>
    <x v="3"/>
    <x v="13"/>
    <x v="3"/>
    <x v="59"/>
    <x v="90"/>
    <x v="1"/>
    <m/>
    <x v="83"/>
    <n v="0"/>
    <n v="47854.83"/>
    <s v="Pay app #11"/>
    <d v="2021-05-21T00:00:00"/>
    <s v="000000020191188"/>
    <n v="47854.83"/>
    <x v="32"/>
    <m/>
    <s v="21.0"/>
    <s v="00036.0"/>
    <s v="91001"/>
    <s v="85000"/>
    <x v="4"/>
    <x v="71"/>
    <n v="3.7394693866710023E-2"/>
    <s v="Fire alarm and low voltage service for Nelson"/>
  </r>
  <r>
    <s v="Nelson-Fire Alarm-Contractor"/>
    <x v="3"/>
    <x v="3"/>
    <x v="19"/>
    <x v="3"/>
    <x v="13"/>
    <x v="3"/>
    <x v="59"/>
    <x v="90"/>
    <x v="1"/>
    <m/>
    <x v="83"/>
    <n v="0"/>
    <n v="5867.44"/>
    <s v="Pay app #12"/>
    <d v="2021-05-21T00:00:00"/>
    <s v="000000020191188"/>
    <n v="5867.44"/>
    <x v="32"/>
    <m/>
    <s v="21.0"/>
    <s v="00036.0"/>
    <s v="91001"/>
    <s v="85000"/>
    <x v="4"/>
    <x v="71"/>
    <n v="4.58493160630367E-3"/>
    <s v="Fire alarm and low voltage service for Nelson"/>
  </r>
  <r>
    <s v="Nelson-Fire Alarm-Contractor"/>
    <x v="3"/>
    <x v="3"/>
    <x v="19"/>
    <x v="3"/>
    <x v="13"/>
    <x v="3"/>
    <x v="59"/>
    <x v="90"/>
    <x v="1"/>
    <m/>
    <x v="83"/>
    <n v="0"/>
    <n v="9127.5499999999993"/>
    <s v="Pay app #13"/>
    <d v="2021-05-21T00:00:00"/>
    <s v="000000020191188"/>
    <n v="9127.5499999999993"/>
    <x v="32"/>
    <m/>
    <s v="21.0"/>
    <s v="00036.0"/>
    <s v="91001"/>
    <s v="85000"/>
    <x v="4"/>
    <x v="71"/>
    <n v="7.1324448964313327E-3"/>
    <s v="Fire alarm and low voltage service for Nelson"/>
  </r>
  <r>
    <s v="Nelson-Fire Alarm-Contractor"/>
    <x v="3"/>
    <x v="3"/>
    <x v="19"/>
    <x v="3"/>
    <x v="13"/>
    <x v="3"/>
    <x v="59"/>
    <x v="90"/>
    <x v="1"/>
    <m/>
    <x v="83"/>
    <n v="0"/>
    <n v="7359.72"/>
    <s v="Pay app #14"/>
    <d v="2021-05-21T00:00:00"/>
    <s v="000000020191188"/>
    <n v="7359.72"/>
    <x v="32"/>
    <m/>
    <s v="21.0"/>
    <s v="00036.0"/>
    <s v="91001"/>
    <s v="85000"/>
    <x v="4"/>
    <x v="71"/>
    <n v="5.751028189729294E-3"/>
    <s v="Fire alarm and low voltage service for Nelson"/>
  </r>
  <r>
    <s v="Nelson-Fire Alarm-Contractor"/>
    <x v="3"/>
    <x v="3"/>
    <x v="19"/>
    <x v="3"/>
    <x v="13"/>
    <x v="3"/>
    <x v="59"/>
    <x v="90"/>
    <x v="1"/>
    <m/>
    <x v="83"/>
    <n v="0"/>
    <n v="2263.16"/>
    <s v="Pay app #15"/>
    <d v="2021-05-21T00:00:00"/>
    <s v="000000020191188"/>
    <n v="2263.16"/>
    <x v="32"/>
    <m/>
    <s v="21.0"/>
    <s v="00036.0"/>
    <s v="91001"/>
    <s v="85000"/>
    <x v="4"/>
    <x v="71"/>
    <n v="1.7684771917773703E-3"/>
    <s v="Fire alarm and low voltage service for Nelson"/>
  </r>
  <r>
    <s v="Nelson-Fire Alarm-Contractor"/>
    <x v="3"/>
    <x v="3"/>
    <x v="19"/>
    <x v="3"/>
    <x v="13"/>
    <x v="3"/>
    <x v="59"/>
    <x v="201"/>
    <x v="2"/>
    <m/>
    <x v="83"/>
    <n v="0"/>
    <n v="29445.32"/>
    <s v="Pay app #16"/>
    <d v="2021-11-22T00:00:00"/>
    <s v="000000020341778"/>
    <n v="29445.32"/>
    <x v="32"/>
    <m/>
    <s v="21.0"/>
    <s v="00036.0"/>
    <s v="91001"/>
    <s v="85000"/>
    <x v="4"/>
    <x v="71"/>
    <n v="2.3009145100030947E-2"/>
    <s v="Fire alarm and low voltage service for Nelson"/>
  </r>
  <r>
    <s v="Nelson-Fire Alarm-Contractor"/>
    <x v="3"/>
    <x v="3"/>
    <x v="19"/>
    <x v="3"/>
    <x v="13"/>
    <x v="3"/>
    <x v="59"/>
    <x v="5"/>
    <x v="2"/>
    <s v="2-4509"/>
    <x v="83"/>
    <n v="7591.7400000000052"/>
    <n v="7591.7400000000052"/>
    <m/>
    <m/>
    <m/>
    <n v="0"/>
    <x v="32"/>
    <m/>
    <s v="21.0"/>
    <s v="00036.0"/>
    <s v="91001"/>
    <s v="85000"/>
    <x v="4"/>
    <x v="71"/>
    <n v="0"/>
    <s v="Fire alarm and low voltage service for Nelson"/>
  </r>
  <r>
    <s v="Newton-21st Century-Technology"/>
    <x v="3"/>
    <x v="0"/>
    <x v="20"/>
    <x v="0"/>
    <x v="0"/>
    <x v="5"/>
    <x v="0"/>
    <x v="9"/>
    <x v="0"/>
    <s v="2-512"/>
    <x v="8"/>
    <n v="0"/>
    <n v="13585.07"/>
    <s v="0173449-IN"/>
    <d v="2019-10-10T00:00:00"/>
    <s v="000000020025135"/>
    <n v="13585.07"/>
    <x v="33"/>
    <m/>
    <s v="21.0"/>
    <s v="00036.0"/>
    <s v="91001"/>
    <s v="85000"/>
    <x v="1"/>
    <x v="72"/>
    <n v="3.1268263342327661E-3"/>
    <s v="Lenovo 300e Laptops, electronic waste, 3 yr sealed battery replacement, 4.5 year warranty, integration services, imaging, asset tag &amp; reporting, cart wiring, and delivery for Newton. Total computers: 61"/>
  </r>
  <r>
    <s v="Newton-21st Century-Technology"/>
    <x v="3"/>
    <x v="0"/>
    <x v="20"/>
    <x v="0"/>
    <x v="0"/>
    <x v="5"/>
    <x v="0"/>
    <x v="9"/>
    <x v="0"/>
    <s v="2-512"/>
    <x v="8"/>
    <n v="0"/>
    <n v="10091.76"/>
    <s v="0173660-IN"/>
    <d v="2019-10-10T00:00:00"/>
    <s v="000000020025135"/>
    <n v="10091.76"/>
    <x v="33"/>
    <m/>
    <s v="21.0"/>
    <s v="00036.0"/>
    <s v="91001"/>
    <s v="85000"/>
    <x v="1"/>
    <x v="72"/>
    <n v="2.3227838300985465E-3"/>
    <s v="Lenovo 300e Laptops, electronic waste, 3 yr sealed battery replacement, 4.5 year warranty, integration services, imaging, asset tag &amp; reporting, cart wiring, and delivery for Newton. Total computers: 61"/>
  </r>
  <r>
    <s v="Newton-21st Century-Technology"/>
    <x v="3"/>
    <x v="0"/>
    <x v="20"/>
    <x v="0"/>
    <x v="0"/>
    <x v="5"/>
    <x v="0"/>
    <x v="9"/>
    <x v="0"/>
    <s v="2-512"/>
    <x v="8"/>
    <n v="0"/>
    <n v="175"/>
    <s v="0173449-IN"/>
    <d v="2019-10-10T00:00:00"/>
    <s v="000000020025135"/>
    <n v="175"/>
    <x v="33"/>
    <m/>
    <s v="21.0"/>
    <s v="00036.0"/>
    <s v="91001"/>
    <s v="85000"/>
    <x v="6"/>
    <x v="72"/>
    <n v="4.0279115859596899E-5"/>
    <s v="Lenovo 300e Laptops, electronic waste, 3 yr sealed battery replacement, 4.5 year warranty, integration services, imaging, asset tag &amp; reporting, cart wiring, and delivery for Newton. Total computers: 61"/>
  </r>
  <r>
    <s v="Newton-21st Century-Technology"/>
    <x v="3"/>
    <x v="0"/>
    <x v="20"/>
    <x v="0"/>
    <x v="0"/>
    <x v="5"/>
    <x v="0"/>
    <x v="9"/>
    <x v="0"/>
    <s v="2-512"/>
    <x v="8"/>
    <n v="0"/>
    <n v="105"/>
    <s v="0173449-IN"/>
    <d v="2019-10-10T00:00:00"/>
    <s v="000000020025135"/>
    <n v="105"/>
    <x v="33"/>
    <m/>
    <s v="21.0"/>
    <s v="00036.0"/>
    <s v="91001"/>
    <s v="85000"/>
    <x v="6"/>
    <x v="72"/>
    <n v="2.4167469515758138E-5"/>
    <s v="Lenovo 300e Laptops, electronic waste, 3 yr sealed battery replacement, 4.5 year warranty, integration services, imaging, asset tag &amp; reporting, cart wiring, and delivery for Newton. Total computers: 61"/>
  </r>
  <r>
    <s v="Newton-21st Century-Technology"/>
    <x v="3"/>
    <x v="0"/>
    <x v="20"/>
    <x v="0"/>
    <x v="0"/>
    <x v="5"/>
    <x v="0"/>
    <x v="9"/>
    <x v="0"/>
    <s v="2-512"/>
    <x v="8"/>
    <n v="0"/>
    <n v="52.5"/>
    <s v="0173449-IN"/>
    <d v="2019-10-10T00:00:00"/>
    <s v="000000020025135"/>
    <n v="52.5"/>
    <x v="33"/>
    <m/>
    <s v="21.0"/>
    <s v="00036.0"/>
    <s v="91001"/>
    <s v="85000"/>
    <x v="6"/>
    <x v="72"/>
    <n v="1.2083734757879069E-5"/>
    <s v="Lenovo 300e Laptops, electronic waste, 3 yr sealed battery replacement, 4.5 year warranty, integration services, imaging, asset tag &amp; reporting, cart wiring, and delivery for Newton. Total computers: 61"/>
  </r>
  <r>
    <s v="Newton-21st Century-Technology"/>
    <x v="3"/>
    <x v="0"/>
    <x v="20"/>
    <x v="0"/>
    <x v="0"/>
    <x v="5"/>
    <x v="0"/>
    <x v="9"/>
    <x v="0"/>
    <s v="2-512"/>
    <x v="8"/>
    <n v="0"/>
    <n v="332.5"/>
    <s v="0173449-IN"/>
    <d v="2019-10-10T00:00:00"/>
    <s v="000000020025135"/>
    <n v="332.5"/>
    <x v="33"/>
    <m/>
    <s v="21.0"/>
    <s v="00036.0"/>
    <s v="91001"/>
    <s v="85000"/>
    <x v="6"/>
    <x v="72"/>
    <n v="7.6530320133234105E-5"/>
    <s v="Lenovo 300e Laptops, electronic waste, 3 yr sealed battery replacement, 4.5 year warranty, integration services, imaging, asset tag &amp; reporting, cart wiring, and delivery for Newton. Total computers: 61"/>
  </r>
  <r>
    <s v="Newton-21st Century-Technology"/>
    <x v="3"/>
    <x v="0"/>
    <x v="20"/>
    <x v="0"/>
    <x v="0"/>
    <x v="5"/>
    <x v="0"/>
    <x v="9"/>
    <x v="0"/>
    <s v="2-512"/>
    <x v="8"/>
    <n v="0"/>
    <n v="407.4"/>
    <s v="0173449-IN"/>
    <d v="2019-10-10T00:00:00"/>
    <s v="000000020025135"/>
    <n v="407.4"/>
    <x v="33"/>
    <m/>
    <s v="21.0"/>
    <s v="00036.0"/>
    <s v="91001"/>
    <s v="85000"/>
    <x v="6"/>
    <x v="72"/>
    <n v="9.376978172114157E-5"/>
    <s v="Lenovo 300e Laptops, electronic waste, 3 yr sealed battery replacement, 4.5 year warranty, integration services, imaging, asset tag &amp; reporting, cart wiring, and delivery for Newton. Total computers: 61"/>
  </r>
  <r>
    <s v="Newton-21st Century-Technology"/>
    <x v="3"/>
    <x v="0"/>
    <x v="20"/>
    <x v="0"/>
    <x v="0"/>
    <x v="5"/>
    <x v="0"/>
    <x v="9"/>
    <x v="0"/>
    <s v="2-512"/>
    <x v="8"/>
    <n v="0"/>
    <n v="1121.05"/>
    <s v="0173449-IN"/>
    <d v="2019-10-10T00:00:00"/>
    <s v="000000020025135"/>
    <n v="1121.05"/>
    <x v="33"/>
    <m/>
    <s v="21.0"/>
    <s v="00036.0"/>
    <s v="91001"/>
    <s v="85000"/>
    <x v="6"/>
    <x v="72"/>
    <n v="2.5802801619657771E-4"/>
    <s v="Lenovo 300e Laptops, electronic waste, 3 yr sealed battery replacement, 4.5 year warranty, integration services, imaging, asset tag &amp; reporting, cart wiring, and delivery for Newton. Total computers: 61"/>
  </r>
  <r>
    <s v="Newton-21st Century-Technology"/>
    <x v="3"/>
    <x v="0"/>
    <x v="20"/>
    <x v="0"/>
    <x v="0"/>
    <x v="5"/>
    <x v="0"/>
    <x v="9"/>
    <x v="0"/>
    <s v="2-512"/>
    <x v="8"/>
    <n v="0"/>
    <n v="130"/>
    <s v="0173660-IN"/>
    <d v="2019-10-10T00:00:00"/>
    <s v="000000020025135"/>
    <n v="130"/>
    <x v="33"/>
    <m/>
    <s v="21.0"/>
    <s v="00036.0"/>
    <s v="91001"/>
    <s v="85000"/>
    <x v="6"/>
    <x v="72"/>
    <n v="2.9921628924271983E-5"/>
    <s v="Lenovo 300e Laptops, electronic waste, 3 yr sealed battery replacement, 4.5 year warranty, integration services, imaging, asset tag &amp; reporting, cart wiring, and delivery for Newton. Total computers: 61"/>
  </r>
  <r>
    <s v="Newton-21st Century-Technology"/>
    <x v="3"/>
    <x v="0"/>
    <x v="20"/>
    <x v="0"/>
    <x v="0"/>
    <x v="5"/>
    <x v="0"/>
    <x v="9"/>
    <x v="0"/>
    <s v="2-512"/>
    <x v="8"/>
    <n v="0"/>
    <n v="78"/>
    <s v="0173660-IN"/>
    <d v="2019-10-10T00:00:00"/>
    <s v="000000020025135"/>
    <n v="78"/>
    <x v="33"/>
    <m/>
    <s v="21.0"/>
    <s v="00036.0"/>
    <s v="91001"/>
    <s v="85000"/>
    <x v="6"/>
    <x v="72"/>
    <n v="1.795297735456319E-5"/>
    <s v="Lenovo 300e Laptops, electronic waste, 3 yr sealed battery replacement, 4.5 year warranty, integration services, imaging, asset tag &amp; reporting, cart wiring, and delivery for Newton. Total computers: 61"/>
  </r>
  <r>
    <s v="Newton-21st Century-Technology"/>
    <x v="3"/>
    <x v="0"/>
    <x v="20"/>
    <x v="0"/>
    <x v="0"/>
    <x v="5"/>
    <x v="0"/>
    <x v="9"/>
    <x v="0"/>
    <s v="2-512"/>
    <x v="8"/>
    <n v="0"/>
    <n v="39"/>
    <s v="0173660-IN"/>
    <d v="2019-10-10T00:00:00"/>
    <s v="000000020025135"/>
    <n v="39"/>
    <x v="33"/>
    <m/>
    <s v="21.0"/>
    <s v="00036.0"/>
    <s v="91001"/>
    <s v="85000"/>
    <x v="6"/>
    <x v="72"/>
    <n v="8.9764886772815951E-6"/>
    <s v="Lenovo 300e Laptops, electronic waste, 3 yr sealed battery replacement, 4.5 year warranty, integration services, imaging, asset tag &amp; reporting, cart wiring, and delivery for Newton. Total computers: 61"/>
  </r>
  <r>
    <s v="Newton-21st Century-Technology"/>
    <x v="3"/>
    <x v="0"/>
    <x v="20"/>
    <x v="0"/>
    <x v="0"/>
    <x v="5"/>
    <x v="0"/>
    <x v="9"/>
    <x v="0"/>
    <s v="2-512"/>
    <x v="8"/>
    <n v="0"/>
    <n v="247"/>
    <s v="0173660-IN"/>
    <d v="2019-10-10T00:00:00"/>
    <s v="000000020025135"/>
    <n v="247"/>
    <x v="33"/>
    <m/>
    <s v="21.0"/>
    <s v="00036.0"/>
    <s v="91001"/>
    <s v="85000"/>
    <x v="6"/>
    <x v="72"/>
    <n v="5.685109495611677E-5"/>
    <s v="Lenovo 300e Laptops, electronic waste, 3 yr sealed battery replacement, 4.5 year warranty, integration services, imaging, asset tag &amp; reporting, cart wiring, and delivery for Newton. Total computers: 61"/>
  </r>
  <r>
    <s v="Newton-21st Century-Technology"/>
    <x v="3"/>
    <x v="0"/>
    <x v="20"/>
    <x v="0"/>
    <x v="0"/>
    <x v="5"/>
    <x v="0"/>
    <x v="9"/>
    <x v="0"/>
    <s v="2-512"/>
    <x v="8"/>
    <n v="0"/>
    <n v="302.64"/>
    <s v="0173660-IN"/>
    <d v="2019-10-10T00:00:00"/>
    <s v="000000020025135"/>
    <n v="302.64"/>
    <x v="33"/>
    <m/>
    <s v="21.0"/>
    <s v="00036.0"/>
    <s v="91001"/>
    <s v="85000"/>
    <x v="6"/>
    <x v="72"/>
    <n v="6.9657552135705172E-5"/>
    <s v="Lenovo 300e Laptops, electronic waste, 3 yr sealed battery replacement, 4.5 year warranty, integration services, imaging, asset tag &amp; reporting, cart wiring, and delivery for Newton. Total computers: 61"/>
  </r>
  <r>
    <s v="Newton-21st Century-Technology"/>
    <x v="3"/>
    <x v="0"/>
    <x v="20"/>
    <x v="0"/>
    <x v="0"/>
    <x v="5"/>
    <x v="0"/>
    <x v="9"/>
    <x v="0"/>
    <s v="2-512"/>
    <x v="8"/>
    <n v="0"/>
    <n v="832.78"/>
    <s v="0173660-IN"/>
    <d v="2019-10-10T00:00:00"/>
    <s v="000000020025135"/>
    <n v="832.78"/>
    <x v="33"/>
    <m/>
    <s v="21.0"/>
    <s v="00036.0"/>
    <s v="91001"/>
    <s v="85000"/>
    <x v="6"/>
    <x v="72"/>
    <n v="1.9167795488888632E-4"/>
    <s v="Lenovo 300e Laptops, electronic waste, 3 yr sealed battery replacement, 4.5 year warranty, integration services, imaging, asset tag &amp; reporting, cart wiring, and delivery for Newton. Total computers: 61"/>
  </r>
  <r>
    <s v="Newton-21st Century-Technology"/>
    <x v="3"/>
    <x v="0"/>
    <x v="20"/>
    <x v="0"/>
    <x v="0"/>
    <x v="5"/>
    <x v="0"/>
    <x v="46"/>
    <x v="0"/>
    <s v="2-1409"/>
    <x v="27"/>
    <n v="0"/>
    <n v="242590.4"/>
    <s v="0175374-IN"/>
    <d v="2019-10-22T00:00:00"/>
    <s v="000000020029495"/>
    <n v="242590.4"/>
    <x v="33"/>
    <m/>
    <s v="21.0"/>
    <s v="00036.0"/>
    <s v="91001"/>
    <s v="85000"/>
    <x v="1"/>
    <x v="72"/>
    <n v="8.6468102525971521E-2"/>
    <s v="Lenovo 300e Laptops, electronic waste, 3 yr sealed battery replacement, 4.5 year warranty, integration services, imaging, asset tag &amp; reporting, cart wiring, and delivery for Newton. Total computers: 625"/>
  </r>
  <r>
    <s v="Newton-21st Century-Technology"/>
    <x v="3"/>
    <x v="0"/>
    <x v="20"/>
    <x v="0"/>
    <x v="0"/>
    <x v="5"/>
    <x v="0"/>
    <x v="46"/>
    <x v="0"/>
    <s v="2-1409"/>
    <x v="27"/>
    <n v="0"/>
    <n v="937.5"/>
    <s v="0175374-IN"/>
    <d v="2019-10-22T00:00:00"/>
    <s v="000000020029495"/>
    <n v="937.5"/>
    <x v="33"/>
    <m/>
    <s v="21.0"/>
    <s v="00036.0"/>
    <s v="91001"/>
    <s v="85000"/>
    <x v="6"/>
    <x v="72"/>
    <n v="3.3415933243070752E-4"/>
    <s v="Lenovo 300e Laptops, electronic waste, 3 yr sealed battery replacement, 4.5 year warranty, integration services, imaging, asset tag &amp; reporting, cart wiring, and delivery for Newton. Total computers: 625"/>
  </r>
  <r>
    <s v="Newton-21st Century-Technology"/>
    <x v="3"/>
    <x v="0"/>
    <x v="20"/>
    <x v="0"/>
    <x v="0"/>
    <x v="5"/>
    <x v="0"/>
    <x v="46"/>
    <x v="0"/>
    <s v="2-1409"/>
    <x v="27"/>
    <n v="0"/>
    <n v="1875"/>
    <s v="0175374-IN"/>
    <d v="2019-10-22T00:00:00"/>
    <s v="000000020029495"/>
    <n v="1875"/>
    <x v="33"/>
    <m/>
    <s v="21.0"/>
    <s v="00036.0"/>
    <s v="91001"/>
    <s v="85000"/>
    <x v="6"/>
    <x v="72"/>
    <n v="6.6831866486141505E-4"/>
    <s v="Lenovo 300e Laptops, electronic waste, 3 yr sealed battery replacement, 4.5 year warranty, integration services, imaging, asset tag &amp; reporting, cart wiring, and delivery for Newton. Total computers: 625"/>
  </r>
  <r>
    <s v="Newton-21st Century-Technology"/>
    <x v="3"/>
    <x v="0"/>
    <x v="20"/>
    <x v="0"/>
    <x v="0"/>
    <x v="5"/>
    <x v="0"/>
    <x v="46"/>
    <x v="0"/>
    <s v="2-1409"/>
    <x v="27"/>
    <n v="0"/>
    <n v="3125"/>
    <s v="0175374-IN"/>
    <d v="2019-10-22T00:00:00"/>
    <s v="000000020029495"/>
    <n v="3125"/>
    <x v="33"/>
    <m/>
    <s v="21.0"/>
    <s v="00036.0"/>
    <s v="91001"/>
    <s v="85000"/>
    <x v="6"/>
    <x v="72"/>
    <n v="1.1138644414356916E-3"/>
    <s v="Lenovo 300e Laptops, electronic waste, 3 yr sealed battery replacement, 4.5 year warranty, integration services, imaging, asset tag &amp; reporting, cart wiring, and delivery for Newton. Total computers: 625"/>
  </r>
  <r>
    <s v="Newton-21st Century-Technology"/>
    <x v="3"/>
    <x v="0"/>
    <x v="20"/>
    <x v="0"/>
    <x v="0"/>
    <x v="5"/>
    <x v="0"/>
    <x v="46"/>
    <x v="0"/>
    <s v="2-1409"/>
    <x v="27"/>
    <n v="0"/>
    <n v="5937.5"/>
    <s v="0175374-IN"/>
    <d v="2019-10-22T00:00:00"/>
    <s v="000000020029495"/>
    <n v="5937.5"/>
    <x v="33"/>
    <m/>
    <s v="21.0"/>
    <s v="00036.0"/>
    <s v="91001"/>
    <s v="85000"/>
    <x v="6"/>
    <x v="72"/>
    <n v="2.1163424387278143E-3"/>
    <s v="Lenovo 300e Laptops, electronic waste, 3 yr sealed battery replacement, 4.5 year warranty, integration services, imaging, asset tag &amp; reporting, cart wiring, and delivery for Newton. Total computers: 625"/>
  </r>
  <r>
    <s v="Newton-21st Century-Technology"/>
    <x v="3"/>
    <x v="0"/>
    <x v="20"/>
    <x v="0"/>
    <x v="0"/>
    <x v="5"/>
    <x v="0"/>
    <x v="46"/>
    <x v="0"/>
    <s v="2-1409"/>
    <x v="27"/>
    <n v="0"/>
    <n v="7275"/>
    <s v="0175374-IN"/>
    <d v="2019-10-22T00:00:00"/>
    <s v="000000020029495"/>
    <n v="7275"/>
    <x v="33"/>
    <m/>
    <s v="21.0"/>
    <s v="00036.0"/>
    <s v="91001"/>
    <s v="85000"/>
    <x v="6"/>
    <x v="72"/>
    <n v="2.5930764196622903E-3"/>
    <s v="Lenovo 300e Laptops, electronic waste, 3 yr sealed battery replacement, 4.5 year warranty, integration services, imaging, asset tag &amp; reporting, cart wiring, and delivery for Newton. Total computers: 625"/>
  </r>
  <r>
    <s v="Newton-21st Century-Technology"/>
    <x v="3"/>
    <x v="0"/>
    <x v="20"/>
    <x v="0"/>
    <x v="0"/>
    <x v="5"/>
    <x v="0"/>
    <x v="46"/>
    <x v="0"/>
    <s v="2-1409"/>
    <x v="27"/>
    <n v="0"/>
    <n v="20018.75"/>
    <s v="0175374-IN"/>
    <d v="2019-10-22T00:00:00"/>
    <s v="000000020029495"/>
    <n v="20018.75"/>
    <x v="33"/>
    <m/>
    <s v="21.0"/>
    <s v="00036.0"/>
    <s v="91001"/>
    <s v="85000"/>
    <x v="6"/>
    <x v="72"/>
    <n v="7.1354156118370411E-3"/>
    <s v="Lenovo 300e Laptops, electronic waste, 3 yr sealed battery replacement, 4.5 year warranty, integration services, imaging, asset tag &amp; reporting, cart wiring, and delivery for Newton. Total computers: 625"/>
  </r>
  <r>
    <s v="Newton-21st Century-Technology"/>
    <x v="3"/>
    <x v="0"/>
    <x v="20"/>
    <x v="0"/>
    <x v="0"/>
    <x v="0"/>
    <x v="0"/>
    <x v="10"/>
    <x v="0"/>
    <s v="2-1980"/>
    <x v="9"/>
    <n v="0"/>
    <n v="1300.32"/>
    <s v="0173474-IN"/>
    <d v="2019-09-23T00:00:00"/>
    <s v="000000020017958"/>
    <n v="1300.32"/>
    <x v="33"/>
    <m/>
    <s v="21.0"/>
    <s v="00036.0"/>
    <s v="91001"/>
    <s v="85000"/>
    <x v="0"/>
    <x v="72"/>
    <n v="1.4267996540972046E-2"/>
    <s v="Ergotron Zip40 Charging carts to store laptops at Newton. Total cart: 1"/>
  </r>
  <r>
    <s v="Newton-21st Century-Technology"/>
    <x v="3"/>
    <x v="0"/>
    <x v="20"/>
    <x v="0"/>
    <x v="0"/>
    <x v="0"/>
    <x v="0"/>
    <x v="47"/>
    <x v="0"/>
    <s v="2-2605"/>
    <x v="0"/>
    <n v="0"/>
    <n v="20805.18"/>
    <s v="0175378-IN"/>
    <d v="2019-10-15T00:00:00"/>
    <s v="000000020026572"/>
    <n v="20805.18"/>
    <x v="33"/>
    <m/>
    <s v="21.0"/>
    <s v="00036.0"/>
    <s v="91001"/>
    <s v="85000"/>
    <x v="0"/>
    <x v="72"/>
    <n v="2.6218915400716521E-2"/>
    <s v="Ergotron Zip40 Charging carts to store laptops at Newton. Total carts: 16"/>
  </r>
  <r>
    <s v="Newton-21st Century-CM/PM Management"/>
    <x v="3"/>
    <x v="5"/>
    <x v="20"/>
    <x v="0"/>
    <x v="6"/>
    <x v="6"/>
    <x v="32"/>
    <x v="58"/>
    <x v="0"/>
    <m/>
    <x v="51"/>
    <n v="0"/>
    <n v="7376.25"/>
    <n v="80804"/>
    <d v="2020-01-09T00:00:00"/>
    <s v="000000020055612"/>
    <n v="7376.25"/>
    <x v="33"/>
    <m/>
    <s v="21.0"/>
    <s v="00036.0"/>
    <s v="91001"/>
    <s v="85000"/>
    <x v="7"/>
    <x v="72"/>
    <n v="5.1298769038180684E-3"/>
    <s v="Construction management services for Newton - phase 1 &amp; 2.  This PO includes allowances of $100,000.00"/>
  </r>
  <r>
    <s v="Newton-21st Century-CM/PM Management"/>
    <x v="3"/>
    <x v="5"/>
    <x v="20"/>
    <x v="0"/>
    <x v="6"/>
    <x v="6"/>
    <x v="32"/>
    <x v="59"/>
    <x v="0"/>
    <m/>
    <x v="51"/>
    <n v="0"/>
    <n v="3231.25"/>
    <n v="80796"/>
    <d v="2020-01-14T00:00:00"/>
    <s v="000000020057268"/>
    <n v="3231.25"/>
    <x v="33"/>
    <m/>
    <s v="21.0"/>
    <s v="00036.0"/>
    <s v="91001"/>
    <s v="85000"/>
    <x v="7"/>
    <x v="72"/>
    <n v="2.2472007789136935E-3"/>
    <s v="Construction management services for Newton - phase 1 &amp; 2.  This PO includes allowances of $100,000.00"/>
  </r>
  <r>
    <s v="Newton-21st Century-CM/PM Management"/>
    <x v="3"/>
    <x v="5"/>
    <x v="20"/>
    <x v="0"/>
    <x v="6"/>
    <x v="6"/>
    <x v="32"/>
    <x v="59"/>
    <x v="0"/>
    <m/>
    <x v="51"/>
    <n v="0"/>
    <n v="8163.75"/>
    <n v="81699"/>
    <d v="2020-01-14T00:00:00"/>
    <s v="000000020057268"/>
    <n v="8163.75"/>
    <x v="33"/>
    <m/>
    <s v="21.0"/>
    <s v="00036.0"/>
    <s v="91001"/>
    <s v="85000"/>
    <x v="7"/>
    <x v="72"/>
    <n v="5.6775505946171497E-3"/>
    <s v="Construction management services for Newton - phase 1 &amp; 2.  This PO includes allowances of $100,000.00"/>
  </r>
  <r>
    <s v="Newton-21st Century-CM/PM Management"/>
    <x v="3"/>
    <x v="5"/>
    <x v="20"/>
    <x v="0"/>
    <x v="6"/>
    <x v="6"/>
    <x v="32"/>
    <x v="60"/>
    <x v="0"/>
    <m/>
    <x v="51"/>
    <n v="0"/>
    <n v="8072.5"/>
    <n v="83068"/>
    <d v="2020-04-01T00:00:00"/>
    <s v="000000020085959"/>
    <n v="8072.5"/>
    <x v="33"/>
    <m/>
    <s v="21.0"/>
    <s v="00036.0"/>
    <s v="91001"/>
    <s v="85000"/>
    <x v="7"/>
    <x v="72"/>
    <n v="5.6140899923499549E-3"/>
    <s v="Construction management services for Newton - phase 1 &amp; 2.  This PO includes allowances of $100,000.00"/>
  </r>
  <r>
    <s v="Newton-21st Century-CM/PM Management"/>
    <x v="3"/>
    <x v="5"/>
    <x v="20"/>
    <x v="0"/>
    <x v="6"/>
    <x v="6"/>
    <x v="32"/>
    <x v="60"/>
    <x v="0"/>
    <m/>
    <x v="51"/>
    <n v="0"/>
    <n v="9405"/>
    <n v="82273"/>
    <d v="2020-04-01T00:00:00"/>
    <s v="000000020085960"/>
    <n v="9405"/>
    <x v="33"/>
    <m/>
    <s v="21.0"/>
    <s v="00036.0"/>
    <s v="91001"/>
    <s v="85000"/>
    <x v="7"/>
    <x v="72"/>
    <n v="6.5407886501147507E-3"/>
    <s v="Construction management services for Newton - phase 1 &amp; 2.  This PO includes allowances of $100,000.00"/>
  </r>
  <r>
    <s v="Newton-21st Century-CM/PM Management"/>
    <x v="3"/>
    <x v="5"/>
    <x v="20"/>
    <x v="0"/>
    <x v="6"/>
    <x v="6"/>
    <x v="32"/>
    <x v="61"/>
    <x v="0"/>
    <m/>
    <x v="51"/>
    <n v="0"/>
    <n v="7480"/>
    <n v="84567"/>
    <d v="2020-04-15T00:00:00"/>
    <s v="000000020089466"/>
    <n v="7480"/>
    <x v="33"/>
    <m/>
    <s v="21.0"/>
    <s v="00036.0"/>
    <s v="91001"/>
    <s v="85000"/>
    <x v="7"/>
    <x v="72"/>
    <n v="5.2020307392725501E-3"/>
    <s v="Construction management services for Newton - phase 1 &amp; 2.  This PO includes allowances of $100,000.00"/>
  </r>
  <r>
    <s v="Newton-21st Century-CM/PM Management"/>
    <x v="3"/>
    <x v="5"/>
    <x v="20"/>
    <x v="0"/>
    <x v="6"/>
    <x v="6"/>
    <x v="32"/>
    <x v="62"/>
    <x v="0"/>
    <m/>
    <x v="51"/>
    <n v="0"/>
    <n v="9737.5"/>
    <n v="85320"/>
    <d v="2020-05-28T00:00:00"/>
    <s v="000000020100719"/>
    <n v="9737.5"/>
    <x v="33"/>
    <m/>
    <s v="21.0"/>
    <s v="00036.0"/>
    <s v="91001"/>
    <s v="85000"/>
    <x v="7"/>
    <x v="72"/>
    <n v="6.7720286528965851E-3"/>
    <s v="Construction management services for Newton - phase 1 &amp; 2.  This PO includes allowances of $100,000.00"/>
  </r>
  <r>
    <s v="Newton-21st Century-CM/PM Management"/>
    <x v="3"/>
    <x v="5"/>
    <x v="20"/>
    <x v="0"/>
    <x v="6"/>
    <x v="6"/>
    <x v="32"/>
    <x v="63"/>
    <x v="0"/>
    <m/>
    <x v="51"/>
    <n v="0"/>
    <n v="8587.5"/>
    <n v="86240"/>
    <d v="2020-06-17T00:00:00"/>
    <s v="000000020106117"/>
    <n v="8587.5"/>
    <x v="33"/>
    <m/>
    <s v="21.0"/>
    <s v="00036.0"/>
    <s v="91001"/>
    <s v="85000"/>
    <x v="7"/>
    <x v="72"/>
    <n v="5.9722511996661799E-3"/>
    <s v="Construction management services for Newton - phase 1 &amp; 2.  This PO includes allowances of $100,000.00"/>
  </r>
  <r>
    <s v="Newton-21st Century-CM/PM Management"/>
    <x v="3"/>
    <x v="5"/>
    <x v="20"/>
    <x v="0"/>
    <x v="6"/>
    <x v="6"/>
    <x v="32"/>
    <x v="64"/>
    <x v="0"/>
    <m/>
    <x v="51"/>
    <n v="0"/>
    <n v="6685"/>
    <n v="86864"/>
    <d v="2020-07-27T00:00:00"/>
    <s v="000000020116270"/>
    <n v="6685"/>
    <x v="33"/>
    <m/>
    <s v="21.0"/>
    <s v="00036.0"/>
    <s v="91001"/>
    <s v="85000"/>
    <x v="7"/>
    <x v="72"/>
    <n v="4.6491411085610957E-3"/>
    <s v="Construction management services for Newton - phase 1 &amp; 2.  This PO includes allowances of $100,000.00"/>
  </r>
  <r>
    <s v="Newton-21st Century-CM/PM Management"/>
    <x v="3"/>
    <x v="5"/>
    <x v="20"/>
    <x v="0"/>
    <x v="6"/>
    <x v="6"/>
    <x v="32"/>
    <x v="3"/>
    <x v="1"/>
    <m/>
    <x v="51"/>
    <n v="0"/>
    <n v="10803.44"/>
    <n v="88480"/>
    <d v="2020-08-17T00:00:00"/>
    <s v="000000020119773"/>
    <n v="10803.44"/>
    <x v="33"/>
    <m/>
    <s v="21.0"/>
    <s v="00036.0"/>
    <s v="91001"/>
    <s v="85000"/>
    <x v="7"/>
    <x v="72"/>
    <n v="7.5133458515891233E-3"/>
    <s v="Construction management services for Newton - phase 1 &amp; 2.  This PO includes allowances of $100,000.00"/>
  </r>
  <r>
    <s v="Newton-21st Century-CM/PM Management"/>
    <x v="3"/>
    <x v="5"/>
    <x v="20"/>
    <x v="0"/>
    <x v="6"/>
    <x v="6"/>
    <x v="32"/>
    <x v="44"/>
    <x v="1"/>
    <m/>
    <x v="51"/>
    <n v="0"/>
    <n v="10204.459999999999"/>
    <n v="89359"/>
    <d v="2020-10-13T00:00:00"/>
    <s v="000000020134067"/>
    <n v="10204.459999999999"/>
    <x v="33"/>
    <m/>
    <s v="21.0"/>
    <s v="00036.0"/>
    <s v="91001"/>
    <s v="85000"/>
    <x v="7"/>
    <x v="72"/>
    <n v="7.0967800264274284E-3"/>
    <s v="Construction management services for Newton - phase 1 &amp; 2.  This PO includes allowances of $100,000.00"/>
  </r>
  <r>
    <s v="Newton-21st Century-CM/PM Management"/>
    <x v="3"/>
    <x v="5"/>
    <x v="20"/>
    <x v="0"/>
    <x v="6"/>
    <x v="6"/>
    <x v="32"/>
    <x v="45"/>
    <x v="1"/>
    <m/>
    <x v="51"/>
    <n v="0"/>
    <n v="9668.25"/>
    <n v="90460"/>
    <d v="2020-10-20T00:00:00"/>
    <s v="000000020136025"/>
    <n v="9668.25"/>
    <x v="33"/>
    <m/>
    <s v="21.0"/>
    <s v="00036.0"/>
    <s v="91001"/>
    <s v="85000"/>
    <x v="7"/>
    <x v="72"/>
    <n v="6.7238681410390156E-3"/>
    <s v="Construction management services for Newton - phase 1 &amp; 2.  This PO includes allowances of $100,000.00"/>
  </r>
  <r>
    <s v="Newton-21st Century-CM/PM Management"/>
    <x v="3"/>
    <x v="5"/>
    <x v="20"/>
    <x v="0"/>
    <x v="6"/>
    <x v="6"/>
    <x v="32"/>
    <x v="40"/>
    <x v="1"/>
    <m/>
    <x v="51"/>
    <n v="0"/>
    <n v="10772.74"/>
    <n v="91321"/>
    <d v="2020-12-18T00:00:00"/>
    <s v="000000020151933"/>
    <n v="10772.74"/>
    <x v="33"/>
    <m/>
    <s v="21.0"/>
    <s v="00036.0"/>
    <s v="91001"/>
    <s v="85000"/>
    <x v="7"/>
    <x v="72"/>
    <n v="7.4919952708811461E-3"/>
    <s v="Construction management services for Newton - phase 1 &amp; 2.  This PO includes allowances of $100,000.00"/>
  </r>
  <r>
    <s v="Newton-21st Century-CM/PM Management"/>
    <x v="3"/>
    <x v="5"/>
    <x v="20"/>
    <x v="0"/>
    <x v="6"/>
    <x v="6"/>
    <x v="32"/>
    <x v="40"/>
    <x v="1"/>
    <m/>
    <x v="51"/>
    <n v="0"/>
    <n v="9313.5"/>
    <n v="91964"/>
    <d v="2020-12-18T00:00:00"/>
    <s v="000000020151933"/>
    <n v="9313.5"/>
    <x v="33"/>
    <m/>
    <s v="21.0"/>
    <s v="00036.0"/>
    <s v="91001"/>
    <s v="85000"/>
    <x v="7"/>
    <x v="72"/>
    <n v="6.4771541831838099E-3"/>
    <s v="Construction management services for Newton - phase 1 &amp; 2.  This PO includes allowances of $100,000.00"/>
  </r>
  <r>
    <s v="Newton-21st Century-CM/PM Management"/>
    <x v="3"/>
    <x v="5"/>
    <x v="20"/>
    <x v="0"/>
    <x v="6"/>
    <x v="6"/>
    <x v="32"/>
    <x v="65"/>
    <x v="1"/>
    <m/>
    <x v="51"/>
    <n v="0"/>
    <n v="9959.5499999999993"/>
    <n v="92821"/>
    <d v="2021-02-08T00:00:00"/>
    <s v="000000020162981"/>
    <n v="9959.5499999999993"/>
    <x v="33"/>
    <m/>
    <s v="21.0"/>
    <s v="00036.0"/>
    <s v="91001"/>
    <s v="85000"/>
    <x v="7"/>
    <x v="72"/>
    <n v="6.9264552472355512E-3"/>
    <s v="Construction management services for Newton - phase 1 &amp; 2.  This PO includes allowances of $100,000.00"/>
  </r>
  <r>
    <s v="Newton-21st Century-CM/PM Management"/>
    <x v="3"/>
    <x v="5"/>
    <x v="20"/>
    <x v="0"/>
    <x v="6"/>
    <x v="6"/>
    <x v="32"/>
    <x v="66"/>
    <x v="1"/>
    <m/>
    <x v="51"/>
    <n v="0"/>
    <n v="7326.23"/>
    <n v="94011"/>
    <d v="2021-04-05T00:00:00"/>
    <s v="000000020177572"/>
    <n v="7326.23"/>
    <x v="33"/>
    <m/>
    <s v="21.0"/>
    <s v="00036.0"/>
    <s v="91001"/>
    <s v="85000"/>
    <x v="7"/>
    <x v="72"/>
    <n v="5.0950900618958201E-3"/>
    <s v="Construction management services for Newton - phase 1 &amp; 2.  This PO includes allowances of $100,000.00"/>
  </r>
  <r>
    <s v="Newton-21st Century-CM/PM Management"/>
    <x v="3"/>
    <x v="5"/>
    <x v="20"/>
    <x v="0"/>
    <x v="6"/>
    <x v="6"/>
    <x v="32"/>
    <x v="67"/>
    <x v="1"/>
    <m/>
    <x v="51"/>
    <n v="0"/>
    <n v="6204"/>
    <n v="94918"/>
    <d v="2021-04-16T00:00:00"/>
    <s v="000000020181024"/>
    <n v="6204"/>
    <x v="33"/>
    <m/>
    <s v="21.0"/>
    <s v="00036.0"/>
    <s v="91001"/>
    <s v="85000"/>
    <x v="7"/>
    <x v="72"/>
    <n v="4.3146254955142918E-3"/>
    <s v="Construction management services for Newton - phase 1 &amp; 2.  This PO includes allowances of $100,000.00"/>
  </r>
  <r>
    <s v="Newton-21st Century-CM/PM Management"/>
    <x v="3"/>
    <x v="5"/>
    <x v="20"/>
    <x v="0"/>
    <x v="6"/>
    <x v="6"/>
    <x v="32"/>
    <x v="68"/>
    <x v="1"/>
    <m/>
    <x v="51"/>
    <n v="0"/>
    <n v="6625.6"/>
    <n v="95700"/>
    <d v="2021-05-25T00:00:00"/>
    <s v="000000020192064"/>
    <n v="6625.6"/>
    <x v="33"/>
    <m/>
    <s v="21.0"/>
    <s v="00036.0"/>
    <s v="91001"/>
    <s v="85000"/>
    <x v="7"/>
    <x v="72"/>
    <n v="4.6078308644551084E-3"/>
    <s v="Construction management services for Newton - phase 1 &amp; 2.  This PO includes allowances of $100,000.00"/>
  </r>
  <r>
    <s v="Newton-21st Century-CM/PM Management"/>
    <x v="3"/>
    <x v="5"/>
    <x v="20"/>
    <x v="0"/>
    <x v="6"/>
    <x v="6"/>
    <x v="32"/>
    <x v="68"/>
    <x v="1"/>
    <m/>
    <x v="51"/>
    <n v="0"/>
    <n v="3842.19"/>
    <n v="96936"/>
    <d v="2021-05-25T00:00:00"/>
    <s v="000000020192064"/>
    <n v="3842.19"/>
    <x v="33"/>
    <m/>
    <s v="21.0"/>
    <s v="00036.0"/>
    <s v="91001"/>
    <s v="85000"/>
    <x v="7"/>
    <x v="72"/>
    <n v="2.6720842895889838E-3"/>
    <s v="Construction management services for Newton - phase 1 &amp; 2.  This PO includes allowances of $100,000.00"/>
  </r>
  <r>
    <s v="Newton-21st Century-CM/PM Management"/>
    <x v="3"/>
    <x v="5"/>
    <x v="20"/>
    <x v="0"/>
    <x v="6"/>
    <x v="6"/>
    <x v="32"/>
    <x v="147"/>
    <x v="1"/>
    <m/>
    <x v="51"/>
    <n v="0"/>
    <n v="5920"/>
    <s v="97857R1"/>
    <d v="2021-06-22T00:00:00"/>
    <s v="000000020200048"/>
    <n v="5920"/>
    <x v="33"/>
    <m/>
    <s v="21.0"/>
    <s v="00036.0"/>
    <s v="91001"/>
    <s v="85000"/>
    <x v="7"/>
    <x v="72"/>
    <n v="4.1171152374991308E-3"/>
    <s v="Construction management services for Newton - phase 1 &amp; 2.  This PO includes allowances of $100,000.00"/>
  </r>
  <r>
    <s v="Newton-21st Century-CM/PM Management"/>
    <x v="3"/>
    <x v="5"/>
    <x v="20"/>
    <x v="0"/>
    <x v="6"/>
    <x v="6"/>
    <x v="32"/>
    <x v="12"/>
    <x v="2"/>
    <m/>
    <x v="51"/>
    <n v="0"/>
    <n v="21440"/>
    <n v="100426"/>
    <d v="2021-09-08T00:00:00"/>
    <s v="000000020253624"/>
    <n v="21440"/>
    <x v="33"/>
    <m/>
    <s v="21.0"/>
    <s v="00036.0"/>
    <s v="91001"/>
    <s v="85000"/>
    <x v="7"/>
    <x v="72"/>
    <n v="1.491063356283469E-2"/>
    <s v="Construction management services for Newton - phase 1 &amp; 2.  This PO includes allowances of $100,000.00"/>
  </r>
  <r>
    <s v="Newton-21st Century-CM/PM Management"/>
    <x v="3"/>
    <x v="5"/>
    <x v="20"/>
    <x v="0"/>
    <x v="6"/>
    <x v="6"/>
    <x v="32"/>
    <x v="17"/>
    <x v="1"/>
    <m/>
    <x v="51"/>
    <n v="0"/>
    <n v="9760"/>
    <n v="98430"/>
    <d v="2021-09-09T00:00:00"/>
    <s v="000000020255187"/>
    <n v="9760"/>
    <x v="33"/>
    <m/>
    <s v="21.0"/>
    <s v="00036.0"/>
    <s v="91001"/>
    <s v="85000"/>
    <x v="7"/>
    <x v="72"/>
    <n v="6.7876764726337016E-3"/>
    <s v="Construction management services for Newton - phase 1 &amp; 2.  This PO includes allowances of $100,000.00"/>
  </r>
  <r>
    <s v="Newton-21st Century-CM/PM Management"/>
    <x v="3"/>
    <x v="5"/>
    <x v="20"/>
    <x v="0"/>
    <x v="6"/>
    <x v="6"/>
    <x v="32"/>
    <x v="69"/>
    <x v="2"/>
    <s v="2-4694"/>
    <x v="51"/>
    <n v="-10125.710000000021"/>
    <n v="-10125.710000000021"/>
    <m/>
    <m/>
    <m/>
    <n v="0"/>
    <x v="33"/>
    <m/>
    <s v="21.0"/>
    <s v="00036.0"/>
    <s v="91001"/>
    <s v="85000"/>
    <x v="7"/>
    <x v="72"/>
    <n v="0"/>
    <s v="Construction management services for Newton - phase 1 &amp; 2.  This PO includes allowances of $100,000.00"/>
  </r>
  <r>
    <s v="Newton-21st Century-DSA Fees"/>
    <x v="3"/>
    <x v="7"/>
    <x v="20"/>
    <x v="0"/>
    <x v="9"/>
    <x v="9"/>
    <x v="91"/>
    <x v="119"/>
    <x v="1"/>
    <s v="21-3753"/>
    <x v="289"/>
    <n v="0"/>
    <n v="28270.82"/>
    <s v="Per email"/>
    <d v="2021-01-20T00:00:00"/>
    <s v="000000020157907"/>
    <n v="28270.82"/>
    <x v="33"/>
    <m/>
    <s v="21.0"/>
    <s v="00036.0"/>
    <s v="91001"/>
    <s v="85000"/>
    <x v="9"/>
    <x v="72"/>
    <n v="1"/>
    <s v="DSA plan check review fee for Newton 21st Century."/>
  </r>
  <r>
    <s v="Newton-21st Century-Design"/>
    <x v="3"/>
    <x v="6"/>
    <x v="20"/>
    <x v="0"/>
    <x v="51"/>
    <x v="8"/>
    <x v="149"/>
    <x v="185"/>
    <x v="4"/>
    <m/>
    <x v="290"/>
    <n v="0"/>
    <n v="2312.3000000000002"/>
    <n v="966481"/>
    <d v="2018-10-19T00:00:00"/>
    <n v="24871020"/>
    <n v="2312.3000000000002"/>
    <x v="33"/>
    <m/>
    <s v="21.0"/>
    <s v="00036.0"/>
    <s v="91001"/>
    <s v="85000"/>
    <x v="8"/>
    <x v="72"/>
    <n v="1.7050473767651071E-2"/>
    <s v="Architect - To modernize and upgrade Newton to create classrooms for the 21st Century project.  Include allowances of $20,000.00. "/>
  </r>
  <r>
    <s v="Newton-21st Century-Design"/>
    <x v="3"/>
    <x v="6"/>
    <x v="20"/>
    <x v="0"/>
    <x v="51"/>
    <x v="8"/>
    <x v="149"/>
    <x v="192"/>
    <x v="4"/>
    <m/>
    <x v="290"/>
    <n v="0"/>
    <n v="12717.65"/>
    <s v="968552R"/>
    <d v="2019-09-16T00:00:00"/>
    <s v="000000020015463"/>
    <n v="12717.65"/>
    <x v="33"/>
    <m/>
    <s v="21.0"/>
    <s v="00036.0"/>
    <s v="91001"/>
    <s v="85000"/>
    <x v="8"/>
    <x v="72"/>
    <n v="9.3777605722080881E-2"/>
    <s v="Architect - To modernize and upgrade Newton to create classrooms for the 21st Century project.  Include allowances of $20,000.00."/>
  </r>
  <r>
    <s v="Newton-21st Century-Design"/>
    <x v="3"/>
    <x v="6"/>
    <x v="20"/>
    <x v="0"/>
    <x v="51"/>
    <x v="8"/>
    <x v="149"/>
    <x v="23"/>
    <x v="0"/>
    <m/>
    <x v="290"/>
    <n v="0"/>
    <n v="16186.1"/>
    <n v="970829"/>
    <d v="2020-02-13T00:00:00"/>
    <s v="000000020070049"/>
    <n v="16186.1"/>
    <x v="33"/>
    <m/>
    <s v="21.0"/>
    <s v="00036.0"/>
    <s v="91001"/>
    <s v="85000"/>
    <x v="8"/>
    <x v="72"/>
    <n v="0.11935331637355751"/>
    <s v="Architect - To modernize and upgrade Newton to create classrooms for the 21st Century project.  Include allowances of $20,000.00."/>
  </r>
  <r>
    <s v="Newton-21st Century-Design"/>
    <x v="3"/>
    <x v="6"/>
    <x v="20"/>
    <x v="0"/>
    <x v="51"/>
    <x v="8"/>
    <x v="149"/>
    <x v="193"/>
    <x v="0"/>
    <m/>
    <x v="290"/>
    <n v="0"/>
    <n v="19076.48"/>
    <n v="971445"/>
    <d v="2020-06-04T00:00:00"/>
    <s v="000000020102538"/>
    <n v="19076.48"/>
    <x v="33"/>
    <m/>
    <s v="21.0"/>
    <s v="00036.0"/>
    <s v="91001"/>
    <s v="85000"/>
    <x v="8"/>
    <x v="72"/>
    <n v="0.14066644545219922"/>
    <s v="Architect - To modernize and upgrade Newton to create classrooms for the 21st Century project.  Include allowances of $20,000.00."/>
  </r>
  <r>
    <s v="Newton-21st Century-Design"/>
    <x v="3"/>
    <x v="6"/>
    <x v="20"/>
    <x v="0"/>
    <x v="51"/>
    <x v="8"/>
    <x v="149"/>
    <x v="292"/>
    <x v="1"/>
    <m/>
    <x v="290"/>
    <n v="0"/>
    <n v="11738"/>
    <s v="971454R"/>
    <d v="2020-09-10T00:00:00"/>
    <s v="000000020125582"/>
    <n v="11738"/>
    <x v="33"/>
    <m/>
    <s v="21.0"/>
    <s v="00036.0"/>
    <s v="91001"/>
    <s v="85000"/>
    <x v="8"/>
    <x v="72"/>
    <n v="8.655384728827932E-2"/>
    <s v="Architect - To modernize and upgrade Newton to create classrooms for the 21st Century project.  Include allowances of $20,000.00.  Allowances for civil engineering for path of travel (Mod 1 dated 02/11/19)."/>
  </r>
  <r>
    <s v="Newton-21st Century-Design"/>
    <x v="3"/>
    <x v="6"/>
    <x v="20"/>
    <x v="0"/>
    <x v="51"/>
    <x v="8"/>
    <x v="149"/>
    <x v="128"/>
    <x v="1"/>
    <m/>
    <x v="290"/>
    <n v="0"/>
    <n v="9538.23"/>
    <s v="971723R"/>
    <d v="2021-05-07T00:00:00"/>
    <s v="000000020187161"/>
    <n v="9538.23"/>
    <x v="33"/>
    <m/>
    <s v="21.0"/>
    <s v="00036.0"/>
    <s v="91001"/>
    <s v="85000"/>
    <x v="8"/>
    <x v="72"/>
    <n v="7.0333148987943808E-2"/>
    <s v="Architect - To modernize and upgrade Newton to create classrooms for the 21st Century project.  Include allowances of $20,000.00."/>
  </r>
  <r>
    <s v="Newton-21st Century-Design"/>
    <x v="3"/>
    <x v="6"/>
    <x v="20"/>
    <x v="0"/>
    <x v="51"/>
    <x v="8"/>
    <x v="149"/>
    <x v="128"/>
    <x v="1"/>
    <m/>
    <x v="290"/>
    <n v="0"/>
    <n v="9538.24"/>
    <s v="972096R"/>
    <d v="2021-05-07T00:00:00"/>
    <s v="000000020187161"/>
    <n v="9538.24"/>
    <x v="33"/>
    <m/>
    <s v="21.0"/>
    <s v="00036.0"/>
    <s v="91001"/>
    <s v="85000"/>
    <x v="8"/>
    <x v="72"/>
    <n v="7.0333222726099612E-2"/>
    <s v="Architect - To modernize and upgrade Newton to create classrooms for the 21st Century project.  Include allowances of $20,000.00."/>
  </r>
  <r>
    <s v="Newton-21st Century-Design"/>
    <x v="3"/>
    <x v="6"/>
    <x v="20"/>
    <x v="0"/>
    <x v="51"/>
    <x v="8"/>
    <x v="149"/>
    <x v="108"/>
    <x v="1"/>
    <m/>
    <x v="290"/>
    <n v="0"/>
    <n v="2890.38"/>
    <n v="975779"/>
    <d v="2021-06-23T00:00:00"/>
    <s v="000000020200446"/>
    <n v="2890.38"/>
    <x v="33"/>
    <m/>
    <s v="21.0"/>
    <s v="00036.0"/>
    <s v="91001"/>
    <s v="85000"/>
    <x v="8"/>
    <x v="72"/>
    <n v="2.1313129078641743E-2"/>
    <s v="Architect - To modernize and upgrade Newton to create classrooms for the 21st Century project.  Include allowances of $20,000.00."/>
  </r>
  <r>
    <s v="Newton-21st Century-Design"/>
    <x v="3"/>
    <x v="6"/>
    <x v="20"/>
    <x v="0"/>
    <x v="51"/>
    <x v="8"/>
    <x v="149"/>
    <x v="95"/>
    <x v="2"/>
    <m/>
    <x v="290"/>
    <n v="0"/>
    <n v="867.11"/>
    <n v="96675"/>
    <d v="2021-12-20T00:00:00"/>
    <s v="000000020370745"/>
    <n v="867.11"/>
    <x v="33"/>
    <m/>
    <s v="21.0"/>
    <s v="00036.0"/>
    <s v="91001"/>
    <s v="85000"/>
    <x v="8"/>
    <x v="72"/>
    <n v="6.3939092283301999E-3"/>
    <s v="Architect - To modernize and upgrade Newton to create classrooms for the 21st Century project.  Include allowances of $20,000.00."/>
  </r>
  <r>
    <s v="Newton-21st Century-Design"/>
    <x v="3"/>
    <x v="6"/>
    <x v="20"/>
    <x v="0"/>
    <x v="51"/>
    <x v="8"/>
    <x v="149"/>
    <x v="81"/>
    <x v="2"/>
    <s v="2-521"/>
    <x v="290"/>
    <n v="50750.509999999995"/>
    <n v="50750.509999999995"/>
    <m/>
    <m/>
    <m/>
    <n v="0"/>
    <x v="33"/>
    <m/>
    <s v="21.0"/>
    <s v="00036.0"/>
    <s v="91001"/>
    <s v="85000"/>
    <x v="8"/>
    <x v="72"/>
    <n v="0"/>
    <s v="Architect - To modernize and upgrade Newton to create classrooms for the 21st Century project.  Include allowances of $20,000.00."/>
  </r>
  <r>
    <s v="Newton-21st Century-Design"/>
    <x v="3"/>
    <x v="6"/>
    <x v="20"/>
    <x v="0"/>
    <x v="51"/>
    <x v="8"/>
    <x v="94"/>
    <x v="292"/>
    <x v="1"/>
    <s v="21-1215"/>
    <x v="291"/>
    <n v="0"/>
    <n v="85965"/>
    <n v="972646"/>
    <d v="2020-09-10T00:00:00"/>
    <s v="000000020125582"/>
    <n v="85965"/>
    <x v="33"/>
    <m/>
    <s v="21.0"/>
    <s v="00036.0"/>
    <s v="91001"/>
    <s v="85000"/>
    <x v="13"/>
    <x v="72"/>
    <n v="1"/>
    <s v="Architect - Modifications to Architect services for Newton 21st Century, per District's request. To pay for : Mod 2 - CADD as builts, Mod 3 - Restrooms, Mod 4 - Contract deviations, &amp; Mod 5 - New Standards. Addendum to PO2W-20*1210."/>
  </r>
  <r>
    <s v="Newton-21st Century-Environ Consultant"/>
    <x v="3"/>
    <x v="2"/>
    <x v="20"/>
    <x v="0"/>
    <x v="2"/>
    <x v="2"/>
    <x v="40"/>
    <x v="44"/>
    <x v="1"/>
    <s v="2-10469"/>
    <x v="292"/>
    <n v="0"/>
    <n v="2950"/>
    <s v="MCSI-4528"/>
    <d v="2020-10-13T00:00:00"/>
    <s v="000000020134092"/>
    <n v="2950"/>
    <x v="33"/>
    <m/>
    <s v="21.0"/>
    <s v="00036.0"/>
    <s v="91001"/>
    <s v="85000"/>
    <x v="2"/>
    <x v="72"/>
    <n v="1"/>
    <s v="Asbestos &amp; lead-based paint survey of Newton's permanent buildings. Walk through, collect samples, testing of samples, and prepare report."/>
  </r>
  <r>
    <s v="Newton-21st Century-Contractor"/>
    <x v="3"/>
    <x v="3"/>
    <x v="20"/>
    <x v="0"/>
    <x v="63"/>
    <x v="63"/>
    <x v="41"/>
    <x v="293"/>
    <x v="1"/>
    <s v="21-2727"/>
    <x v="293"/>
    <n v="0"/>
    <n v="3400"/>
    <s v="Newton"/>
    <d v="2020-11-04T00:00:00"/>
    <s v="000000020139894"/>
    <n v="3400"/>
    <x v="33"/>
    <m/>
    <s v="21.0"/>
    <s v="00036.0"/>
    <s v="91001"/>
    <s v="85000"/>
    <x v="17"/>
    <x v="72"/>
    <n v="1"/>
    <s v="Removed 3 palm trees and their stumps at Newton."/>
  </r>
  <r>
    <s v="Newton-Fire alarm-DSA Fees"/>
    <x v="3"/>
    <x v="7"/>
    <x v="20"/>
    <x v="3"/>
    <x v="12"/>
    <x v="9"/>
    <x v="57"/>
    <x v="294"/>
    <x v="1"/>
    <s v="21-4441"/>
    <x v="294"/>
    <n v="0"/>
    <n v="645"/>
    <n v="12429"/>
    <d v="2021-03-20T00:00:00"/>
    <s v="000000020172261"/>
    <n v="645"/>
    <x v="34"/>
    <m/>
    <s v="21.0"/>
    <s v="00036.0"/>
    <s v="91001"/>
    <s v="85000"/>
    <x v="9"/>
    <x v="73"/>
    <n v="1"/>
    <s v="DGS plan/field review fee for Newton fire alarm"/>
  </r>
  <r>
    <s v="Newton-Fire alarm-Design"/>
    <x v="3"/>
    <x v="6"/>
    <x v="20"/>
    <x v="3"/>
    <x v="10"/>
    <x v="8"/>
    <x v="12"/>
    <x v="295"/>
    <x v="1"/>
    <m/>
    <x v="295"/>
    <n v="0"/>
    <n v="7125"/>
    <n v="27975"/>
    <d v="2020-09-18T00:00:00"/>
    <n v="20122659"/>
    <n v="7125"/>
    <x v="34"/>
    <m/>
    <s v="21.0"/>
    <s v="00036.0"/>
    <s v="91001"/>
    <s v="85000"/>
    <x v="8"/>
    <x v="73"/>
    <n v="1"/>
    <s v="Architect - Provide architectural &amp; engineering services to upgrade the existing fire detection and alarm systems for Newton. Facilities paid PO1-20*899 &amp; 19-104053 in the amount of $38,000.00. The total architect contract for Newton FA is $47,500.00"/>
  </r>
  <r>
    <s v="Newton-Fire alarm-Design"/>
    <x v="3"/>
    <x v="6"/>
    <x v="20"/>
    <x v="3"/>
    <x v="10"/>
    <x v="8"/>
    <x v="12"/>
    <x v="33"/>
    <x v="1"/>
    <m/>
    <x v="20"/>
    <n v="0"/>
    <n v="1425"/>
    <n v="28167"/>
    <d v="2021-02-05T00:00:00"/>
    <s v="000000020162584"/>
    <n v="1425"/>
    <x v="34"/>
    <m/>
    <s v="21.0"/>
    <s v="00036.0"/>
    <s v="91001"/>
    <s v="85000"/>
    <x v="8"/>
    <x v="73"/>
    <n v="8.3163116428362997E-3"/>
    <s v="Architect - Provide architectural &amp; engineering services to upgrade the existing fire detection and alarm systems for Newton. Facilities paid PO1-20*899 &amp; 19-104053 in the amount of $38,000.00. The total architect contract for Newton FA is $47,500.00"/>
  </r>
  <r>
    <s v="Newton-Fire alarm-Design"/>
    <x v="3"/>
    <x v="6"/>
    <x v="20"/>
    <x v="3"/>
    <x v="10"/>
    <x v="8"/>
    <x v="12"/>
    <x v="35"/>
    <x v="1"/>
    <s v="21-1992"/>
    <x v="20"/>
    <n v="0"/>
    <n v="950"/>
    <n v="28513"/>
    <d v="2021-05-26T00:00:00"/>
    <s v="000000020192536"/>
    <n v="950"/>
    <x v="34"/>
    <m/>
    <s v="21.0"/>
    <s v="00036.0"/>
    <s v="91001"/>
    <s v="85000"/>
    <x v="8"/>
    <x v="73"/>
    <n v="5.544207761890867E-3"/>
    <s v="Architect - Provide architectural &amp; engineering services to upgrade the existing fire detection and alarm systems for Newton. Facilities paid PO1-20*899 &amp; 19-104053 in the amount of $38,000.00. The total architect contract for Newton FA is $47,500.00"/>
  </r>
  <r>
    <s v="Newton-Fire Alarm-DSA Inspection"/>
    <x v="3"/>
    <x v="4"/>
    <x v="20"/>
    <x v="3"/>
    <x v="5"/>
    <x v="4"/>
    <x v="96"/>
    <x v="122"/>
    <x v="0"/>
    <m/>
    <x v="296"/>
    <n v="0"/>
    <n v="6090"/>
    <s v="202005-05:NFA"/>
    <d v="2020-05-26T00:00:00"/>
    <s v="000000020099846"/>
    <n v="6090"/>
    <x v="34"/>
    <m/>
    <s v="21.0"/>
    <s v="00036.0"/>
    <s v="91001"/>
    <s v="85000"/>
    <x v="5"/>
    <x v="73"/>
    <n v="0.74953846153846149"/>
    <s v="General inspection for the project as defined in Title 24 at Newton.  Alterations to 1 campus wide fire alarm upgrade"/>
  </r>
  <r>
    <s v="Newton-Fire Alarm-DSA Inspection"/>
    <x v="3"/>
    <x v="4"/>
    <x v="20"/>
    <x v="3"/>
    <x v="5"/>
    <x v="4"/>
    <x v="96"/>
    <x v="194"/>
    <x v="0"/>
    <s v="2-5883"/>
    <x v="296"/>
    <n v="0"/>
    <n v="2035"/>
    <s v="202006-04:NFA"/>
    <d v="2020-06-19T00:00:00"/>
    <s v="000000020106934"/>
    <n v="2035"/>
    <x v="34"/>
    <m/>
    <s v="21.0"/>
    <s v="00036.0"/>
    <s v="91001"/>
    <s v="85000"/>
    <x v="5"/>
    <x v="73"/>
    <n v="0.25046153846153846"/>
    <s v="General inspection for the project as defined in Title 24 at Newton.  Alterations to 1 campus wide fire alarm upgrade"/>
  </r>
  <r>
    <s v="Newton-Fire Alarm-Contractor"/>
    <x v="3"/>
    <x v="3"/>
    <x v="20"/>
    <x v="3"/>
    <x v="13"/>
    <x v="3"/>
    <x v="59"/>
    <x v="123"/>
    <x v="0"/>
    <m/>
    <x v="83"/>
    <n v="0"/>
    <n v="3359.2"/>
    <s v="Pay app #1"/>
    <d v="2020-03-10T00:00:00"/>
    <s v="000000020079637"/>
    <n v="3359.2"/>
    <x v="34"/>
    <m/>
    <s v="21.0"/>
    <s v="00036.0"/>
    <s v="91001"/>
    <s v="85000"/>
    <x v="4"/>
    <x v="73"/>
    <n v="2.6249441412089917E-3"/>
    <s v="Fire alarm and low voltage service for Newton"/>
  </r>
  <r>
    <s v="Newton-Fire Alarm-Contractor"/>
    <x v="3"/>
    <x v="3"/>
    <x v="20"/>
    <x v="3"/>
    <x v="13"/>
    <x v="3"/>
    <x v="59"/>
    <x v="124"/>
    <x v="0"/>
    <m/>
    <x v="83"/>
    <n v="0"/>
    <n v="21443.4"/>
    <s v="Pay app #2"/>
    <d v="2020-04-08T00:00:00"/>
    <s v="000000020087746"/>
    <n v="21443.4"/>
    <x v="34"/>
    <m/>
    <s v="21.0"/>
    <s v="00036.0"/>
    <s v="91001"/>
    <s v="85000"/>
    <x v="4"/>
    <x v="73"/>
    <n v="1.6756289353894054E-2"/>
    <s v="Fire alarm and low voltage service for Newton"/>
  </r>
  <r>
    <s v="Newton-Fire Alarm-Contractor"/>
    <x v="3"/>
    <x v="3"/>
    <x v="20"/>
    <x v="3"/>
    <x v="13"/>
    <x v="3"/>
    <x v="59"/>
    <x v="72"/>
    <x v="0"/>
    <m/>
    <x v="83"/>
    <n v="0"/>
    <n v="17273.14"/>
    <s v="Pay app #3"/>
    <d v="2020-04-24T00:00:00"/>
    <s v="000000020092209"/>
    <n v="17273.14"/>
    <x v="34"/>
    <m/>
    <s v="21.0"/>
    <s v="00036.0"/>
    <s v="91001"/>
    <s v="85000"/>
    <x v="4"/>
    <x v="73"/>
    <n v="1.3497567171732165E-2"/>
    <s v="Fire alarm and low voltage service for Newton"/>
  </r>
  <r>
    <s v="Newton-Fire Alarm-Contractor"/>
    <x v="3"/>
    <x v="3"/>
    <x v="20"/>
    <x v="3"/>
    <x v="13"/>
    <x v="3"/>
    <x v="59"/>
    <x v="125"/>
    <x v="0"/>
    <m/>
    <x v="83"/>
    <n v="0"/>
    <n v="21295.68"/>
    <s v="Pay app #4"/>
    <d v="2020-05-29T00:00:00"/>
    <s v="000000020101116"/>
    <n v="21295.68"/>
    <x v="34"/>
    <m/>
    <s v="21.0"/>
    <s v="00036.0"/>
    <s v="91001"/>
    <s v="85000"/>
    <x v="4"/>
    <x v="73"/>
    <n v="1.6640858076048318E-2"/>
    <s v="Fire alarm and low voltage service for Newton"/>
  </r>
  <r>
    <s v="Newton-Fire Alarm-Contractor"/>
    <x v="3"/>
    <x v="3"/>
    <x v="20"/>
    <x v="3"/>
    <x v="13"/>
    <x v="3"/>
    <x v="59"/>
    <x v="126"/>
    <x v="0"/>
    <m/>
    <x v="83"/>
    <n v="0"/>
    <n v="3504.98"/>
    <s v="Pay app #5"/>
    <d v="2020-07-30T00:00:00"/>
    <s v="000000020117024"/>
    <n v="3504.98"/>
    <x v="34"/>
    <m/>
    <s v="21.0"/>
    <s v="00036.0"/>
    <s v="91001"/>
    <s v="85000"/>
    <x v="4"/>
    <x v="73"/>
    <n v="2.7388594653651741E-3"/>
    <s v="Fire alarm and low voltage service for Newton"/>
  </r>
  <r>
    <s v="Newton-Fire Alarm-Contractor"/>
    <x v="3"/>
    <x v="3"/>
    <x v="20"/>
    <x v="3"/>
    <x v="13"/>
    <x v="3"/>
    <x v="59"/>
    <x v="126"/>
    <x v="0"/>
    <m/>
    <x v="83"/>
    <n v="0"/>
    <n v="10458.36"/>
    <s v="Pay app #6"/>
    <d v="2020-07-30T00:00:00"/>
    <s v="000000020117024"/>
    <n v="10458.36"/>
    <x v="34"/>
    <m/>
    <s v="21.0"/>
    <s v="00036.0"/>
    <s v="91001"/>
    <s v="85000"/>
    <x v="4"/>
    <x v="73"/>
    <n v="8.1723656848816609E-3"/>
    <s v="Fire alarm and low voltage service for Newton"/>
  </r>
  <r>
    <s v="Newton-Fire Alarm-Contractor"/>
    <x v="3"/>
    <x v="3"/>
    <x v="20"/>
    <x v="3"/>
    <x v="13"/>
    <x v="3"/>
    <x v="59"/>
    <x v="200"/>
    <x v="1"/>
    <m/>
    <x v="83"/>
    <n v="0"/>
    <n v="1211.25"/>
    <s v="Pay app #7"/>
    <d v="2020-08-28T00:00:00"/>
    <s v="000000020122656"/>
    <n v="1211.25"/>
    <x v="34"/>
    <m/>
    <s v="21.0"/>
    <s v="00036.0"/>
    <s v="91001"/>
    <s v="85000"/>
    <x v="4"/>
    <x v="73"/>
    <n v="9.4649428168593465E-4"/>
    <s v="Fire alarm and low voltage service for Newton"/>
  </r>
  <r>
    <s v="Newton-Fire Alarm-Contractor"/>
    <x v="3"/>
    <x v="3"/>
    <x v="20"/>
    <x v="3"/>
    <x v="13"/>
    <x v="3"/>
    <x v="59"/>
    <x v="5"/>
    <x v="2"/>
    <s v="2-4510"/>
    <x v="83"/>
    <n v="4133.9999999999854"/>
    <n v="4133.9999999999854"/>
    <m/>
    <m/>
    <m/>
    <n v="0"/>
    <x v="34"/>
    <m/>
    <s v="21.0"/>
    <s v="00036.0"/>
    <s v="91001"/>
    <s v="85000"/>
    <x v="4"/>
    <x v="73"/>
    <n v="0"/>
    <s v="Fire alarm and low voltage service for Newton"/>
  </r>
  <r>
    <s v="Newton-Interim Housing-Reprographics"/>
    <x v="3"/>
    <x v="8"/>
    <x v="20"/>
    <x v="4"/>
    <x v="15"/>
    <x v="11"/>
    <x v="49"/>
    <x v="12"/>
    <x v="2"/>
    <m/>
    <x v="99"/>
    <n v="0"/>
    <n v="129.44999999999999"/>
    <n v="10959170"/>
    <d v="2021-09-08T00:00:00"/>
    <s v="000000020253617"/>
    <n v="129.44999999999999"/>
    <x v="35"/>
    <m/>
    <s v="21.0"/>
    <s v="00036.0"/>
    <s v="91001"/>
    <s v="85000"/>
    <x v="7"/>
    <x v="74"/>
    <n v="2.5889999999999996E-2"/>
    <s v="Scanning/printing - set-up, copy, digital processing, copying, stapling, binding, 3 hole drill, cover, and delivery for Newton."/>
  </r>
  <r>
    <s v="Newton-Interim Housing-Reprographics"/>
    <x v="3"/>
    <x v="8"/>
    <x v="20"/>
    <x v="4"/>
    <x v="15"/>
    <x v="11"/>
    <x v="49"/>
    <x v="12"/>
    <x v="2"/>
    <m/>
    <x v="99"/>
    <n v="0"/>
    <n v="28.53"/>
    <n v="10973023"/>
    <d v="2021-09-08T00:00:00"/>
    <s v="000000020253617"/>
    <n v="28.53"/>
    <x v="35"/>
    <m/>
    <s v="21.0"/>
    <s v="00036.0"/>
    <s v="91001"/>
    <s v="85000"/>
    <x v="7"/>
    <x v="74"/>
    <n v="5.7060000000000001E-3"/>
    <s v="Scanning/printing - set-up, copy, digital processing, copying, stapling, binding, 3 hole drill, cover, and delivery for Newton."/>
  </r>
  <r>
    <s v="Newton-Interim Housing-Reprographics"/>
    <x v="3"/>
    <x v="8"/>
    <x v="20"/>
    <x v="4"/>
    <x v="15"/>
    <x v="11"/>
    <x v="49"/>
    <x v="12"/>
    <x v="2"/>
    <m/>
    <x v="99"/>
    <n v="0"/>
    <n v="15.58"/>
    <n v="10975113"/>
    <d v="2021-09-08T00:00:00"/>
    <s v="000000020253617"/>
    <n v="15.58"/>
    <x v="35"/>
    <m/>
    <s v="21.0"/>
    <s v="00036.0"/>
    <s v="91001"/>
    <s v="85000"/>
    <x v="7"/>
    <x v="74"/>
    <n v="3.1159999999999998E-3"/>
    <s v="Scanning/printing - set-up, copy, digital processing, copying, stapling, binding, 3 hole drill, cover, and delivery for Newton."/>
  </r>
  <r>
    <s v="Newton-Interim Housing-Reprographics"/>
    <x v="3"/>
    <x v="8"/>
    <x v="20"/>
    <x v="4"/>
    <x v="15"/>
    <x v="11"/>
    <x v="49"/>
    <x v="12"/>
    <x v="2"/>
    <m/>
    <x v="99"/>
    <n v="0"/>
    <n v="13.38"/>
    <n v="10978975"/>
    <d v="2021-09-08T00:00:00"/>
    <s v="000000020253617"/>
    <n v="13.38"/>
    <x v="35"/>
    <m/>
    <s v="21.0"/>
    <s v="00036.0"/>
    <s v="91001"/>
    <s v="85000"/>
    <x v="7"/>
    <x v="74"/>
    <n v="2.676E-3"/>
    <s v="Scanning/printing - set-up, copy, digital processing, copying, stapling, binding, 3 hole drill, cover, and delivery for Newton."/>
  </r>
  <r>
    <s v="Newton-Interim Housing-Reprographics"/>
    <x v="3"/>
    <x v="8"/>
    <x v="20"/>
    <x v="4"/>
    <x v="15"/>
    <x v="11"/>
    <x v="49"/>
    <x v="162"/>
    <x v="2"/>
    <m/>
    <x v="99"/>
    <n v="0"/>
    <n v="353"/>
    <n v="11120655"/>
    <d v="2022-01-24T00:00:00"/>
    <s v="000000020395760"/>
    <n v="353"/>
    <x v="35"/>
    <m/>
    <s v="21.0"/>
    <s v="00036.0"/>
    <s v="91001"/>
    <s v="85000"/>
    <x v="7"/>
    <x v="74"/>
    <n v="7.0599999999999996E-2"/>
    <s v="Scanning/printing - set-up, copy, digital processing, copying, stapling, binding, 3 hole drill, cover, and delivery for Newton."/>
  </r>
  <r>
    <s v="Newton-Interim Housing-Contractor"/>
    <x v="3"/>
    <x v="3"/>
    <x v="20"/>
    <x v="4"/>
    <x v="58"/>
    <x v="3"/>
    <x v="150"/>
    <x v="296"/>
    <x v="2"/>
    <m/>
    <x v="297"/>
    <n v="0"/>
    <n v="117420"/>
    <s v="Pay app #1"/>
    <d v="2022-03-11T00:00:00"/>
    <s v="000000020441844"/>
    <n v="117420"/>
    <x v="35"/>
    <m/>
    <s v="21.0"/>
    <s v="00036.0"/>
    <s v="91001"/>
    <s v="85000"/>
    <x v="3"/>
    <x v="74"/>
    <n v="0.29465495608531994"/>
    <s v="Provide labor and materials to complete Newton Interim Housing project per Bid #2020-21.30"/>
  </r>
  <r>
    <s v="Newton-Interim Housing-Contractor"/>
    <x v="3"/>
    <x v="3"/>
    <x v="20"/>
    <x v="4"/>
    <x v="58"/>
    <x v="3"/>
    <x v="150"/>
    <x v="297"/>
    <x v="2"/>
    <s v="22-3543"/>
    <x v="297"/>
    <n v="281080"/>
    <n v="281080"/>
    <m/>
    <m/>
    <m/>
    <n v="0"/>
    <x v="35"/>
    <m/>
    <s v="21.0"/>
    <s v="00036.0"/>
    <s v="91001"/>
    <s v="85000"/>
    <x v="3"/>
    <x v="74"/>
    <n v="0"/>
    <s v="Provide labor and materials to complete Newton Interim Housing project per Bid #2020-21.30"/>
  </r>
  <r>
    <s v="Newton-Interim Housing-DSA Fees"/>
    <x v="3"/>
    <x v="7"/>
    <x v="20"/>
    <x v="4"/>
    <x v="9"/>
    <x v="9"/>
    <x v="15"/>
    <x v="298"/>
    <x v="0"/>
    <s v="2-6939"/>
    <x v="298"/>
    <n v="0"/>
    <n v="4175.4399999999996"/>
    <s v="Per email"/>
    <d v="2020-01-28T00:00:00"/>
    <s v="000000020062969"/>
    <n v="4175.4399999999996"/>
    <x v="35"/>
    <m/>
    <s v="21.0"/>
    <s v="00036.0"/>
    <s v="91001"/>
    <s v="85000"/>
    <x v="9"/>
    <x v="74"/>
    <n v="1"/>
    <s v="DSA plan check review fee for Newton interim housing."/>
  </r>
  <r>
    <s v="Newton-Interim Housing-Design"/>
    <x v="3"/>
    <x v="6"/>
    <x v="20"/>
    <x v="4"/>
    <x v="51"/>
    <x v="8"/>
    <x v="103"/>
    <x v="299"/>
    <x v="2"/>
    <s v="22-3670"/>
    <x v="299"/>
    <n v="1725"/>
    <n v="1725"/>
    <m/>
    <m/>
    <m/>
    <n v="0"/>
    <x v="35"/>
    <m/>
    <s v="21.0"/>
    <s v="00036.0"/>
    <s v="91001"/>
    <s v="85000"/>
    <x v="13"/>
    <x v="74"/>
    <n v="0"/>
    <s v="Architect - Modifications to Architect services for Newton Interim Housing parking lot.  Additional design service fee for the civil engineering to conduct topographic survey for redesigning the existing ADA parking stalls/accessible ramp (Mod 5 dated 12/06/21).  Addendum to PO2W-20*1208."/>
  </r>
  <r>
    <s v="Newton-Interim Housing-Design"/>
    <x v="3"/>
    <x v="6"/>
    <x v="20"/>
    <x v="4"/>
    <x v="51"/>
    <x v="8"/>
    <x v="149"/>
    <x v="185"/>
    <x v="4"/>
    <m/>
    <x v="300"/>
    <n v="0"/>
    <n v="1006.76"/>
    <n v="966483"/>
    <d v="2018-10-19T00:00:00"/>
    <n v="24871020"/>
    <n v="1006.76"/>
    <x v="35"/>
    <m/>
    <s v="21.0"/>
    <s v="00036.0"/>
    <s v="91001"/>
    <s v="85000"/>
    <x v="8"/>
    <x v="74"/>
    <n v="1.4313157254221326E-2"/>
    <s v="Architect - To provide interim housing at Newton during renovation of existing classrooms.  Include allowances of $20,000.00."/>
  </r>
  <r>
    <s v="Newton-Interim Housing-Design"/>
    <x v="3"/>
    <x v="6"/>
    <x v="20"/>
    <x v="4"/>
    <x v="51"/>
    <x v="8"/>
    <x v="149"/>
    <x v="300"/>
    <x v="4"/>
    <m/>
    <x v="300"/>
    <n v="0"/>
    <n v="11511.5"/>
    <n v="967630"/>
    <d v="2019-02-28T00:00:00"/>
    <n v="25125651"/>
    <n v="11511.5"/>
    <x v="35"/>
    <m/>
    <s v="21.0"/>
    <s v="00036.0"/>
    <s v="91001"/>
    <s v="85000"/>
    <x v="8"/>
    <x v="74"/>
    <n v="0.16365957103179388"/>
    <s v="Architect - To provide interim housing at Newton during renovation of existing classrooms.  Include allowances of $20,000.00. Allowances for site survey (Part of mod 1 - site survey &amp; Mod 2 - civil engineering). Total charged for mod 1 &amp; 2 is $24,520.00."/>
  </r>
  <r>
    <s v="Newton-Interim Housing-Design"/>
    <x v="3"/>
    <x v="6"/>
    <x v="20"/>
    <x v="4"/>
    <x v="51"/>
    <x v="8"/>
    <x v="149"/>
    <x v="192"/>
    <x v="4"/>
    <m/>
    <x v="300"/>
    <n v="0"/>
    <n v="12584.52"/>
    <s v="968554R"/>
    <d v="2019-09-16T00:00:00"/>
    <s v="000000020015463"/>
    <n v="12584.52"/>
    <x v="35"/>
    <m/>
    <s v="21.0"/>
    <s v="00036.0"/>
    <s v="91001"/>
    <s v="85000"/>
    <x v="8"/>
    <x v="74"/>
    <n v="0.1789147500187665"/>
    <s v="Architect - To provide interim housing at Newton during renovation of existing classrooms.  Include allowances of $20,000.00."/>
  </r>
  <r>
    <s v="Newton-Interim Housing-Design"/>
    <x v="3"/>
    <x v="6"/>
    <x v="20"/>
    <x v="4"/>
    <x v="51"/>
    <x v="8"/>
    <x v="149"/>
    <x v="264"/>
    <x v="0"/>
    <m/>
    <x v="300"/>
    <n v="0"/>
    <n v="16611.57"/>
    <n v="970837"/>
    <d v="2020-04-02T00:00:00"/>
    <s v="000000020086379"/>
    <n v="16611.57"/>
    <x v="35"/>
    <m/>
    <s v="21.0"/>
    <s v="00036.0"/>
    <s v="91001"/>
    <s v="85000"/>
    <x v="8"/>
    <x v="74"/>
    <n v="0.23616752120615175"/>
    <s v="Architect - To provide interim housing at Newton during renovation of existing classrooms.  Include allowances of $20,000.00."/>
  </r>
  <r>
    <s v="Newton-Interim Housing-Design"/>
    <x v="3"/>
    <x v="6"/>
    <x v="20"/>
    <x v="4"/>
    <x v="51"/>
    <x v="8"/>
    <x v="149"/>
    <x v="128"/>
    <x v="1"/>
    <m/>
    <x v="300"/>
    <n v="0"/>
    <n v="8488.5"/>
    <n v="971456"/>
    <d v="2021-05-07T00:00:00"/>
    <s v="000000020187161"/>
    <n v="8488.5"/>
    <x v="35"/>
    <m/>
    <s v="21.0"/>
    <s v="00036.0"/>
    <s v="91001"/>
    <s v="85000"/>
    <x v="8"/>
    <x v="74"/>
    <n v="0.1206814288931401"/>
    <s v="Architect - To provide interim housing at Newton during renovation of existing classrooms.  Include allowances of $20,000.00. Allowances for site survey (Part of mod 1 - site survey &amp; Mod 2 - civil engineering). Total charged for mod 1 &amp; 2 is $24,520.00."/>
  </r>
  <r>
    <s v="Newton-Interim Housing-Design"/>
    <x v="3"/>
    <x v="6"/>
    <x v="20"/>
    <x v="4"/>
    <x v="51"/>
    <x v="8"/>
    <x v="149"/>
    <x v="42"/>
    <x v="1"/>
    <m/>
    <x v="300"/>
    <n v="0"/>
    <n v="1258.45"/>
    <n v="972926"/>
    <d v="2021-06-02T00:00:00"/>
    <s v="000000020194098"/>
    <n v="1258.45"/>
    <x v="35"/>
    <m/>
    <s v="21.0"/>
    <s v="00036.0"/>
    <s v="91001"/>
    <s v="85000"/>
    <x v="8"/>
    <x v="74"/>
    <n v="1.7891446567776657E-2"/>
    <s v="Architect - To provide interim housing at Newton during renovation of existing classrooms.  Include allowances of $20,000.00."/>
  </r>
  <r>
    <s v="Newton-Interim Housing-Design"/>
    <x v="3"/>
    <x v="6"/>
    <x v="20"/>
    <x v="4"/>
    <x v="51"/>
    <x v="8"/>
    <x v="149"/>
    <x v="95"/>
    <x v="2"/>
    <m/>
    <x v="300"/>
    <n v="0"/>
    <n v="1258.45"/>
    <n v="976673"/>
    <d v="2021-12-20T00:00:00"/>
    <s v="000000020370745"/>
    <n v="1258.45"/>
    <x v="35"/>
    <m/>
    <s v="21.0"/>
    <s v="00036.0"/>
    <s v="91001"/>
    <s v="85000"/>
    <x v="8"/>
    <x v="74"/>
    <n v="1.7891446567776657E-2"/>
    <s v="Architect - To provide interim housing at Newton during renovation of existing classrooms.  Include allowances of $20,000.00."/>
  </r>
  <r>
    <s v="Newton-Interim Housing-Design"/>
    <x v="3"/>
    <x v="6"/>
    <x v="20"/>
    <x v="4"/>
    <x v="51"/>
    <x v="8"/>
    <x v="149"/>
    <x v="296"/>
    <x v="2"/>
    <m/>
    <x v="300"/>
    <n v="0"/>
    <n v="5033.8100000000004"/>
    <n v="978312"/>
    <d v="2022-03-11T00:00:00"/>
    <s v="000000020441852"/>
    <n v="5033.8100000000004"/>
    <x v="35"/>
    <m/>
    <s v="21.0"/>
    <s v="00036.0"/>
    <s v="91001"/>
    <s v="85000"/>
    <x v="8"/>
    <x v="74"/>
    <n v="7.1565928441606599E-2"/>
    <s v="Architect - To provide interim housing at Newton during renovation of existing classrooms.  Include allowances of $20,000.00."/>
  </r>
  <r>
    <s v="Newton-Interim Housing-Design"/>
    <x v="3"/>
    <x v="6"/>
    <x v="20"/>
    <x v="4"/>
    <x v="51"/>
    <x v="8"/>
    <x v="149"/>
    <x v="296"/>
    <x v="2"/>
    <m/>
    <x v="300"/>
    <n v="0"/>
    <n v="2516.9"/>
    <n v="978476"/>
    <d v="2022-03-11T00:00:00"/>
    <s v="000000020441852"/>
    <n v="2516.9"/>
    <x v="35"/>
    <m/>
    <s v="21.0"/>
    <s v="00036.0"/>
    <s v="91001"/>
    <s v="85000"/>
    <x v="8"/>
    <x v="74"/>
    <n v="3.5782893135553315E-2"/>
    <s v="Architect - To provide interim housing at Newton during renovation of existing classrooms.  Include allowances of $20,000.00."/>
  </r>
  <r>
    <s v="Newton-Interim Housing-Design"/>
    <x v="3"/>
    <x v="6"/>
    <x v="20"/>
    <x v="4"/>
    <x v="51"/>
    <x v="8"/>
    <x v="149"/>
    <x v="301"/>
    <x v="2"/>
    <m/>
    <x v="300"/>
    <n v="0"/>
    <n v="3146.13"/>
    <n v="978836"/>
    <d v="2022-03-24T00:00:00"/>
    <s v="000000020451058"/>
    <n v="3146.13"/>
    <x v="35"/>
    <m/>
    <s v="21.0"/>
    <s v="00036.0"/>
    <s v="91001"/>
    <s v="85000"/>
    <x v="8"/>
    <x v="74"/>
    <n v="4.4728687504691625E-2"/>
    <s v="Architect - To provide interim housing at Newton during renovation of existing classrooms.  Include allowances of $20,000.00."/>
  </r>
  <r>
    <s v="Newton-Interim Housing-Design"/>
    <x v="3"/>
    <x v="6"/>
    <x v="20"/>
    <x v="4"/>
    <x v="51"/>
    <x v="8"/>
    <x v="149"/>
    <x v="81"/>
    <x v="2"/>
    <s v="2-518"/>
    <x v="300"/>
    <n v="6921.4900000000125"/>
    <n v="6921.4900000000125"/>
    <m/>
    <m/>
    <m/>
    <n v="0"/>
    <x v="35"/>
    <m/>
    <s v="21.0"/>
    <s v="00036.0"/>
    <s v="91001"/>
    <s v="85000"/>
    <x v="8"/>
    <x v="74"/>
    <n v="0"/>
    <s v="Architect - To provide interim housing at Newton during renovation of existing classrooms.  Include allowances of $20,000.00."/>
  </r>
  <r>
    <s v="Newton-Interim Housing-Design"/>
    <x v="3"/>
    <x v="6"/>
    <x v="20"/>
    <x v="4"/>
    <x v="51"/>
    <x v="8"/>
    <x v="149"/>
    <x v="192"/>
    <x v="4"/>
    <m/>
    <x v="300"/>
    <n v="0"/>
    <n v="24.36"/>
    <m/>
    <m/>
    <m/>
    <n v="24.36"/>
    <x v="35"/>
    <m/>
    <s v="21.0"/>
    <s v="00036.0"/>
    <s v="91001"/>
    <s v="85000"/>
    <x v="8"/>
    <x v="74"/>
    <n v="0"/>
    <s v="Architect - To provide interim housing at Newton during renovation of existing classrooms.  Include allowances of $20,000.00."/>
  </r>
  <r>
    <s v="Newton-Interim Housing-Design"/>
    <x v="3"/>
    <x v="6"/>
    <x v="20"/>
    <x v="4"/>
    <x v="51"/>
    <x v="8"/>
    <x v="149"/>
    <x v="192"/>
    <x v="0"/>
    <m/>
    <x v="300"/>
    <n v="0"/>
    <n v="-24.36"/>
    <m/>
    <m/>
    <m/>
    <n v="-24.36"/>
    <x v="35"/>
    <m/>
    <s v="21.0"/>
    <s v="00036.0"/>
    <s v="91001"/>
    <s v="85000"/>
    <x v="8"/>
    <x v="74"/>
    <n v="0"/>
    <s v="Architect - To provide interim housing at Newton during renovation of existing classrooms.  Include allowances of $20,000.00.  Reverse accrual from prior year"/>
  </r>
  <r>
    <s v="Newton-Interim Housing-Design"/>
    <x v="3"/>
    <x v="6"/>
    <x v="20"/>
    <x v="4"/>
    <x v="51"/>
    <x v="8"/>
    <x v="151"/>
    <x v="128"/>
    <x v="1"/>
    <s v="21-1247"/>
    <x v="301"/>
    <n v="0"/>
    <n v="4520"/>
    <s v="971456R"/>
    <d v="2021-05-07T00:00:00"/>
    <s v="000000020187161"/>
    <n v="4520"/>
    <x v="35"/>
    <m/>
    <s v="21.0"/>
    <s v="00036.0"/>
    <s v="91001"/>
    <s v="85000"/>
    <x v="13"/>
    <x v="74"/>
    <n v="1"/>
    <s v="Architect - Modifications to Architect services for Newton Interim Housing, per District's request (Part of mod 1 - site survey &amp; Mod 2 - civil engineering). Total charged for mod 1 &amp; 2 is $24,520.00.  Addendum to PO2W-20*1208."/>
  </r>
  <r>
    <s v="Newton-Interim Housing-Design"/>
    <x v="3"/>
    <x v="6"/>
    <x v="20"/>
    <x v="4"/>
    <x v="51"/>
    <x v="8"/>
    <x v="152"/>
    <x v="128"/>
    <x v="1"/>
    <s v="21-4651"/>
    <x v="302"/>
    <n v="0"/>
    <n v="5000"/>
    <s v="972466R"/>
    <d v="2021-05-07T00:00:00"/>
    <s v="000000020187161"/>
    <n v="5000"/>
    <x v="35"/>
    <m/>
    <s v="21.0"/>
    <s v="00036.0"/>
    <s v="91001"/>
    <s v="85000"/>
    <x v="13"/>
    <x v="74"/>
    <n v="1"/>
    <s v="Architect - Modifications to Architect services for Newton Interim Housing, to change fire alarm system to a non-voice evacuation type system (Mod 4 dated 06/01/20, revision 2). Addendum to PO2W-20*1208."/>
  </r>
  <r>
    <s v="Newton-Interim Housing-Modular Buildings"/>
    <x v="3"/>
    <x v="13"/>
    <x v="20"/>
    <x v="4"/>
    <x v="31"/>
    <x v="31"/>
    <x v="64"/>
    <x v="131"/>
    <x v="0"/>
    <s v="2-2085"/>
    <x v="303"/>
    <n v="0"/>
    <n v="218488.74"/>
    <s v="R20530142"/>
    <d v="2020-02-18T00:00:00"/>
    <s v="000000020070593"/>
    <n v="218488.74"/>
    <x v="35"/>
    <m/>
    <s v="21.0"/>
    <s v="00036.0"/>
    <s v="91001"/>
    <s v="85000"/>
    <x v="14"/>
    <x v="74"/>
    <n v="1"/>
    <s v="Purchase of 4 Portable classrooms - 24' x 40' DSA, install closure panels, new carpets, HVAC, T-8 lights lines, and delivery to Newton."/>
  </r>
  <r>
    <s v="Newton-Interim Housing-Modular Buildings"/>
    <x v="3"/>
    <x v="13"/>
    <x v="20"/>
    <x v="4"/>
    <x v="31"/>
    <x v="64"/>
    <x v="64"/>
    <x v="302"/>
    <x v="2"/>
    <s v="2-2085"/>
    <x v="304"/>
    <n v="0"/>
    <n v="21300"/>
    <s v="R20587497"/>
    <d v="2022-03-16T00:00:00"/>
    <s v="000000020444816"/>
    <n v="21300"/>
    <x v="35"/>
    <m/>
    <s v="21.0"/>
    <s v="00036.0"/>
    <s v="91001"/>
    <s v="85000"/>
    <x v="14"/>
    <x v="74"/>
    <n v="1"/>
    <s v="For 4 portable classrooms - Block &amp; level building, installation, and relocation of these classrooms at Newton"/>
  </r>
  <r>
    <s v="Newton-Interim Housing-Advertisement"/>
    <x v="3"/>
    <x v="10"/>
    <x v="20"/>
    <x v="4"/>
    <x v="28"/>
    <x v="24"/>
    <x v="55"/>
    <x v="303"/>
    <x v="2"/>
    <s v="22-450"/>
    <x v="305"/>
    <n v="0"/>
    <n v="1088"/>
    <n v="11469359"/>
    <d v="2021-07-30T00:00:00"/>
    <s v="000000020221431"/>
    <n v="1088"/>
    <x v="35"/>
    <m/>
    <s v="21.0"/>
    <s v="00036.0"/>
    <s v="91001"/>
    <s v="85000"/>
    <x v="11"/>
    <x v="74"/>
    <n v="1"/>
    <s v="Advertising for Bid 2020-21.30 Newton Middle School Interim Housing. Publication dates: 06/15/21 &amp; 06/21/21."/>
  </r>
  <r>
    <s v="Newton-Interim Housing-Utilities"/>
    <x v="3"/>
    <x v="17"/>
    <x v="20"/>
    <x v="4"/>
    <x v="64"/>
    <x v="65"/>
    <x v="153"/>
    <x v="162"/>
    <x v="2"/>
    <s v="22-3884"/>
    <x v="306"/>
    <n v="0"/>
    <n v="1072"/>
    <s v="454421"/>
    <d v="2022-01-24T00:00:00"/>
    <s v="000000020395794"/>
    <n v="1072"/>
    <x v="35"/>
    <m/>
    <s v="21.0"/>
    <s v="00036.0"/>
    <s v="91001"/>
    <s v="85000"/>
    <x v="18"/>
    <x v="74"/>
    <n v="1"/>
    <s v="Temporary power for Newton Interim Housing "/>
  </r>
  <r>
    <s v="Newton-Interim Housing-Contractor"/>
    <x v="3"/>
    <x v="3"/>
    <x v="20"/>
    <x v="4"/>
    <x v="14"/>
    <x v="32"/>
    <x v="16"/>
    <x v="304"/>
    <x v="0"/>
    <s v="2-6872"/>
    <x v="307"/>
    <n v="0"/>
    <n v="212"/>
    <s v="Per email"/>
    <d v="2020-01-23T00:00:00"/>
    <s v="000000020061285"/>
    <n v="212"/>
    <x v="35"/>
    <m/>
    <s v="21.0"/>
    <s v="00036.0"/>
    <s v="91001"/>
    <s v="85000"/>
    <x v="7"/>
    <x v="74"/>
    <n v="1"/>
    <s v="Fee for fire flow testing performed or witnessed using Utility personnel at Newton.  This fees applies to tests performed on distrubution systems in the entire territory served by the Utility."/>
  </r>
  <r>
    <s v="Newton-Interim Housing-DSA Inspection"/>
    <x v="3"/>
    <x v="4"/>
    <x v="20"/>
    <x v="4"/>
    <x v="5"/>
    <x v="4"/>
    <x v="99"/>
    <x v="25"/>
    <x v="2"/>
    <s v="21-307"/>
    <x v="308"/>
    <n v="16000"/>
    <n v="16000"/>
    <m/>
    <m/>
    <m/>
    <n v="0"/>
    <x v="35"/>
    <m/>
    <s v="21.0"/>
    <s v="00036.0"/>
    <s v="91001"/>
    <s v="85000"/>
    <x v="5"/>
    <x v="74"/>
    <n v="0"/>
    <s v="General inspection for the project as defined in Title 24 at Newton.  Alterations to (1) CR Buildings &amp; relocation of (4) 24' x 40' relocatable CR buildings"/>
  </r>
  <r>
    <s v="Newton-Interim Housing-Contractor"/>
    <x v="3"/>
    <x v="3"/>
    <x v="20"/>
    <x v="4"/>
    <x v="65"/>
    <x v="66"/>
    <x v="154"/>
    <x v="33"/>
    <x v="1"/>
    <m/>
    <x v="309"/>
    <n v="0"/>
    <n v="8497"/>
    <n v="71498"/>
    <d v="2021-02-05T00:00:00"/>
    <s v="000000020162580"/>
    <n v="8497"/>
    <x v="35"/>
    <m/>
    <s v="21.0"/>
    <s v="00036.0"/>
    <s v="91001"/>
    <s v="85000"/>
    <x v="10"/>
    <x v="74"/>
    <n v="0.71874471324648959"/>
    <s v="Rental of power pole - Provide temporary power to portable classrooms and include 6 month of rents at Newton. After 6 months, rental is $150.00/month"/>
  </r>
  <r>
    <s v="Newton-Interim Housing-Contractor"/>
    <x v="3"/>
    <x v="3"/>
    <x v="20"/>
    <x v="4"/>
    <x v="65"/>
    <x v="66"/>
    <x v="154"/>
    <x v="81"/>
    <x v="2"/>
    <s v="2-1102"/>
    <x v="309"/>
    <n v="3325"/>
    <n v="3325"/>
    <m/>
    <m/>
    <m/>
    <n v="0"/>
    <x v="35"/>
    <m/>
    <s v="21.0"/>
    <s v="00036.0"/>
    <s v="91001"/>
    <s v="85000"/>
    <x v="10"/>
    <x v="74"/>
    <n v="0"/>
    <s v="Rental of power pole - Provide temporary power to portable classrooms and include 6 month of rents at Newton. After 6 months, rental is $150.00/month"/>
  </r>
  <r>
    <s v="Newton-Interim Housing-Contractor"/>
    <x v="3"/>
    <x v="3"/>
    <x v="20"/>
    <x v="4"/>
    <x v="65"/>
    <x v="66"/>
    <x v="155"/>
    <x v="113"/>
    <x v="2"/>
    <s v="22-6075"/>
    <x v="87"/>
    <n v="7665"/>
    <n v="7665"/>
    <m/>
    <m/>
    <m/>
    <n v="0"/>
    <x v="35"/>
    <m/>
    <s v="21.0"/>
    <s v="00036.0"/>
    <s v="91001"/>
    <s v="85000"/>
    <x v="13"/>
    <x v="74"/>
    <n v="0"/>
    <s v="Change order for meter panel relocation &amp; additional equipment.  Provide temporary power to portable classrooms at Newton.  Addendum to PO2W-20*234. The total project with change order is $19,487.00"/>
  </r>
  <r>
    <s v="Orange Grove-21st Century-Technology"/>
    <x v="1"/>
    <x v="0"/>
    <x v="21"/>
    <x v="0"/>
    <x v="0"/>
    <x v="5"/>
    <x v="0"/>
    <x v="9"/>
    <x v="0"/>
    <s v="2-512"/>
    <x v="8"/>
    <n v="0"/>
    <n v="13585.07"/>
    <s v="0173448-IN"/>
    <d v="2019-10-10T00:00:00"/>
    <s v="000000020025135"/>
    <n v="13585.07"/>
    <x v="0"/>
    <m/>
    <s v="21.0"/>
    <s v="00036.0"/>
    <s v="91001"/>
    <s v="85000"/>
    <x v="1"/>
    <x v="75"/>
    <n v="3.1268263342327661E-3"/>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6986.6"/>
    <s v="0173634-IN"/>
    <d v="2019-10-10T00:00:00"/>
    <s v="000000020025135"/>
    <n v="6986.6"/>
    <x v="0"/>
    <m/>
    <s v="21.0"/>
    <s v="00036.0"/>
    <s v="91001"/>
    <s v="85000"/>
    <x v="1"/>
    <x v="75"/>
    <n v="1.6080804049409126E-3"/>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175"/>
    <s v="0173448-IN"/>
    <d v="2019-10-10T00:00:00"/>
    <s v="000000020025135"/>
    <n v="175"/>
    <x v="0"/>
    <m/>
    <s v="21.0"/>
    <s v="00036.0"/>
    <s v="91001"/>
    <s v="85000"/>
    <x v="6"/>
    <x v="75"/>
    <n v="4.0279115859596899E-5"/>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105"/>
    <s v="0173448-IN"/>
    <d v="2019-10-10T00:00:00"/>
    <s v="000000020025135"/>
    <n v="105"/>
    <x v="0"/>
    <m/>
    <s v="21.0"/>
    <s v="00036.0"/>
    <s v="91001"/>
    <s v="85000"/>
    <x v="6"/>
    <x v="75"/>
    <n v="2.4167469515758138E-5"/>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52.5"/>
    <s v="0173448-IN"/>
    <d v="2019-10-10T00:00:00"/>
    <s v="000000020025135"/>
    <n v="52.5"/>
    <x v="0"/>
    <m/>
    <s v="21.0"/>
    <s v="00036.0"/>
    <s v="91001"/>
    <s v="85000"/>
    <x v="6"/>
    <x v="75"/>
    <n v="1.2083734757879069E-5"/>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332.5"/>
    <s v="0173448-IN"/>
    <d v="2019-10-10T00:00:00"/>
    <s v="000000020025135"/>
    <n v="332.5"/>
    <x v="0"/>
    <m/>
    <s v="21.0"/>
    <s v="00036.0"/>
    <s v="91001"/>
    <s v="85000"/>
    <x v="6"/>
    <x v="75"/>
    <n v="7.6530320133234105E-5"/>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407.4"/>
    <s v="0173448-IN"/>
    <d v="2019-10-10T00:00:00"/>
    <s v="000000020025135"/>
    <n v="407.4"/>
    <x v="0"/>
    <m/>
    <s v="21.0"/>
    <s v="00036.0"/>
    <s v="91001"/>
    <s v="85000"/>
    <x v="6"/>
    <x v="75"/>
    <n v="9.376978172114157E-5"/>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1121.05"/>
    <s v="0173448-IN"/>
    <d v="2019-10-10T00:00:00"/>
    <s v="000000020025135"/>
    <n v="1121.05"/>
    <x v="0"/>
    <m/>
    <s v="21.0"/>
    <s v="00036.0"/>
    <s v="91001"/>
    <s v="85000"/>
    <x v="6"/>
    <x v="75"/>
    <n v="2.5802801619657771E-4"/>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209.52"/>
    <s v="0173634-IN"/>
    <d v="2019-10-10T00:00:00"/>
    <s v="000000020025135"/>
    <n v="209.52"/>
    <x v="0"/>
    <m/>
    <s v="21.0"/>
    <s v="00036.0"/>
    <s v="91001"/>
    <s v="85000"/>
    <x v="6"/>
    <x v="75"/>
    <n v="4.8224459170872817E-5"/>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171"/>
    <s v="0173634-IN"/>
    <d v="2019-10-10T00:00:00"/>
    <s v="000000020025135"/>
    <n v="171"/>
    <x v="0"/>
    <m/>
    <s v="21.0"/>
    <s v="00036.0"/>
    <s v="91001"/>
    <s v="85000"/>
    <x v="6"/>
    <x v="75"/>
    <n v="3.9358450354234683E-5"/>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90"/>
    <s v="0173634-IN"/>
    <d v="2019-10-10T00:00:00"/>
    <s v="000000020025135"/>
    <n v="90"/>
    <x v="0"/>
    <m/>
    <s v="21.0"/>
    <s v="00036.0"/>
    <s v="91001"/>
    <s v="85000"/>
    <x v="6"/>
    <x v="75"/>
    <n v="2.0714973870649835E-5"/>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54"/>
    <s v="0173634-IN"/>
    <d v="2019-10-10T00:00:00"/>
    <s v="000000020025135"/>
    <n v="54"/>
    <x v="0"/>
    <m/>
    <s v="21.0"/>
    <s v="00036.0"/>
    <s v="91001"/>
    <s v="85000"/>
    <x v="6"/>
    <x v="75"/>
    <n v="1.24289843223899E-5"/>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27"/>
    <s v="0173634-IN"/>
    <d v="2019-10-10T00:00:00"/>
    <s v="000000020025135"/>
    <n v="27"/>
    <x v="0"/>
    <m/>
    <s v="21.0"/>
    <s v="00036.0"/>
    <s v="91001"/>
    <s v="85000"/>
    <x v="6"/>
    <x v="75"/>
    <n v="6.2144921611949499E-6"/>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576.54"/>
    <s v="0173634-IN"/>
    <d v="2019-10-10T00:00:00"/>
    <s v="000000020025135"/>
    <n v="576.54"/>
    <x v="0"/>
    <m/>
    <s v="21.0"/>
    <s v="00036.0"/>
    <s v="91001"/>
    <s v="85000"/>
    <x v="6"/>
    <x v="75"/>
    <n v="1.3270012261538283E-4"/>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130028.46"/>
    <s v="0174900-IN"/>
    <d v="2019-10-10T00:00:00"/>
    <s v="000000020025136"/>
    <n v="130028.46"/>
    <x v="0"/>
    <m/>
    <s v="21.0"/>
    <s v="00036.0"/>
    <s v="91001"/>
    <s v="85000"/>
    <x v="1"/>
    <x v="75"/>
    <n v="2.9928179459342636E-2"/>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502.5"/>
    <s v="0174900-IN"/>
    <d v="2019-10-10T00:00:00"/>
    <s v="000000020025136"/>
    <n v="502.5"/>
    <x v="0"/>
    <m/>
    <s v="21.0"/>
    <s v="00036.0"/>
    <s v="91001"/>
    <s v="85000"/>
    <x v="6"/>
    <x v="75"/>
    <n v="1.1565860411112824E-4"/>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1005"/>
    <s v="0174900-IN"/>
    <d v="2019-10-10T00:00:00"/>
    <s v="000000020025136"/>
    <n v="1005"/>
    <x v="0"/>
    <m/>
    <s v="21.0"/>
    <s v="00036.0"/>
    <s v="91001"/>
    <s v="85000"/>
    <x v="6"/>
    <x v="75"/>
    <n v="2.3131720822225648E-4"/>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1675"/>
    <s v="0174900-IN"/>
    <d v="2019-10-10T00:00:00"/>
    <s v="000000020025136"/>
    <n v="1675"/>
    <x v="0"/>
    <m/>
    <s v="21.0"/>
    <s v="00036.0"/>
    <s v="91001"/>
    <s v="85000"/>
    <x v="6"/>
    <x v="75"/>
    <n v="3.8552868037042748E-4"/>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3182.5"/>
    <s v="0174900-IN"/>
    <d v="2019-10-10T00:00:00"/>
    <s v="000000020025136"/>
    <n v="3182.5"/>
    <x v="0"/>
    <m/>
    <s v="21.0"/>
    <s v="00036.0"/>
    <s v="91001"/>
    <s v="85000"/>
    <x v="6"/>
    <x v="75"/>
    <n v="7.3250449270381214E-4"/>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3899.4"/>
    <s v="0174900-IN"/>
    <d v="2019-10-10T00:00:00"/>
    <s v="000000020025136"/>
    <n v="3899.4"/>
    <x v="0"/>
    <m/>
    <s v="21.0"/>
    <s v="00036.0"/>
    <s v="91001"/>
    <s v="85000"/>
    <x v="6"/>
    <x v="75"/>
    <n v="8.9751076790235511E-4"/>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9"/>
    <x v="0"/>
    <s v="2-512"/>
    <x v="8"/>
    <n v="0"/>
    <n v="10730.05"/>
    <s v="0174900-IN"/>
    <d v="2019-10-10T00:00:00"/>
    <s v="000000020025136"/>
    <n v="10730.05"/>
    <x v="0"/>
    <m/>
    <s v="21.0"/>
    <s v="00036.0"/>
    <s v="91001"/>
    <s v="85000"/>
    <x v="6"/>
    <x v="75"/>
    <n v="2.4696967264529581E-3"/>
    <s v="Lenovo 300e Laptops, electronic waste, 3 yr sealed battery replacement, 4.5 year warranty, integration services, imaging, asset tag &amp; reporting, cart wiring, and delivery for Orange Grove. Total computers: 388"/>
  </r>
  <r>
    <s v="Orange Grove-21st Century-Technology"/>
    <x v="1"/>
    <x v="0"/>
    <x v="21"/>
    <x v="0"/>
    <x v="0"/>
    <x v="5"/>
    <x v="0"/>
    <x v="46"/>
    <x v="0"/>
    <s v="2-1409"/>
    <x v="27"/>
    <n v="0"/>
    <n v="15525.78"/>
    <s v="0175595-IN"/>
    <d v="2019-10-22T00:00:00"/>
    <s v="000000020029495"/>
    <n v="15525.78"/>
    <x v="0"/>
    <m/>
    <s v="21.0"/>
    <s v="00036.0"/>
    <s v="91001"/>
    <s v="85000"/>
    <x v="1"/>
    <x v="75"/>
    <n v="5.5339565656170988E-3"/>
    <s v="Lenovo 300e Laptops, electronic waste, 3 yr sealed battery replacement, 4.5 year warranty, integration services, imaging, asset tag &amp; reporting, cart wiring, and delivery for Orange Grove. Total computers: 40"/>
  </r>
  <r>
    <s v="Orange Grove-21st Century-Technology"/>
    <x v="1"/>
    <x v="0"/>
    <x v="21"/>
    <x v="0"/>
    <x v="0"/>
    <x v="5"/>
    <x v="0"/>
    <x v="46"/>
    <x v="0"/>
    <s v="2-1409"/>
    <x v="27"/>
    <n v="0"/>
    <n v="120"/>
    <s v="0175595-IN"/>
    <d v="2019-10-22T00:00:00"/>
    <s v="000000020029495"/>
    <n v="120"/>
    <x v="0"/>
    <m/>
    <s v="21.0"/>
    <s v="00036.0"/>
    <s v="91001"/>
    <s v="85000"/>
    <x v="6"/>
    <x v="75"/>
    <n v="4.277239455113056E-5"/>
    <s v="Lenovo 300e Laptops, electronic waste, 3 yr sealed battery replacement, 4.5 year warranty, integration services, imaging, asset tag &amp; reporting, cart wiring, and delivery for Orange Grove. Total computers: 40"/>
  </r>
  <r>
    <s v="Orange Grove-21st Century-Technology"/>
    <x v="1"/>
    <x v="0"/>
    <x v="21"/>
    <x v="0"/>
    <x v="0"/>
    <x v="5"/>
    <x v="0"/>
    <x v="46"/>
    <x v="0"/>
    <s v="2-1409"/>
    <x v="27"/>
    <n v="0"/>
    <n v="200"/>
    <s v="0175595-IN"/>
    <d v="2019-10-22T00:00:00"/>
    <s v="000000020029495"/>
    <n v="200"/>
    <x v="0"/>
    <m/>
    <s v="21.0"/>
    <s v="00036.0"/>
    <s v="91001"/>
    <s v="85000"/>
    <x v="6"/>
    <x v="75"/>
    <n v="7.1287324251884264E-5"/>
    <s v="Lenovo 300e Laptops, electronic waste, 3 yr sealed battery replacement, 4.5 year warranty, integration services, imaging, asset tag &amp; reporting, cart wiring, and delivery for Orange Grove. Total computers: 40"/>
  </r>
  <r>
    <s v="Orange Grove-21st Century-Technology"/>
    <x v="1"/>
    <x v="0"/>
    <x v="21"/>
    <x v="0"/>
    <x v="0"/>
    <x v="5"/>
    <x v="0"/>
    <x v="46"/>
    <x v="0"/>
    <s v="2-1409"/>
    <x v="27"/>
    <n v="0"/>
    <n v="380"/>
    <s v="0175595-IN"/>
    <d v="2019-10-22T00:00:00"/>
    <s v="000000020029495"/>
    <n v="380"/>
    <x v="0"/>
    <m/>
    <s v="21.0"/>
    <s v="00036.0"/>
    <s v="91001"/>
    <s v="85000"/>
    <x v="6"/>
    <x v="75"/>
    <n v="1.3544591607858011E-4"/>
    <s v="Lenovo 300e Laptops, electronic waste, 3 yr sealed battery replacement, 4.5 year warranty, integration services, imaging, asset tag &amp; reporting, cart wiring, and delivery for Orange Grove. Total computers: 40"/>
  </r>
  <r>
    <s v="Orange Grove-21st Century-Technology"/>
    <x v="1"/>
    <x v="0"/>
    <x v="21"/>
    <x v="0"/>
    <x v="0"/>
    <x v="5"/>
    <x v="0"/>
    <x v="46"/>
    <x v="0"/>
    <s v="2-1409"/>
    <x v="27"/>
    <n v="0"/>
    <n v="465.6"/>
    <s v="0175595-IN"/>
    <d v="2019-10-22T00:00:00"/>
    <s v="000000020029495"/>
    <n v="465.6"/>
    <x v="0"/>
    <m/>
    <s v="21.0"/>
    <s v="00036.0"/>
    <s v="91001"/>
    <s v="85000"/>
    <x v="6"/>
    <x v="75"/>
    <n v="1.6595689085838658E-4"/>
    <s v="Lenovo 300e Laptops, electronic waste, 3 yr sealed battery replacement, 4.5 year warranty, integration services, imaging, asset tag &amp; reporting, cart wiring, and delivery for Orange Grove. Total computers: 40"/>
  </r>
  <r>
    <s v="Orange Grove-21st Century-Technology"/>
    <x v="1"/>
    <x v="0"/>
    <x v="21"/>
    <x v="0"/>
    <x v="0"/>
    <x v="5"/>
    <x v="0"/>
    <x v="46"/>
    <x v="0"/>
    <s v="2-1409"/>
    <x v="27"/>
    <n v="0"/>
    <n v="1281.2"/>
    <s v="0175595-IN"/>
    <d v="2019-10-22T00:00:00"/>
    <s v="000000020029495"/>
    <n v="1281.2"/>
    <x v="0"/>
    <m/>
    <s v="21.0"/>
    <s v="00036.0"/>
    <s v="91001"/>
    <s v="85000"/>
    <x v="6"/>
    <x v="75"/>
    <n v="4.5666659915757061E-4"/>
    <s v="Lenovo 300e Laptops, electronic waste, 3 yr sealed battery replacement, 4.5 year warranty, integration services, imaging, asset tag &amp; reporting, cart wiring, and delivery for Orange Grove. Total computers: 40"/>
  </r>
  <r>
    <s v="Orange Grove-21st Century-Technology"/>
    <x v="1"/>
    <x v="0"/>
    <x v="21"/>
    <x v="0"/>
    <x v="0"/>
    <x v="5"/>
    <x v="0"/>
    <x v="46"/>
    <x v="0"/>
    <s v="2-1409"/>
    <x v="27"/>
    <n v="0"/>
    <n v="60"/>
    <s v="0175595-IN"/>
    <d v="2019-10-22T00:00:00"/>
    <s v="000000020029495"/>
    <n v="60"/>
    <x v="0"/>
    <m/>
    <s v="21.0"/>
    <s v="00036.0"/>
    <s v="91001"/>
    <s v="85000"/>
    <x v="6"/>
    <x v="75"/>
    <n v="2.138619727556528E-5"/>
    <s v="Lenovo 300e Laptops, electronic waste, 3 yr sealed battery replacement, 4.5 year warranty, integration services, imaging, asset tag &amp; reporting, cart wiring, and delivery for Orange Grove. Total computers: 40"/>
  </r>
  <r>
    <s v="Orange Grove-21st Century-Technology"/>
    <x v="1"/>
    <x v="0"/>
    <x v="21"/>
    <x v="0"/>
    <x v="0"/>
    <x v="0"/>
    <x v="0"/>
    <x v="10"/>
    <x v="0"/>
    <s v="2-1980"/>
    <x v="9"/>
    <n v="0"/>
    <n v="1300.32"/>
    <s v="0173479-IN"/>
    <d v="2019-09-23T00:00:00"/>
    <s v="000000020017958"/>
    <n v="1300.32"/>
    <x v="0"/>
    <m/>
    <s v="21.0"/>
    <s v="00036.0"/>
    <s v="91001"/>
    <s v="85000"/>
    <x v="0"/>
    <x v="75"/>
    <n v="1.4267996540972046E-2"/>
    <s v="Ergotron Zip40 Charging carts to store laptops at Orange Grove. Toatl carts: 2"/>
  </r>
  <r>
    <s v="Orange Grove-21st Century-Technology"/>
    <x v="1"/>
    <x v="0"/>
    <x v="21"/>
    <x v="0"/>
    <x v="0"/>
    <x v="0"/>
    <x v="0"/>
    <x v="46"/>
    <x v="0"/>
    <s v="2-1980"/>
    <x v="9"/>
    <n v="0"/>
    <n v="1300.32"/>
    <s v="0175549-IN"/>
    <d v="2019-10-22T00:00:00"/>
    <s v="000000020029495"/>
    <n v="1300.32"/>
    <x v="0"/>
    <m/>
    <s v="21.0"/>
    <s v="00036.0"/>
    <s v="91001"/>
    <s v="85000"/>
    <x v="0"/>
    <x v="75"/>
    <n v="1.4267996540972046E-2"/>
    <s v="Ergotron Zip40 Charging carts to store laptops at Orange Grove. Toatl carts: 2"/>
  </r>
  <r>
    <s v="Orange Grove-21st Century-Technology"/>
    <x v="1"/>
    <x v="0"/>
    <x v="21"/>
    <x v="0"/>
    <x v="0"/>
    <x v="0"/>
    <x v="0"/>
    <x v="8"/>
    <x v="0"/>
    <s v="2-2605"/>
    <x v="0"/>
    <n v="0"/>
    <n v="13003.23"/>
    <s v="0175002-IN"/>
    <d v="2019-10-08T00:00:00"/>
    <s v="000000020023867"/>
    <n v="13003.23"/>
    <x v="0"/>
    <m/>
    <s v="21.0"/>
    <s v="00036.0"/>
    <s v="91001"/>
    <s v="85000"/>
    <x v="0"/>
    <x v="75"/>
    <n v="1.638681267386579E-2"/>
    <s v="Ergotron Zip40 Charging carts to store laptops at Orange Grove. Total carts: 10"/>
  </r>
  <r>
    <s v="Orange Grove-21st Century-CM/PM Management"/>
    <x v="1"/>
    <x v="5"/>
    <x v="21"/>
    <x v="0"/>
    <x v="6"/>
    <x v="6"/>
    <x v="5"/>
    <x v="12"/>
    <x v="2"/>
    <m/>
    <x v="10"/>
    <n v="0"/>
    <n v="800"/>
    <n v="100653"/>
    <d v="2021-09-08T00:00:00"/>
    <s v="000000020253624"/>
    <n v="800"/>
    <x v="0"/>
    <m/>
    <s v="21.0"/>
    <s v="00036.0"/>
    <s v="91001"/>
    <s v="85000"/>
    <x v="7"/>
    <x v="75"/>
    <n v="4.3735683397387885E-4"/>
    <s v="Construction management services for Orange Grove - phase 3 &amp; 4.  This PO includes allowances of $40,000.00"/>
  </r>
  <r>
    <s v="Orange Grove-21st Century-CM/PM Management"/>
    <x v="1"/>
    <x v="5"/>
    <x v="21"/>
    <x v="0"/>
    <x v="6"/>
    <x v="6"/>
    <x v="5"/>
    <x v="13"/>
    <x v="2"/>
    <m/>
    <x v="10"/>
    <n v="0"/>
    <n v="2960"/>
    <n v="101514"/>
    <d v="2021-09-29T00:00:00"/>
    <s v="000000020275054"/>
    <n v="2960"/>
    <x v="0"/>
    <m/>
    <s v="21.0"/>
    <s v="00036.0"/>
    <s v="91001"/>
    <s v="85000"/>
    <x v="7"/>
    <x v="75"/>
    <n v="1.6182202857033519E-3"/>
    <s v="Construction management services for Orange Grove - phase 3 &amp; 4.  This PO includes allowances of $40,000.00"/>
  </r>
  <r>
    <s v="Orange Grove-21st Century-CM/PM Management"/>
    <x v="1"/>
    <x v="5"/>
    <x v="21"/>
    <x v="0"/>
    <x v="6"/>
    <x v="6"/>
    <x v="5"/>
    <x v="14"/>
    <x v="2"/>
    <s v="22-1057"/>
    <x v="10"/>
    <n v="197337"/>
    <n v="197337"/>
    <m/>
    <m/>
    <m/>
    <n v="0"/>
    <x v="0"/>
    <m/>
    <s v="21.0"/>
    <s v="00036.0"/>
    <s v="91001"/>
    <s v="85000"/>
    <x v="7"/>
    <x v="75"/>
    <n v="0"/>
    <s v="Construction management services for Orange Grove - phase 3 &amp; 4.  This PO includes allowances of $40,000.00"/>
  </r>
  <r>
    <s v="Orange Grove-21st Century-CM/PM Management"/>
    <x v="1"/>
    <x v="5"/>
    <x v="21"/>
    <x v="0"/>
    <x v="6"/>
    <x v="6"/>
    <x v="6"/>
    <x v="15"/>
    <x v="2"/>
    <s v="22-2878"/>
    <x v="11"/>
    <n v="0"/>
    <n v="5505"/>
    <n v="102578"/>
    <d v="2021-11-08T00:00:00"/>
    <s v="000000020325325"/>
    <n v="5505"/>
    <x v="0"/>
    <m/>
    <s v="21.0"/>
    <s v="00036.0"/>
    <s v="91001"/>
    <s v="85000"/>
    <x v="7"/>
    <x v="75"/>
    <n v="0.11227819702223128"/>
    <s v="Construction management services for Baldwin - phase 3 &amp; 4.  This PO is to pay invoice #102578 (Prof service from 09/01-09/30/21), dated 09/30/21"/>
  </r>
  <r>
    <s v="Orange Grove-21st Century-Environ Consultant"/>
    <x v="1"/>
    <x v="2"/>
    <x v="21"/>
    <x v="0"/>
    <x v="2"/>
    <x v="2"/>
    <x v="68"/>
    <x v="44"/>
    <x v="1"/>
    <s v="21-1577"/>
    <x v="97"/>
    <n v="0"/>
    <n v="2800"/>
    <s v="MCSI-4612"/>
    <d v="2020-10-13T00:00:00"/>
    <s v="000000020134092"/>
    <n v="2800"/>
    <x v="0"/>
    <m/>
    <s v="21.0"/>
    <s v="00036.0"/>
    <s v="91001"/>
    <s v="85000"/>
    <x v="2"/>
    <x v="75"/>
    <n v="6.7961165048543687E-2"/>
    <s v="Asbestos &amp; lead-based paint survey of Orange Grove's permanent buildings."/>
  </r>
  <r>
    <s v="Orange Grove-21st Century-Design"/>
    <x v="1"/>
    <x v="6"/>
    <x v="21"/>
    <x v="0"/>
    <x v="26"/>
    <x v="8"/>
    <x v="9"/>
    <x v="20"/>
    <x v="2"/>
    <s v="21-6231"/>
    <x v="310"/>
    <n v="222000"/>
    <n v="222000"/>
    <m/>
    <m/>
    <m/>
    <n v="0"/>
    <x v="0"/>
    <m/>
    <s v="21.0"/>
    <s v="00036.0"/>
    <s v="91001"/>
    <s v="85000"/>
    <x v="8"/>
    <x v="75"/>
    <n v="0"/>
    <s v="Architect - Provide architectural/engineering services for the Orange Grove 21st Century modernization project.  The scope of work generally consists of technology &amp; interior upgrades to all classrooms in each building on Orange Grove."/>
  </r>
  <r>
    <s v="Orange Grove-Fire alarm-DSA Fees"/>
    <x v="1"/>
    <x v="7"/>
    <x v="21"/>
    <x v="3"/>
    <x v="9"/>
    <x v="9"/>
    <x v="67"/>
    <x v="139"/>
    <x v="1"/>
    <s v="21-5370"/>
    <x v="95"/>
    <n v="0"/>
    <n v="1080"/>
    <s v="Per email"/>
    <d v="2021-03-30T00:00:00"/>
    <s v="000000020176205"/>
    <n v="1080"/>
    <x v="36"/>
    <m/>
    <s v="21.0"/>
    <s v="00036.0"/>
    <s v="91001"/>
    <s v="85000"/>
    <x v="9"/>
    <x v="76"/>
    <n v="0.15221987315010571"/>
    <s v="DSA plan check review fee for Orange Grove fire alarm."/>
  </r>
  <r>
    <s v="Orange Grove-Fire alarm-Design"/>
    <x v="1"/>
    <x v="6"/>
    <x v="21"/>
    <x v="3"/>
    <x v="10"/>
    <x v="8"/>
    <x v="51"/>
    <x v="33"/>
    <x v="1"/>
    <m/>
    <x v="96"/>
    <n v="0"/>
    <n v="7425"/>
    <n v="28231"/>
    <d v="2021-02-05T00:00:00"/>
    <s v="000000020162584"/>
    <n v="7425"/>
    <x v="36"/>
    <m/>
    <s v="21.0"/>
    <s v="00036.0"/>
    <s v="91001"/>
    <s v="85000"/>
    <x v="8"/>
    <x v="76"/>
    <n v="1.9038461538461539E-2"/>
    <s v="Architect - Provide architectural &amp; engineering services to upgrade the existing fire detection and alarm systems for Orange Grove."/>
  </r>
  <r>
    <s v="Orange Grove-Fire alarm-Design"/>
    <x v="1"/>
    <x v="6"/>
    <x v="21"/>
    <x v="3"/>
    <x v="10"/>
    <x v="8"/>
    <x v="51"/>
    <x v="37"/>
    <x v="1"/>
    <m/>
    <x v="96"/>
    <n v="0"/>
    <n v="4920"/>
    <n v="28292"/>
    <d v="2021-02-09T00:00:00"/>
    <s v="000000020163360"/>
    <n v="4920"/>
    <x v="36"/>
    <m/>
    <s v="21.0"/>
    <s v="00036.0"/>
    <s v="91001"/>
    <s v="85000"/>
    <x v="8"/>
    <x v="76"/>
    <n v="1.2615384615384615E-2"/>
    <s v="Architect - Provide architectural &amp; engineering services to upgrade the existing fire detection and alarm systems for Orange Grove."/>
  </r>
  <r>
    <s v="Orange Grove-Fire alarm-Design"/>
    <x v="1"/>
    <x v="6"/>
    <x v="21"/>
    <x v="3"/>
    <x v="10"/>
    <x v="8"/>
    <x v="51"/>
    <x v="79"/>
    <x v="1"/>
    <m/>
    <x v="96"/>
    <n v="0"/>
    <n v="30"/>
    <n v="28292"/>
    <d v="2021-02-22T00:00:00"/>
    <s v="000000020166218"/>
    <n v="30"/>
    <x v="36"/>
    <m/>
    <s v="21.0"/>
    <s v="00036.0"/>
    <s v="91001"/>
    <s v="85000"/>
    <x v="8"/>
    <x v="76"/>
    <n v="7.6923076923076926E-5"/>
    <s v="Architect - Provide architectural &amp; engineering services to upgrade the existing fire detection and alarm systems for Orange Grove."/>
  </r>
  <r>
    <s v="Orange Grove-Fire alarm-Design"/>
    <x v="1"/>
    <x v="6"/>
    <x v="21"/>
    <x v="3"/>
    <x v="10"/>
    <x v="8"/>
    <x v="51"/>
    <x v="34"/>
    <x v="1"/>
    <m/>
    <x v="96"/>
    <n v="0"/>
    <n v="4950"/>
    <n v="28388"/>
    <d v="2021-03-24T00:00:00"/>
    <s v="000000020174735"/>
    <n v="4950"/>
    <x v="36"/>
    <m/>
    <s v="21.0"/>
    <s v="00036.0"/>
    <s v="91001"/>
    <s v="85000"/>
    <x v="8"/>
    <x v="76"/>
    <n v="1.2692307692307692E-2"/>
    <s v="Architect - Provide architectural &amp; engineering services to upgrade the existing fire detection and alarm systems for Orange Grove."/>
  </r>
  <r>
    <s v="Orange Grove-Fire alarm-Design"/>
    <x v="1"/>
    <x v="6"/>
    <x v="21"/>
    <x v="3"/>
    <x v="10"/>
    <x v="8"/>
    <x v="51"/>
    <x v="34"/>
    <x v="1"/>
    <m/>
    <x v="96"/>
    <n v="0"/>
    <n v="4950"/>
    <n v="28472"/>
    <d v="2021-03-24T00:00:00"/>
    <s v="000000020174735"/>
    <n v="4950"/>
    <x v="36"/>
    <m/>
    <s v="21.0"/>
    <s v="00036.0"/>
    <s v="91001"/>
    <s v="85000"/>
    <x v="8"/>
    <x v="76"/>
    <n v="1.2692307692307692E-2"/>
    <s v="Architect - Provide architectural &amp; engineering services to upgrade the existing fire detection and alarm systems for Orange Grove."/>
  </r>
  <r>
    <s v="Orange Grove-Fire alarm-Design"/>
    <x v="1"/>
    <x v="6"/>
    <x v="21"/>
    <x v="3"/>
    <x v="10"/>
    <x v="8"/>
    <x v="51"/>
    <x v="35"/>
    <x v="1"/>
    <m/>
    <x v="96"/>
    <n v="0"/>
    <n v="2475"/>
    <n v="28521"/>
    <d v="2021-05-26T00:00:00"/>
    <s v="000000020192536"/>
    <n v="2475"/>
    <x v="36"/>
    <m/>
    <s v="21.0"/>
    <s v="00036.0"/>
    <s v="91001"/>
    <s v="85000"/>
    <x v="8"/>
    <x v="76"/>
    <n v="6.346153846153846E-3"/>
    <s v="Architect - Provide architectural &amp; engineering services to upgrade the existing fire detection and alarm systems for Orange Grove."/>
  </r>
  <r>
    <s v="Orange Grove-Fire alarm-Design"/>
    <x v="1"/>
    <x v="6"/>
    <x v="21"/>
    <x v="3"/>
    <x v="10"/>
    <x v="8"/>
    <x v="51"/>
    <x v="35"/>
    <x v="1"/>
    <m/>
    <x v="96"/>
    <n v="0"/>
    <n v="9900"/>
    <n v="28615"/>
    <d v="2021-05-26T00:00:00"/>
    <s v="000000020192536"/>
    <n v="9900"/>
    <x v="36"/>
    <m/>
    <s v="21.0"/>
    <s v="00036.0"/>
    <s v="91001"/>
    <s v="85000"/>
    <x v="8"/>
    <x v="76"/>
    <n v="2.5384615384615384E-2"/>
    <s v="Architect - Provide architectural &amp; engineering services to upgrade the existing fire detection and alarm systems for Orange Grove."/>
  </r>
  <r>
    <s v="Orange Grove-Fire alarm-Design"/>
    <x v="1"/>
    <x v="6"/>
    <x v="21"/>
    <x v="3"/>
    <x v="10"/>
    <x v="8"/>
    <x v="51"/>
    <x v="108"/>
    <x v="1"/>
    <m/>
    <x v="96"/>
    <n v="0"/>
    <n v="1485"/>
    <n v="28688"/>
    <d v="2021-06-23T00:00:00"/>
    <s v="000000020200466"/>
    <n v="1485"/>
    <x v="36"/>
    <m/>
    <s v="21.0"/>
    <s v="00036.0"/>
    <s v="91001"/>
    <s v="85000"/>
    <x v="8"/>
    <x v="76"/>
    <n v="3.8076923076923075E-3"/>
    <s v="Architect - Provide architectural &amp; engineering services to upgrade the existing fire detection and alarm systems for Orange Grove."/>
  </r>
  <r>
    <s v="Orange Grove-Fire alarm-Design"/>
    <x v="1"/>
    <x v="6"/>
    <x v="21"/>
    <x v="3"/>
    <x v="10"/>
    <x v="8"/>
    <x v="51"/>
    <x v="17"/>
    <x v="2"/>
    <m/>
    <x v="96"/>
    <n v="0"/>
    <n v="990"/>
    <n v="28836"/>
    <d v="2021-09-09T00:00:00"/>
    <s v="000000020255227"/>
    <n v="990"/>
    <x v="36"/>
    <m/>
    <s v="21.0"/>
    <s v="00036.0"/>
    <s v="91001"/>
    <s v="85000"/>
    <x v="8"/>
    <x v="76"/>
    <n v="2.5384615384615385E-3"/>
    <s v="Architect - Provide architectural &amp; engineering services to upgrade the existing fire detection and alarm systems for Orange Grove."/>
  </r>
  <r>
    <s v="Orange Grove-Fire alarm-Design"/>
    <x v="1"/>
    <x v="6"/>
    <x v="21"/>
    <x v="3"/>
    <x v="10"/>
    <x v="8"/>
    <x v="51"/>
    <x v="140"/>
    <x v="2"/>
    <s v="21-2535"/>
    <x v="96"/>
    <n v="12375"/>
    <n v="12375"/>
    <m/>
    <m/>
    <m/>
    <n v="0"/>
    <x v="36"/>
    <m/>
    <s v="21.0"/>
    <s v="00036.0"/>
    <s v="91001"/>
    <s v="85000"/>
    <x v="8"/>
    <x v="76"/>
    <n v="0"/>
    <s v="Architect - Provide architectural &amp; engineering services to upgrade the existing fire detection and alarm systems for Orange Grove."/>
  </r>
  <r>
    <s v="Orange Grove-Interim Housing-Design"/>
    <x v="1"/>
    <x v="6"/>
    <x v="21"/>
    <x v="4"/>
    <x v="26"/>
    <x v="8"/>
    <x v="9"/>
    <x v="20"/>
    <x v="2"/>
    <s v="21-6235"/>
    <x v="311"/>
    <n v="95400"/>
    <n v="95400"/>
    <m/>
    <m/>
    <m/>
    <n v="0"/>
    <x v="0"/>
    <m/>
    <s v="21.0"/>
    <s v="00036.0"/>
    <s v="91001"/>
    <s v="85000"/>
    <x v="8"/>
    <x v="77"/>
    <n v="0"/>
    <s v="Architect - Provide architectural/engineering services for the Orange Grove Interim Housing project.  Sitework will be limited to ADA access &amp; path of travel requirements to the new portables."/>
  </r>
  <r>
    <s v="Palm-21st Century-Technology"/>
    <x v="2"/>
    <x v="0"/>
    <x v="22"/>
    <x v="0"/>
    <x v="0"/>
    <x v="5"/>
    <x v="0"/>
    <x v="9"/>
    <x v="0"/>
    <s v="2-512"/>
    <x v="8"/>
    <n v="0"/>
    <n v="5822.17"/>
    <s v="0173644-IN"/>
    <d v="2019-10-10T00:00:00"/>
    <s v="000000020025135"/>
    <n v="5822.17"/>
    <x v="0"/>
    <m/>
    <s v="21.0"/>
    <s v="00036.0"/>
    <s v="91001"/>
    <s v="85000"/>
    <x v="1"/>
    <x v="78"/>
    <n v="1.3400677713386816E-3"/>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7762.89"/>
    <s v="0173803-IN"/>
    <d v="2019-10-10T00:00:00"/>
    <s v="000000020025135"/>
    <n v="7762.89"/>
    <x v="0"/>
    <m/>
    <s v="21.0"/>
    <s v="00036.0"/>
    <s v="91001"/>
    <s v="85000"/>
    <x v="1"/>
    <x v="78"/>
    <n v="1.786756261230321E-3"/>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67925.320000000007"/>
    <s v="0174011-IN"/>
    <d v="2019-10-10T00:00:00"/>
    <s v="000000020025135"/>
    <n v="67925.320000000007"/>
    <x v="0"/>
    <m/>
    <s v="21.0"/>
    <s v="00036.0"/>
    <s v="91001"/>
    <s v="85000"/>
    <x v="1"/>
    <x v="78"/>
    <n v="1.5634124766172541E-2"/>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174.6"/>
    <s v="0173644-IN"/>
    <d v="2019-10-10T00:00:00"/>
    <s v="000000020025135"/>
    <n v="174.6"/>
    <x v="0"/>
    <m/>
    <s v="21.0"/>
    <s v="00036.0"/>
    <s v="91001"/>
    <s v="85000"/>
    <x v="6"/>
    <x v="78"/>
    <n v="4.018704930906068E-5"/>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142.5"/>
    <s v="0173644-IN"/>
    <d v="2019-10-10T00:00:00"/>
    <s v="000000020025135"/>
    <n v="142.5"/>
    <x v="0"/>
    <m/>
    <s v="21.0"/>
    <s v="00036.0"/>
    <s v="91001"/>
    <s v="85000"/>
    <x v="6"/>
    <x v="78"/>
    <n v="3.2798708628528903E-5"/>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75"/>
    <s v="0173644-IN"/>
    <d v="2019-10-10T00:00:00"/>
    <s v="000000020025135"/>
    <n v="75"/>
    <x v="0"/>
    <m/>
    <s v="21.0"/>
    <s v="00036.0"/>
    <s v="91001"/>
    <s v="85000"/>
    <x v="6"/>
    <x v="78"/>
    <n v="1.7262478225541529E-5"/>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45"/>
    <s v="0173644-IN"/>
    <d v="2019-10-10T00:00:00"/>
    <s v="000000020025135"/>
    <n v="45"/>
    <x v="0"/>
    <m/>
    <s v="21.0"/>
    <s v="00036.0"/>
    <s v="91001"/>
    <s v="85000"/>
    <x v="6"/>
    <x v="78"/>
    <n v="1.0357486935324918E-5"/>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22.5"/>
    <s v="0173644-IN"/>
    <d v="2019-10-10T00:00:00"/>
    <s v="000000020025135"/>
    <n v="22.5"/>
    <x v="0"/>
    <m/>
    <s v="21.0"/>
    <s v="00036.0"/>
    <s v="91001"/>
    <s v="85000"/>
    <x v="6"/>
    <x v="78"/>
    <n v="5.1787434676624588E-6"/>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480.45"/>
    <s v="0173644-IN"/>
    <d v="2019-10-10T00:00:00"/>
    <s v="000000020025135"/>
    <n v="480.45"/>
    <x v="0"/>
    <m/>
    <s v="21.0"/>
    <s v="00036.0"/>
    <s v="91001"/>
    <s v="85000"/>
    <x v="6"/>
    <x v="78"/>
    <n v="1.1058343551281903E-4"/>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190"/>
    <s v="0173803-IN"/>
    <d v="2019-10-10T00:00:00"/>
    <s v="000000020025135"/>
    <n v="190"/>
    <x v="0"/>
    <m/>
    <s v="21.0"/>
    <s v="00036.0"/>
    <s v="91001"/>
    <s v="85000"/>
    <x v="6"/>
    <x v="78"/>
    <n v="4.3731611504705202E-5"/>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100"/>
    <s v="0173803-IN"/>
    <d v="2019-10-10T00:00:00"/>
    <s v="000000020025135"/>
    <n v="100"/>
    <x v="0"/>
    <m/>
    <s v="21.0"/>
    <s v="00036.0"/>
    <s v="91001"/>
    <s v="85000"/>
    <x v="6"/>
    <x v="78"/>
    <n v="2.301663763405537E-5"/>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60"/>
    <s v="0173803-IN"/>
    <d v="2019-10-10T00:00:00"/>
    <s v="000000020025135"/>
    <n v="60"/>
    <x v="0"/>
    <m/>
    <s v="21.0"/>
    <s v="00036.0"/>
    <s v="91001"/>
    <s v="85000"/>
    <x v="6"/>
    <x v="78"/>
    <n v="1.3809982580433222E-5"/>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30"/>
    <s v="0173803-IN"/>
    <d v="2019-10-10T00:00:00"/>
    <s v="000000020025135"/>
    <n v="30"/>
    <x v="0"/>
    <m/>
    <s v="21.0"/>
    <s v="00036.0"/>
    <s v="91001"/>
    <s v="85000"/>
    <x v="6"/>
    <x v="78"/>
    <n v="6.9049912902166112E-6"/>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232.8"/>
    <s v="0173803-IN"/>
    <d v="2019-10-10T00:00:00"/>
    <s v="000000020025135"/>
    <n v="232.8"/>
    <x v="0"/>
    <m/>
    <s v="21.0"/>
    <s v="00036.0"/>
    <s v="91001"/>
    <s v="85000"/>
    <x v="6"/>
    <x v="78"/>
    <n v="5.3582732412080904E-5"/>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640.6"/>
    <s v="0173803-IN"/>
    <d v="2019-10-10T00:00:00"/>
    <s v="000000020025135"/>
    <n v="640.6"/>
    <x v="0"/>
    <m/>
    <s v="21.0"/>
    <s v="00036.0"/>
    <s v="91001"/>
    <s v="85000"/>
    <x v="6"/>
    <x v="78"/>
    <n v="1.4744458068375872E-4"/>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262.5"/>
    <s v="0174011-IN"/>
    <d v="2019-10-10T00:00:00"/>
    <s v="000000020025135"/>
    <n v="262.5"/>
    <x v="0"/>
    <m/>
    <s v="21.0"/>
    <s v="00036.0"/>
    <s v="91001"/>
    <s v="85000"/>
    <x v="6"/>
    <x v="78"/>
    <n v="6.0418673789395348E-5"/>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525"/>
    <s v="0174011-IN"/>
    <d v="2019-10-10T00:00:00"/>
    <s v="000000020025135"/>
    <n v="525"/>
    <x v="0"/>
    <m/>
    <s v="21.0"/>
    <s v="00036.0"/>
    <s v="91001"/>
    <s v="85000"/>
    <x v="6"/>
    <x v="78"/>
    <n v="1.208373475787907E-4"/>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875"/>
    <s v="0174011-IN"/>
    <d v="2019-10-10T00:00:00"/>
    <s v="000000020025135"/>
    <n v="875"/>
    <x v="0"/>
    <m/>
    <s v="21.0"/>
    <s v="00036.0"/>
    <s v="91001"/>
    <s v="85000"/>
    <x v="6"/>
    <x v="78"/>
    <n v="2.0139557929798449E-4"/>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1662.5"/>
    <s v="0174011-IN"/>
    <d v="2019-10-10T00:00:00"/>
    <s v="000000020025135"/>
    <n v="1662.5"/>
    <x v="0"/>
    <m/>
    <s v="21.0"/>
    <s v="00036.0"/>
    <s v="91001"/>
    <s v="85000"/>
    <x v="6"/>
    <x v="78"/>
    <n v="3.8265160066617052E-4"/>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2037"/>
    <s v="0174011-IN"/>
    <d v="2019-10-10T00:00:00"/>
    <s v="000000020025135"/>
    <n v="2037"/>
    <x v="0"/>
    <m/>
    <s v="21.0"/>
    <s v="00036.0"/>
    <s v="91001"/>
    <s v="85000"/>
    <x v="6"/>
    <x v="78"/>
    <n v="4.6884890860570793E-4"/>
    <s v="Lenovo 300e Laptops, electronic waste, 3 yr sealed battery replacement, 4.5 year warranty, integration services, imaging, asset tag &amp; reporting, cart wiring, and delivery for Palm. Total computers: 210"/>
  </r>
  <r>
    <s v="Palm-21st Century-Technology"/>
    <x v="2"/>
    <x v="0"/>
    <x v="22"/>
    <x v="0"/>
    <x v="0"/>
    <x v="5"/>
    <x v="0"/>
    <x v="9"/>
    <x v="0"/>
    <s v="2-512"/>
    <x v="8"/>
    <n v="0"/>
    <n v="5605.25"/>
    <s v="0174011-IN"/>
    <d v="2019-10-10T00:00:00"/>
    <s v="000000020025135"/>
    <n v="5605.25"/>
    <x v="0"/>
    <m/>
    <s v="21.0"/>
    <s v="00036.0"/>
    <s v="91001"/>
    <s v="85000"/>
    <x v="6"/>
    <x v="78"/>
    <n v="1.2901400809828887E-3"/>
    <s v="Lenovo 300e Laptops, electronic waste, 3 yr sealed battery replacement, 4.5 year warranty, integration services, imaging, asset tag &amp; reporting, cart wiring, and delivery for Palm. Total computers: 210"/>
  </r>
  <r>
    <s v="Palm-21st Century-Technology"/>
    <x v="2"/>
    <x v="0"/>
    <x v="22"/>
    <x v="0"/>
    <x v="0"/>
    <x v="0"/>
    <x v="0"/>
    <x v="10"/>
    <x v="0"/>
    <s v="2-1980"/>
    <x v="9"/>
    <n v="0"/>
    <n v="1300.32"/>
    <s v="0174081-IN"/>
    <d v="2019-09-23T00:00:00"/>
    <s v="000000020017958"/>
    <n v="1300.32"/>
    <x v="0"/>
    <m/>
    <s v="21.0"/>
    <s v="00036.0"/>
    <s v="91001"/>
    <s v="85000"/>
    <x v="0"/>
    <x v="78"/>
    <n v="1.4267996540972046E-2"/>
    <s v="Ergotron Zip40 Charging carts to store laptops at Palm. Total carts: 7"/>
  </r>
  <r>
    <s v="Palm-21st Century-Technology"/>
    <x v="2"/>
    <x v="0"/>
    <x v="22"/>
    <x v="0"/>
    <x v="0"/>
    <x v="0"/>
    <x v="0"/>
    <x v="10"/>
    <x v="0"/>
    <s v="2-1980"/>
    <x v="9"/>
    <n v="0"/>
    <n v="7801.94"/>
    <s v="0174092-IN"/>
    <d v="2019-09-23T00:00:00"/>
    <s v="000000020017958"/>
    <n v="7801.94"/>
    <x v="0"/>
    <m/>
    <s v="21.0"/>
    <s v="00036.0"/>
    <s v="91001"/>
    <s v="85000"/>
    <x v="0"/>
    <x v="78"/>
    <n v="8.5608198699452021E-2"/>
    <s v="Ergotron Zip40 Charging carts to store laptops at Palm. Total carts: 7"/>
  </r>
  <r>
    <s v="Palm-21st Century-Technology"/>
    <x v="2"/>
    <x v="0"/>
    <x v="22"/>
    <x v="0"/>
    <x v="0"/>
    <x v="0"/>
    <x v="0"/>
    <x v="8"/>
    <x v="0"/>
    <s v="2-2605"/>
    <x v="0"/>
    <n v="0"/>
    <n v="9102.26"/>
    <s v="0175150-IN"/>
    <d v="2019-10-08T00:00:00"/>
    <s v="000000020023867"/>
    <n v="9102.26"/>
    <x v="0"/>
    <m/>
    <s v="21.0"/>
    <s v="00036.0"/>
    <s v="91001"/>
    <s v="85000"/>
    <x v="0"/>
    <x v="78"/>
    <n v="1.1470767611495116E-2"/>
    <s v="Ergotron Zip40 Charging carts to store laptops at Palm. Total carts: 7"/>
  </r>
  <r>
    <s v="Palm-21st Century-Contractor"/>
    <x v="2"/>
    <x v="3"/>
    <x v="22"/>
    <x v="0"/>
    <x v="11"/>
    <x v="3"/>
    <x v="17"/>
    <x v="200"/>
    <x v="1"/>
    <m/>
    <x v="28"/>
    <n v="0"/>
    <n v="2006.79"/>
    <s v="Pay app #2"/>
    <d v="2020-08-28T00:00:00"/>
    <s v="000000020122640"/>
    <n v="2006.79"/>
    <x v="0"/>
    <m/>
    <s v="21.0"/>
    <s v="00036.0"/>
    <s v="91001"/>
    <s v="85000"/>
    <x v="3"/>
    <x v="78"/>
    <n v="4.4574571488480031E-3"/>
    <s v="Demo 4,266 sy carpet, prepare concrete.  Supply &amp; install 252 yd First step Up II &amp; bond at Palm for room #13"/>
  </r>
  <r>
    <s v="Palm-21st Century-Contractor"/>
    <x v="2"/>
    <x v="3"/>
    <x v="22"/>
    <x v="0"/>
    <x v="11"/>
    <x v="3"/>
    <x v="17"/>
    <x v="29"/>
    <x v="1"/>
    <m/>
    <x v="28"/>
    <n v="0"/>
    <n v="4365.45"/>
    <s v="Pay app #3"/>
    <d v="2020-12-08T00:00:00"/>
    <s v="000000020148205"/>
    <n v="4365.45"/>
    <x v="0"/>
    <m/>
    <s v="21.0"/>
    <s v="00036.0"/>
    <s v="91001"/>
    <s v="85000"/>
    <x v="3"/>
    <x v="78"/>
    <n v="9.6964835934195987E-3"/>
    <s v="Prep &amp; install Mohawk LVT, walk off mat &amp; base at Palm for room #13"/>
  </r>
  <r>
    <s v="Palm-21st Century-Contractor"/>
    <x v="2"/>
    <x v="3"/>
    <x v="22"/>
    <x v="0"/>
    <x v="7"/>
    <x v="7"/>
    <x v="7"/>
    <x v="16"/>
    <x v="1"/>
    <s v="21-4688"/>
    <x v="12"/>
    <n v="0"/>
    <n v="40000"/>
    <s v="2021-022D"/>
    <d v="2021-04-23T00:00:00"/>
    <s v="000000020182905"/>
    <n v="40000"/>
    <x v="0"/>
    <m/>
    <s v="21.0"/>
    <s v="00036.0"/>
    <s v="91001"/>
    <s v="85000"/>
    <x v="3"/>
    <x v="78"/>
    <n v="0.30769230769230771"/>
    <s v="Demo of ceiling tiles in 16 classrooms at Palm"/>
  </r>
  <r>
    <s v="Palm-21st Century-FF &amp; E"/>
    <x v="2"/>
    <x v="1"/>
    <x v="22"/>
    <x v="0"/>
    <x v="1"/>
    <x v="1"/>
    <x v="1"/>
    <x v="1"/>
    <x v="0"/>
    <s v="2-5019"/>
    <x v="15"/>
    <n v="0"/>
    <n v="11995.3"/>
    <n v="3207761219"/>
    <d v="2020-02-03T00:00:00"/>
    <s v="000000020065147"/>
    <n v="11995.3"/>
    <x v="0"/>
    <m/>
    <s v="21.0"/>
    <s v="00036.0"/>
    <s v="91001"/>
    <s v="85000"/>
    <x v="1"/>
    <x v="78"/>
    <n v="2.7874769635140358E-2"/>
    <s v="Furniture for Palm - flex space chairs, mobile tchr desks, media tower, carpets, tables, tree seats, bin centers, etc."/>
  </r>
  <r>
    <s v="Palm-21st Century-FF &amp; E"/>
    <x v="2"/>
    <x v="1"/>
    <x v="22"/>
    <x v="0"/>
    <x v="1"/>
    <x v="1"/>
    <x v="1"/>
    <x v="1"/>
    <x v="0"/>
    <s v="2-5019"/>
    <x v="15"/>
    <n v="0"/>
    <n v="7123.78"/>
    <n v="3207761219"/>
    <d v="2020-02-03T00:00:00"/>
    <s v="000000020065147"/>
    <n v="7123.78"/>
    <x v="0"/>
    <m/>
    <s v="21.0"/>
    <s v="00036.0"/>
    <s v="91001"/>
    <s v="85000"/>
    <x v="0"/>
    <x v="78"/>
    <n v="1.6554294301219661E-2"/>
    <s v="Furniture for Palm - flex space chairs, mobile tchr desks, media tower, carpets, tables, tree seats, bin centers, etc."/>
  </r>
  <r>
    <s v="Palm-21st Century-Environ Consultant"/>
    <x v="2"/>
    <x v="2"/>
    <x v="22"/>
    <x v="0"/>
    <x v="2"/>
    <x v="2"/>
    <x v="2"/>
    <x v="3"/>
    <x v="1"/>
    <s v="2-10245"/>
    <x v="312"/>
    <n v="0"/>
    <n v="2500"/>
    <s v="MCSI-4541"/>
    <d v="2020-08-17T00:00:00"/>
    <s v="000000020119790"/>
    <n v="2500"/>
    <x v="0"/>
    <m/>
    <s v="21.0"/>
    <s v="00036.0"/>
    <s v="91001"/>
    <s v="85000"/>
    <x v="2"/>
    <x v="78"/>
    <n v="1"/>
    <s v="Asbestos &amp; lead-based paint survey of Palm's permanent buildings. Walk through, collect samples, testing of samples, and prepare report."/>
  </r>
  <r>
    <s v="Palm-Ceiling replacement-Contractor"/>
    <x v="2"/>
    <x v="3"/>
    <x v="22"/>
    <x v="1"/>
    <x v="3"/>
    <x v="3"/>
    <x v="0"/>
    <x v="4"/>
    <x v="0"/>
    <m/>
    <x v="5"/>
    <n v="0"/>
    <n v="22069.45"/>
    <s v="Pay app #1"/>
    <d v="2019-12-17T00:00:00"/>
    <s v="000000020049998"/>
    <n v="22069.45"/>
    <x v="0"/>
    <m/>
    <s v="21.0"/>
    <s v="00036.0"/>
    <s v="91001"/>
    <s v="85000"/>
    <x v="3"/>
    <x v="79"/>
    <n v="4.8255963706762611E-3"/>
    <s v="Ceiling replacement for Palm."/>
  </r>
  <r>
    <s v="Palm-Ceiling replacement-Contractor"/>
    <x v="2"/>
    <x v="3"/>
    <x v="22"/>
    <x v="1"/>
    <x v="3"/>
    <x v="3"/>
    <x v="0"/>
    <x v="21"/>
    <x v="1"/>
    <m/>
    <x v="5"/>
    <n v="0"/>
    <n v="66208.350000000006"/>
    <s v="Pay app #2"/>
    <d v="2020-10-21T00:00:00"/>
    <s v="000000020136454"/>
    <n v="66208.350000000006"/>
    <x v="0"/>
    <m/>
    <s v="21.0"/>
    <s v="00036.0"/>
    <s v="91001"/>
    <s v="85000"/>
    <x v="3"/>
    <x v="79"/>
    <n v="1.4476789112028782E-2"/>
    <s v="Ceiling replacement for Palm."/>
  </r>
  <r>
    <s v="Palm-Ceiling replacement-Contractor"/>
    <x v="2"/>
    <x v="3"/>
    <x v="22"/>
    <x v="1"/>
    <x v="3"/>
    <x v="3"/>
    <x v="0"/>
    <x v="22"/>
    <x v="1"/>
    <m/>
    <x v="5"/>
    <n v="0"/>
    <n v="132416.70000000001"/>
    <s v="Pay app #5"/>
    <d v="2021-06-17T00:00:00"/>
    <s v="000000020198995"/>
    <n v="132416.70000000001"/>
    <x v="0"/>
    <m/>
    <s v="21.0"/>
    <s v="00036.0"/>
    <s v="91001"/>
    <s v="85000"/>
    <x v="3"/>
    <x v="79"/>
    <n v="2.8953578224057565E-2"/>
    <s v="Ceiling replacement for Palm."/>
  </r>
  <r>
    <s v="Palm-Ceiling replacement-Contractor"/>
    <x v="2"/>
    <x v="3"/>
    <x v="22"/>
    <x v="1"/>
    <x v="3"/>
    <x v="3"/>
    <x v="0"/>
    <x v="5"/>
    <x v="2"/>
    <s v="2-5067"/>
    <x v="5"/>
    <n v="11615.5"/>
    <n v="11615.5"/>
    <m/>
    <m/>
    <m/>
    <n v="0"/>
    <x v="0"/>
    <m/>
    <s v="21.0"/>
    <s v="00036.0"/>
    <s v="91001"/>
    <s v="85000"/>
    <x v="3"/>
    <x v="79"/>
    <n v="0"/>
    <s v="Ceiling replacement for Palm."/>
  </r>
  <r>
    <s v="Palm-Drinking fountain replacement-DSA Fees"/>
    <x v="2"/>
    <x v="7"/>
    <x v="22"/>
    <x v="2"/>
    <x v="9"/>
    <x v="9"/>
    <x v="10"/>
    <x v="23"/>
    <x v="0"/>
    <s v="2-7625"/>
    <x v="313"/>
    <n v="0"/>
    <n v="1050"/>
    <s v="Per email"/>
    <d v="2020-02-13T00:00:00"/>
    <s v="000000020070043"/>
    <n v="1050"/>
    <x v="37"/>
    <m/>
    <s v="21.0"/>
    <s v="00036.0"/>
    <s v="91001"/>
    <s v="85000"/>
    <x v="9"/>
    <x v="80"/>
    <n v="1"/>
    <s v="DSA plan check review fee for Palm drinking fountain."/>
  </r>
  <r>
    <s v="Palm-Fire alarm-DSA Fees"/>
    <x v="2"/>
    <x v="7"/>
    <x v="22"/>
    <x v="3"/>
    <x v="9"/>
    <x v="9"/>
    <x v="67"/>
    <x v="139"/>
    <x v="1"/>
    <s v="21-5370"/>
    <x v="95"/>
    <n v="0"/>
    <n v="870"/>
    <s v="Per email"/>
    <d v="2021-03-30T00:00:00"/>
    <s v="000000020176206"/>
    <n v="870"/>
    <x v="38"/>
    <m/>
    <s v="21.0"/>
    <s v="00036.0"/>
    <s v="91001"/>
    <s v="85000"/>
    <x v="9"/>
    <x v="81"/>
    <n v="0.1226215644820296"/>
    <s v="DSA plan check review fee for Palm fire alarm."/>
  </r>
  <r>
    <s v="Palm-Fire alarm-Design"/>
    <x v="2"/>
    <x v="6"/>
    <x v="22"/>
    <x v="3"/>
    <x v="10"/>
    <x v="8"/>
    <x v="51"/>
    <x v="33"/>
    <x v="1"/>
    <m/>
    <x v="96"/>
    <n v="0"/>
    <n v="7275"/>
    <n v="28232"/>
    <d v="2021-02-05T00:00:00"/>
    <s v="000000020162584"/>
    <n v="7275"/>
    <x v="38"/>
    <m/>
    <s v="21.0"/>
    <s v="00036.0"/>
    <s v="91001"/>
    <s v="85000"/>
    <x v="8"/>
    <x v="81"/>
    <n v="1.8653846153846153E-2"/>
    <s v="Architect - Provide architectural &amp; engineering services to upgrade the existing fire detection and alarm systems for Palm."/>
  </r>
  <r>
    <s v="Palm-Fire alarm-Design"/>
    <x v="2"/>
    <x v="6"/>
    <x v="22"/>
    <x v="3"/>
    <x v="10"/>
    <x v="8"/>
    <x v="51"/>
    <x v="37"/>
    <x v="1"/>
    <m/>
    <x v="96"/>
    <n v="0"/>
    <n v="7275"/>
    <n v="28293"/>
    <d v="2021-02-09T00:00:00"/>
    <s v="000000020163360"/>
    <n v="7275"/>
    <x v="38"/>
    <m/>
    <s v="21.0"/>
    <s v="00036.0"/>
    <s v="91001"/>
    <s v="85000"/>
    <x v="8"/>
    <x v="81"/>
    <n v="1.8653846153846153E-2"/>
    <s v="Architect - Provide architectural &amp; engineering services to upgrade the existing fire detection and alarm systems for Palm."/>
  </r>
  <r>
    <s v="Palm-Fire alarm-Design"/>
    <x v="2"/>
    <x v="6"/>
    <x v="22"/>
    <x v="3"/>
    <x v="10"/>
    <x v="8"/>
    <x v="51"/>
    <x v="34"/>
    <x v="1"/>
    <m/>
    <x v="96"/>
    <n v="0"/>
    <n v="4850"/>
    <n v="28389"/>
    <d v="2021-03-24T00:00:00"/>
    <s v="000000020174735"/>
    <n v="4850"/>
    <x v="38"/>
    <m/>
    <s v="21.0"/>
    <s v="00036.0"/>
    <s v="91001"/>
    <s v="85000"/>
    <x v="8"/>
    <x v="81"/>
    <n v="1.2435897435897436E-2"/>
    <s v="Architect - Provide architectural &amp; engineering services to upgrade the existing fire detection and alarm systems for Palm."/>
  </r>
  <r>
    <s v="Palm-Fire alarm-Design"/>
    <x v="2"/>
    <x v="6"/>
    <x v="22"/>
    <x v="3"/>
    <x v="10"/>
    <x v="8"/>
    <x v="51"/>
    <x v="34"/>
    <x v="1"/>
    <m/>
    <x v="96"/>
    <n v="0"/>
    <n v="2425"/>
    <n v="28473"/>
    <d v="2021-03-24T00:00:00"/>
    <s v="000000020174735"/>
    <n v="2425"/>
    <x v="38"/>
    <m/>
    <s v="21.0"/>
    <s v="00036.0"/>
    <s v="91001"/>
    <s v="85000"/>
    <x v="8"/>
    <x v="81"/>
    <n v="6.2179487179487179E-3"/>
    <s v="Architect - Provide architectural &amp; engineering services to upgrade the existing fire detection and alarm systems for Palm."/>
  </r>
  <r>
    <s v="Palm-Fire alarm-Design"/>
    <x v="2"/>
    <x v="6"/>
    <x v="22"/>
    <x v="3"/>
    <x v="10"/>
    <x v="8"/>
    <x v="51"/>
    <x v="35"/>
    <x v="1"/>
    <m/>
    <x v="96"/>
    <n v="0"/>
    <n v="2425"/>
    <n v="28522"/>
    <d v="2021-05-26T00:00:00"/>
    <s v="000000020192536"/>
    <n v="2425"/>
    <x v="38"/>
    <m/>
    <s v="21.0"/>
    <s v="00036.0"/>
    <s v="91001"/>
    <s v="85000"/>
    <x v="8"/>
    <x v="81"/>
    <n v="6.2179487179487179E-3"/>
    <s v="Architect - Provide architectural &amp; engineering services to upgrade the existing fire detection and alarm systems for Palm."/>
  </r>
  <r>
    <s v="Palm-Fire alarm-Design"/>
    <x v="2"/>
    <x v="6"/>
    <x v="22"/>
    <x v="3"/>
    <x v="10"/>
    <x v="8"/>
    <x v="51"/>
    <x v="35"/>
    <x v="1"/>
    <m/>
    <x v="96"/>
    <n v="0"/>
    <n v="9700"/>
    <n v="28616"/>
    <d v="2021-05-26T00:00:00"/>
    <s v="000000020192536"/>
    <n v="9700"/>
    <x v="38"/>
    <m/>
    <s v="21.0"/>
    <s v="00036.0"/>
    <s v="91001"/>
    <s v="85000"/>
    <x v="8"/>
    <x v="81"/>
    <n v="2.4871794871794872E-2"/>
    <s v="Architect - Provide architectural &amp; engineering services to upgrade the existing fire detection and alarm systems for Palm."/>
  </r>
  <r>
    <s v="Palm-Fire alarm-Design"/>
    <x v="2"/>
    <x v="6"/>
    <x v="22"/>
    <x v="3"/>
    <x v="10"/>
    <x v="8"/>
    <x v="51"/>
    <x v="108"/>
    <x v="1"/>
    <m/>
    <x v="96"/>
    <n v="0"/>
    <n v="1455"/>
    <n v="28689"/>
    <d v="2021-06-23T00:00:00"/>
    <s v="000000020200466"/>
    <n v="1455"/>
    <x v="38"/>
    <m/>
    <s v="21.0"/>
    <s v="00036.0"/>
    <s v="91001"/>
    <s v="85000"/>
    <x v="8"/>
    <x v="81"/>
    <n v="3.7307692307692306E-3"/>
    <s v="Architect - Provide architectural &amp; engineering services to upgrade the existing fire detection and alarm systems for Palm."/>
  </r>
  <r>
    <s v="Palm-Fire alarm-Design"/>
    <x v="2"/>
    <x v="6"/>
    <x v="22"/>
    <x v="3"/>
    <x v="10"/>
    <x v="8"/>
    <x v="51"/>
    <x v="17"/>
    <x v="2"/>
    <m/>
    <x v="96"/>
    <n v="0"/>
    <n v="970"/>
    <n v="28837"/>
    <d v="2021-09-09T00:00:00"/>
    <s v="000000020255227"/>
    <n v="970"/>
    <x v="38"/>
    <m/>
    <s v="21.0"/>
    <s v="00036.0"/>
    <s v="91001"/>
    <s v="85000"/>
    <x v="8"/>
    <x v="81"/>
    <n v="2.4871794871794872E-3"/>
    <s v="Architect - Provide architectural &amp; engineering services to upgrade the existing fire detection and alarm systems for Palm."/>
  </r>
  <r>
    <s v="Palm-Fire alarm-Design"/>
    <x v="2"/>
    <x v="6"/>
    <x v="22"/>
    <x v="3"/>
    <x v="10"/>
    <x v="8"/>
    <x v="51"/>
    <x v="140"/>
    <x v="2"/>
    <s v="21-2535"/>
    <x v="96"/>
    <n v="12125"/>
    <n v="12125"/>
    <m/>
    <m/>
    <m/>
    <n v="0"/>
    <x v="38"/>
    <m/>
    <s v="21.0"/>
    <s v="00036.0"/>
    <s v="91001"/>
    <s v="85000"/>
    <x v="8"/>
    <x v="81"/>
    <n v="0"/>
    <s v="Architect - Provide architectural &amp; engineering services to upgrade the existing fire detection and alarm systems for Palm."/>
  </r>
  <r>
    <s v="Palm Canyon-21st Century-Technology"/>
    <x v="0"/>
    <x v="0"/>
    <x v="23"/>
    <x v="0"/>
    <x v="0"/>
    <x v="5"/>
    <x v="0"/>
    <x v="9"/>
    <x v="0"/>
    <s v="2-512"/>
    <x v="8"/>
    <n v="0"/>
    <n v="1164.44"/>
    <s v="0173685-IN"/>
    <d v="2019-10-10T00:00:00"/>
    <s v="000000020025135"/>
    <n v="1164.44"/>
    <x v="0"/>
    <m/>
    <s v="21.0"/>
    <s v="00036.0"/>
    <s v="91001"/>
    <s v="85000"/>
    <x v="1"/>
    <x v="82"/>
    <n v="2.6801493526599438E-4"/>
    <s v="Lenovo 300e Laptops, electronic waste, 3 yr sealed battery replacement, 4.5 year warranty, integration services, imaging, asset tag &amp; reporting, cart wiring, and delivery for Palm Canyon. Total computers: 3"/>
  </r>
  <r>
    <s v="Palm Canyon-21st Century-Technology"/>
    <x v="0"/>
    <x v="0"/>
    <x v="23"/>
    <x v="0"/>
    <x v="0"/>
    <x v="5"/>
    <x v="0"/>
    <x v="9"/>
    <x v="0"/>
    <s v="2-512"/>
    <x v="8"/>
    <n v="0"/>
    <n v="96.09"/>
    <s v="0173685-IN"/>
    <d v="2019-10-10T00:00:00"/>
    <s v="000000020025135"/>
    <n v="96.09"/>
    <x v="0"/>
    <m/>
    <s v="21.0"/>
    <s v="00036.0"/>
    <s v="91001"/>
    <s v="85000"/>
    <x v="6"/>
    <x v="82"/>
    <n v="2.2116687102563807E-5"/>
    <s v="Lenovo 300e Laptops, electronic waste, 3 yr sealed battery replacement, 4.5 year warranty, integration services, imaging, asset tag &amp; reporting, cart wiring, and delivery for Palm Canyon. Total computers: 3"/>
  </r>
  <r>
    <s v="Palm Canyon-21st Century-Technology"/>
    <x v="0"/>
    <x v="0"/>
    <x v="23"/>
    <x v="0"/>
    <x v="0"/>
    <x v="5"/>
    <x v="0"/>
    <x v="9"/>
    <x v="0"/>
    <s v="2-512"/>
    <x v="8"/>
    <n v="0"/>
    <n v="34.92"/>
    <s v="0173685-IN"/>
    <d v="2019-10-10T00:00:00"/>
    <s v="000000020025135"/>
    <n v="34.92"/>
    <x v="0"/>
    <m/>
    <s v="21.0"/>
    <s v="00036.0"/>
    <s v="91001"/>
    <s v="85000"/>
    <x v="6"/>
    <x v="82"/>
    <n v="8.0374098618121356E-6"/>
    <s v="Lenovo 300e Laptops, electronic waste, 3 yr sealed battery replacement, 4.5 year warranty, integration services, imaging, asset tag &amp; reporting, cart wiring, and delivery for Palm Canyon. Total computers: 3"/>
  </r>
  <r>
    <s v="Palm Canyon-21st Century-Technology"/>
    <x v="0"/>
    <x v="0"/>
    <x v="23"/>
    <x v="0"/>
    <x v="0"/>
    <x v="5"/>
    <x v="0"/>
    <x v="9"/>
    <x v="0"/>
    <s v="2-512"/>
    <x v="8"/>
    <n v="0"/>
    <n v="28.5"/>
    <s v="0173685-IN"/>
    <d v="2019-10-10T00:00:00"/>
    <s v="000000020025135"/>
    <n v="28.5"/>
    <x v="0"/>
    <m/>
    <s v="21.0"/>
    <s v="00036.0"/>
    <s v="91001"/>
    <s v="85000"/>
    <x v="6"/>
    <x v="82"/>
    <n v="6.5597417257057806E-6"/>
    <s v="Lenovo 300e Laptops, electronic waste, 3 yr sealed battery replacement, 4.5 year warranty, integration services, imaging, asset tag &amp; reporting, cart wiring, and delivery for Palm Canyon. Total computers: 3"/>
  </r>
  <r>
    <s v="Palm Canyon-21st Century-Technology"/>
    <x v="0"/>
    <x v="0"/>
    <x v="23"/>
    <x v="0"/>
    <x v="0"/>
    <x v="5"/>
    <x v="0"/>
    <x v="9"/>
    <x v="0"/>
    <s v="2-512"/>
    <x v="8"/>
    <n v="0"/>
    <n v="15"/>
    <s v="0173685-IN"/>
    <d v="2019-10-10T00:00:00"/>
    <s v="000000020025135"/>
    <n v="15"/>
    <x v="0"/>
    <m/>
    <s v="21.0"/>
    <s v="00036.0"/>
    <s v="91001"/>
    <s v="85000"/>
    <x v="6"/>
    <x v="82"/>
    <n v="3.4524956451083056E-6"/>
    <s v="Lenovo 300e Laptops, electronic waste, 3 yr sealed battery replacement, 4.5 year warranty, integration services, imaging, asset tag &amp; reporting, cart wiring, and delivery for Palm Canyon. Total computers: 3"/>
  </r>
  <r>
    <s v="Palm Canyon-21st Century-Technology"/>
    <x v="0"/>
    <x v="0"/>
    <x v="23"/>
    <x v="0"/>
    <x v="0"/>
    <x v="5"/>
    <x v="0"/>
    <x v="9"/>
    <x v="0"/>
    <s v="2-512"/>
    <x v="8"/>
    <n v="0"/>
    <n v="9"/>
    <s v="0173685-IN"/>
    <d v="2019-10-10T00:00:00"/>
    <s v="000000020025135"/>
    <n v="9"/>
    <x v="0"/>
    <m/>
    <s v="21.0"/>
    <s v="00036.0"/>
    <s v="91001"/>
    <s v="85000"/>
    <x v="6"/>
    <x v="82"/>
    <n v="2.0714973870649835E-6"/>
    <s v="Lenovo 300e Laptops, electronic waste, 3 yr sealed battery replacement, 4.5 year warranty, integration services, imaging, asset tag &amp; reporting, cart wiring, and delivery for Palm Canyon. Total computers: 3"/>
  </r>
  <r>
    <s v="Palm Canyon-21st Century-Technology"/>
    <x v="0"/>
    <x v="0"/>
    <x v="23"/>
    <x v="0"/>
    <x v="0"/>
    <x v="5"/>
    <x v="0"/>
    <x v="9"/>
    <x v="0"/>
    <s v="2-512"/>
    <x v="8"/>
    <n v="0"/>
    <n v="4.5"/>
    <s v="0173685-IN"/>
    <d v="2019-10-10T00:00:00"/>
    <s v="000000020025135"/>
    <n v="4.5"/>
    <x v="0"/>
    <m/>
    <s v="21.0"/>
    <s v="00036.0"/>
    <s v="91001"/>
    <s v="85000"/>
    <x v="6"/>
    <x v="82"/>
    <n v="1.0357486935324917E-6"/>
    <s v="Lenovo 300e Laptops, electronic waste, 3 yr sealed battery replacement, 4.5 year warranty, integration services, imaging, asset tag &amp; reporting, cart wiring, and delivery for Palm Canyon. Total computers: 3"/>
  </r>
  <r>
    <s v="Palm Canyon-21st Century-Technology"/>
    <x v="0"/>
    <x v="0"/>
    <x v="23"/>
    <x v="0"/>
    <x v="0"/>
    <x v="5"/>
    <x v="0"/>
    <x v="46"/>
    <x v="0"/>
    <s v="2-1409"/>
    <x v="27"/>
    <n v="0"/>
    <n v="7762.89"/>
    <s v="0175575-IN"/>
    <d v="2019-10-22T00:00:00"/>
    <s v="000000020029495"/>
    <n v="7762.89"/>
    <x v="0"/>
    <m/>
    <s v="21.0"/>
    <s v="00036.0"/>
    <s v="91001"/>
    <s v="85000"/>
    <x v="1"/>
    <x v="82"/>
    <n v="2.7669782828085494E-3"/>
    <s v="Lenovo 300e Laptops, electronic waste, 3 yr sealed battery replacement, 4.5 year warranty, integration services, imaging, asset tag &amp; reporting, cart wiring, and delivery for Palm Canyon. Total computers: 20"/>
  </r>
  <r>
    <s v="Palm Canyon-21st Century-Technology"/>
    <x v="0"/>
    <x v="0"/>
    <x v="23"/>
    <x v="0"/>
    <x v="0"/>
    <x v="5"/>
    <x v="0"/>
    <x v="46"/>
    <x v="0"/>
    <s v="2-1409"/>
    <x v="27"/>
    <n v="0"/>
    <n v="190"/>
    <s v="0175575-IN"/>
    <d v="2019-10-22T00:00:00"/>
    <s v="000000020029495"/>
    <n v="190"/>
    <x v="0"/>
    <m/>
    <s v="21.0"/>
    <s v="00036.0"/>
    <s v="91001"/>
    <s v="85000"/>
    <x v="6"/>
    <x v="82"/>
    <n v="6.7722958039290057E-5"/>
    <s v="Lenovo 300e Laptops, electronic waste, 3 yr sealed battery replacement, 4.5 year warranty, integration services, imaging, asset tag &amp; reporting, cart wiring, and delivery for Palm Canyon. Total computers: 20"/>
  </r>
  <r>
    <s v="Palm Canyon-21st Century-Technology"/>
    <x v="0"/>
    <x v="0"/>
    <x v="23"/>
    <x v="0"/>
    <x v="0"/>
    <x v="5"/>
    <x v="0"/>
    <x v="46"/>
    <x v="0"/>
    <s v="2-1409"/>
    <x v="27"/>
    <n v="0"/>
    <n v="232.8"/>
    <s v="0175575-IN"/>
    <d v="2019-10-22T00:00:00"/>
    <s v="000000020029495"/>
    <n v="232.8"/>
    <x v="0"/>
    <m/>
    <s v="21.0"/>
    <s v="00036.0"/>
    <s v="91001"/>
    <s v="85000"/>
    <x v="6"/>
    <x v="82"/>
    <n v="8.297844542919329E-5"/>
    <s v="Lenovo 300e Laptops, electronic waste, 3 yr sealed battery replacement, 4.5 year warranty, integration services, imaging, asset tag &amp; reporting, cart wiring, and delivery for Palm Canyon. Total computers: 20"/>
  </r>
  <r>
    <s v="Palm Canyon-21st Century-Technology"/>
    <x v="0"/>
    <x v="0"/>
    <x v="23"/>
    <x v="0"/>
    <x v="0"/>
    <x v="5"/>
    <x v="0"/>
    <x v="46"/>
    <x v="0"/>
    <s v="2-1409"/>
    <x v="27"/>
    <n v="0"/>
    <n v="640.6"/>
    <s v="0175575-IN"/>
    <d v="2019-10-22T00:00:00"/>
    <s v="000000020029495"/>
    <n v="640.6"/>
    <x v="0"/>
    <m/>
    <s v="21.0"/>
    <s v="00036.0"/>
    <s v="91001"/>
    <s v="85000"/>
    <x v="6"/>
    <x v="82"/>
    <n v="2.2833329957878531E-4"/>
    <s v="Lenovo 300e Laptops, electronic waste, 3 yr sealed battery replacement, 4.5 year warranty, integration services, imaging, asset tag &amp; reporting, cart wiring, and delivery for Palm Canyon. Total computers: 20"/>
  </r>
  <r>
    <s v="Palm Canyon-21st Century-Technology"/>
    <x v="0"/>
    <x v="0"/>
    <x v="23"/>
    <x v="0"/>
    <x v="0"/>
    <x v="5"/>
    <x v="0"/>
    <x v="46"/>
    <x v="0"/>
    <s v="2-1409"/>
    <x v="27"/>
    <n v="0"/>
    <n v="100"/>
    <s v="0175575-IN"/>
    <d v="2019-10-22T00:00:00"/>
    <s v="000000020029495"/>
    <n v="100"/>
    <x v="0"/>
    <m/>
    <s v="21.0"/>
    <s v="00036.0"/>
    <s v="91001"/>
    <s v="85000"/>
    <x v="6"/>
    <x v="82"/>
    <n v="3.5643662125942132E-5"/>
    <s v="Lenovo 300e Laptops, electronic waste, 3 yr sealed battery replacement, 4.5 year warranty, integration services, imaging, asset tag &amp; reporting, cart wiring, and delivery for Palm Canyon. Total computers: 20"/>
  </r>
  <r>
    <s v="Palm Canyon-21st Century-Technology"/>
    <x v="0"/>
    <x v="0"/>
    <x v="23"/>
    <x v="0"/>
    <x v="0"/>
    <x v="5"/>
    <x v="0"/>
    <x v="46"/>
    <x v="0"/>
    <s v="2-1409"/>
    <x v="27"/>
    <n v="0"/>
    <n v="60"/>
    <s v="0175575-IN"/>
    <d v="2019-10-22T00:00:00"/>
    <s v="000000020029495"/>
    <n v="60"/>
    <x v="0"/>
    <m/>
    <s v="21.0"/>
    <s v="00036.0"/>
    <s v="91001"/>
    <s v="85000"/>
    <x v="6"/>
    <x v="82"/>
    <n v="2.138619727556528E-5"/>
    <s v="Lenovo 300e Laptops, electronic waste, 3 yr sealed battery replacement, 4.5 year warranty, integration services, imaging, asset tag &amp; reporting, cart wiring, and delivery for Palm Canyon. Total computers: 20"/>
  </r>
  <r>
    <s v="Palm Canyon-21st Century-Technology"/>
    <x v="0"/>
    <x v="0"/>
    <x v="23"/>
    <x v="0"/>
    <x v="0"/>
    <x v="5"/>
    <x v="0"/>
    <x v="46"/>
    <x v="0"/>
    <s v="2-1409"/>
    <x v="27"/>
    <n v="0"/>
    <n v="30"/>
    <s v="0175575-IN"/>
    <d v="2019-10-22T00:00:00"/>
    <s v="000000020029495"/>
    <n v="30"/>
    <x v="0"/>
    <m/>
    <s v="21.0"/>
    <s v="00036.0"/>
    <s v="91001"/>
    <s v="85000"/>
    <x v="6"/>
    <x v="82"/>
    <n v="1.069309863778264E-5"/>
    <s v="Lenovo 300e Laptops, electronic waste, 3 yr sealed battery replacement, 4.5 year warranty, integration services, imaging, asset tag &amp; reporting, cart wiring, and delivery for Palm Canyon. Total computers: 20"/>
  </r>
  <r>
    <s v="Sierra Vista-21st Century-Technology"/>
    <x v="9"/>
    <x v="0"/>
    <x v="24"/>
    <x v="0"/>
    <x v="0"/>
    <x v="5"/>
    <x v="0"/>
    <x v="9"/>
    <x v="0"/>
    <s v="2-512"/>
    <x v="8"/>
    <n v="0"/>
    <n v="6628.58"/>
    <s v="0173677-IN"/>
    <d v="2019-10-10T00:00:00"/>
    <s v="000000020025135"/>
    <n v="6628.58"/>
    <x v="0"/>
    <m/>
    <s v="21.0"/>
    <s v="00036.0"/>
    <s v="91001"/>
    <s v="85000"/>
    <x v="1"/>
    <x v="83"/>
    <n v="1.5256762388834676E-3"/>
    <s v="Lenovo 300e Laptops, electronic waste, 3 yr sealed battery replacement, 4.5 year warranty, integration services, imaging, asset tag &amp; reporting, cart wiring, and delivery for Sierra Vista. Total computers: 352"/>
  </r>
  <r>
    <s v="Sierra Vista-21st Century-Technology"/>
    <x v="9"/>
    <x v="0"/>
    <x v="24"/>
    <x v="0"/>
    <x v="0"/>
    <x v="5"/>
    <x v="0"/>
    <x v="9"/>
    <x v="0"/>
    <s v="2-512"/>
    <x v="8"/>
    <n v="0"/>
    <n v="130622.2"/>
    <s v="0174861-IN"/>
    <d v="2019-10-10T00:00:00"/>
    <s v="000000020025135"/>
    <n v="130622.2"/>
    <x v="0"/>
    <m/>
    <s v="21.0"/>
    <s v="00036.0"/>
    <s v="91001"/>
    <s v="85000"/>
    <x v="1"/>
    <x v="83"/>
    <n v="3.0064838443631073E-2"/>
    <s v="Lenovo 300e Laptops, electronic waste, 3 yr sealed battery replacement, 4.5 year warranty, integration services, imaging, asset tag &amp; reporting, cart wiring, and delivery for Sierra Vista. Total computers: 352"/>
  </r>
  <r>
    <s v="Sierra Vista-21st Century-Technology"/>
    <x v="9"/>
    <x v="0"/>
    <x v="24"/>
    <x v="0"/>
    <x v="0"/>
    <x v="5"/>
    <x v="0"/>
    <x v="9"/>
    <x v="0"/>
    <s v="2-512"/>
    <x v="8"/>
    <n v="0"/>
    <n v="197.88"/>
    <s v="0173677-IN"/>
    <d v="2019-10-10T00:00:00"/>
    <s v="000000020025135"/>
    <n v="197.88"/>
    <x v="0"/>
    <m/>
    <s v="21.0"/>
    <s v="00036.0"/>
    <s v="91001"/>
    <s v="85000"/>
    <x v="6"/>
    <x v="83"/>
    <n v="4.5545322550268767E-5"/>
    <s v="Lenovo 300e Laptops, electronic waste, 3 yr sealed battery replacement, 4.5 year warranty, integration services, imaging, asset tag &amp; reporting, cart wiring, and delivery for Sierra Vista. Total computers: 352"/>
  </r>
  <r>
    <s v="Sierra Vista-21st Century-Technology"/>
    <x v="9"/>
    <x v="0"/>
    <x v="24"/>
    <x v="0"/>
    <x v="0"/>
    <x v="5"/>
    <x v="0"/>
    <x v="9"/>
    <x v="0"/>
    <s v="2-512"/>
    <x v="8"/>
    <n v="0"/>
    <n v="161.5"/>
    <s v="0173677-IN"/>
    <d v="2019-10-10T00:00:00"/>
    <s v="000000020025135"/>
    <n v="161.5"/>
    <x v="0"/>
    <m/>
    <s v="21.0"/>
    <s v="00036.0"/>
    <s v="91001"/>
    <s v="85000"/>
    <x v="6"/>
    <x v="83"/>
    <n v="3.7171869778999421E-5"/>
    <s v="Lenovo 300e Laptops, electronic waste, 3 yr sealed battery replacement, 4.5 year warranty, integration services, imaging, asset tag &amp; reporting, cart wiring, and delivery for Sierra Vista. Total computers: 352"/>
  </r>
  <r>
    <s v="Sierra Vista-21st Century-Technology"/>
    <x v="9"/>
    <x v="0"/>
    <x v="24"/>
    <x v="0"/>
    <x v="0"/>
    <x v="5"/>
    <x v="0"/>
    <x v="9"/>
    <x v="0"/>
    <s v="2-512"/>
    <x v="8"/>
    <n v="0"/>
    <n v="85"/>
    <s v="0173677-IN"/>
    <d v="2019-10-10T00:00:00"/>
    <s v="000000020025135"/>
    <n v="85"/>
    <x v="0"/>
    <m/>
    <s v="21.0"/>
    <s v="00036.0"/>
    <s v="91001"/>
    <s v="85000"/>
    <x v="6"/>
    <x v="83"/>
    <n v="1.9564141988947067E-5"/>
    <s v="Lenovo 300e Laptops, electronic waste, 3 yr sealed battery replacement, 4.5 year warranty, integration services, imaging, asset tag &amp; reporting, cart wiring, and delivery for Sierra Vista. Total computers: 352"/>
  </r>
  <r>
    <s v="Sierra Vista-21st Century-Technology"/>
    <x v="9"/>
    <x v="0"/>
    <x v="24"/>
    <x v="0"/>
    <x v="0"/>
    <x v="5"/>
    <x v="0"/>
    <x v="9"/>
    <x v="0"/>
    <s v="2-512"/>
    <x v="8"/>
    <n v="0"/>
    <n v="51"/>
    <s v="0173677-IN"/>
    <d v="2019-10-10T00:00:00"/>
    <s v="000000020025135"/>
    <n v="51"/>
    <x v="0"/>
    <m/>
    <s v="21.0"/>
    <s v="00036.0"/>
    <s v="91001"/>
    <s v="85000"/>
    <x v="6"/>
    <x v="83"/>
    <n v="1.1738485193368239E-5"/>
    <s v="Lenovo 300e Laptops, electronic waste, 3 yr sealed battery replacement, 4.5 year warranty, integration services, imaging, asset tag &amp; reporting, cart wiring, and delivery for Sierra Vista. Total computers: 352"/>
  </r>
  <r>
    <s v="Sierra Vista-21st Century-Technology"/>
    <x v="9"/>
    <x v="0"/>
    <x v="24"/>
    <x v="0"/>
    <x v="0"/>
    <x v="5"/>
    <x v="0"/>
    <x v="9"/>
    <x v="0"/>
    <s v="2-512"/>
    <x v="8"/>
    <n v="0"/>
    <n v="25.5"/>
    <s v="0173677-IN"/>
    <d v="2019-10-10T00:00:00"/>
    <s v="000000020025135"/>
    <n v="25.5"/>
    <x v="0"/>
    <m/>
    <s v="21.0"/>
    <s v="00036.0"/>
    <s v="91001"/>
    <s v="85000"/>
    <x v="6"/>
    <x v="83"/>
    <n v="5.8692425966841193E-6"/>
    <s v="Lenovo 300e Laptops, electronic waste, 3 yr sealed battery replacement, 4.5 year warranty, integration services, imaging, asset tag &amp; reporting, cart wiring, and delivery for Sierra Vista. Total computers: 352"/>
  </r>
  <r>
    <s v="Sierra Vista-21st Century-Technology"/>
    <x v="9"/>
    <x v="0"/>
    <x v="24"/>
    <x v="0"/>
    <x v="0"/>
    <x v="5"/>
    <x v="0"/>
    <x v="9"/>
    <x v="0"/>
    <s v="2-512"/>
    <x v="8"/>
    <n v="0"/>
    <n v="544.51"/>
    <s v="0173677-IN"/>
    <d v="2019-10-10T00:00:00"/>
    <s v="000000020025135"/>
    <n v="544.51"/>
    <x v="0"/>
    <m/>
    <s v="21.0"/>
    <s v="00036.0"/>
    <s v="91001"/>
    <s v="85000"/>
    <x v="6"/>
    <x v="83"/>
    <n v="1.2532789358119491E-4"/>
    <s v="Lenovo 300e Laptops, electronic waste, 3 yr sealed battery replacement, 4.5 year warranty, integration services, imaging, asset tag &amp; reporting, cart wiring, and delivery for Sierra Vista. Total computers: 352"/>
  </r>
  <r>
    <s v="Sierra Vista-21st Century-Technology"/>
    <x v="9"/>
    <x v="0"/>
    <x v="24"/>
    <x v="0"/>
    <x v="0"/>
    <x v="5"/>
    <x v="0"/>
    <x v="9"/>
    <x v="0"/>
    <s v="2-512"/>
    <x v="8"/>
    <n v="0"/>
    <n v="502.5"/>
    <s v="0174861-IN"/>
    <d v="2019-10-10T00:00:00"/>
    <s v="000000020025135"/>
    <n v="502.5"/>
    <x v="0"/>
    <m/>
    <s v="21.0"/>
    <s v="00036.0"/>
    <s v="91001"/>
    <s v="85000"/>
    <x v="6"/>
    <x v="83"/>
    <n v="1.1565860411112824E-4"/>
    <s v="Lenovo 300e Laptops, electronic waste, 3 yr sealed battery replacement, 4.5 year warranty, integration services, imaging, asset tag &amp; reporting, cart wiring, and delivery for Sierra Vista. Total computers: 352"/>
  </r>
  <r>
    <s v="Sierra Vista-21st Century-Technology"/>
    <x v="9"/>
    <x v="0"/>
    <x v="24"/>
    <x v="0"/>
    <x v="0"/>
    <x v="5"/>
    <x v="0"/>
    <x v="9"/>
    <x v="0"/>
    <s v="2-512"/>
    <x v="8"/>
    <n v="0"/>
    <n v="1005"/>
    <s v="0174861-IN"/>
    <d v="2019-10-10T00:00:00"/>
    <s v="000000020025135"/>
    <n v="1005"/>
    <x v="0"/>
    <m/>
    <s v="21.0"/>
    <s v="00036.0"/>
    <s v="91001"/>
    <s v="85000"/>
    <x v="6"/>
    <x v="83"/>
    <n v="2.3131720822225648E-4"/>
    <s v="Lenovo 300e Laptops, electronic waste, 3 yr sealed battery replacement, 4.5 year warranty, integration services, imaging, asset tag &amp; reporting, cart wiring, and delivery for Sierra Vista. Total computers: 352"/>
  </r>
  <r>
    <s v="Sierra Vista-21st Century-Technology"/>
    <x v="9"/>
    <x v="0"/>
    <x v="24"/>
    <x v="0"/>
    <x v="0"/>
    <x v="5"/>
    <x v="0"/>
    <x v="9"/>
    <x v="0"/>
    <s v="2-512"/>
    <x v="8"/>
    <n v="0"/>
    <n v="1675"/>
    <s v="0174861-IN"/>
    <d v="2019-10-10T00:00:00"/>
    <s v="000000020025135"/>
    <n v="1675"/>
    <x v="0"/>
    <m/>
    <s v="21.0"/>
    <s v="00036.0"/>
    <s v="91001"/>
    <s v="85000"/>
    <x v="6"/>
    <x v="83"/>
    <n v="3.8552868037042748E-4"/>
    <s v="Lenovo 300e Laptops, electronic waste, 3 yr sealed battery replacement, 4.5 year warranty, integration services, imaging, asset tag &amp; reporting, cart wiring, and delivery for Sierra Vista. Total computers: 352"/>
  </r>
  <r>
    <s v="Sierra Vista-21st Century-Technology"/>
    <x v="9"/>
    <x v="0"/>
    <x v="24"/>
    <x v="0"/>
    <x v="0"/>
    <x v="5"/>
    <x v="0"/>
    <x v="9"/>
    <x v="0"/>
    <s v="2-512"/>
    <x v="8"/>
    <n v="0"/>
    <n v="3182.5"/>
    <s v="0174861-IN"/>
    <d v="2019-10-10T00:00:00"/>
    <s v="000000020025135"/>
    <n v="3182.5"/>
    <x v="0"/>
    <m/>
    <s v="21.0"/>
    <s v="00036.0"/>
    <s v="91001"/>
    <s v="85000"/>
    <x v="6"/>
    <x v="83"/>
    <n v="7.3250449270381214E-4"/>
    <s v="Lenovo 300e Laptops, electronic waste, 3 yr sealed battery replacement, 4.5 year warranty, integration services, imaging, asset tag &amp; reporting, cart wiring, and delivery for Sierra Vista. Total computers: 352"/>
  </r>
  <r>
    <s v="Sierra Vista-21st Century-Technology"/>
    <x v="9"/>
    <x v="0"/>
    <x v="24"/>
    <x v="0"/>
    <x v="0"/>
    <x v="5"/>
    <x v="0"/>
    <x v="9"/>
    <x v="0"/>
    <s v="2-512"/>
    <x v="8"/>
    <n v="0"/>
    <n v="3899.4"/>
    <s v="0174861-IN"/>
    <d v="2019-10-10T00:00:00"/>
    <s v="000000020025135"/>
    <n v="3899.4"/>
    <x v="0"/>
    <m/>
    <s v="21.0"/>
    <s v="00036.0"/>
    <s v="91001"/>
    <s v="85000"/>
    <x v="6"/>
    <x v="83"/>
    <n v="8.9751076790235511E-4"/>
    <s v="Lenovo 300e Laptops, electronic waste, 3 yr sealed battery replacement, 4.5 year warranty, integration services, imaging, asset tag &amp; reporting, cart wiring, and delivery for Sierra Vista. Total computers: 352"/>
  </r>
  <r>
    <s v="Sierra Vista-21st Century-Technology"/>
    <x v="9"/>
    <x v="0"/>
    <x v="24"/>
    <x v="0"/>
    <x v="0"/>
    <x v="5"/>
    <x v="0"/>
    <x v="9"/>
    <x v="0"/>
    <s v="2-512"/>
    <x v="8"/>
    <n v="0"/>
    <n v="10730.05"/>
    <s v="0174861-IN"/>
    <d v="2019-10-10T00:00:00"/>
    <s v="000000020025135"/>
    <n v="10730.05"/>
    <x v="0"/>
    <m/>
    <s v="21.0"/>
    <s v="00036.0"/>
    <s v="91001"/>
    <s v="85000"/>
    <x v="6"/>
    <x v="83"/>
    <n v="2.4696967264529581E-3"/>
    <s v="Lenovo 300e Laptops, electronic waste, 3 yr sealed battery replacement, 4.5 year warranty, integration services, imaging, asset tag &amp; reporting, cart wiring, and delivery for Sierra Vista. Total computers: 352"/>
  </r>
  <r>
    <s v="Sierra Vista-21st Century-Technology"/>
    <x v="9"/>
    <x v="0"/>
    <x v="24"/>
    <x v="0"/>
    <x v="0"/>
    <x v="0"/>
    <x v="0"/>
    <x v="8"/>
    <x v="0"/>
    <s v="2-2605"/>
    <x v="0"/>
    <n v="0"/>
    <n v="11756.35"/>
    <s v="0174873-IN"/>
    <d v="2019-10-08T00:00:00"/>
    <s v="000000020023867"/>
    <n v="11756.35"/>
    <x v="0"/>
    <m/>
    <s v="21.0"/>
    <s v="00036.0"/>
    <s v="91001"/>
    <s v="85000"/>
    <x v="0"/>
    <x v="83"/>
    <n v="1.4815480859632729E-2"/>
    <s v="Ergotron Zip40 Charging carts to store laptops at Sierra Vista. Total carts: 9"/>
  </r>
  <r>
    <s v="Sierra Vista-21st Century-Environ Consultant"/>
    <x v="9"/>
    <x v="2"/>
    <x v="24"/>
    <x v="0"/>
    <x v="2"/>
    <x v="2"/>
    <x v="68"/>
    <x v="44"/>
    <x v="1"/>
    <s v="21-1578"/>
    <x v="97"/>
    <n v="0"/>
    <n v="3000"/>
    <s v="MCSI-4613"/>
    <d v="2020-10-13T00:00:00"/>
    <s v="000000020134092"/>
    <n v="3000"/>
    <x v="0"/>
    <m/>
    <s v="21.0"/>
    <s v="00036.0"/>
    <s v="91001"/>
    <s v="85000"/>
    <x v="2"/>
    <x v="83"/>
    <n v="7.281553398058252E-2"/>
    <s v="Asbestos &amp; lead-based paint survey of Sierra Vista's permanent buildings."/>
  </r>
  <r>
    <s v="Sierra Vista-Fire alarm-DSA Fees"/>
    <x v="9"/>
    <x v="7"/>
    <x v="24"/>
    <x v="3"/>
    <x v="9"/>
    <x v="9"/>
    <x v="67"/>
    <x v="139"/>
    <x v="1"/>
    <s v="21-5370"/>
    <x v="95"/>
    <n v="0"/>
    <n v="1050"/>
    <s v="Per email"/>
    <d v="2021-03-30T00:00:00"/>
    <s v="000000020176207"/>
    <n v="1050"/>
    <x v="39"/>
    <m/>
    <s v="21.0"/>
    <s v="00036.0"/>
    <s v="91001"/>
    <s v="85000"/>
    <x v="9"/>
    <x v="84"/>
    <n v="0.14799154334038056"/>
    <s v="DSA plan check review fee for Sierra Vista fire alarm."/>
  </r>
  <r>
    <s v="Sierra Vista-Fire alarm-Design"/>
    <x v="9"/>
    <x v="6"/>
    <x v="24"/>
    <x v="3"/>
    <x v="10"/>
    <x v="8"/>
    <x v="51"/>
    <x v="34"/>
    <x v="1"/>
    <m/>
    <x v="96"/>
    <n v="0"/>
    <n v="14850"/>
    <n v="28390"/>
    <d v="2021-03-24T00:00:00"/>
    <s v="000000020174735"/>
    <n v="14850"/>
    <x v="39"/>
    <m/>
    <s v="21.0"/>
    <s v="00036.0"/>
    <s v="91001"/>
    <s v="85000"/>
    <x v="8"/>
    <x v="84"/>
    <n v="3.8076923076923078E-2"/>
    <s v="Architect - Provide architectural &amp; engineering services to upgrade the existing fire detection and alarm systems for Sierra Vista."/>
  </r>
  <r>
    <s v="Sierra Vista-Fire alarm-Design"/>
    <x v="9"/>
    <x v="6"/>
    <x v="24"/>
    <x v="3"/>
    <x v="10"/>
    <x v="8"/>
    <x v="51"/>
    <x v="34"/>
    <x v="1"/>
    <m/>
    <x v="96"/>
    <n v="0"/>
    <n v="4950"/>
    <n v="28474"/>
    <d v="2021-03-24T00:00:00"/>
    <s v="000000020174735"/>
    <n v="4950"/>
    <x v="39"/>
    <m/>
    <s v="21.0"/>
    <s v="00036.0"/>
    <s v="91001"/>
    <s v="85000"/>
    <x v="8"/>
    <x v="84"/>
    <n v="1.2692307692307692E-2"/>
    <s v="Architect - Provide architectural &amp; engineering services to upgrade the existing fire detection and alarm systems for Sierra Vista."/>
  </r>
  <r>
    <s v="Sierra Vista-Fire alarm-Design"/>
    <x v="9"/>
    <x v="6"/>
    <x v="24"/>
    <x v="3"/>
    <x v="10"/>
    <x v="8"/>
    <x v="51"/>
    <x v="35"/>
    <x v="1"/>
    <m/>
    <x v="96"/>
    <n v="0"/>
    <n v="4950"/>
    <n v="28523"/>
    <d v="2021-05-26T00:00:00"/>
    <s v="000000020192536"/>
    <n v="4950"/>
    <x v="39"/>
    <m/>
    <s v="21.0"/>
    <s v="00036.0"/>
    <s v="91001"/>
    <s v="85000"/>
    <x v="8"/>
    <x v="84"/>
    <n v="1.2692307692307692E-2"/>
    <s v="Architect - Provide architectural &amp; engineering services to upgrade the existing fire detection and alarm systems for Sierra Vista."/>
  </r>
  <r>
    <s v="Sierra Vista-Fire alarm-Design"/>
    <x v="9"/>
    <x v="6"/>
    <x v="24"/>
    <x v="3"/>
    <x v="10"/>
    <x v="8"/>
    <x v="51"/>
    <x v="35"/>
    <x v="1"/>
    <m/>
    <x v="96"/>
    <n v="0"/>
    <n v="9900"/>
    <n v="28617"/>
    <d v="2021-05-26T00:00:00"/>
    <s v="000000020192536"/>
    <n v="9900"/>
    <x v="39"/>
    <m/>
    <s v="21.0"/>
    <s v="00036.0"/>
    <s v="91001"/>
    <s v="85000"/>
    <x v="8"/>
    <x v="84"/>
    <n v="2.5384615384615384E-2"/>
    <s v="Architect - Provide architectural &amp; engineering services to upgrade the existing fire detection and alarm systems for Sierra Vista."/>
  </r>
  <r>
    <s v="Sierra Vista-Fire alarm-Design"/>
    <x v="9"/>
    <x v="6"/>
    <x v="24"/>
    <x v="3"/>
    <x v="10"/>
    <x v="8"/>
    <x v="51"/>
    <x v="108"/>
    <x v="1"/>
    <m/>
    <x v="96"/>
    <n v="0"/>
    <n v="1485"/>
    <n v="28690"/>
    <d v="2021-06-23T00:00:00"/>
    <s v="000000020200466"/>
    <n v="1485"/>
    <x v="39"/>
    <m/>
    <s v="21.0"/>
    <s v="00036.0"/>
    <s v="91001"/>
    <s v="85000"/>
    <x v="8"/>
    <x v="84"/>
    <n v="3.8076923076923075E-3"/>
    <s v="Architect - Provide architectural &amp; engineering services to upgrade the existing fire detection and alarm systems for Sierra Vista."/>
  </r>
  <r>
    <s v="Sierra Vista-Fire alarm-Design"/>
    <x v="9"/>
    <x v="6"/>
    <x v="24"/>
    <x v="3"/>
    <x v="10"/>
    <x v="8"/>
    <x v="51"/>
    <x v="17"/>
    <x v="2"/>
    <m/>
    <x v="96"/>
    <n v="0"/>
    <n v="990"/>
    <n v="28838"/>
    <d v="2021-09-09T00:00:00"/>
    <s v="000000020255227"/>
    <n v="990"/>
    <x v="39"/>
    <m/>
    <s v="21.0"/>
    <s v="00036.0"/>
    <s v="91001"/>
    <s v="85000"/>
    <x v="8"/>
    <x v="84"/>
    <n v="2.5384615384615385E-3"/>
    <s v="Architect - Provide architectural &amp; engineering services to upgrade the existing fire detection and alarm systems for Sierra Vista."/>
  </r>
  <r>
    <s v="Sierra Vista-Fire alarm-Design"/>
    <x v="9"/>
    <x v="6"/>
    <x v="24"/>
    <x v="3"/>
    <x v="10"/>
    <x v="8"/>
    <x v="51"/>
    <x v="140"/>
    <x v="2"/>
    <s v="21-2535"/>
    <x v="96"/>
    <n v="12375"/>
    <n v="12375"/>
    <m/>
    <m/>
    <m/>
    <n v="0"/>
    <x v="39"/>
    <m/>
    <s v="21.0"/>
    <s v="00036.0"/>
    <s v="91001"/>
    <s v="85000"/>
    <x v="8"/>
    <x v="84"/>
    <n v="0"/>
    <s v="Architect - Provide architectural &amp; engineering services to upgrade the existing fire detection and alarm systems for Sierra Vista."/>
  </r>
  <r>
    <s v="Sparks ES-21st Century-Technology"/>
    <x v="4"/>
    <x v="0"/>
    <x v="25"/>
    <x v="0"/>
    <x v="0"/>
    <x v="5"/>
    <x v="0"/>
    <x v="8"/>
    <x v="0"/>
    <s v="2-512"/>
    <x v="8"/>
    <n v="0"/>
    <n v="7408.42"/>
    <s v="0173642-IN"/>
    <d v="2019-10-08T00:00:00"/>
    <s v="000000020023867"/>
    <n v="7408.42"/>
    <x v="0"/>
    <m/>
    <s v="21.0"/>
    <s v="00036.0"/>
    <s v="91001"/>
    <s v="85000"/>
    <x v="1"/>
    <x v="85"/>
    <n v="1.7051691858088849E-3"/>
    <s v="Lenovo 300e Laptops, electronic waste, 3 yr sealed battery replacement, 4.5 year warranty, integration services, imaging, asset tag &amp; reporting, cart wiring, and delivery for Sparks ES. Total computers: 39"/>
  </r>
  <r>
    <s v="Sparks ES-21st Century-Technology"/>
    <x v="4"/>
    <x v="0"/>
    <x v="25"/>
    <x v="0"/>
    <x v="0"/>
    <x v="5"/>
    <x v="0"/>
    <x v="8"/>
    <x v="0"/>
    <s v="2-512"/>
    <x v="8"/>
    <n v="0"/>
    <n v="180.5"/>
    <s v="0173642-IN"/>
    <d v="2019-10-08T00:00:00"/>
    <s v="000000020023867"/>
    <n v="180.5"/>
    <x v="0"/>
    <m/>
    <s v="21.0"/>
    <s v="00036.0"/>
    <s v="91001"/>
    <s v="85000"/>
    <x v="6"/>
    <x v="85"/>
    <n v="4.1545030929469946E-5"/>
    <s v="Lenovo 300e Laptops, electronic waste, 3 yr sealed battery replacement, 4.5 year warranty, integration services, imaging, asset tag &amp; reporting, cart wiring, and delivery for Sparks ES. Total computers: 39"/>
  </r>
  <r>
    <s v="Sparks ES-21st Century-Technology"/>
    <x v="4"/>
    <x v="0"/>
    <x v="25"/>
    <x v="0"/>
    <x v="0"/>
    <x v="5"/>
    <x v="0"/>
    <x v="8"/>
    <x v="0"/>
    <s v="2-512"/>
    <x v="8"/>
    <n v="0"/>
    <n v="95"/>
    <s v="0173642-IN"/>
    <d v="2019-10-08T00:00:00"/>
    <s v="000000020023867"/>
    <n v="95"/>
    <x v="0"/>
    <m/>
    <s v="21.0"/>
    <s v="00036.0"/>
    <s v="91001"/>
    <s v="85000"/>
    <x v="6"/>
    <x v="85"/>
    <n v="2.1865805752352601E-5"/>
    <s v="Lenovo 300e Laptops, electronic waste, 3 yr sealed battery replacement, 4.5 year warranty, integration services, imaging, asset tag &amp; reporting, cart wiring, and delivery for Sparks ES. Total computers: 39"/>
  </r>
  <r>
    <s v="Sparks ES-21st Century-Technology"/>
    <x v="4"/>
    <x v="0"/>
    <x v="25"/>
    <x v="0"/>
    <x v="0"/>
    <x v="5"/>
    <x v="0"/>
    <x v="8"/>
    <x v="0"/>
    <s v="2-512"/>
    <x v="8"/>
    <n v="0"/>
    <n v="57"/>
    <s v="0173642-IN"/>
    <d v="2019-10-08T00:00:00"/>
    <s v="000000020023867"/>
    <n v="57"/>
    <x v="0"/>
    <m/>
    <s v="21.0"/>
    <s v="00036.0"/>
    <s v="91001"/>
    <s v="85000"/>
    <x v="6"/>
    <x v="85"/>
    <n v="1.3119483451411561E-5"/>
    <s v="Lenovo 300e Laptops, electronic waste, 3 yr sealed battery replacement, 4.5 year warranty, integration services, imaging, asset tag &amp; reporting, cart wiring, and delivery for Sparks ES. Total computers: 39"/>
  </r>
  <r>
    <s v="Sparks ES-21st Century-Technology"/>
    <x v="4"/>
    <x v="0"/>
    <x v="25"/>
    <x v="0"/>
    <x v="0"/>
    <x v="5"/>
    <x v="0"/>
    <x v="8"/>
    <x v="0"/>
    <s v="2-512"/>
    <x v="8"/>
    <n v="0"/>
    <n v="28.5"/>
    <s v="0173642-IN"/>
    <d v="2019-10-08T00:00:00"/>
    <s v="000000020023867"/>
    <n v="28.5"/>
    <x v="0"/>
    <m/>
    <s v="21.0"/>
    <s v="00036.0"/>
    <s v="91001"/>
    <s v="85000"/>
    <x v="6"/>
    <x v="85"/>
    <n v="6.5597417257057806E-6"/>
    <s v="Lenovo 300e Laptops, electronic waste, 3 yr sealed battery replacement, 4.5 year warranty, integration services, imaging, asset tag &amp; reporting, cart wiring, and delivery for Sparks ES. Total computers: 39"/>
  </r>
  <r>
    <s v="Sparks ES-21st Century-Technology"/>
    <x v="4"/>
    <x v="0"/>
    <x v="25"/>
    <x v="0"/>
    <x v="0"/>
    <x v="5"/>
    <x v="0"/>
    <x v="8"/>
    <x v="0"/>
    <s v="2-512"/>
    <x v="8"/>
    <n v="0"/>
    <n v="221.16"/>
    <s v="0173642-IN"/>
    <d v="2019-10-08T00:00:00"/>
    <s v="000000020023867"/>
    <n v="221.16"/>
    <x v="0"/>
    <m/>
    <s v="21.0"/>
    <s v="00036.0"/>
    <s v="91001"/>
    <s v="85000"/>
    <x v="6"/>
    <x v="85"/>
    <n v="5.0903595791476861E-5"/>
    <s v="Lenovo 300e Laptops, electronic waste, 3 yr sealed battery replacement, 4.5 year warranty, integration services, imaging, asset tag &amp; reporting, cart wiring, and delivery for Sparks ES. Total computers: 39"/>
  </r>
  <r>
    <s v="Sparks ES-21st Century-Technology"/>
    <x v="4"/>
    <x v="0"/>
    <x v="25"/>
    <x v="0"/>
    <x v="0"/>
    <x v="5"/>
    <x v="0"/>
    <x v="8"/>
    <x v="0"/>
    <s v="2-512"/>
    <x v="8"/>
    <n v="0"/>
    <n v="608.57000000000005"/>
    <s v="0173642-IN"/>
    <d v="2019-10-08T00:00:00"/>
    <s v="000000020023867"/>
    <n v="608.57000000000005"/>
    <x v="0"/>
    <m/>
    <s v="21.0"/>
    <s v="00036.0"/>
    <s v="91001"/>
    <s v="85000"/>
    <x v="6"/>
    <x v="85"/>
    <n v="1.4007235164957077E-4"/>
    <s v="Lenovo 300e Laptops, electronic waste, 3 yr sealed battery replacement, 4.5 year warranty, integration services, imaging, asset tag &amp; reporting, cart wiring, and delivery for Sparks ES. Total computers: 39"/>
  </r>
  <r>
    <s v="Sparks ES-21st Century-Technology"/>
    <x v="4"/>
    <x v="0"/>
    <x v="25"/>
    <x v="0"/>
    <x v="0"/>
    <x v="5"/>
    <x v="0"/>
    <x v="0"/>
    <x v="0"/>
    <s v="2-512"/>
    <x v="8"/>
    <n v="0"/>
    <n v="7798.34"/>
    <s v="0173778-IN"/>
    <d v="2019-10-21T00:00:00"/>
    <s v="000000020028933"/>
    <n v="7798.34"/>
    <x v="0"/>
    <m/>
    <s v="21.0"/>
    <s v="00036.0"/>
    <s v="91001"/>
    <s v="85000"/>
    <x v="1"/>
    <x v="85"/>
    <n v="1.7949156592715937E-3"/>
    <s v="Lenovo 300e Laptops, electronic waste, 3 yr sealed battery replacement, 4.5 year warranty, integration services, imaging, asset tag &amp; reporting, cart wiring, and delivery for Sparks ES. Total computers: 39"/>
  </r>
  <r>
    <s v="Sparks ES-21st Century-Technology"/>
    <x v="4"/>
    <x v="0"/>
    <x v="25"/>
    <x v="0"/>
    <x v="0"/>
    <x v="5"/>
    <x v="0"/>
    <x v="0"/>
    <x v="0"/>
    <s v="2-512"/>
    <x v="8"/>
    <n v="0"/>
    <n v="190"/>
    <s v="0173778-IN"/>
    <d v="2019-10-21T00:00:00"/>
    <s v="000000020028933"/>
    <n v="190"/>
    <x v="0"/>
    <m/>
    <s v="21.0"/>
    <s v="00036.0"/>
    <s v="91001"/>
    <s v="85000"/>
    <x v="6"/>
    <x v="85"/>
    <n v="4.3731611504705202E-5"/>
    <s v="Lenovo 300e Laptops, electronic waste, 3 yr sealed battery replacement, 4.5 year warranty, integration services, imaging, asset tag &amp; reporting, cart wiring, and delivery for Sparks ES. Total computers: 39"/>
  </r>
  <r>
    <s v="Sparks ES-21st Century-Technology"/>
    <x v="4"/>
    <x v="0"/>
    <x v="25"/>
    <x v="0"/>
    <x v="0"/>
    <x v="5"/>
    <x v="0"/>
    <x v="0"/>
    <x v="0"/>
    <s v="2-512"/>
    <x v="8"/>
    <n v="0"/>
    <n v="100"/>
    <s v="0173778-IN"/>
    <d v="2019-10-21T00:00:00"/>
    <s v="000000020028933"/>
    <n v="100"/>
    <x v="0"/>
    <m/>
    <s v="21.0"/>
    <s v="00036.0"/>
    <s v="91001"/>
    <s v="85000"/>
    <x v="6"/>
    <x v="85"/>
    <n v="2.301663763405537E-5"/>
    <s v="Lenovo 300e Laptops, electronic waste, 3 yr sealed battery replacement, 4.5 year warranty, integration services, imaging, asset tag &amp; reporting, cart wiring, and delivery for Sparks ES. Total computers: 39"/>
  </r>
  <r>
    <s v="Sparks ES-21st Century-Technology"/>
    <x v="4"/>
    <x v="0"/>
    <x v="25"/>
    <x v="0"/>
    <x v="0"/>
    <x v="5"/>
    <x v="0"/>
    <x v="0"/>
    <x v="0"/>
    <s v="2-512"/>
    <x v="8"/>
    <n v="0"/>
    <n v="60"/>
    <s v="0173778-IN"/>
    <d v="2019-10-21T00:00:00"/>
    <s v="000000020028933"/>
    <n v="60"/>
    <x v="0"/>
    <m/>
    <s v="21.0"/>
    <s v="00036.0"/>
    <s v="91001"/>
    <s v="85000"/>
    <x v="6"/>
    <x v="85"/>
    <n v="1.3809982580433222E-5"/>
    <s v="Lenovo 300e Laptops, electronic waste, 3 yr sealed battery replacement, 4.5 year warranty, integration services, imaging, asset tag &amp; reporting, cart wiring, and delivery for Sparks ES. Total computers: 39"/>
  </r>
  <r>
    <s v="Sparks ES-21st Century-Technology"/>
    <x v="4"/>
    <x v="0"/>
    <x v="25"/>
    <x v="0"/>
    <x v="0"/>
    <x v="5"/>
    <x v="0"/>
    <x v="0"/>
    <x v="0"/>
    <s v="2-512"/>
    <x v="8"/>
    <n v="0"/>
    <n v="30"/>
    <s v="0173778-IN"/>
    <d v="2019-10-21T00:00:00"/>
    <s v="000000020028933"/>
    <n v="30"/>
    <x v="0"/>
    <m/>
    <s v="21.0"/>
    <s v="00036.0"/>
    <s v="91001"/>
    <s v="85000"/>
    <x v="6"/>
    <x v="85"/>
    <n v="6.9049912902166112E-6"/>
    <s v="Lenovo 300e Laptops, electronic waste, 3 yr sealed battery replacement, 4.5 year warranty, integration services, imaging, asset tag &amp; reporting, cart wiring, and delivery for Sparks ES. Total computers: 39"/>
  </r>
  <r>
    <s v="Sparks ES-21st Century-Technology"/>
    <x v="4"/>
    <x v="0"/>
    <x v="25"/>
    <x v="0"/>
    <x v="0"/>
    <x v="5"/>
    <x v="0"/>
    <x v="0"/>
    <x v="0"/>
    <s v="2-512"/>
    <x v="8"/>
    <n v="0"/>
    <n v="232.8"/>
    <s v="0173778-IN"/>
    <d v="2019-10-21T00:00:00"/>
    <s v="000000020028933"/>
    <n v="232.8"/>
    <x v="0"/>
    <m/>
    <s v="21.0"/>
    <s v="00036.0"/>
    <s v="91001"/>
    <s v="85000"/>
    <x v="6"/>
    <x v="85"/>
    <n v="5.3582732412080904E-5"/>
    <s v="Lenovo 300e Laptops, electronic waste, 3 yr sealed battery replacement, 4.5 year warranty, integration services, imaging, asset tag &amp; reporting, cart wiring, and delivery for Sparks ES. Total computers: 39"/>
  </r>
  <r>
    <s v="Sparks ES-21st Century-Technology"/>
    <x v="4"/>
    <x v="0"/>
    <x v="25"/>
    <x v="0"/>
    <x v="0"/>
    <x v="5"/>
    <x v="0"/>
    <x v="0"/>
    <x v="0"/>
    <s v="2-512"/>
    <x v="8"/>
    <n v="0"/>
    <n v="640.6"/>
    <s v="0173778-IN"/>
    <d v="2019-10-21T00:00:00"/>
    <s v="000000020028933"/>
    <n v="640.6"/>
    <x v="0"/>
    <m/>
    <s v="21.0"/>
    <s v="00036.0"/>
    <s v="91001"/>
    <s v="85000"/>
    <x v="6"/>
    <x v="85"/>
    <n v="1.4744458068375872E-4"/>
    <s v="Lenovo 300e Laptops, electronic waste, 3 yr sealed battery replacement, 4.5 year warranty, integration services, imaging, asset tag &amp; reporting, cart wiring, and delivery for Sparks ES. Total computers: 39"/>
  </r>
  <r>
    <s v="Sparks ES-21st Century-Technology"/>
    <x v="4"/>
    <x v="0"/>
    <x v="25"/>
    <x v="0"/>
    <x v="0"/>
    <x v="5"/>
    <x v="0"/>
    <x v="46"/>
    <x v="0"/>
    <s v="2-1409"/>
    <x v="27"/>
    <n v="0"/>
    <n v="113075.93"/>
    <s v="0175197-IN"/>
    <d v="2019-10-22T00:00:00"/>
    <s v="000000020029495"/>
    <n v="113075.93"/>
    <x v="0"/>
    <m/>
    <s v="21.0"/>
    <s v="00036.0"/>
    <s v="91001"/>
    <s v="85000"/>
    <x v="1"/>
    <x v="85"/>
    <n v="4.0304402434966836E-2"/>
    <s v="Lenovo 300e Laptops, electronic waste, 3 yr sealed battery replacement, 4.5 year warranty, integration services, imaging, asset tag &amp; reporting, cart wiring, and delivery for Sparks ES. Total computers: 290"/>
  </r>
  <r>
    <s v="Sparks ES-21st Century-Technology"/>
    <x v="4"/>
    <x v="0"/>
    <x v="25"/>
    <x v="0"/>
    <x v="0"/>
    <x v="5"/>
    <x v="0"/>
    <x v="46"/>
    <x v="0"/>
    <s v="2-1409"/>
    <x v="27"/>
    <n v="0"/>
    <n v="435"/>
    <s v="0175197-IN"/>
    <d v="2019-10-22T00:00:00"/>
    <s v="000000020029495"/>
    <n v="435"/>
    <x v="0"/>
    <m/>
    <s v="21.0"/>
    <s v="00036.0"/>
    <s v="91001"/>
    <s v="85000"/>
    <x v="6"/>
    <x v="85"/>
    <n v="1.5504993024784827E-4"/>
    <s v="Lenovo 300e Laptops, electronic waste, 3 yr sealed battery replacement, 4.5 year warranty, integration services, imaging, asset tag &amp; reporting, cart wiring, and delivery for Sparks ES. Total computers: 290"/>
  </r>
  <r>
    <s v="Sparks ES-21st Century-Technology"/>
    <x v="4"/>
    <x v="0"/>
    <x v="25"/>
    <x v="0"/>
    <x v="0"/>
    <x v="5"/>
    <x v="0"/>
    <x v="46"/>
    <x v="0"/>
    <s v="2-1409"/>
    <x v="27"/>
    <n v="0"/>
    <n v="870"/>
    <s v="0175197-IN"/>
    <d v="2019-10-22T00:00:00"/>
    <s v="000000020029495"/>
    <n v="870"/>
    <x v="0"/>
    <m/>
    <s v="21.0"/>
    <s v="00036.0"/>
    <s v="91001"/>
    <s v="85000"/>
    <x v="6"/>
    <x v="85"/>
    <n v="3.1009986049569655E-4"/>
    <s v="Lenovo 300e Laptops, electronic waste, 3 yr sealed battery replacement, 4.5 year warranty, integration services, imaging, asset tag &amp; reporting, cart wiring, and delivery for Sparks ES. Total computers: 290"/>
  </r>
  <r>
    <s v="Sparks ES-21st Century-Technology"/>
    <x v="4"/>
    <x v="0"/>
    <x v="25"/>
    <x v="0"/>
    <x v="0"/>
    <x v="5"/>
    <x v="0"/>
    <x v="46"/>
    <x v="0"/>
    <s v="2-1409"/>
    <x v="27"/>
    <n v="0"/>
    <n v="1450"/>
    <s v="0175197-IN"/>
    <d v="2019-10-22T00:00:00"/>
    <s v="000000020029495"/>
    <n v="1450"/>
    <x v="0"/>
    <m/>
    <s v="21.0"/>
    <s v="00036.0"/>
    <s v="91001"/>
    <s v="85000"/>
    <x v="6"/>
    <x v="85"/>
    <n v="5.1683310082616097E-4"/>
    <s v="Lenovo 300e Laptops, electronic waste, 3 yr sealed battery replacement, 4.5 year warranty, integration services, imaging, asset tag &amp; reporting, cart wiring, and delivery for Sparks ES. Total computers: 290"/>
  </r>
  <r>
    <s v="Sparks ES-21st Century-Technology"/>
    <x v="4"/>
    <x v="0"/>
    <x v="25"/>
    <x v="0"/>
    <x v="0"/>
    <x v="5"/>
    <x v="0"/>
    <x v="46"/>
    <x v="0"/>
    <s v="2-1409"/>
    <x v="27"/>
    <n v="0"/>
    <n v="2755"/>
    <s v="0175197-IN"/>
    <d v="2019-10-22T00:00:00"/>
    <s v="000000020029495"/>
    <n v="2755"/>
    <x v="0"/>
    <m/>
    <s v="21.0"/>
    <s v="00036.0"/>
    <s v="91001"/>
    <s v="85000"/>
    <x v="6"/>
    <x v="85"/>
    <n v="9.8198289156970582E-4"/>
    <s v="Lenovo 300e Laptops, electronic waste, 3 yr sealed battery replacement, 4.5 year warranty, integration services, imaging, asset tag &amp; reporting, cart wiring, and delivery for Sparks ES. Total computers: 290"/>
  </r>
  <r>
    <s v="Sparks ES-21st Century-Technology"/>
    <x v="4"/>
    <x v="0"/>
    <x v="25"/>
    <x v="0"/>
    <x v="0"/>
    <x v="5"/>
    <x v="0"/>
    <x v="46"/>
    <x v="0"/>
    <s v="2-1409"/>
    <x v="27"/>
    <n v="0"/>
    <n v="3375.6"/>
    <s v="0175197-IN"/>
    <d v="2019-10-22T00:00:00"/>
    <s v="000000020029495"/>
    <n v="3375.6"/>
    <x v="0"/>
    <m/>
    <s v="21.0"/>
    <s v="00036.0"/>
    <s v="91001"/>
    <s v="85000"/>
    <x v="6"/>
    <x v="85"/>
    <n v="1.2031874587233027E-3"/>
    <s v="Lenovo 300e Laptops, electronic waste, 3 yr sealed battery replacement, 4.5 year warranty, integration services, imaging, asset tag &amp; reporting, cart wiring, and delivery for Sparks ES. Total computers: 290"/>
  </r>
  <r>
    <s v="Sparks ES-21st Century-Technology"/>
    <x v="4"/>
    <x v="0"/>
    <x v="25"/>
    <x v="0"/>
    <x v="0"/>
    <x v="5"/>
    <x v="0"/>
    <x v="46"/>
    <x v="0"/>
    <s v="2-1409"/>
    <x v="27"/>
    <n v="0"/>
    <n v="9288.7000000000007"/>
    <s v="0175197-IN"/>
    <d v="2019-10-22T00:00:00"/>
    <s v="000000020029495"/>
    <n v="9288.7000000000007"/>
    <x v="0"/>
    <m/>
    <s v="21.0"/>
    <s v="00036.0"/>
    <s v="91001"/>
    <s v="85000"/>
    <x v="6"/>
    <x v="85"/>
    <n v="3.3108328438923871E-3"/>
    <s v="Lenovo 300e Laptops, electronic waste, 3 yr sealed battery replacement, 4.5 year warranty, integration services, imaging, asset tag &amp; reporting, cart wiring, and delivery for Sparks ES. Total computers: 290"/>
  </r>
  <r>
    <s v="Sparks ES-21st Century-Technology"/>
    <x v="4"/>
    <x v="0"/>
    <x v="25"/>
    <x v="0"/>
    <x v="0"/>
    <x v="0"/>
    <x v="0"/>
    <x v="186"/>
    <x v="0"/>
    <s v="2-2605"/>
    <x v="0"/>
    <n v="0"/>
    <n v="22206.44"/>
    <s v="0175271-IN"/>
    <d v="2019-10-11T00:00:00"/>
    <s v="000000020025716"/>
    <n v="22206.44"/>
    <x v="0"/>
    <m/>
    <s v="21.0"/>
    <s v="00036.0"/>
    <s v="91001"/>
    <s v="85000"/>
    <x v="0"/>
    <x v="85"/>
    <n v="2.7984798579540639E-2"/>
    <s v="Ergotron Zip40 Charging carts to store laptops at Sparks ES. Total carts: 18"/>
  </r>
  <r>
    <s v="Sparks ES-21st Century-Technology"/>
    <x v="4"/>
    <x v="0"/>
    <x v="25"/>
    <x v="0"/>
    <x v="0"/>
    <x v="0"/>
    <x v="0"/>
    <x v="186"/>
    <x v="0"/>
    <s v="2-2605"/>
    <x v="0"/>
    <n v="0"/>
    <n v="1306.26"/>
    <s v="0175272-IN"/>
    <d v="2019-10-11T00:00:00"/>
    <s v="000000020025716"/>
    <n v="1306.26"/>
    <x v="0"/>
    <m/>
    <s v="21.0"/>
    <s v="00036.0"/>
    <s v="91001"/>
    <s v="85000"/>
    <x v="0"/>
    <x v="85"/>
    <n v="1.6461631397248165E-3"/>
    <s v="Ergotron Zip40 Charging carts to store laptops at Sparks ES. Total carts: 18"/>
  </r>
  <r>
    <s v="Sparks ES-21st Century-Contractor"/>
    <x v="4"/>
    <x v="3"/>
    <x v="25"/>
    <x v="0"/>
    <x v="11"/>
    <x v="3"/>
    <x v="17"/>
    <x v="29"/>
    <x v="1"/>
    <m/>
    <x v="28"/>
    <n v="0"/>
    <n v="19116.72"/>
    <s v="Pay app #3"/>
    <d v="2020-12-08T00:00:00"/>
    <s v="000000020148205"/>
    <n v="19116.72"/>
    <x v="0"/>
    <m/>
    <s v="21.0"/>
    <s v="00036.0"/>
    <s v="91001"/>
    <s v="85000"/>
    <x v="3"/>
    <x v="85"/>
    <n v="4.2461822226802809E-2"/>
    <s v="Prep &amp; install Mohawk LVT, walk off mat &amp; base at Sparks ES for room #5, 9, &amp; 14"/>
  </r>
  <r>
    <s v="Sparks ES-21st Century-Contractor"/>
    <x v="4"/>
    <x v="3"/>
    <x v="25"/>
    <x v="0"/>
    <x v="7"/>
    <x v="7"/>
    <x v="18"/>
    <x v="44"/>
    <x v="1"/>
    <s v="21-1828"/>
    <x v="314"/>
    <n v="0"/>
    <n v="40000"/>
    <s v="2020-085AD"/>
    <d v="2020-10-13T00:00:00"/>
    <s v="000000020134080"/>
    <n v="40000"/>
    <x v="0"/>
    <m/>
    <s v="21.0"/>
    <s v="00036.0"/>
    <s v="91001"/>
    <s v="85000"/>
    <x v="3"/>
    <x v="85"/>
    <n v="1"/>
    <s v="Demo of ceiling tiles in 17 classrooms at Sparks ES"/>
  </r>
  <r>
    <s v="Sparks ES-21st Century-Contractor"/>
    <x v="4"/>
    <x v="3"/>
    <x v="25"/>
    <x v="0"/>
    <x v="7"/>
    <x v="7"/>
    <x v="8"/>
    <x v="17"/>
    <x v="2"/>
    <s v="21-6790"/>
    <x v="13"/>
    <n v="0"/>
    <n v="4000"/>
    <s v="2021-088D"/>
    <d v="2021-09-09T00:00:00"/>
    <s v="000000020255195"/>
    <n v="4000"/>
    <x v="0"/>
    <m/>
    <s v="21.0"/>
    <s v="00036.0"/>
    <s v="91001"/>
    <s v="85000"/>
    <x v="3"/>
    <x v="85"/>
    <n v="0.23529411764705882"/>
    <s v="Demo of ceiling tiles in 1 classroom at Sparks ES for room #19"/>
  </r>
  <r>
    <s v="Sparks ES-21st Century-FF &amp; E"/>
    <x v="4"/>
    <x v="1"/>
    <x v="25"/>
    <x v="0"/>
    <x v="1"/>
    <x v="1"/>
    <x v="1"/>
    <x v="1"/>
    <x v="0"/>
    <s v="2-5019"/>
    <x v="15"/>
    <n v="0"/>
    <n v="13596.83"/>
    <n v="3207761219"/>
    <d v="2020-02-03T00:00:00"/>
    <s v="000000020065147"/>
    <n v="13596.83"/>
    <x v="0"/>
    <m/>
    <s v="21.0"/>
    <s v="00036.0"/>
    <s v="91001"/>
    <s v="85000"/>
    <x v="1"/>
    <x v="85"/>
    <n v="3.1596417264942563E-2"/>
    <s v="Furniture for Sparks ES - flex space chairs, mobile tchr desks, media tower, carpets, tables, tree seats, bin centers, etc."/>
  </r>
  <r>
    <s v="Sparks ES-21st Century-FF &amp; E"/>
    <x v="4"/>
    <x v="1"/>
    <x v="25"/>
    <x v="0"/>
    <x v="1"/>
    <x v="1"/>
    <x v="1"/>
    <x v="1"/>
    <x v="0"/>
    <s v="2-5019"/>
    <x v="15"/>
    <n v="0"/>
    <n v="7123.78"/>
    <n v="3207761219"/>
    <d v="2020-02-03T00:00:00"/>
    <s v="000000020065147"/>
    <n v="7123.78"/>
    <x v="0"/>
    <m/>
    <s v="21.0"/>
    <s v="00036.0"/>
    <s v="91001"/>
    <s v="85000"/>
    <x v="0"/>
    <x v="85"/>
    <n v="1.6554294301219661E-2"/>
    <s v="Furniture for Sparks ES - flex space chairs, mobile tchr desks, media tower, carpets, tables, tree seats, bin centers, etc."/>
  </r>
  <r>
    <s v="Sparks ES-21st Century-Environ Consultant"/>
    <x v="4"/>
    <x v="2"/>
    <x v="25"/>
    <x v="0"/>
    <x v="2"/>
    <x v="2"/>
    <x v="2"/>
    <x v="3"/>
    <x v="1"/>
    <s v="2-10246"/>
    <x v="315"/>
    <n v="0"/>
    <n v="2670"/>
    <s v="MCSI-4542"/>
    <d v="2020-08-17T00:00:00"/>
    <s v="000000020119790"/>
    <n v="2670"/>
    <x v="0"/>
    <m/>
    <s v="21.0"/>
    <s v="00036.0"/>
    <s v="91001"/>
    <s v="85000"/>
    <x v="2"/>
    <x v="85"/>
    <n v="1"/>
    <s v="Asbestos &amp; lead-based paint survey of Spark ES permanent buildings. Walk through, collect samples, testing of samples, and prepare report."/>
  </r>
  <r>
    <s v="Sparks ES-Ceiling replacement-Contractor"/>
    <x v="4"/>
    <x v="3"/>
    <x v="25"/>
    <x v="1"/>
    <x v="3"/>
    <x v="3"/>
    <x v="0"/>
    <x v="4"/>
    <x v="0"/>
    <m/>
    <x v="5"/>
    <n v="0"/>
    <n v="24521.59"/>
    <s v="Pay app #1"/>
    <d v="2019-12-17T00:00:00"/>
    <s v="000000020049998"/>
    <n v="24521.59"/>
    <x v="0"/>
    <m/>
    <s v="21.0"/>
    <s v="00036.0"/>
    <s v="91001"/>
    <s v="85000"/>
    <x v="3"/>
    <x v="86"/>
    <n v="5.361769129145098E-3"/>
    <s v="Ceiling replacement for Sparks ES."/>
  </r>
  <r>
    <s v="Sparks ES-Ceiling replacement-Contractor"/>
    <x v="4"/>
    <x v="3"/>
    <x v="25"/>
    <x v="1"/>
    <x v="3"/>
    <x v="3"/>
    <x v="0"/>
    <x v="21"/>
    <x v="1"/>
    <m/>
    <x v="5"/>
    <n v="0"/>
    <n v="73564.77"/>
    <s v="Pay app #2"/>
    <d v="2020-10-21T00:00:00"/>
    <s v="000000020136454"/>
    <n v="73564.77"/>
    <x v="0"/>
    <m/>
    <s v="21.0"/>
    <s v="00036.0"/>
    <s v="91001"/>
    <s v="85000"/>
    <x v="3"/>
    <x v="86"/>
    <n v="1.6085307387435296E-2"/>
    <s v="Ceiling replacement for Sparks ES."/>
  </r>
  <r>
    <s v="Sparks ES-Ceiling replacement-Contractor"/>
    <x v="4"/>
    <x v="3"/>
    <x v="25"/>
    <x v="1"/>
    <x v="3"/>
    <x v="3"/>
    <x v="0"/>
    <x v="32"/>
    <x v="1"/>
    <m/>
    <x v="5"/>
    <n v="0"/>
    <n v="147129.54"/>
    <s v="Pay app #3"/>
    <d v="2021-01-08T00:00:00"/>
    <s v="000000020155354"/>
    <n v="147129.54"/>
    <x v="0"/>
    <m/>
    <s v="21.0"/>
    <s v="00036.0"/>
    <s v="91001"/>
    <s v="85000"/>
    <x v="3"/>
    <x v="86"/>
    <n v="3.2170614774870591E-2"/>
    <s v="Ceiling replacement for Sparks ES."/>
  </r>
  <r>
    <s v="Sparks ES-Ceiling replacement-Contractor"/>
    <x v="4"/>
    <x v="3"/>
    <x v="25"/>
    <x v="1"/>
    <x v="3"/>
    <x v="3"/>
    <x v="0"/>
    <x v="5"/>
    <x v="2"/>
    <s v="2-5068"/>
    <x v="5"/>
    <n v="12906.099999999977"/>
    <n v="12906.099999999977"/>
    <m/>
    <m/>
    <m/>
    <n v="0"/>
    <x v="0"/>
    <m/>
    <s v="21.0"/>
    <s v="00036.0"/>
    <s v="91001"/>
    <s v="85000"/>
    <x v="3"/>
    <x v="86"/>
    <n v="0"/>
    <s v="Ceiling replacement for Sparks ES."/>
  </r>
  <r>
    <s v="Sparks ES-Drinking fountain replacement-DSA Inspection"/>
    <x v="4"/>
    <x v="4"/>
    <x v="25"/>
    <x v="2"/>
    <x v="5"/>
    <x v="4"/>
    <x v="4"/>
    <x v="7"/>
    <x v="2"/>
    <s v="2-6605"/>
    <x v="7"/>
    <n v="1200"/>
    <n v="1200"/>
    <m/>
    <m/>
    <m/>
    <n v="0"/>
    <x v="0"/>
    <m/>
    <s v="21.0"/>
    <s v="00036.0"/>
    <s v="91001"/>
    <s v="85000"/>
    <x v="5"/>
    <x v="87"/>
    <n v="0"/>
    <s v="General inspection for the project as defined in Title 24 at Sparks ES.  Replacement of 2-exterior drinking fountains"/>
  </r>
  <r>
    <s v="Sparks ES-Fire Alarm-DSA Fees"/>
    <x v="4"/>
    <x v="7"/>
    <x v="25"/>
    <x v="3"/>
    <x v="9"/>
    <x v="9"/>
    <x v="15"/>
    <x v="23"/>
    <x v="0"/>
    <s v="2-6935"/>
    <x v="316"/>
    <n v="0"/>
    <n v="930"/>
    <s v="Per email"/>
    <d v="2020-02-13T00:00:00"/>
    <s v="000000020070033"/>
    <n v="930"/>
    <x v="40"/>
    <m/>
    <s v="21.0"/>
    <s v="00036.0"/>
    <s v="91001"/>
    <s v="85000"/>
    <x v="9"/>
    <x v="88"/>
    <n v="1"/>
    <s v="DSA plan check review fee for Sparks ES fire alarm."/>
  </r>
  <r>
    <s v="Sparks ES-Fire Alarm-Design"/>
    <x v="4"/>
    <x v="6"/>
    <x v="25"/>
    <x v="3"/>
    <x v="10"/>
    <x v="8"/>
    <x v="16"/>
    <x v="25"/>
    <x v="2"/>
    <s v="2-6867"/>
    <x v="26"/>
    <n v="12125"/>
    <n v="12125"/>
    <m/>
    <m/>
    <m/>
    <n v="0"/>
    <x v="40"/>
    <m/>
    <s v="21.0"/>
    <s v="00036.0"/>
    <s v="91001"/>
    <s v="85000"/>
    <x v="8"/>
    <x v="88"/>
    <n v="0"/>
    <s v="Architect - Provide architectural &amp; engineering services to upgrade the existing fire detection and alarm systems for Sparks ES. Facilities paid PO2W-20*4420 in the amount of $36,375.00. The total architect contract for Spark ES FA is $48,500.00"/>
  </r>
  <r>
    <s v="Sparks MS-21st Century-Technology"/>
    <x v="6"/>
    <x v="0"/>
    <x v="26"/>
    <x v="0"/>
    <x v="0"/>
    <x v="5"/>
    <x v="0"/>
    <x v="8"/>
    <x v="0"/>
    <s v="2-512"/>
    <x v="8"/>
    <n v="0"/>
    <n v="7798.34"/>
    <s v="0173640-IN"/>
    <d v="2019-10-08T00:00:00"/>
    <s v="000000020023867"/>
    <n v="7798.34"/>
    <x v="41"/>
    <m/>
    <s v="21.0"/>
    <s v="00036.0"/>
    <s v="91001"/>
    <s v="85000"/>
    <x v="1"/>
    <x v="89"/>
    <n v="1.7949156592715937E-3"/>
    <s v="Lenovo 300e Laptops, electronic waste, 3 yr sealed battery replacement, 4.5 year warranty, integration services, imaging, asset tag &amp; reporting, cart wiring, and delivery for Sparks MS. Total computers: 20"/>
  </r>
  <r>
    <s v="Sparks MS-21st Century-Technology"/>
    <x v="6"/>
    <x v="0"/>
    <x v="26"/>
    <x v="0"/>
    <x v="0"/>
    <x v="5"/>
    <x v="0"/>
    <x v="8"/>
    <x v="0"/>
    <s v="2-512"/>
    <x v="8"/>
    <n v="0"/>
    <n v="190"/>
    <s v="0173640-IN"/>
    <d v="2019-10-08T00:00:00"/>
    <s v="000000020023867"/>
    <n v="190"/>
    <x v="41"/>
    <m/>
    <s v="21.0"/>
    <s v="00036.0"/>
    <s v="91001"/>
    <s v="85000"/>
    <x v="6"/>
    <x v="89"/>
    <n v="4.3731611504705202E-5"/>
    <s v="Lenovo 300e Laptops, electronic waste, 3 yr sealed battery replacement, 4.5 year warranty, integration services, imaging, asset tag &amp; reporting, cart wiring, and delivery for Sparks MS. Total computers: 20"/>
  </r>
  <r>
    <s v="Sparks MS-21st Century-Technology"/>
    <x v="6"/>
    <x v="0"/>
    <x v="26"/>
    <x v="0"/>
    <x v="0"/>
    <x v="5"/>
    <x v="0"/>
    <x v="8"/>
    <x v="0"/>
    <s v="2-512"/>
    <x v="8"/>
    <n v="0"/>
    <n v="100"/>
    <s v="0173640-IN"/>
    <d v="2019-10-08T00:00:00"/>
    <s v="000000020023867"/>
    <n v="100"/>
    <x v="41"/>
    <m/>
    <s v="21.0"/>
    <s v="00036.0"/>
    <s v="91001"/>
    <s v="85000"/>
    <x v="6"/>
    <x v="89"/>
    <n v="2.301663763405537E-5"/>
    <s v="Lenovo 300e Laptops, electronic waste, 3 yr sealed battery replacement, 4.5 year warranty, integration services, imaging, asset tag &amp; reporting, cart wiring, and delivery for Sparks MS. Total computers: 20"/>
  </r>
  <r>
    <s v="Sparks MS-21st Century-Technology"/>
    <x v="6"/>
    <x v="0"/>
    <x v="26"/>
    <x v="0"/>
    <x v="0"/>
    <x v="5"/>
    <x v="0"/>
    <x v="8"/>
    <x v="0"/>
    <s v="2-512"/>
    <x v="8"/>
    <n v="0"/>
    <n v="60"/>
    <s v="0173640-IN"/>
    <d v="2019-10-08T00:00:00"/>
    <s v="000000020023867"/>
    <n v="60"/>
    <x v="41"/>
    <m/>
    <s v="21.0"/>
    <s v="00036.0"/>
    <s v="91001"/>
    <s v="85000"/>
    <x v="6"/>
    <x v="89"/>
    <n v="1.3809982580433222E-5"/>
    <s v="Lenovo 300e Laptops, electronic waste, 3 yr sealed battery replacement, 4.5 year warranty, integration services, imaging, asset tag &amp; reporting, cart wiring, and delivery for Sparks MS. Total computers: 20"/>
  </r>
  <r>
    <s v="Sparks MS-21st Century-Technology"/>
    <x v="6"/>
    <x v="0"/>
    <x v="26"/>
    <x v="0"/>
    <x v="0"/>
    <x v="5"/>
    <x v="0"/>
    <x v="8"/>
    <x v="0"/>
    <s v="2-512"/>
    <x v="8"/>
    <n v="0"/>
    <n v="30"/>
    <s v="0173640-IN"/>
    <d v="2019-10-08T00:00:00"/>
    <s v="000000020023867"/>
    <n v="30"/>
    <x v="41"/>
    <m/>
    <s v="21.0"/>
    <s v="00036.0"/>
    <s v="91001"/>
    <s v="85000"/>
    <x v="6"/>
    <x v="89"/>
    <n v="6.9049912902166112E-6"/>
    <s v="Lenovo 300e Laptops, electronic waste, 3 yr sealed battery replacement, 4.5 year warranty, integration services, imaging, asset tag &amp; reporting, cart wiring, and delivery for Sparks MS. Total computers: 20"/>
  </r>
  <r>
    <s v="Sparks MS-21st Century-Technology"/>
    <x v="6"/>
    <x v="0"/>
    <x v="26"/>
    <x v="0"/>
    <x v="0"/>
    <x v="5"/>
    <x v="0"/>
    <x v="8"/>
    <x v="0"/>
    <s v="2-512"/>
    <x v="8"/>
    <n v="0"/>
    <n v="232.8"/>
    <s v="0173640-IN"/>
    <d v="2019-10-08T00:00:00"/>
    <s v="000000020023867"/>
    <n v="232.8"/>
    <x v="41"/>
    <m/>
    <s v="21.0"/>
    <s v="00036.0"/>
    <s v="91001"/>
    <s v="85000"/>
    <x v="6"/>
    <x v="89"/>
    <n v="5.3582732412080904E-5"/>
    <s v="Lenovo 300e Laptops, electronic waste, 3 yr sealed battery replacement, 4.5 year warranty, integration services, imaging, asset tag &amp; reporting, cart wiring, and delivery for Sparks MS. Total computers: 20"/>
  </r>
  <r>
    <s v="Sparks MS-21st Century-Technology"/>
    <x v="6"/>
    <x v="0"/>
    <x v="26"/>
    <x v="0"/>
    <x v="0"/>
    <x v="5"/>
    <x v="0"/>
    <x v="8"/>
    <x v="0"/>
    <s v="2-512"/>
    <x v="8"/>
    <n v="0"/>
    <n v="640.6"/>
    <s v="0173640-IN"/>
    <d v="2019-10-08T00:00:00"/>
    <s v="000000020023867"/>
    <n v="640.6"/>
    <x v="41"/>
    <m/>
    <s v="21.0"/>
    <s v="00036.0"/>
    <s v="91001"/>
    <s v="85000"/>
    <x v="6"/>
    <x v="89"/>
    <n v="1.4744458068375872E-4"/>
    <s v="Lenovo 300e Laptops, electronic waste, 3 yr sealed battery replacement, 4.5 year warranty, integration services, imaging, asset tag &amp; reporting, cart wiring, and delivery for Sparks MS. Total computers: 20"/>
  </r>
  <r>
    <s v="Sparks MS-21st Century-Technology"/>
    <x v="6"/>
    <x v="0"/>
    <x v="26"/>
    <x v="0"/>
    <x v="0"/>
    <x v="5"/>
    <x v="0"/>
    <x v="9"/>
    <x v="0"/>
    <s v="2-512"/>
    <x v="8"/>
    <n v="0"/>
    <n v="220303.11"/>
    <s v="0174877-IN"/>
    <d v="2019-10-10T00:00:00"/>
    <s v="000000020025135"/>
    <n v="220303.11"/>
    <x v="41"/>
    <m/>
    <s v="21.0"/>
    <s v="00036.0"/>
    <s v="91001"/>
    <s v="85000"/>
    <x v="1"/>
    <x v="89"/>
    <n v="5.0706368525254397E-2"/>
    <s v="Lenovo 300e Laptops, electronic waste, 3 yr sealed battery replacement, 4.5 year warranty, integration services, imaging, asset tag &amp; reporting, cart wiring, and delivery for Sparks MS. Total computers: 20"/>
  </r>
  <r>
    <s v="Sparks MS-21st Century-Technology"/>
    <x v="6"/>
    <x v="0"/>
    <x v="26"/>
    <x v="0"/>
    <x v="0"/>
    <x v="5"/>
    <x v="0"/>
    <x v="9"/>
    <x v="0"/>
    <s v="2-512"/>
    <x v="8"/>
    <n v="0"/>
    <n v="847.5"/>
    <s v="0174877-IN"/>
    <d v="2019-10-10T00:00:00"/>
    <s v="000000020025135"/>
    <n v="847.5"/>
    <x v="41"/>
    <m/>
    <s v="21.0"/>
    <s v="00036.0"/>
    <s v="91001"/>
    <s v="85000"/>
    <x v="6"/>
    <x v="89"/>
    <n v="1.9506600394861927E-4"/>
    <s v="Lenovo 300e Laptops, electronic waste, 3 yr sealed battery replacement, 4.5 year warranty, integration services, imaging, asset tag &amp; reporting, cart wiring, and delivery for Sparks MS. Total computers: 20"/>
  </r>
  <r>
    <s v="Sparks MS-21st Century-Technology"/>
    <x v="6"/>
    <x v="0"/>
    <x v="26"/>
    <x v="0"/>
    <x v="0"/>
    <x v="5"/>
    <x v="0"/>
    <x v="9"/>
    <x v="0"/>
    <s v="2-512"/>
    <x v="8"/>
    <n v="0"/>
    <n v="1695"/>
    <s v="0174877-IN"/>
    <d v="2019-10-10T00:00:00"/>
    <s v="000000020025135"/>
    <n v="1695"/>
    <x v="41"/>
    <m/>
    <s v="21.0"/>
    <s v="00036.0"/>
    <s v="91001"/>
    <s v="85000"/>
    <x v="6"/>
    <x v="89"/>
    <n v="3.9013200789723854E-4"/>
    <s v="Lenovo 300e Laptops, electronic waste, 3 yr sealed battery replacement, 4.5 year warranty, integration services, imaging, asset tag &amp; reporting, cart wiring, and delivery for Sparks MS. Total computers: 20"/>
  </r>
  <r>
    <s v="Sparks MS-21st Century-Technology"/>
    <x v="6"/>
    <x v="0"/>
    <x v="26"/>
    <x v="0"/>
    <x v="0"/>
    <x v="5"/>
    <x v="0"/>
    <x v="9"/>
    <x v="0"/>
    <s v="2-512"/>
    <x v="8"/>
    <n v="0"/>
    <n v="2825"/>
    <s v="0174877-IN"/>
    <d v="2019-10-10T00:00:00"/>
    <s v="000000020025135"/>
    <n v="2825"/>
    <x v="41"/>
    <m/>
    <s v="21.0"/>
    <s v="00036.0"/>
    <s v="91001"/>
    <s v="85000"/>
    <x v="6"/>
    <x v="89"/>
    <n v="6.5022001316206429E-4"/>
    <s v="Lenovo 300e Laptops, electronic waste, 3 yr sealed battery replacement, 4.5 year warranty, integration services, imaging, asset tag &amp; reporting, cart wiring, and delivery for Sparks MS. Total computers: 20"/>
  </r>
  <r>
    <s v="Sparks MS-21st Century-Technology"/>
    <x v="6"/>
    <x v="0"/>
    <x v="26"/>
    <x v="0"/>
    <x v="0"/>
    <x v="5"/>
    <x v="0"/>
    <x v="9"/>
    <x v="0"/>
    <s v="2-512"/>
    <x v="8"/>
    <n v="0"/>
    <n v="5367.5"/>
    <s v="0174877-IN"/>
    <d v="2019-10-10T00:00:00"/>
    <s v="000000020025135"/>
    <n v="5367.5"/>
    <x v="41"/>
    <m/>
    <s v="21.0"/>
    <s v="00036.0"/>
    <s v="91001"/>
    <s v="85000"/>
    <x v="6"/>
    <x v="89"/>
    <n v="1.235418025007922E-3"/>
    <s v="Lenovo 300e Laptops, electronic waste, 3 yr sealed battery replacement, 4.5 year warranty, integration services, imaging, asset tag &amp; reporting, cart wiring, and delivery for Sparks MS. Total computers: 20"/>
  </r>
  <r>
    <s v="Sparks MS-21st Century-Technology"/>
    <x v="6"/>
    <x v="0"/>
    <x v="26"/>
    <x v="0"/>
    <x v="0"/>
    <x v="5"/>
    <x v="0"/>
    <x v="9"/>
    <x v="0"/>
    <s v="2-512"/>
    <x v="8"/>
    <n v="0"/>
    <n v="6576.6"/>
    <s v="0174877-IN"/>
    <d v="2019-10-10T00:00:00"/>
    <s v="000000020025135"/>
    <n v="6576.6"/>
    <x v="41"/>
    <m/>
    <s v="21.0"/>
    <s v="00036.0"/>
    <s v="91001"/>
    <s v="85000"/>
    <x v="6"/>
    <x v="89"/>
    <n v="1.5137121906412857E-3"/>
    <s v="Lenovo 300e Laptops, electronic waste, 3 yr sealed battery replacement, 4.5 year warranty, integration services, imaging, asset tag &amp; reporting, cart wiring, and delivery for Sparks MS. Total computers: 20"/>
  </r>
  <r>
    <s v="Sparks MS-21st Century-Technology"/>
    <x v="6"/>
    <x v="0"/>
    <x v="26"/>
    <x v="0"/>
    <x v="0"/>
    <x v="5"/>
    <x v="0"/>
    <x v="9"/>
    <x v="0"/>
    <s v="2-512"/>
    <x v="8"/>
    <n v="0"/>
    <n v="18096.95"/>
    <s v="0174877-IN"/>
    <d v="2019-10-10T00:00:00"/>
    <s v="000000020025135"/>
    <n v="18096.95"/>
    <x v="41"/>
    <m/>
    <s v="21.0"/>
    <s v="00036.0"/>
    <s v="91001"/>
    <s v="85000"/>
    <x v="6"/>
    <x v="89"/>
    <n v="4.1653094043161837E-3"/>
    <s v="Lenovo 300e Laptops, electronic waste, 3 yr sealed battery replacement, 4.5 year warranty, integration services, imaging, asset tag &amp; reporting, cart wiring, and delivery for Sparks MS. Total computers: 20"/>
  </r>
  <r>
    <s v="Sparks MS-21st Century-Technology"/>
    <x v="6"/>
    <x v="0"/>
    <x v="26"/>
    <x v="0"/>
    <x v="0"/>
    <x v="0"/>
    <x v="0"/>
    <x v="145"/>
    <x v="0"/>
    <s v="2-2605"/>
    <x v="0"/>
    <n v="0"/>
    <n v="18287.650000000001"/>
    <s v="0174911-IN"/>
    <d v="2019-10-04T00:00:00"/>
    <s v="000000020022961"/>
    <n v="18287.650000000001"/>
    <x v="41"/>
    <m/>
    <s v="21.0"/>
    <s v="00036.0"/>
    <s v="91001"/>
    <s v="85000"/>
    <x v="0"/>
    <x v="89"/>
    <n v="2.3046296558256813E-2"/>
    <s v="Ergotron Zip40 Charging carts to store laptops at Sparks MS. Total carts: 14"/>
  </r>
  <r>
    <s v="Sparks MS-21st Century-CM/PM Management"/>
    <x v="6"/>
    <x v="5"/>
    <x v="26"/>
    <x v="0"/>
    <x v="6"/>
    <x v="6"/>
    <x v="32"/>
    <x v="58"/>
    <x v="0"/>
    <m/>
    <x v="51"/>
    <n v="0"/>
    <n v="8306.25"/>
    <n v="80804"/>
    <d v="2020-01-09T00:00:00"/>
    <s v="000000020055612"/>
    <n v="8306.25"/>
    <x v="41"/>
    <m/>
    <s v="21.0"/>
    <s v="00036.0"/>
    <s v="91001"/>
    <s v="85000"/>
    <x v="7"/>
    <x v="89"/>
    <n v="5.7766534529522223E-3"/>
    <s v="Construction management services  for Sparks MS - phase 1 &amp; 2.  This PO includes allowances of $100,000.00"/>
  </r>
  <r>
    <s v="Sparks MS-21st Century-CM/PM Management"/>
    <x v="6"/>
    <x v="5"/>
    <x v="26"/>
    <x v="0"/>
    <x v="6"/>
    <x v="6"/>
    <x v="32"/>
    <x v="59"/>
    <x v="0"/>
    <m/>
    <x v="51"/>
    <n v="0"/>
    <n v="3231.25"/>
    <n v="80796"/>
    <d v="2020-01-14T00:00:00"/>
    <s v="000000020057268"/>
    <n v="3231.25"/>
    <x v="41"/>
    <m/>
    <s v="21.0"/>
    <s v="00036.0"/>
    <s v="91001"/>
    <s v="85000"/>
    <x v="7"/>
    <x v="89"/>
    <n v="2.2472007789136935E-3"/>
    <s v="Construction management services  for Sparks MS - phase 1 &amp; 2.  This PO includes allowances of $100,000.00"/>
  </r>
  <r>
    <s v="Sparks MS-21st Century-CM/PM Management"/>
    <x v="6"/>
    <x v="5"/>
    <x v="26"/>
    <x v="0"/>
    <x v="6"/>
    <x v="6"/>
    <x v="32"/>
    <x v="59"/>
    <x v="0"/>
    <m/>
    <x v="51"/>
    <n v="0"/>
    <n v="7703.75"/>
    <n v="81699"/>
    <d v="2020-01-14T00:00:00"/>
    <s v="000000020057268"/>
    <n v="7703.75"/>
    <x v="41"/>
    <m/>
    <s v="21.0"/>
    <s v="00036.0"/>
    <s v="91001"/>
    <s v="85000"/>
    <x v="7"/>
    <x v="89"/>
    <n v="5.357639613324988E-3"/>
    <s v="Construction management services  for Sparks MS - phase 1 &amp; 2.  This PO includes allowances of $100,000.00"/>
  </r>
  <r>
    <s v="Sparks MS-21st Century-CM/PM Management"/>
    <x v="6"/>
    <x v="5"/>
    <x v="26"/>
    <x v="0"/>
    <x v="6"/>
    <x v="6"/>
    <x v="32"/>
    <x v="60"/>
    <x v="0"/>
    <m/>
    <x v="51"/>
    <n v="0"/>
    <n v="7457.5"/>
    <n v="83068"/>
    <d v="2020-04-01T00:00:00"/>
    <s v="000000020085959"/>
    <n v="7457.5"/>
    <x v="41"/>
    <m/>
    <s v="21.0"/>
    <s v="00036.0"/>
    <s v="91001"/>
    <s v="85000"/>
    <x v="7"/>
    <x v="89"/>
    <n v="5.1863829195354337E-3"/>
    <s v="Construction management services  for Sparks MS - phase 1 &amp; 2.  This PO includes allowances of $100,000.00"/>
  </r>
  <r>
    <s v="Sparks MS-21st Century-CM/PM Management"/>
    <x v="6"/>
    <x v="5"/>
    <x v="26"/>
    <x v="0"/>
    <x v="6"/>
    <x v="6"/>
    <x v="32"/>
    <x v="60"/>
    <x v="0"/>
    <m/>
    <x v="51"/>
    <n v="0"/>
    <n v="8765"/>
    <n v="82273"/>
    <d v="2020-04-01T00:00:00"/>
    <s v="000000020085960"/>
    <n v="8765"/>
    <x v="41"/>
    <m/>
    <s v="21.0"/>
    <s v="00036.0"/>
    <s v="91001"/>
    <s v="85000"/>
    <x v="7"/>
    <x v="89"/>
    <n v="6.0956951109256557E-3"/>
    <s v="Construction management services  for Sparks MS - phase 1 &amp; 2.  This PO includes allowances of $100,000.00"/>
  </r>
  <r>
    <s v="Sparks MS-21st Century-CM/PM Management"/>
    <x v="6"/>
    <x v="5"/>
    <x v="26"/>
    <x v="0"/>
    <x v="6"/>
    <x v="6"/>
    <x v="32"/>
    <x v="61"/>
    <x v="0"/>
    <m/>
    <x v="51"/>
    <n v="0"/>
    <n v="7320"/>
    <n v="84567"/>
    <d v="2020-04-15T00:00:00"/>
    <s v="000000020089466"/>
    <n v="7320"/>
    <x v="41"/>
    <m/>
    <s v="21.0"/>
    <s v="00036.0"/>
    <s v="91001"/>
    <s v="85000"/>
    <x v="7"/>
    <x v="89"/>
    <n v="5.0907573544752768E-3"/>
    <s v="Construction management services  for Sparks MS - phase 1 &amp; 2.  This PO includes allowances of $100,000.00"/>
  </r>
  <r>
    <s v="Sparks MS-21st Century-CM/PM Management"/>
    <x v="6"/>
    <x v="5"/>
    <x v="26"/>
    <x v="0"/>
    <x v="6"/>
    <x v="6"/>
    <x v="32"/>
    <x v="62"/>
    <x v="0"/>
    <m/>
    <x v="51"/>
    <n v="0"/>
    <n v="9337.5"/>
    <n v="85320"/>
    <d v="2020-05-28T00:00:00"/>
    <s v="000000020100719"/>
    <n v="9337.5"/>
    <x v="41"/>
    <m/>
    <s v="21.0"/>
    <s v="00036.0"/>
    <s v="91001"/>
    <s v="85000"/>
    <x v="7"/>
    <x v="89"/>
    <n v="6.4938451909034006E-3"/>
    <s v="Construction management services  for Sparks MS - phase 1 &amp; 2.  This PO includes allowances of $100,000.00"/>
  </r>
  <r>
    <s v="Sparks MS-21st Century-CM/PM Management"/>
    <x v="6"/>
    <x v="5"/>
    <x v="26"/>
    <x v="0"/>
    <x v="6"/>
    <x v="6"/>
    <x v="32"/>
    <x v="63"/>
    <x v="0"/>
    <m/>
    <x v="51"/>
    <n v="0"/>
    <n v="6822.5"/>
    <n v="86240"/>
    <d v="2020-06-17T00:00:00"/>
    <s v="000000020106117"/>
    <n v="6822.5"/>
    <x v="41"/>
    <m/>
    <s v="21.0"/>
    <s v="00036.0"/>
    <s v="91001"/>
    <s v="85000"/>
    <x v="7"/>
    <x v="89"/>
    <n v="4.7447666736212535E-3"/>
    <s v="Construction management services  for Sparks MS - phase 1 &amp; 2.  This PO includes allowances of $100,000.00"/>
  </r>
  <r>
    <s v="Sparks MS-21st Century-CM/PM Management"/>
    <x v="6"/>
    <x v="5"/>
    <x v="26"/>
    <x v="0"/>
    <x v="6"/>
    <x v="6"/>
    <x v="32"/>
    <x v="64"/>
    <x v="0"/>
    <m/>
    <x v="51"/>
    <n v="0"/>
    <n v="3765"/>
    <n v="86864"/>
    <d v="2020-07-27T00:00:00"/>
    <s v="000000020116270"/>
    <n v="3765"/>
    <x v="41"/>
    <m/>
    <s v="21.0"/>
    <s v="00036.0"/>
    <s v="91001"/>
    <s v="85000"/>
    <x v="7"/>
    <x v="89"/>
    <n v="2.6184018360108493E-3"/>
    <s v="Construction management services  for Sparks MS - phase 1 &amp; 2.  This PO includes allowances of $100,000.00"/>
  </r>
  <r>
    <s v="Sparks MS-21st Century-CM/PM Management"/>
    <x v="6"/>
    <x v="5"/>
    <x v="26"/>
    <x v="0"/>
    <x v="6"/>
    <x v="6"/>
    <x v="32"/>
    <x v="3"/>
    <x v="1"/>
    <m/>
    <x v="51"/>
    <n v="0"/>
    <n v="8001.67"/>
    <n v="88480"/>
    <d v="2020-08-17T00:00:00"/>
    <s v="000000020119773"/>
    <n v="8001.67"/>
    <x v="41"/>
    <m/>
    <s v="21.0"/>
    <s v="00036.0"/>
    <s v="91001"/>
    <s v="85000"/>
    <x v="7"/>
    <x v="89"/>
    <n v="5.5648306558175121E-3"/>
    <s v="Construction management services  for Sparks MS - phase 1 &amp; 2.  This PO includes allowances of $100,000.00"/>
  </r>
  <r>
    <s v="Sparks MS-21st Century-CM/PM Management"/>
    <x v="6"/>
    <x v="5"/>
    <x v="26"/>
    <x v="0"/>
    <x v="6"/>
    <x v="6"/>
    <x v="32"/>
    <x v="44"/>
    <x v="1"/>
    <m/>
    <x v="51"/>
    <n v="0"/>
    <n v="7558.04"/>
    <n v="89359"/>
    <d v="2020-10-13T00:00:00"/>
    <s v="000000020134067"/>
    <n v="7558.04"/>
    <x v="41"/>
    <m/>
    <s v="21.0"/>
    <s v="00036.0"/>
    <s v="91001"/>
    <s v="85000"/>
    <x v="7"/>
    <x v="89"/>
    <n v="5.2563043327074205E-3"/>
    <s v="Construction management services  for Sparks MS - phase 1 &amp; 2.  This PO includes allowances of $100,000.00"/>
  </r>
  <r>
    <s v="Sparks MS-21st Century-CM/PM Management"/>
    <x v="6"/>
    <x v="5"/>
    <x v="26"/>
    <x v="0"/>
    <x v="6"/>
    <x v="6"/>
    <x v="32"/>
    <x v="45"/>
    <x v="1"/>
    <m/>
    <x v="51"/>
    <n v="0"/>
    <n v="7160.88"/>
    <n v="90460"/>
    <d v="2020-10-20T00:00:00"/>
    <s v="000000020136025"/>
    <n v="7160.88"/>
    <x v="41"/>
    <m/>
    <s v="21.0"/>
    <s v="00036.0"/>
    <s v="91001"/>
    <s v="85000"/>
    <x v="7"/>
    <x v="89"/>
    <n v="4.9800959732943881E-3"/>
    <s v="Construction management services  for Sparks MS - phase 1 &amp; 2.  This PO includes allowances of $100,000.00"/>
  </r>
  <r>
    <s v="Sparks MS-21st Century-CM/PM Management"/>
    <x v="6"/>
    <x v="5"/>
    <x v="26"/>
    <x v="0"/>
    <x v="6"/>
    <x v="6"/>
    <x v="32"/>
    <x v="40"/>
    <x v="1"/>
    <m/>
    <x v="51"/>
    <n v="0"/>
    <n v="7978.94"/>
    <n v="91321"/>
    <d v="2020-12-18T00:00:00"/>
    <s v="000000020151933"/>
    <n v="7978.94"/>
    <x v="41"/>
    <m/>
    <s v="21.0"/>
    <s v="00036.0"/>
    <s v="91001"/>
    <s v="85000"/>
    <x v="7"/>
    <x v="89"/>
    <n v="5.5490228805897485E-3"/>
    <s v="Construction management services  for Sparks MS - phase 1 &amp; 2.  This PO includes allowances of $100,000.00"/>
  </r>
  <r>
    <s v="Sparks MS-21st Century-CM/PM Management"/>
    <x v="6"/>
    <x v="5"/>
    <x v="26"/>
    <x v="0"/>
    <x v="6"/>
    <x v="6"/>
    <x v="32"/>
    <x v="40"/>
    <x v="1"/>
    <m/>
    <x v="51"/>
    <n v="0"/>
    <n v="6898.14"/>
    <n v="91964"/>
    <d v="2020-12-18T00:00:00"/>
    <s v="000000020151933"/>
    <n v="6898.14"/>
    <x v="41"/>
    <m/>
    <s v="21.0"/>
    <s v="00036.0"/>
    <s v="91001"/>
    <s v="85000"/>
    <x v="7"/>
    <x v="89"/>
    <n v="4.7973711662841643E-3"/>
    <s v="Construction management services  for Sparks MS - phase 1 &amp; 2.  This PO includes allowances of $100,000.00"/>
  </r>
  <r>
    <s v="Sparks MS-21st Century-CM/PM Management"/>
    <x v="6"/>
    <x v="5"/>
    <x v="26"/>
    <x v="0"/>
    <x v="6"/>
    <x v="6"/>
    <x v="32"/>
    <x v="65"/>
    <x v="1"/>
    <m/>
    <x v="51"/>
    <n v="0"/>
    <n v="7376.64"/>
    <n v="92821"/>
    <d v="2021-02-08T00:00:00"/>
    <s v="000000020162981"/>
    <n v="7376.64"/>
    <x v="41"/>
    <m/>
    <s v="21.0"/>
    <s v="00036.0"/>
    <s v="91001"/>
    <s v="85000"/>
    <x v="7"/>
    <x v="89"/>
    <n v="5.1301481326935117E-3"/>
    <s v="Construction management services  for Sparks MS - phase 1 &amp; 2.  This PO includes allowances of $100,000.00"/>
  </r>
  <r>
    <s v="Sparks MS-21st Century-CM/PM Management"/>
    <x v="6"/>
    <x v="5"/>
    <x v="26"/>
    <x v="0"/>
    <x v="6"/>
    <x v="6"/>
    <x v="32"/>
    <x v="66"/>
    <x v="1"/>
    <m/>
    <x v="51"/>
    <n v="0"/>
    <n v="5426.24"/>
    <n v="94011"/>
    <d v="2021-04-05T00:00:00"/>
    <s v="000000020177572"/>
    <n v="5426.24"/>
    <x v="41"/>
    <m/>
    <s v="21.0"/>
    <s v="00036.0"/>
    <s v="91001"/>
    <s v="85000"/>
    <x v="7"/>
    <x v="89"/>
    <n v="3.7737255720147436E-3"/>
    <s v="Construction management services  for Sparks MS - phase 1 &amp; 2.  This PO includes allowances of $100,000.00"/>
  </r>
  <r>
    <s v="Sparks MS-21st Century-CM/PM Management"/>
    <x v="6"/>
    <x v="5"/>
    <x v="26"/>
    <x v="0"/>
    <x v="6"/>
    <x v="6"/>
    <x v="32"/>
    <x v="67"/>
    <x v="1"/>
    <m/>
    <x v="51"/>
    <n v="0"/>
    <n v="4595.05"/>
    <n v="94918"/>
    <d v="2021-04-16T00:00:00"/>
    <s v="000000020181024"/>
    <n v="4595.05"/>
    <x v="41"/>
    <m/>
    <s v="21.0"/>
    <s v="00036.0"/>
    <s v="91001"/>
    <s v="85000"/>
    <x v="7"/>
    <x v="89"/>
    <n v="3.1956672925794564E-3"/>
    <s v="Construction management services  for Sparks MS - phase 1 &amp; 2.  This PO includes allowances of $100,000.00"/>
  </r>
  <r>
    <s v="Sparks MS-21st Century-CM/PM Management"/>
    <x v="6"/>
    <x v="5"/>
    <x v="26"/>
    <x v="0"/>
    <x v="6"/>
    <x v="6"/>
    <x v="32"/>
    <x v="68"/>
    <x v="1"/>
    <m/>
    <x v="51"/>
    <n v="0"/>
    <n v="4907.32"/>
    <n v="95700"/>
    <d v="2021-05-25T00:00:00"/>
    <s v="000000020192064"/>
    <n v="4907.32"/>
    <x v="41"/>
    <m/>
    <s v="21.0"/>
    <s v="00036.0"/>
    <s v="91001"/>
    <s v="85000"/>
    <x v="7"/>
    <x v="89"/>
    <n v="3.4128381667709851E-3"/>
    <s v="Construction management services  for Sparks MS - phase 1 &amp; 2.  This PO includes allowances of $100,000.00"/>
  </r>
  <r>
    <s v="Sparks MS-21st Century-CM/PM Management"/>
    <x v="6"/>
    <x v="5"/>
    <x v="26"/>
    <x v="0"/>
    <x v="6"/>
    <x v="6"/>
    <x v="32"/>
    <x v="68"/>
    <x v="1"/>
    <m/>
    <x v="51"/>
    <n v="0"/>
    <n v="2845.76"/>
    <n v="96936"/>
    <d v="2021-05-25T00:00:00"/>
    <s v="000000020192064"/>
    <n v="2845.76"/>
    <x v="41"/>
    <m/>
    <s v="21.0"/>
    <s v="00036.0"/>
    <s v="91001"/>
    <s v="85000"/>
    <x v="7"/>
    <x v="89"/>
    <n v="1.979108422004312E-3"/>
    <s v="Construction management services  for Sparks MS - phase 1 &amp; 2.  This PO includes allowances of $100,000.00"/>
  </r>
  <r>
    <s v="Sparks MS-21st Century-CM/PM Management"/>
    <x v="6"/>
    <x v="5"/>
    <x v="26"/>
    <x v="0"/>
    <x v="6"/>
    <x v="6"/>
    <x v="32"/>
    <x v="147"/>
    <x v="1"/>
    <m/>
    <x v="51"/>
    <n v="0"/>
    <n v="5760"/>
    <s v="97857R1"/>
    <d v="2021-06-22T00:00:00"/>
    <s v="000000020200048"/>
    <n v="5760"/>
    <x v="41"/>
    <m/>
    <s v="21.0"/>
    <s v="00036.0"/>
    <s v="91001"/>
    <s v="85000"/>
    <x v="7"/>
    <x v="89"/>
    <n v="4.0058418527018566E-3"/>
    <s v="Construction management services  for Sparks MS - phase 1 &amp; 2.  This PO includes allowances of $100,000.00"/>
  </r>
  <r>
    <s v="Sparks MS-21st Century-CM/PM Management"/>
    <x v="6"/>
    <x v="5"/>
    <x v="26"/>
    <x v="0"/>
    <x v="6"/>
    <x v="6"/>
    <x v="32"/>
    <x v="12"/>
    <x v="2"/>
    <m/>
    <x v="51"/>
    <n v="0"/>
    <n v="1600"/>
    <n v="100426"/>
    <d v="2021-09-08T00:00:00"/>
    <s v="000000020253624"/>
    <n v="1600"/>
    <x v="41"/>
    <m/>
    <s v="21.0"/>
    <s v="00036.0"/>
    <s v="91001"/>
    <s v="85000"/>
    <x v="7"/>
    <x v="89"/>
    <n v="1.1127338479727381E-3"/>
    <s v="Construction management services  for Sparks MS - phase 1 &amp; 2.  This PO includes allowances of $100,000.00"/>
  </r>
  <r>
    <s v="Sparks MS-21st Century-CM/PM Management"/>
    <x v="6"/>
    <x v="5"/>
    <x v="26"/>
    <x v="0"/>
    <x v="6"/>
    <x v="6"/>
    <x v="32"/>
    <x v="17"/>
    <x v="1"/>
    <m/>
    <x v="51"/>
    <n v="0"/>
    <n v="8160"/>
    <n v="98430"/>
    <d v="2021-09-09T00:00:00"/>
    <s v="000000020255187"/>
    <n v="8160"/>
    <x v="41"/>
    <m/>
    <s v="21.0"/>
    <s v="00036.0"/>
    <s v="91001"/>
    <s v="85000"/>
    <x v="7"/>
    <x v="89"/>
    <n v="5.6749426246609641E-3"/>
    <s v="Construction management services  for Sparks MS - phase 1 &amp; 2.  This PO includes allowances of $100,000.00"/>
  </r>
  <r>
    <s v="Sparks MS-21st Century-CM/PM Management"/>
    <x v="6"/>
    <x v="5"/>
    <x v="26"/>
    <x v="0"/>
    <x v="6"/>
    <x v="6"/>
    <x v="32"/>
    <x v="69"/>
    <x v="2"/>
    <s v="2-4694"/>
    <x v="51"/>
    <n v="4473.570000000007"/>
    <n v="4473.570000000007"/>
    <m/>
    <m/>
    <m/>
    <n v="0"/>
    <x v="41"/>
    <m/>
    <s v="21.0"/>
    <s v="00036.0"/>
    <s v="91001"/>
    <s v="85000"/>
    <x v="7"/>
    <x v="89"/>
    <n v="0"/>
    <s v="Construction management services  for Sparks MS - phase 1 &amp; 2.  This PO includes allowances of $100,000.00"/>
  </r>
  <r>
    <s v="Sparks MS-21st Century-DSA Fees"/>
    <x v="6"/>
    <x v="7"/>
    <x v="26"/>
    <x v="0"/>
    <x v="9"/>
    <x v="9"/>
    <x v="91"/>
    <x v="119"/>
    <x v="1"/>
    <s v="21-3754"/>
    <x v="128"/>
    <n v="0"/>
    <n v="22264.25"/>
    <s v="Per email"/>
    <d v="2021-01-20T00:00:00"/>
    <s v="000000020157909"/>
    <n v="22264.25"/>
    <x v="41"/>
    <m/>
    <s v="21.0"/>
    <s v="00036.0"/>
    <s v="91001"/>
    <s v="85000"/>
    <x v="9"/>
    <x v="89"/>
    <n v="0.38720347240954067"/>
    <s v="DSA plan check review fee for Sparks MS 21st Century."/>
  </r>
  <r>
    <s v="Sparks MS-21st Century-Design"/>
    <x v="6"/>
    <x v="6"/>
    <x v="26"/>
    <x v="0"/>
    <x v="51"/>
    <x v="8"/>
    <x v="149"/>
    <x v="185"/>
    <x v="4"/>
    <m/>
    <x v="317"/>
    <n v="0"/>
    <n v="1757.34"/>
    <n v="966482"/>
    <d v="2018-10-19T00:00:00"/>
    <n v="24871020"/>
    <n v="1757.34"/>
    <x v="41"/>
    <m/>
    <s v="21.0"/>
    <s v="00036.0"/>
    <s v="91001"/>
    <s v="85000"/>
    <x v="8"/>
    <x v="89"/>
    <n v="1.6291729630007322E-2"/>
    <s v="Architect - To modernize and upgrade Sparks MS to create classrooms for the 21st Century project.  Include allowances of $20,000.00"/>
  </r>
  <r>
    <s v="Sparks MS-21st Century-Design"/>
    <x v="6"/>
    <x v="6"/>
    <x v="26"/>
    <x v="0"/>
    <x v="51"/>
    <x v="8"/>
    <x v="149"/>
    <x v="132"/>
    <x v="4"/>
    <m/>
    <x v="317"/>
    <n v="0"/>
    <n v="11610.5"/>
    <n v="967629"/>
    <d v="2019-02-27T00:00:00"/>
    <n v="25120799"/>
    <n v="11610.5"/>
    <x v="41"/>
    <m/>
    <s v="21.0"/>
    <s v="00036.0"/>
    <s v="91001"/>
    <s v="85000"/>
    <x v="8"/>
    <x v="89"/>
    <n v="0.10763718282699991"/>
    <s v="Architect - To modernize and upgrade Sparks MS to create classrooms for the 21st Century project.  Include allowances of $20,000.00. Allowances for site survey (Part of mod 1 - site survey &amp; Mod 2 - civil engineering).  Total charged for mod 1 &amp; 2 is $22,616.00."/>
  </r>
  <r>
    <s v="Sparks MS-21st Century-Design"/>
    <x v="6"/>
    <x v="6"/>
    <x v="26"/>
    <x v="0"/>
    <x v="51"/>
    <x v="8"/>
    <x v="149"/>
    <x v="132"/>
    <x v="0"/>
    <m/>
    <x v="317"/>
    <n v="0"/>
    <n v="21966.75"/>
    <n v="970833"/>
    <d v="2020-02-13T00:00:00"/>
    <s v="000000020070049"/>
    <n v="21966.75"/>
    <x v="41"/>
    <m/>
    <s v="21.0"/>
    <s v="00036.0"/>
    <s v="91001"/>
    <s v="85000"/>
    <x v="8"/>
    <x v="89"/>
    <n v="0.20364662037509154"/>
    <s v="Architect - To modernize and upgrade Sparks MS to create classrooms for the 21st Century project.  Include allowances of $20,000.00"/>
  </r>
  <r>
    <s v="Sparks MS-21st Century-Design"/>
    <x v="6"/>
    <x v="6"/>
    <x v="26"/>
    <x v="0"/>
    <x v="51"/>
    <x v="8"/>
    <x v="149"/>
    <x v="265"/>
    <x v="0"/>
    <m/>
    <x v="317"/>
    <n v="0"/>
    <n v="14498.06"/>
    <n v="971446"/>
    <d v="2020-06-18T00:00:00"/>
    <s v="000000020106504"/>
    <n v="14498.06"/>
    <x v="41"/>
    <m/>
    <s v="21.0"/>
    <s v="00036.0"/>
    <s v="91001"/>
    <s v="85000"/>
    <x v="8"/>
    <x v="89"/>
    <n v="0.13440681580094005"/>
    <s v="Architect - To modernize and upgrade Sparks MS to create classrooms for the 21st Century project.  Include allowances of $20,000.00"/>
  </r>
  <r>
    <s v="Sparks MS-21st Century-Design"/>
    <x v="6"/>
    <x v="6"/>
    <x v="26"/>
    <x v="0"/>
    <x v="51"/>
    <x v="8"/>
    <x v="149"/>
    <x v="29"/>
    <x v="1"/>
    <m/>
    <x v="317"/>
    <n v="0"/>
    <n v="8389.5"/>
    <s v="971455R"/>
    <d v="2020-12-08T00:00:00"/>
    <s v="000000020148212"/>
    <n v="8389.5"/>
    <x v="41"/>
    <m/>
    <s v="21.0"/>
    <s v="00036.0"/>
    <s v="91001"/>
    <s v="85000"/>
    <x v="8"/>
    <x v="89"/>
    <n v="7.7776335672633895E-2"/>
    <s v="Architect - To modernize and upgrade Sparks MS to create classrooms for the 21st Century project.  Include allowances of $20,000.00. Allowances for civil engineering for all path of travel (Part of mod 1 - site survey &amp; Mod 2 - civil engineering).  Total charged for mod 1 &amp; 2 is $22,616.00."/>
  </r>
  <r>
    <s v="Sparks MS-21st Century-Design"/>
    <x v="6"/>
    <x v="6"/>
    <x v="26"/>
    <x v="0"/>
    <x v="51"/>
    <x v="8"/>
    <x v="149"/>
    <x v="128"/>
    <x v="1"/>
    <m/>
    <x v="317"/>
    <n v="0"/>
    <n v="7249.02"/>
    <s v="971722R"/>
    <d v="2021-05-07T00:00:00"/>
    <s v="000000020187161"/>
    <n v="7249.02"/>
    <x v="41"/>
    <m/>
    <s v="21.0"/>
    <s v="00036.0"/>
    <s v="91001"/>
    <s v="85000"/>
    <x v="8"/>
    <x v="89"/>
    <n v="6.7203315193710783E-2"/>
    <s v="Architect - To modernize and upgrade Sparks MS to create classrooms for the 21st Century project.  Include allowances of $20,000.00"/>
  </r>
  <r>
    <s v="Sparks MS-21st Century-Design"/>
    <x v="6"/>
    <x v="6"/>
    <x v="26"/>
    <x v="0"/>
    <x v="51"/>
    <x v="8"/>
    <x v="149"/>
    <x v="128"/>
    <x v="1"/>
    <m/>
    <x v="317"/>
    <n v="0"/>
    <n v="7249.03"/>
    <s v="972097R"/>
    <d v="2021-05-07T00:00:00"/>
    <s v="000000020187161"/>
    <n v="7249.03"/>
    <x v="41"/>
    <m/>
    <s v="21.0"/>
    <s v="00036.0"/>
    <s v="91001"/>
    <s v="85000"/>
    <x v="8"/>
    <x v="89"/>
    <n v="6.7203407900470025E-2"/>
    <s v="Architect - To modernize and upgrade Sparks MS to create classrooms for the 21st Century project.  Include allowances of $20,000.00"/>
  </r>
  <r>
    <s v="Sparks MS-21st Century-Design"/>
    <x v="6"/>
    <x v="6"/>
    <x v="26"/>
    <x v="0"/>
    <x v="51"/>
    <x v="8"/>
    <x v="149"/>
    <x v="108"/>
    <x v="1"/>
    <m/>
    <x v="317"/>
    <n v="0"/>
    <n v="2196.6799999999998"/>
    <n v="975781"/>
    <d v="2021-06-23T00:00:00"/>
    <s v="000000020200446"/>
    <n v="2196.6799999999998"/>
    <x v="41"/>
    <m/>
    <s v="21.0"/>
    <s v="00036.0"/>
    <s v="91001"/>
    <s v="85000"/>
    <x v="8"/>
    <x v="89"/>
    <n v="2.0364708390888778E-2"/>
    <s v="Architect - To modernize and upgrade Sparks MS to create classrooms for the 21st Century project.  Include allowances of $20,000.00"/>
  </r>
  <r>
    <s v="Sparks MS-21st Century-Design"/>
    <x v="6"/>
    <x v="6"/>
    <x v="26"/>
    <x v="0"/>
    <x v="51"/>
    <x v="8"/>
    <x v="149"/>
    <x v="95"/>
    <x v="2"/>
    <m/>
    <x v="317"/>
    <n v="0"/>
    <n v="659"/>
    <n v="976676"/>
    <d v="2021-12-20T00:00:00"/>
    <s v="000000020370745"/>
    <n v="659"/>
    <x v="41"/>
    <m/>
    <s v="21.0"/>
    <s v="00036.0"/>
    <s v="91001"/>
    <s v="85000"/>
    <x v="8"/>
    <x v="89"/>
    <n v="6.1093754345629336E-3"/>
    <s v="Architect - To modernize and upgrade Sparks MS to create classrooms for the 21st Century project.  Include allowances of $20,000.00"/>
  </r>
  <r>
    <s v="Sparks MS-21st Century-Design"/>
    <x v="6"/>
    <x v="6"/>
    <x v="26"/>
    <x v="0"/>
    <x v="51"/>
    <x v="8"/>
    <x v="149"/>
    <x v="23"/>
    <x v="4"/>
    <m/>
    <x v="317"/>
    <n v="0"/>
    <n v="53.76"/>
    <m/>
    <m/>
    <m/>
    <n v="53.76"/>
    <x v="41"/>
    <m/>
    <s v="21.0"/>
    <s v="00036.0"/>
    <s v="91001"/>
    <s v="85000"/>
    <x v="8"/>
    <x v="89"/>
    <n v="0"/>
    <s v="Architect - To modernize and upgrade Sparks MS to create classrooms for the 21st Century project.  Include allowances of $20,000.00"/>
  </r>
  <r>
    <s v="Sparks MS-21st Century-Design"/>
    <x v="6"/>
    <x v="6"/>
    <x v="26"/>
    <x v="0"/>
    <x v="51"/>
    <x v="8"/>
    <x v="149"/>
    <x v="23"/>
    <x v="0"/>
    <m/>
    <x v="317"/>
    <n v="0"/>
    <n v="-53.76"/>
    <m/>
    <m/>
    <m/>
    <n v="-53.76"/>
    <x v="41"/>
    <m/>
    <s v="21.0"/>
    <s v="00036.0"/>
    <s v="91001"/>
    <s v="85000"/>
    <x v="8"/>
    <x v="89"/>
    <n v="0"/>
    <s v="Architect - To modernize and upgrade Sparks MS to create classrooms for the 21st Century project.  Include allowances of $20,000.00.  Reverse accrual from prior year"/>
  </r>
  <r>
    <s v="Sparks MS-21st Century-Design"/>
    <x v="6"/>
    <x v="6"/>
    <x v="26"/>
    <x v="0"/>
    <x v="51"/>
    <x v="8"/>
    <x v="149"/>
    <x v="81"/>
    <x v="2"/>
    <s v="2-522"/>
    <x v="317"/>
    <n v="32291.12000000001"/>
    <n v="32291.12000000001"/>
    <m/>
    <m/>
    <m/>
    <n v="0"/>
    <x v="41"/>
    <m/>
    <s v="21.0"/>
    <s v="00036.0"/>
    <s v="91001"/>
    <s v="85000"/>
    <x v="8"/>
    <x v="89"/>
    <n v="0"/>
    <s v="Architect - To modernize and upgrade Sparks MS to create classrooms for the 21st Century project.  Include allowances of $20,000.00"/>
  </r>
  <r>
    <s v="Sparks MS-21st Century-Design"/>
    <x v="6"/>
    <x v="6"/>
    <x v="26"/>
    <x v="0"/>
    <x v="51"/>
    <x v="8"/>
    <x v="94"/>
    <x v="29"/>
    <x v="1"/>
    <m/>
    <x v="318"/>
    <n v="0"/>
    <n v="64990"/>
    <n v="972635"/>
    <d v="2020-12-08T00:00:00"/>
    <s v="000000020148210"/>
    <n v="64990"/>
    <x v="41"/>
    <m/>
    <s v="21.0"/>
    <s v="00036.0"/>
    <s v="91001"/>
    <s v="85000"/>
    <x v="13"/>
    <x v="89"/>
    <n v="0.96130520959678134"/>
    <s v="Architect - Modifications to Architect services for Sparks MS 21st Century, per District's request. To pay for: Mod 3 -Restrooms, Mod 4 - Contract deviations, &amp; Mod 5 - New Standards.  Addendum to PO2W-20*1211."/>
  </r>
  <r>
    <s v="Sparks MS-21st Century-Design"/>
    <x v="6"/>
    <x v="6"/>
    <x v="26"/>
    <x v="0"/>
    <x v="51"/>
    <x v="8"/>
    <x v="94"/>
    <x v="29"/>
    <x v="1"/>
    <s v="21-1216"/>
    <x v="318"/>
    <n v="0"/>
    <n v="2616"/>
    <s v="971455R."/>
    <d v="2020-12-08T00:00:00"/>
    <s v="000000020148212"/>
    <n v="2616"/>
    <x v="41"/>
    <m/>
    <s v="21.0"/>
    <s v="00036.0"/>
    <s v="91001"/>
    <s v="85000"/>
    <x v="13"/>
    <x v="89"/>
    <n v="3.8694790403218653E-2"/>
    <s v="Architect - Modifications to Architect services for Sparks MS 21st Century, per District's request (Part of mod 1 - Site survey &amp; mod 2 - civil engineering). Total charged for mod 1 &amp; 2 is $22,616.00.  Addendum to PO2W-20*1211."/>
  </r>
  <r>
    <s v="Sparks MS-21st Century-Environ Consultant"/>
    <x v="6"/>
    <x v="2"/>
    <x v="26"/>
    <x v="0"/>
    <x v="2"/>
    <x v="2"/>
    <x v="40"/>
    <x v="194"/>
    <x v="0"/>
    <s v="2-10470"/>
    <x v="319"/>
    <n v="0"/>
    <n v="2950"/>
    <s v="MCSI-4546"/>
    <d v="2020-06-19T00:00:00"/>
    <s v="000000020106917"/>
    <n v="2950"/>
    <x v="41"/>
    <m/>
    <s v="21.0"/>
    <s v="00036.0"/>
    <s v="91001"/>
    <s v="85000"/>
    <x v="2"/>
    <x v="89"/>
    <n v="1"/>
    <s v="Asbestos &amp; lead-based paint survey of Spark MS permanent buildings. Walk through, collect samples, testing of samples, and prepare report."/>
  </r>
  <r>
    <s v="Sparks MS-Fire alarm-DSA Fees"/>
    <x v="6"/>
    <x v="7"/>
    <x v="26"/>
    <x v="3"/>
    <x v="12"/>
    <x v="9"/>
    <x v="57"/>
    <x v="119"/>
    <x v="1"/>
    <s v="21-3659"/>
    <x v="80"/>
    <n v="0"/>
    <n v="860"/>
    <n v="12304"/>
    <d v="2021-01-20T00:00:00"/>
    <s v="000000020157906"/>
    <n v="860"/>
    <x v="42"/>
    <m/>
    <s v="21.0"/>
    <s v="00036.0"/>
    <s v="91001"/>
    <s v="85000"/>
    <x v="9"/>
    <x v="90"/>
    <n v="0.4"/>
    <s v="DGS plan/field review fee for Sparks MS fire alarm"/>
  </r>
  <r>
    <s v="Sparks MS-Fire alarm-Design"/>
    <x v="6"/>
    <x v="6"/>
    <x v="26"/>
    <x v="3"/>
    <x v="10"/>
    <x v="8"/>
    <x v="12"/>
    <x v="121"/>
    <x v="1"/>
    <m/>
    <x v="20"/>
    <n v="0"/>
    <n v="2475"/>
    <n v="28044"/>
    <d v="2020-10-14T00:00:00"/>
    <s v="000000020134523"/>
    <n v="2475"/>
    <x v="42"/>
    <m/>
    <s v="21.0"/>
    <s v="00036.0"/>
    <s v="91001"/>
    <s v="85000"/>
    <x v="8"/>
    <x v="90"/>
    <n v="1.444412022176831E-2"/>
    <s v="Architect - Provide architectural &amp; engineering services to upgrade the existing fire detection and alarm systems for Sparks MS. Facilities paid PO1-20*901 &amp; 19-104054 in the amount of $44,550.00. The total architect contract for Spark MS FA is $49,500.00"/>
  </r>
  <r>
    <s v="Sparks MS-Fire alarm-Design"/>
    <x v="6"/>
    <x v="6"/>
    <x v="26"/>
    <x v="3"/>
    <x v="10"/>
    <x v="8"/>
    <x v="12"/>
    <x v="33"/>
    <x v="1"/>
    <m/>
    <x v="20"/>
    <n v="0"/>
    <n v="1485"/>
    <n v="28166"/>
    <d v="2021-02-05T00:00:00"/>
    <s v="000000020162584"/>
    <n v="1485"/>
    <x v="42"/>
    <m/>
    <s v="21.0"/>
    <s v="00036.0"/>
    <s v="91001"/>
    <s v="85000"/>
    <x v="8"/>
    <x v="90"/>
    <n v="8.6664721330609856E-3"/>
    <s v="Architect - Provide architectural &amp; engineering services to upgrade the existing fire detection and alarm systems for Sparks MS. Facilities paid PO1-20*901 &amp; 19-104054 in the amount of $44,550.00. The total architect contract for Spark MS FA is $49,500.00"/>
  </r>
  <r>
    <s v="Sparks MS-Fire alarm-Design"/>
    <x v="6"/>
    <x v="6"/>
    <x v="26"/>
    <x v="3"/>
    <x v="10"/>
    <x v="8"/>
    <x v="12"/>
    <x v="34"/>
    <x v="1"/>
    <s v="21-1992"/>
    <x v="20"/>
    <n v="0"/>
    <n v="990"/>
    <n v="28462"/>
    <d v="2021-03-24T00:00:00"/>
    <s v="000000020174735"/>
    <n v="990"/>
    <x v="42"/>
    <m/>
    <s v="21.0"/>
    <s v="00036.0"/>
    <s v="91001"/>
    <s v="85000"/>
    <x v="8"/>
    <x v="90"/>
    <n v="5.7776480887073243E-3"/>
    <s v="Architect - Provide architectural &amp; engineering services to upgrade the existing fire detection and alarm systems for Sparks MS. Facilities paid PO1-20*901 &amp; 19-104054 in the amount of $44,550.00. The total architect contract for Spark MS FA is $49,500.00"/>
  </r>
  <r>
    <s v="Sparks MS-Fire Alarm-DSA Inspection"/>
    <x v="6"/>
    <x v="4"/>
    <x v="26"/>
    <x v="3"/>
    <x v="5"/>
    <x v="4"/>
    <x v="96"/>
    <x v="6"/>
    <x v="0"/>
    <m/>
    <x v="320"/>
    <n v="0"/>
    <n v="1720"/>
    <s v="202002-02:SFA"/>
    <d v="2020-02-20T00:00:00"/>
    <s v="000000020071954"/>
    <n v="1720"/>
    <x v="42"/>
    <m/>
    <s v="21.0"/>
    <s v="00036.0"/>
    <s v="91001"/>
    <s v="85000"/>
    <x v="5"/>
    <x v="90"/>
    <n v="0.25018181818181817"/>
    <s v="General inspection for the project as defined in Title 24 at Sparks MS.  Alterations to 1 campus wide fire alarm system"/>
  </r>
  <r>
    <s v="Sparks MS-Fire Alarm-DSA Inspection"/>
    <x v="6"/>
    <x v="4"/>
    <x v="26"/>
    <x v="3"/>
    <x v="5"/>
    <x v="4"/>
    <x v="96"/>
    <x v="99"/>
    <x v="0"/>
    <m/>
    <x v="320"/>
    <n v="0"/>
    <n v="3440"/>
    <s v="202003-02:SFA"/>
    <d v="2020-04-17T00:00:00"/>
    <s v="000000020090431"/>
    <n v="3440"/>
    <x v="42"/>
    <m/>
    <s v="21.0"/>
    <s v="00036.0"/>
    <s v="91001"/>
    <s v="85000"/>
    <x v="5"/>
    <x v="90"/>
    <n v="0.50036363636363634"/>
    <s v="General inspection for the project as defined in Title 24 at Sparks MS.  Alterations to 1 campus wide fire alarm system"/>
  </r>
  <r>
    <s v="Sparks MS-Fire Alarm-DSA Inspection"/>
    <x v="6"/>
    <x v="4"/>
    <x v="26"/>
    <x v="3"/>
    <x v="5"/>
    <x v="4"/>
    <x v="96"/>
    <x v="194"/>
    <x v="0"/>
    <s v="2-5884"/>
    <x v="320"/>
    <n v="0"/>
    <n v="1715"/>
    <s v="202006-03:SFA"/>
    <d v="2020-06-19T00:00:00"/>
    <s v="000000020106934"/>
    <n v="1715"/>
    <x v="42"/>
    <m/>
    <s v="21.0"/>
    <s v="00036.0"/>
    <s v="91001"/>
    <s v="85000"/>
    <x v="5"/>
    <x v="90"/>
    <n v="0.24945454545454546"/>
    <s v="General inspection for the project as defined in Title 24 at Sparks MS.  Alterations to 1 campus wide fire alarm system"/>
  </r>
  <r>
    <s v="Sparks MS-Fire Alarm-Contractor"/>
    <x v="6"/>
    <x v="3"/>
    <x v="26"/>
    <x v="3"/>
    <x v="13"/>
    <x v="3"/>
    <x v="59"/>
    <x v="123"/>
    <x v="0"/>
    <m/>
    <x v="83"/>
    <n v="0"/>
    <n v="35460.79"/>
    <s v="Pay app #1"/>
    <d v="2020-03-10T00:00:00"/>
    <s v="000000020079637"/>
    <n v="35460.79"/>
    <x v="42"/>
    <m/>
    <s v="21.0"/>
    <s v="00036.0"/>
    <s v="91001"/>
    <s v="85000"/>
    <x v="4"/>
    <x v="90"/>
    <n v="2.7709750224202911E-2"/>
    <s v="Fire alarm and low voltage service for Sparks MS"/>
  </r>
  <r>
    <s v="Sparks MS-Fire Alarm-Contractor"/>
    <x v="6"/>
    <x v="3"/>
    <x v="26"/>
    <x v="3"/>
    <x v="13"/>
    <x v="3"/>
    <x v="59"/>
    <x v="124"/>
    <x v="0"/>
    <m/>
    <x v="83"/>
    <n v="0"/>
    <n v="48832.800000000003"/>
    <s v="Pay app #2"/>
    <d v="2020-04-08T00:00:00"/>
    <s v="000000020087746"/>
    <n v="48832.800000000003"/>
    <x v="42"/>
    <m/>
    <s v="21.0"/>
    <s v="00036.0"/>
    <s v="91001"/>
    <s v="85000"/>
    <x v="4"/>
    <x v="90"/>
    <n v="3.8158898624324387E-2"/>
    <s v="Fire alarm and low voltage service for Sparks MS"/>
  </r>
  <r>
    <s v="Sparks MS-Fire Alarm-Contractor"/>
    <x v="6"/>
    <x v="3"/>
    <x v="26"/>
    <x v="3"/>
    <x v="13"/>
    <x v="3"/>
    <x v="59"/>
    <x v="72"/>
    <x v="0"/>
    <m/>
    <x v="83"/>
    <n v="0"/>
    <n v="47231.15"/>
    <s v="Pay app #3"/>
    <d v="2020-04-24T00:00:00"/>
    <s v="000000020092209"/>
    <n v="47231.15"/>
    <x v="42"/>
    <m/>
    <s v="21.0"/>
    <s v="00036.0"/>
    <s v="91001"/>
    <s v="85000"/>
    <x v="4"/>
    <x v="90"/>
    <n v="3.6907338198101658E-2"/>
    <s v="Fire alarm and low voltage service for Sparks MS"/>
  </r>
  <r>
    <s v="Sparks MS-Fire Alarm-Contractor"/>
    <x v="6"/>
    <x v="3"/>
    <x v="26"/>
    <x v="3"/>
    <x v="13"/>
    <x v="3"/>
    <x v="59"/>
    <x v="125"/>
    <x v="0"/>
    <m/>
    <x v="83"/>
    <n v="0"/>
    <n v="3640.69"/>
    <s v="Pay app #4"/>
    <d v="2020-05-29T00:00:00"/>
    <s v="000000020101116"/>
    <n v="3640.69"/>
    <x v="42"/>
    <m/>
    <s v="21.0"/>
    <s v="00036.0"/>
    <s v="91001"/>
    <s v="85000"/>
    <x v="4"/>
    <x v="90"/>
    <n v="2.8449058958853789E-3"/>
    <s v="Fire alarm and low voltage service for Sparks MS"/>
  </r>
  <r>
    <s v="Sparks MS-Fire Alarm-Contractor"/>
    <x v="6"/>
    <x v="3"/>
    <x v="26"/>
    <x v="3"/>
    <x v="13"/>
    <x v="3"/>
    <x v="59"/>
    <x v="126"/>
    <x v="0"/>
    <m/>
    <x v="83"/>
    <n v="0"/>
    <n v="9234.57"/>
    <s v="Pay app #5"/>
    <d v="2020-07-30T00:00:00"/>
    <s v="000000020117024"/>
    <n v="9234.57"/>
    <x v="42"/>
    <m/>
    <s v="21.0"/>
    <s v="00036.0"/>
    <s v="91001"/>
    <s v="85000"/>
    <x v="4"/>
    <x v="90"/>
    <n v="7.2160724035735656E-3"/>
    <s v="Fire alarm and low voltage service for Sparks MS"/>
  </r>
  <r>
    <s v="Sparks MS-Fire Alarm-Contractor"/>
    <x v="6"/>
    <x v="3"/>
    <x v="26"/>
    <x v="3"/>
    <x v="13"/>
    <x v="3"/>
    <x v="59"/>
    <x v="5"/>
    <x v="2"/>
    <s v="2-4511"/>
    <x v="83"/>
    <n v="7600"/>
    <n v="7600"/>
    <m/>
    <m/>
    <m/>
    <n v="0"/>
    <x v="42"/>
    <m/>
    <s v="21.0"/>
    <s v="00036.0"/>
    <s v="91001"/>
    <s v="85000"/>
    <x v="4"/>
    <x v="90"/>
    <n v="0"/>
    <s v="Fire alarm and low voltage service for Sparks MS"/>
  </r>
  <r>
    <s v="Stimson-21st Century-Technology"/>
    <x v="5"/>
    <x v="0"/>
    <x v="27"/>
    <x v="0"/>
    <x v="0"/>
    <x v="5"/>
    <x v="0"/>
    <x v="9"/>
    <x v="0"/>
    <s v="2-512"/>
    <x v="8"/>
    <n v="0"/>
    <n v="2328.86"/>
    <s v="0173715-IN"/>
    <d v="2019-10-10T00:00:00"/>
    <s v="000000020025135"/>
    <n v="2328.86"/>
    <x v="0"/>
    <m/>
    <s v="21.0"/>
    <s v="00036.0"/>
    <s v="91001"/>
    <s v="85000"/>
    <x v="1"/>
    <x v="91"/>
    <n v="5.3602526720446199E-4"/>
    <s v="Lenovo 300e Laptops, electronic waste, 3 yr sealed battery replacement, 4.5 year warranty, integration services, imaging, asset tag &amp; reporting, cart wiring, and delivery for Stimson. Total computers: 6"/>
  </r>
  <r>
    <s v="Stimson-21st Century-Technology"/>
    <x v="5"/>
    <x v="0"/>
    <x v="27"/>
    <x v="0"/>
    <x v="0"/>
    <x v="5"/>
    <x v="0"/>
    <x v="9"/>
    <x v="0"/>
    <s v="2-512"/>
    <x v="8"/>
    <n v="0"/>
    <n v="192.18"/>
    <s v="0173715-IN"/>
    <d v="2019-10-10T00:00:00"/>
    <s v="000000020025135"/>
    <n v="192.18"/>
    <x v="0"/>
    <m/>
    <s v="21.0"/>
    <s v="00036.0"/>
    <s v="91001"/>
    <s v="85000"/>
    <x v="6"/>
    <x v="91"/>
    <n v="4.4233374205127613E-5"/>
    <s v="Lenovo 300e Laptops, electronic waste, 3 yr sealed battery replacement, 4.5 year warranty, integration services, imaging, asset tag &amp; reporting, cart wiring, and delivery for Stimson. Total computers: 6"/>
  </r>
  <r>
    <s v="Stimson-21st Century-Technology"/>
    <x v="5"/>
    <x v="0"/>
    <x v="27"/>
    <x v="0"/>
    <x v="0"/>
    <x v="5"/>
    <x v="0"/>
    <x v="9"/>
    <x v="0"/>
    <s v="2-512"/>
    <x v="8"/>
    <n v="0"/>
    <n v="69.84"/>
    <s v="0173715-IN"/>
    <d v="2019-10-10T00:00:00"/>
    <s v="000000020025135"/>
    <n v="69.84"/>
    <x v="0"/>
    <m/>
    <s v="21.0"/>
    <s v="00036.0"/>
    <s v="91001"/>
    <s v="85000"/>
    <x v="6"/>
    <x v="91"/>
    <n v="1.6074819723624271E-5"/>
    <s v="Lenovo 300e Laptops, electronic waste, 3 yr sealed battery replacement, 4.5 year warranty, integration services, imaging, asset tag &amp; reporting, cart wiring, and delivery for Stimson. Total computers: 6"/>
  </r>
  <r>
    <s v="Stimson-21st Century-Technology"/>
    <x v="5"/>
    <x v="0"/>
    <x v="27"/>
    <x v="0"/>
    <x v="0"/>
    <x v="5"/>
    <x v="0"/>
    <x v="9"/>
    <x v="0"/>
    <s v="2-512"/>
    <x v="8"/>
    <n v="0"/>
    <n v="57"/>
    <s v="0173715-IN"/>
    <d v="2019-10-10T00:00:00"/>
    <s v="000000020025135"/>
    <n v="57"/>
    <x v="0"/>
    <m/>
    <s v="21.0"/>
    <s v="00036.0"/>
    <s v="91001"/>
    <s v="85000"/>
    <x v="6"/>
    <x v="91"/>
    <n v="1.3119483451411561E-5"/>
    <s v="Lenovo 300e Laptops, electronic waste, 3 yr sealed battery replacement, 4.5 year warranty, integration services, imaging, asset tag &amp; reporting, cart wiring, and delivery for Stimson. Total computers: 6"/>
  </r>
  <r>
    <s v="Stimson-21st Century-Technology"/>
    <x v="5"/>
    <x v="0"/>
    <x v="27"/>
    <x v="0"/>
    <x v="0"/>
    <x v="5"/>
    <x v="0"/>
    <x v="9"/>
    <x v="0"/>
    <s v="2-512"/>
    <x v="8"/>
    <n v="0"/>
    <n v="30"/>
    <s v="0173715-IN"/>
    <d v="2019-10-10T00:00:00"/>
    <s v="000000020025135"/>
    <n v="30"/>
    <x v="0"/>
    <m/>
    <s v="21.0"/>
    <s v="00036.0"/>
    <s v="91001"/>
    <s v="85000"/>
    <x v="6"/>
    <x v="91"/>
    <n v="6.9049912902166112E-6"/>
    <s v="Lenovo 300e Laptops, electronic waste, 3 yr sealed battery replacement, 4.5 year warranty, integration services, imaging, asset tag &amp; reporting, cart wiring, and delivery for Stimson. Total computers: 6"/>
  </r>
  <r>
    <s v="Stimson-21st Century-Technology"/>
    <x v="5"/>
    <x v="0"/>
    <x v="27"/>
    <x v="0"/>
    <x v="0"/>
    <x v="5"/>
    <x v="0"/>
    <x v="9"/>
    <x v="0"/>
    <s v="2-512"/>
    <x v="8"/>
    <n v="0"/>
    <n v="18"/>
    <s v="0173715-IN"/>
    <d v="2019-10-10T00:00:00"/>
    <s v="000000020025135"/>
    <n v="18"/>
    <x v="0"/>
    <m/>
    <s v="21.0"/>
    <s v="00036.0"/>
    <s v="91001"/>
    <s v="85000"/>
    <x v="6"/>
    <x v="91"/>
    <n v="4.1429947741299669E-6"/>
    <s v="Lenovo 300e Laptops, electronic waste, 3 yr sealed battery replacement, 4.5 year warranty, integration services, imaging, asset tag &amp; reporting, cart wiring, and delivery for Stimson. Total computers: 6"/>
  </r>
  <r>
    <s v="Stimson-21st Century-Technology"/>
    <x v="5"/>
    <x v="0"/>
    <x v="27"/>
    <x v="0"/>
    <x v="0"/>
    <x v="5"/>
    <x v="0"/>
    <x v="9"/>
    <x v="0"/>
    <s v="2-512"/>
    <x v="8"/>
    <n v="0"/>
    <n v="9"/>
    <s v="0173715-IN"/>
    <d v="2019-10-10T00:00:00"/>
    <s v="000000020025135"/>
    <n v="9"/>
    <x v="0"/>
    <m/>
    <s v="21.0"/>
    <s v="00036.0"/>
    <s v="91001"/>
    <s v="85000"/>
    <x v="6"/>
    <x v="91"/>
    <n v="2.0714973870649835E-6"/>
    <s v="Lenovo 300e Laptops, electronic waste, 3 yr sealed battery replacement, 4.5 year warranty, integration services, imaging, asset tag &amp; reporting, cart wiring, and delivery for Stimson. Total computers: 6"/>
  </r>
  <r>
    <s v="Stimson-21st Century-Technology"/>
    <x v="5"/>
    <x v="0"/>
    <x v="27"/>
    <x v="0"/>
    <x v="0"/>
    <x v="5"/>
    <x v="0"/>
    <x v="46"/>
    <x v="0"/>
    <s v="2-1409"/>
    <x v="27"/>
    <n v="0"/>
    <n v="15525.78"/>
    <s v="0175429-IN"/>
    <d v="2019-10-22T00:00:00"/>
    <s v="000000020029495"/>
    <n v="15525.78"/>
    <x v="0"/>
    <m/>
    <s v="21.0"/>
    <s v="00036.0"/>
    <s v="91001"/>
    <s v="85000"/>
    <x v="1"/>
    <x v="91"/>
    <n v="5.5339565656170988E-3"/>
    <s v="Lenovo 300e Laptops, electronic waste, 3 yr sealed battery replacement, 4.5 year warranty, integration services, imaging, asset tag &amp; reporting, cart wiring, and delivery for Stimson. Total computers: 40"/>
  </r>
  <r>
    <s v="Stimson-21st Century-Technology"/>
    <x v="5"/>
    <x v="0"/>
    <x v="27"/>
    <x v="0"/>
    <x v="0"/>
    <x v="5"/>
    <x v="0"/>
    <x v="46"/>
    <x v="0"/>
    <s v="2-1409"/>
    <x v="27"/>
    <n v="0"/>
    <n v="120"/>
    <s v="0175429-IN"/>
    <d v="2019-10-22T00:00:00"/>
    <s v="000000020029495"/>
    <n v="120"/>
    <x v="0"/>
    <m/>
    <s v="21.0"/>
    <s v="00036.0"/>
    <s v="91001"/>
    <s v="85000"/>
    <x v="6"/>
    <x v="91"/>
    <n v="4.277239455113056E-5"/>
    <s v="Lenovo 300e Laptops, electronic waste, 3 yr sealed battery replacement, 4.5 year warranty, integration services, imaging, asset tag &amp; reporting, cart wiring, and delivery for Stimson. Total computers: 40"/>
  </r>
  <r>
    <s v="Stimson-21st Century-Technology"/>
    <x v="5"/>
    <x v="0"/>
    <x v="27"/>
    <x v="0"/>
    <x v="0"/>
    <x v="5"/>
    <x v="0"/>
    <x v="46"/>
    <x v="0"/>
    <s v="2-1409"/>
    <x v="27"/>
    <n v="0"/>
    <n v="200"/>
    <s v="0175429-IN"/>
    <d v="2019-10-22T00:00:00"/>
    <s v="000000020029495"/>
    <n v="200"/>
    <x v="0"/>
    <m/>
    <s v="21.0"/>
    <s v="00036.0"/>
    <s v="91001"/>
    <s v="85000"/>
    <x v="6"/>
    <x v="91"/>
    <n v="7.1287324251884264E-5"/>
    <s v="Lenovo 300e Laptops, electronic waste, 3 yr sealed battery replacement, 4.5 year warranty, integration services, imaging, asset tag &amp; reporting, cart wiring, and delivery for Stimson. Total computers: 40"/>
  </r>
  <r>
    <s v="Stimson-21st Century-Technology"/>
    <x v="5"/>
    <x v="0"/>
    <x v="27"/>
    <x v="0"/>
    <x v="0"/>
    <x v="5"/>
    <x v="0"/>
    <x v="46"/>
    <x v="0"/>
    <s v="2-1409"/>
    <x v="27"/>
    <n v="0"/>
    <n v="380"/>
    <s v="0175429-IN"/>
    <d v="2019-10-22T00:00:00"/>
    <s v="000000020029495"/>
    <n v="380"/>
    <x v="0"/>
    <m/>
    <s v="21.0"/>
    <s v="00036.0"/>
    <s v="91001"/>
    <s v="85000"/>
    <x v="6"/>
    <x v="91"/>
    <n v="1.3544591607858011E-4"/>
    <s v="Lenovo 300e Laptops, electronic waste, 3 yr sealed battery replacement, 4.5 year warranty, integration services, imaging, asset tag &amp; reporting, cart wiring, and delivery for Stimson. Total computers: 40"/>
  </r>
  <r>
    <s v="Stimson-21st Century-Technology"/>
    <x v="5"/>
    <x v="0"/>
    <x v="27"/>
    <x v="0"/>
    <x v="0"/>
    <x v="5"/>
    <x v="0"/>
    <x v="46"/>
    <x v="0"/>
    <s v="2-1409"/>
    <x v="27"/>
    <n v="0"/>
    <n v="465.6"/>
    <s v="0175429-IN"/>
    <d v="2019-10-22T00:00:00"/>
    <s v="000000020029495"/>
    <n v="465.6"/>
    <x v="0"/>
    <m/>
    <s v="21.0"/>
    <s v="00036.0"/>
    <s v="91001"/>
    <s v="85000"/>
    <x v="6"/>
    <x v="91"/>
    <n v="1.6595689085838658E-4"/>
    <s v="Lenovo 300e Laptops, electronic waste, 3 yr sealed battery replacement, 4.5 year warranty, integration services, imaging, asset tag &amp; reporting, cart wiring, and delivery for Stimson. Total computers: 40"/>
  </r>
  <r>
    <s v="Stimson-21st Century-Technology"/>
    <x v="5"/>
    <x v="0"/>
    <x v="27"/>
    <x v="0"/>
    <x v="0"/>
    <x v="5"/>
    <x v="0"/>
    <x v="46"/>
    <x v="0"/>
    <s v="2-1409"/>
    <x v="27"/>
    <n v="0"/>
    <n v="1281.2"/>
    <s v="0175429-IN"/>
    <d v="2019-10-22T00:00:00"/>
    <s v="000000020029495"/>
    <n v="1281.2"/>
    <x v="0"/>
    <m/>
    <s v="21.0"/>
    <s v="00036.0"/>
    <s v="91001"/>
    <s v="85000"/>
    <x v="6"/>
    <x v="91"/>
    <n v="4.5666659915757061E-4"/>
    <s v="Lenovo 300e Laptops, electronic waste, 3 yr sealed battery replacement, 4.5 year warranty, integration services, imaging, asset tag &amp; reporting, cart wiring, and delivery for Stimson. Total computers: 40"/>
  </r>
  <r>
    <s v="Stimson-21st Century-Technology"/>
    <x v="5"/>
    <x v="0"/>
    <x v="27"/>
    <x v="0"/>
    <x v="0"/>
    <x v="5"/>
    <x v="0"/>
    <x v="46"/>
    <x v="0"/>
    <s v="2-1409"/>
    <x v="27"/>
    <n v="0"/>
    <n v="60"/>
    <s v="0175429-IN"/>
    <d v="2019-10-22T00:00:00"/>
    <s v="000000020029495"/>
    <n v="60"/>
    <x v="0"/>
    <m/>
    <s v="21.0"/>
    <s v="00036.0"/>
    <s v="91001"/>
    <s v="85000"/>
    <x v="6"/>
    <x v="91"/>
    <n v="2.138619727556528E-5"/>
    <s v="Lenovo 300e Laptops, electronic waste, 3 yr sealed battery replacement, 4.5 year warranty, integration services, imaging, asset tag &amp; reporting, cart wiring, and delivery for Stimson. Total computers: 40"/>
  </r>
  <r>
    <s v="Stimson-21st Century-CM/PM Management"/>
    <x v="5"/>
    <x v="5"/>
    <x v="27"/>
    <x v="0"/>
    <x v="6"/>
    <x v="6"/>
    <x v="5"/>
    <x v="12"/>
    <x v="2"/>
    <m/>
    <x v="10"/>
    <n v="0"/>
    <n v="480"/>
    <n v="100653"/>
    <d v="2021-09-08T00:00:00"/>
    <s v="000000020253624"/>
    <n v="480"/>
    <x v="0"/>
    <m/>
    <s v="21.0"/>
    <s v="00036.0"/>
    <s v="91001"/>
    <s v="85000"/>
    <x v="7"/>
    <x v="91"/>
    <n v="2.624141003843273E-4"/>
    <s v="Construction management services for Stimson - phase 3 &amp; 4.  This PO includes allowances of $40,000.00"/>
  </r>
  <r>
    <s v="Stimson-21st Century-CM/PM Management"/>
    <x v="5"/>
    <x v="5"/>
    <x v="27"/>
    <x v="0"/>
    <x v="6"/>
    <x v="6"/>
    <x v="5"/>
    <x v="13"/>
    <x v="2"/>
    <m/>
    <x v="10"/>
    <n v="0"/>
    <n v="4800"/>
    <n v="101514"/>
    <d v="2021-09-29T00:00:00"/>
    <s v="000000020275054"/>
    <n v="4800"/>
    <x v="0"/>
    <m/>
    <s v="21.0"/>
    <s v="00036.0"/>
    <s v="91001"/>
    <s v="85000"/>
    <x v="7"/>
    <x v="91"/>
    <n v="2.6241410038432733E-3"/>
    <s v="Construction management services for Stimson - phase 3 &amp; 4.  This PO includes allowances of $40,000.00"/>
  </r>
  <r>
    <s v="Stimson-21st Century-CM/PM Management"/>
    <x v="5"/>
    <x v="5"/>
    <x v="27"/>
    <x v="0"/>
    <x v="6"/>
    <x v="6"/>
    <x v="5"/>
    <x v="14"/>
    <x v="2"/>
    <s v="22-1057"/>
    <x v="10"/>
    <n v="64678"/>
    <n v="64678"/>
    <m/>
    <m/>
    <m/>
    <n v="0"/>
    <x v="0"/>
    <m/>
    <s v="21.0"/>
    <s v="00036.0"/>
    <s v="91001"/>
    <s v="85000"/>
    <x v="7"/>
    <x v="91"/>
    <n v="0"/>
    <s v="Construction management services for Stimson - phase 3 &amp; 4.  This PO includes allowances of $40,000.00"/>
  </r>
  <r>
    <s v="Stimson-21st Century-CM/PM Management"/>
    <x v="5"/>
    <x v="5"/>
    <x v="27"/>
    <x v="0"/>
    <x v="6"/>
    <x v="6"/>
    <x v="6"/>
    <x v="15"/>
    <x v="2"/>
    <s v="22-2878"/>
    <x v="11"/>
    <n v="0"/>
    <n v="5170"/>
    <n v="102578"/>
    <d v="2021-11-08T00:00:00"/>
    <s v="000000020325325"/>
    <n v="5170"/>
    <x v="0"/>
    <m/>
    <s v="21.0"/>
    <s v="00036.0"/>
    <s v="91001"/>
    <s v="85000"/>
    <x v="7"/>
    <x v="91"/>
    <n v="0.1054456455231491"/>
    <s v="Construction management services for Baldwin - phase 3 &amp; 4.  This PO is to pay invoice #102578 (Prof service from 09/01-09/30/21), dated 09/30/21"/>
  </r>
  <r>
    <s v="Stimson-Fire Alarm-DSA Fees"/>
    <x v="5"/>
    <x v="7"/>
    <x v="27"/>
    <x v="3"/>
    <x v="9"/>
    <x v="9"/>
    <x v="15"/>
    <x v="23"/>
    <x v="0"/>
    <s v="2-6937"/>
    <x v="321"/>
    <n v="0"/>
    <n v="375"/>
    <s v="Per email"/>
    <d v="2020-02-13T00:00:00"/>
    <s v="000000020070044"/>
    <n v="375"/>
    <x v="43"/>
    <m/>
    <s v="21.0"/>
    <s v="00036.0"/>
    <s v="91001"/>
    <s v="85000"/>
    <x v="9"/>
    <x v="92"/>
    <n v="1"/>
    <s v="DSA plan check review fee for Stimson fire alarm."/>
  </r>
  <r>
    <s v="Stimson-Fire alarm-Design"/>
    <x v="5"/>
    <x v="6"/>
    <x v="27"/>
    <x v="3"/>
    <x v="10"/>
    <x v="8"/>
    <x v="16"/>
    <x v="122"/>
    <x v="0"/>
    <m/>
    <x v="26"/>
    <n v="0"/>
    <n v="9875"/>
    <n v="27770"/>
    <d v="2020-05-26T00:00:00"/>
    <s v="000000020099863"/>
    <n v="9875"/>
    <x v="43"/>
    <m/>
    <s v="21.0"/>
    <s v="00036.0"/>
    <s v="91001"/>
    <s v="85000"/>
    <x v="8"/>
    <x v="92"/>
    <n v="9.8136645962732916E-2"/>
    <s v="Architect - Provide architectural &amp; engineering services to upgrade the existing fire detection and alarm systems for Stimson"/>
  </r>
  <r>
    <s v="Stimson-Fire alarm-Design"/>
    <x v="5"/>
    <x v="6"/>
    <x v="27"/>
    <x v="3"/>
    <x v="10"/>
    <x v="8"/>
    <x v="16"/>
    <x v="194"/>
    <x v="0"/>
    <m/>
    <x v="26"/>
    <n v="0"/>
    <n v="9875"/>
    <n v="27839"/>
    <d v="2020-06-19T00:00:00"/>
    <s v="000000020106941"/>
    <n v="9875"/>
    <x v="43"/>
    <m/>
    <s v="21.0"/>
    <s v="00036.0"/>
    <s v="91001"/>
    <s v="85000"/>
    <x v="8"/>
    <x v="92"/>
    <n v="9.8136645962732916E-2"/>
    <s v="Architect - Provide architectural &amp; engineering services to upgrade the existing fire detection and alarm systems for Stimson"/>
  </r>
  <r>
    <s v="Stimson-Fire alarm-Design"/>
    <x v="5"/>
    <x v="6"/>
    <x v="27"/>
    <x v="3"/>
    <x v="10"/>
    <x v="8"/>
    <x v="16"/>
    <x v="121"/>
    <x v="1"/>
    <m/>
    <x v="26"/>
    <n v="0"/>
    <n v="7900"/>
    <n v="27976"/>
    <d v="2020-10-14T00:00:00"/>
    <s v="000000020134523"/>
    <n v="7900"/>
    <x v="43"/>
    <m/>
    <s v="21.0"/>
    <s v="00036.0"/>
    <s v="91001"/>
    <s v="85000"/>
    <x v="8"/>
    <x v="92"/>
    <n v="7.8509316770186341E-2"/>
    <s v="Architect - Provide architectural &amp; engineering services to upgrade the existing fire detection and alarm systems for Stimson"/>
  </r>
  <r>
    <s v="Stimson-Fire alarm-Design"/>
    <x v="5"/>
    <x v="6"/>
    <x v="27"/>
    <x v="3"/>
    <x v="10"/>
    <x v="8"/>
    <x v="16"/>
    <x v="35"/>
    <x v="1"/>
    <m/>
    <x v="26"/>
    <n v="0"/>
    <n v="1975"/>
    <n v="28601"/>
    <d v="2021-05-26T00:00:00"/>
    <s v="000000020192536"/>
    <n v="1975"/>
    <x v="43"/>
    <m/>
    <s v="21.0"/>
    <s v="00036.0"/>
    <s v="91001"/>
    <s v="85000"/>
    <x v="8"/>
    <x v="92"/>
    <n v="1.9627329192546585E-2"/>
    <s v="Architect - Provide architectural &amp; engineering services to upgrade the existing fire detection and alarm systems for Stimson"/>
  </r>
  <r>
    <s v="Stimson-Fire alarm-Design"/>
    <x v="5"/>
    <x v="6"/>
    <x v="27"/>
    <x v="3"/>
    <x v="10"/>
    <x v="8"/>
    <x v="16"/>
    <x v="25"/>
    <x v="2"/>
    <s v="2-6868"/>
    <x v="26"/>
    <n v="9875"/>
    <n v="9875"/>
    <m/>
    <m/>
    <m/>
    <n v="0"/>
    <x v="43"/>
    <m/>
    <s v="21.0"/>
    <s v="00036.0"/>
    <s v="91001"/>
    <s v="85000"/>
    <x v="8"/>
    <x v="92"/>
    <n v="0"/>
    <s v="Architect - Provide architectural &amp; engineering services to upgrade the existing fire detection and alarm systems for Stimson"/>
  </r>
  <r>
    <s v="Sunset-21st Century-Technology"/>
    <x v="5"/>
    <x v="0"/>
    <x v="28"/>
    <x v="0"/>
    <x v="0"/>
    <x v="5"/>
    <x v="0"/>
    <x v="9"/>
    <x v="0"/>
    <s v="2-512"/>
    <x v="8"/>
    <n v="0"/>
    <n v="5068.92"/>
    <s v="0173628-IN"/>
    <d v="2019-10-10T00:00:00"/>
    <s v="000000020025135"/>
    <n v="5068.92"/>
    <x v="0"/>
    <m/>
    <s v="21.0"/>
    <s v="00036.0"/>
    <s v="91001"/>
    <s v="85000"/>
    <x v="1"/>
    <x v="93"/>
    <n v="1.1666949483601595E-3"/>
    <s v="Lenovo 300e Laptops, electronic waste, 3 yr sealed battery replacement, 4.5 year warranty, integration services, imaging, asset tag &amp; reporting, cart wiring, and delivery for Sunset. Total computers: 33"/>
  </r>
  <r>
    <s v="Sunset-21st Century-Technology"/>
    <x v="5"/>
    <x v="0"/>
    <x v="28"/>
    <x v="0"/>
    <x v="0"/>
    <x v="5"/>
    <x v="0"/>
    <x v="9"/>
    <x v="0"/>
    <s v="2-512"/>
    <x v="8"/>
    <n v="0"/>
    <n v="151.32"/>
    <s v="0173628-IN"/>
    <d v="2019-10-10T00:00:00"/>
    <s v="000000020025135"/>
    <n v="151.32"/>
    <x v="0"/>
    <m/>
    <s v="21.0"/>
    <s v="00036.0"/>
    <s v="91001"/>
    <s v="85000"/>
    <x v="6"/>
    <x v="93"/>
    <n v="3.4828776067852586E-5"/>
    <s v="Lenovo 300e Laptops, electronic waste, 3 yr sealed battery replacement, 4.5 year warranty, integration services, imaging, asset tag &amp; reporting, cart wiring, and delivery for Sunset. Total computers: 33"/>
  </r>
  <r>
    <s v="Sunset-21st Century-Technology"/>
    <x v="5"/>
    <x v="0"/>
    <x v="28"/>
    <x v="0"/>
    <x v="0"/>
    <x v="5"/>
    <x v="0"/>
    <x v="9"/>
    <x v="0"/>
    <s v="2-512"/>
    <x v="8"/>
    <n v="0"/>
    <n v="123.5"/>
    <s v="0173628-IN"/>
    <d v="2019-10-10T00:00:00"/>
    <s v="000000020025135"/>
    <n v="123.5"/>
    <x v="0"/>
    <m/>
    <s v="21.0"/>
    <s v="00036.0"/>
    <s v="91001"/>
    <s v="85000"/>
    <x v="6"/>
    <x v="93"/>
    <n v="2.8425547478058385E-5"/>
    <s v="Lenovo 300e Laptops, electronic waste, 3 yr sealed battery replacement, 4.5 year warranty, integration services, imaging, asset tag &amp; reporting, cart wiring, and delivery for Sunset. Total computers: 33"/>
  </r>
  <r>
    <s v="Sunset-21st Century-Technology"/>
    <x v="5"/>
    <x v="0"/>
    <x v="28"/>
    <x v="0"/>
    <x v="0"/>
    <x v="5"/>
    <x v="0"/>
    <x v="9"/>
    <x v="0"/>
    <s v="2-512"/>
    <x v="8"/>
    <n v="0"/>
    <n v="65"/>
    <s v="0173628-IN"/>
    <d v="2019-10-10T00:00:00"/>
    <s v="000000020025135"/>
    <n v="65"/>
    <x v="0"/>
    <m/>
    <s v="21.0"/>
    <s v="00036.0"/>
    <s v="91001"/>
    <s v="85000"/>
    <x v="6"/>
    <x v="93"/>
    <n v="1.4960814462135991E-5"/>
    <s v="Lenovo 300e Laptops, electronic waste, 3 yr sealed battery replacement, 4.5 year warranty, integration services, imaging, asset tag &amp; reporting, cart wiring, and delivery for Sunset. Total computers: 33"/>
  </r>
  <r>
    <s v="Sunset-21st Century-Technology"/>
    <x v="5"/>
    <x v="0"/>
    <x v="28"/>
    <x v="0"/>
    <x v="0"/>
    <x v="5"/>
    <x v="0"/>
    <x v="9"/>
    <x v="0"/>
    <s v="2-512"/>
    <x v="8"/>
    <n v="0"/>
    <n v="39"/>
    <s v="0173628-IN"/>
    <d v="2019-10-10T00:00:00"/>
    <s v="000000020025135"/>
    <n v="39"/>
    <x v="0"/>
    <m/>
    <s v="21.0"/>
    <s v="00036.0"/>
    <s v="91001"/>
    <s v="85000"/>
    <x v="6"/>
    <x v="93"/>
    <n v="8.9764886772815951E-6"/>
    <s v="Lenovo 300e Laptops, electronic waste, 3 yr sealed battery replacement, 4.5 year warranty, integration services, imaging, asset tag &amp; reporting, cart wiring, and delivery for Sunset. Total computers: 33"/>
  </r>
  <r>
    <s v="Sunset-21st Century-Technology"/>
    <x v="5"/>
    <x v="0"/>
    <x v="28"/>
    <x v="0"/>
    <x v="0"/>
    <x v="5"/>
    <x v="0"/>
    <x v="9"/>
    <x v="0"/>
    <s v="2-512"/>
    <x v="8"/>
    <n v="0"/>
    <n v="19.5"/>
    <s v="0173628-IN"/>
    <d v="2019-10-10T00:00:00"/>
    <s v="000000020025135"/>
    <n v="19.5"/>
    <x v="0"/>
    <m/>
    <s v="21.0"/>
    <s v="00036.0"/>
    <s v="91001"/>
    <s v="85000"/>
    <x v="6"/>
    <x v="93"/>
    <n v="4.4882443386407976E-6"/>
    <s v="Lenovo 300e Laptops, electronic waste, 3 yr sealed battery replacement, 4.5 year warranty, integration services, imaging, asset tag &amp; reporting, cart wiring, and delivery for Sunset. Total computers: 33"/>
  </r>
  <r>
    <s v="Sunset-21st Century-Technology"/>
    <x v="5"/>
    <x v="0"/>
    <x v="28"/>
    <x v="0"/>
    <x v="0"/>
    <x v="5"/>
    <x v="0"/>
    <x v="9"/>
    <x v="0"/>
    <s v="2-512"/>
    <x v="8"/>
    <n v="0"/>
    <n v="416.39"/>
    <s v="0173628-IN"/>
    <d v="2019-10-10T00:00:00"/>
    <s v="000000020025135"/>
    <n v="416.39"/>
    <x v="0"/>
    <m/>
    <s v="21.0"/>
    <s v="00036.0"/>
    <s v="91001"/>
    <s v="85000"/>
    <x v="6"/>
    <x v="93"/>
    <n v="9.583897744444316E-5"/>
    <s v="Lenovo 300e Laptops, electronic waste, 3 yr sealed battery replacement, 4.5 year warranty, integration services, imaging, asset tag &amp; reporting, cart wiring, and delivery for Sunset. Total computers: 33"/>
  </r>
  <r>
    <s v="Sunset-21st Century-Technology"/>
    <x v="5"/>
    <x v="0"/>
    <x v="28"/>
    <x v="0"/>
    <x v="0"/>
    <x v="5"/>
    <x v="0"/>
    <x v="305"/>
    <x v="0"/>
    <s v="2-512"/>
    <x v="8"/>
    <n v="0"/>
    <n v="7798.34"/>
    <s v="0173780-IN"/>
    <d v="2019-11-12T00:00:00"/>
    <s v="000000020036764"/>
    <n v="7798.34"/>
    <x v="0"/>
    <m/>
    <s v="21.0"/>
    <s v="00036.0"/>
    <s v="91001"/>
    <s v="85000"/>
    <x v="1"/>
    <x v="93"/>
    <n v="1.7949156592715937E-3"/>
    <s v="Lenovo 300e Laptops, electronic waste, 3 yr sealed battery replacement, 4.5 year warranty, integration services, imaging, asset tag &amp; reporting, cart wiring, and delivery for Sunset. Total computers: 33"/>
  </r>
  <r>
    <s v="Sunset-21st Century-Technology"/>
    <x v="5"/>
    <x v="0"/>
    <x v="28"/>
    <x v="0"/>
    <x v="0"/>
    <x v="5"/>
    <x v="0"/>
    <x v="305"/>
    <x v="0"/>
    <s v="2-512"/>
    <x v="8"/>
    <n v="0"/>
    <n v="190"/>
    <s v="0173780-IN"/>
    <d v="2019-11-12T00:00:00"/>
    <s v="000000020036764"/>
    <n v="190"/>
    <x v="0"/>
    <m/>
    <s v="21.0"/>
    <s v="00036.0"/>
    <s v="91001"/>
    <s v="85000"/>
    <x v="6"/>
    <x v="93"/>
    <n v="4.3731611504705202E-5"/>
    <s v="Lenovo 300e Laptops, electronic waste, 3 yr sealed battery replacement, 4.5 year warranty, integration services, imaging, asset tag &amp; reporting, cart wiring, and delivery for Sunset. Total computers: 33"/>
  </r>
  <r>
    <s v="Sunset-21st Century-Technology"/>
    <x v="5"/>
    <x v="0"/>
    <x v="28"/>
    <x v="0"/>
    <x v="0"/>
    <x v="5"/>
    <x v="0"/>
    <x v="305"/>
    <x v="0"/>
    <s v="2-512"/>
    <x v="8"/>
    <n v="0"/>
    <n v="100"/>
    <s v="0173780-IN"/>
    <d v="2019-11-12T00:00:00"/>
    <s v="000000020036764"/>
    <n v="100"/>
    <x v="0"/>
    <m/>
    <s v="21.0"/>
    <s v="00036.0"/>
    <s v="91001"/>
    <s v="85000"/>
    <x v="6"/>
    <x v="93"/>
    <n v="2.301663763405537E-5"/>
    <s v="Lenovo 300e Laptops, electronic waste, 3 yr sealed battery replacement, 4.5 year warranty, integration services, imaging, asset tag &amp; reporting, cart wiring, and delivery for Sunset. Total computers: 33"/>
  </r>
  <r>
    <s v="Sunset-21st Century-Technology"/>
    <x v="5"/>
    <x v="0"/>
    <x v="28"/>
    <x v="0"/>
    <x v="0"/>
    <x v="5"/>
    <x v="0"/>
    <x v="305"/>
    <x v="0"/>
    <s v="2-512"/>
    <x v="8"/>
    <n v="0"/>
    <n v="60"/>
    <s v="0173780-IN"/>
    <d v="2019-11-12T00:00:00"/>
    <s v="000000020036764"/>
    <n v="60"/>
    <x v="0"/>
    <m/>
    <s v="21.0"/>
    <s v="00036.0"/>
    <s v="91001"/>
    <s v="85000"/>
    <x v="6"/>
    <x v="93"/>
    <n v="1.3809982580433222E-5"/>
    <s v="Lenovo 300e Laptops, electronic waste, 3 yr sealed battery replacement, 4.5 year warranty, integration services, imaging, asset tag &amp; reporting, cart wiring, and delivery for Sunset. Total computers: 33"/>
  </r>
  <r>
    <s v="Sunset-21st Century-Technology"/>
    <x v="5"/>
    <x v="0"/>
    <x v="28"/>
    <x v="0"/>
    <x v="0"/>
    <x v="5"/>
    <x v="0"/>
    <x v="305"/>
    <x v="0"/>
    <s v="2-512"/>
    <x v="8"/>
    <n v="0"/>
    <n v="30"/>
    <s v="0173780-IN"/>
    <d v="2019-11-12T00:00:00"/>
    <s v="000000020036764"/>
    <n v="30"/>
    <x v="0"/>
    <m/>
    <s v="21.0"/>
    <s v="00036.0"/>
    <s v="91001"/>
    <s v="85000"/>
    <x v="6"/>
    <x v="93"/>
    <n v="6.9049912902166112E-6"/>
    <s v="Lenovo 300e Laptops, electronic waste, 3 yr sealed battery replacement, 4.5 year warranty, integration services, imaging, asset tag &amp; reporting, cart wiring, and delivery for Sunset. Total computers: 33"/>
  </r>
  <r>
    <s v="Sunset-21st Century-Technology"/>
    <x v="5"/>
    <x v="0"/>
    <x v="28"/>
    <x v="0"/>
    <x v="0"/>
    <x v="5"/>
    <x v="0"/>
    <x v="305"/>
    <x v="0"/>
    <s v="2-512"/>
    <x v="8"/>
    <n v="0"/>
    <n v="232.8"/>
    <s v="0173780-IN"/>
    <d v="2019-11-12T00:00:00"/>
    <s v="000000020036764"/>
    <n v="232.8"/>
    <x v="0"/>
    <m/>
    <s v="21.0"/>
    <s v="00036.0"/>
    <s v="91001"/>
    <s v="85000"/>
    <x v="6"/>
    <x v="93"/>
    <n v="5.3582732412080904E-5"/>
    <s v="Lenovo 300e Laptops, electronic waste, 3 yr sealed battery replacement, 4.5 year warranty, integration services, imaging, asset tag &amp; reporting, cart wiring, and delivery for Sunset. Total computers: 33"/>
  </r>
  <r>
    <s v="Sunset-21st Century-Technology"/>
    <x v="5"/>
    <x v="0"/>
    <x v="28"/>
    <x v="0"/>
    <x v="0"/>
    <x v="5"/>
    <x v="0"/>
    <x v="305"/>
    <x v="0"/>
    <s v="2-512"/>
    <x v="8"/>
    <n v="0"/>
    <n v="640.6"/>
    <s v="0173780-IN"/>
    <d v="2019-11-12T00:00:00"/>
    <s v="000000020036764"/>
    <n v="640.6"/>
    <x v="0"/>
    <m/>
    <s v="21.0"/>
    <s v="00036.0"/>
    <s v="91001"/>
    <s v="85000"/>
    <x v="6"/>
    <x v="93"/>
    <n v="1.4744458068375872E-4"/>
    <s v="Lenovo 300e Laptops, electronic waste, 3 yr sealed battery replacement, 4.5 year warranty, integration services, imaging, asset tag &amp; reporting, cart wiring, and delivery for Sunset. Total computers: 33"/>
  </r>
  <r>
    <s v="Sunset-21st Century-Technology"/>
    <x v="5"/>
    <x v="0"/>
    <x v="28"/>
    <x v="0"/>
    <x v="0"/>
    <x v="0"/>
    <x v="0"/>
    <x v="306"/>
    <x v="0"/>
    <s v="2-5090"/>
    <x v="322"/>
    <n v="0"/>
    <n v="1306.26"/>
    <s v="0175960-IN"/>
    <d v="2019-12-06T00:00:00"/>
    <s v="000000020045865"/>
    <n v="1306.26"/>
    <x v="0"/>
    <m/>
    <s v="21.0"/>
    <s v="00036.0"/>
    <s v="91001"/>
    <s v="85000"/>
    <x v="0"/>
    <x v="93"/>
    <n v="1"/>
    <s v="Ergotron Zip40 Charging carts to store laptops at Sunset. Total cart: 1"/>
  </r>
  <r>
    <s v="Sunset-21st Century-Technology"/>
    <x v="5"/>
    <x v="0"/>
    <x v="28"/>
    <x v="0"/>
    <x v="0"/>
    <x v="5"/>
    <x v="0"/>
    <x v="46"/>
    <x v="0"/>
    <s v="2-1409"/>
    <x v="27"/>
    <n v="0"/>
    <n v="70185.039999999994"/>
    <s v="0175621-IN"/>
    <d v="2019-10-22T00:00:00"/>
    <s v="000000020029495"/>
    <n v="70185.039999999994"/>
    <x v="0"/>
    <m/>
    <s v="21.0"/>
    <s v="00036.0"/>
    <s v="91001"/>
    <s v="85000"/>
    <x v="1"/>
    <x v="93"/>
    <n v="2.5016518520557335E-2"/>
    <s v="Lenovo 300e Laptops, electronic waste, 3 yr sealed battery replacement, 4.5 year warranty, integration services, imaging, asset tag &amp; reporting, cart wiring, and delivery for Sunset. Total computers: 180"/>
  </r>
  <r>
    <s v="Sunset-21st Century-Technology"/>
    <x v="5"/>
    <x v="0"/>
    <x v="28"/>
    <x v="0"/>
    <x v="0"/>
    <x v="5"/>
    <x v="0"/>
    <x v="46"/>
    <x v="0"/>
    <s v="2-1409"/>
    <x v="27"/>
    <n v="0"/>
    <n v="270"/>
    <s v="0175621-IN"/>
    <d v="2019-10-22T00:00:00"/>
    <s v="000000020029495"/>
    <n v="270"/>
    <x v="0"/>
    <m/>
    <s v="21.0"/>
    <s v="00036.0"/>
    <s v="91001"/>
    <s v="85000"/>
    <x v="6"/>
    <x v="93"/>
    <n v="9.6237887740043768E-5"/>
    <s v="Lenovo 300e Laptops, electronic waste, 3 yr sealed battery replacement, 4.5 year warranty, integration services, imaging, asset tag &amp; reporting, cart wiring, and delivery for Sunset. Total computers: 180"/>
  </r>
  <r>
    <s v="Sunset-21st Century-Technology"/>
    <x v="5"/>
    <x v="0"/>
    <x v="28"/>
    <x v="0"/>
    <x v="0"/>
    <x v="5"/>
    <x v="0"/>
    <x v="46"/>
    <x v="0"/>
    <s v="2-1409"/>
    <x v="27"/>
    <n v="0"/>
    <n v="540"/>
    <s v="0175621-IN"/>
    <d v="2019-10-22T00:00:00"/>
    <s v="000000020029495"/>
    <n v="540"/>
    <x v="0"/>
    <m/>
    <s v="21.0"/>
    <s v="00036.0"/>
    <s v="91001"/>
    <s v="85000"/>
    <x v="6"/>
    <x v="93"/>
    <n v="1.9247577548008754E-4"/>
    <s v="Lenovo 300e Laptops, electronic waste, 3 yr sealed battery replacement, 4.5 year warranty, integration services, imaging, asset tag &amp; reporting, cart wiring, and delivery for Sunset. Total computers: 180"/>
  </r>
  <r>
    <s v="Sunset-21st Century-Technology"/>
    <x v="5"/>
    <x v="0"/>
    <x v="28"/>
    <x v="0"/>
    <x v="0"/>
    <x v="5"/>
    <x v="0"/>
    <x v="46"/>
    <x v="0"/>
    <s v="2-1409"/>
    <x v="27"/>
    <n v="0"/>
    <n v="900"/>
    <s v="0175621-IN"/>
    <d v="2019-10-22T00:00:00"/>
    <s v="000000020029495"/>
    <n v="900"/>
    <x v="0"/>
    <m/>
    <s v="21.0"/>
    <s v="00036.0"/>
    <s v="91001"/>
    <s v="85000"/>
    <x v="6"/>
    <x v="93"/>
    <n v="3.2079295913347921E-4"/>
    <s v="Lenovo 300e Laptops, electronic waste, 3 yr sealed battery replacement, 4.5 year warranty, integration services, imaging, asset tag &amp; reporting, cart wiring, and delivery for Sunset. Total computers: 180"/>
  </r>
  <r>
    <s v="Sunset-21st Century-Technology"/>
    <x v="5"/>
    <x v="0"/>
    <x v="28"/>
    <x v="0"/>
    <x v="0"/>
    <x v="5"/>
    <x v="0"/>
    <x v="46"/>
    <x v="0"/>
    <s v="2-1409"/>
    <x v="27"/>
    <n v="0"/>
    <n v="1710"/>
    <s v="0175621-IN"/>
    <d v="2019-10-22T00:00:00"/>
    <s v="000000020029495"/>
    <n v="1710"/>
    <x v="0"/>
    <m/>
    <s v="21.0"/>
    <s v="00036.0"/>
    <s v="91001"/>
    <s v="85000"/>
    <x v="6"/>
    <x v="93"/>
    <n v="6.0950662235361049E-4"/>
    <s v="Lenovo 300e Laptops, electronic waste, 3 yr sealed battery replacement, 4.5 year warranty, integration services, imaging, asset tag &amp; reporting, cart wiring, and delivery for Sunset. Total computers: 180"/>
  </r>
  <r>
    <s v="Sunset-21st Century-Technology"/>
    <x v="5"/>
    <x v="0"/>
    <x v="28"/>
    <x v="0"/>
    <x v="0"/>
    <x v="5"/>
    <x v="0"/>
    <x v="46"/>
    <x v="0"/>
    <s v="2-1409"/>
    <x v="27"/>
    <n v="0"/>
    <n v="2095.1999999999998"/>
    <s v="0175621-IN"/>
    <d v="2019-10-22T00:00:00"/>
    <s v="000000020029495"/>
    <n v="2095.1999999999998"/>
    <x v="0"/>
    <m/>
    <s v="21.0"/>
    <s v="00036.0"/>
    <s v="91001"/>
    <s v="85000"/>
    <x v="6"/>
    <x v="93"/>
    <n v="7.4680600886273957E-4"/>
    <s v="Lenovo 300e Laptops, electronic waste, 3 yr sealed battery replacement, 4.5 year warranty, integration services, imaging, asset tag &amp; reporting, cart wiring, and delivery for Sunset. Total computers: 180"/>
  </r>
  <r>
    <s v="Sunset-21st Century-Technology"/>
    <x v="5"/>
    <x v="0"/>
    <x v="28"/>
    <x v="0"/>
    <x v="0"/>
    <x v="5"/>
    <x v="0"/>
    <x v="46"/>
    <x v="0"/>
    <s v="2-1409"/>
    <x v="27"/>
    <n v="0"/>
    <n v="5765.4"/>
    <s v="0175621-IN"/>
    <d v="2019-10-22T00:00:00"/>
    <s v="000000020029495"/>
    <n v="5765.4"/>
    <x v="0"/>
    <m/>
    <s v="21.0"/>
    <s v="00036.0"/>
    <s v="91001"/>
    <s v="85000"/>
    <x v="6"/>
    <x v="93"/>
    <n v="2.0549996962090675E-3"/>
    <s v="Lenovo 300e Laptops, electronic waste, 3 yr sealed battery replacement, 4.5 year warranty, integration services, imaging, asset tag &amp; reporting, cart wiring, and delivery for Sunset. Total computers: 180"/>
  </r>
  <r>
    <s v="Sunset-21st Century-Technology"/>
    <x v="5"/>
    <x v="0"/>
    <x v="28"/>
    <x v="0"/>
    <x v="0"/>
    <x v="0"/>
    <x v="0"/>
    <x v="46"/>
    <x v="0"/>
    <s v="2-2605"/>
    <x v="0"/>
    <n v="0"/>
    <n v="10450.09"/>
    <s v="0175658-IN"/>
    <d v="2019-10-22T00:00:00"/>
    <s v="000000020029495"/>
    <n v="10450.09"/>
    <x v="0"/>
    <m/>
    <s v="21.0"/>
    <s v="00036.0"/>
    <s v="91001"/>
    <s v="85000"/>
    <x v="0"/>
    <x v="93"/>
    <n v="1.3169317719907913E-2"/>
    <s v="Ergotron Zip40 Charging carts to store laptops at Sunset. Total carts: 8"/>
  </r>
  <r>
    <s v="Sunset-21st Century-CM/PM Management"/>
    <x v="5"/>
    <x v="5"/>
    <x v="28"/>
    <x v="0"/>
    <x v="6"/>
    <x v="6"/>
    <x v="5"/>
    <x v="12"/>
    <x v="2"/>
    <m/>
    <x v="10"/>
    <n v="0"/>
    <n v="800"/>
    <n v="100653"/>
    <d v="2021-09-08T00:00:00"/>
    <s v="000000020253624"/>
    <n v="800"/>
    <x v="0"/>
    <m/>
    <s v="21.0"/>
    <s v="00036.0"/>
    <s v="91001"/>
    <s v="85000"/>
    <x v="7"/>
    <x v="93"/>
    <n v="4.3735683397387885E-4"/>
    <s v="Construction management services for Sunset - phase 3 &amp; 4.  This PO includes allowances of $40,000.00"/>
  </r>
  <r>
    <s v="Sunset-21st Century-CM/PM Management"/>
    <x v="5"/>
    <x v="5"/>
    <x v="28"/>
    <x v="0"/>
    <x v="6"/>
    <x v="6"/>
    <x v="5"/>
    <x v="13"/>
    <x v="2"/>
    <m/>
    <x v="10"/>
    <n v="0"/>
    <n v="1600"/>
    <n v="101514"/>
    <d v="2021-09-29T00:00:00"/>
    <s v="000000020275054"/>
    <n v="1600"/>
    <x v="0"/>
    <m/>
    <s v="21.0"/>
    <s v="00036.0"/>
    <s v="91001"/>
    <s v="85000"/>
    <x v="7"/>
    <x v="93"/>
    <n v="8.747136679477577E-4"/>
    <s v="Construction management services for Sunset - phase 3 &amp; 4.  This PO includes allowances of $40,000.00"/>
  </r>
  <r>
    <s v="Sunset-21st Century-CM/PM Management"/>
    <x v="5"/>
    <x v="5"/>
    <x v="28"/>
    <x v="0"/>
    <x v="6"/>
    <x v="6"/>
    <x v="5"/>
    <x v="14"/>
    <x v="2"/>
    <s v="22-1057"/>
    <x v="10"/>
    <n v="198697"/>
    <n v="198697"/>
    <m/>
    <m/>
    <m/>
    <n v="0"/>
    <x v="0"/>
    <m/>
    <s v="21.0"/>
    <s v="00036.0"/>
    <s v="91001"/>
    <s v="85000"/>
    <x v="7"/>
    <x v="93"/>
    <n v="0"/>
    <s v="Construction management services for Sunset - phase 3 &amp; 4.  This PO includes allowances of $40,000.00"/>
  </r>
  <r>
    <s v="Sunset-21st Century-CM/PM Management"/>
    <x v="5"/>
    <x v="5"/>
    <x v="28"/>
    <x v="0"/>
    <x v="6"/>
    <x v="6"/>
    <x v="6"/>
    <x v="15"/>
    <x v="2"/>
    <s v="22-2878"/>
    <x v="11"/>
    <n v="0"/>
    <n v="5505"/>
    <n v="102578"/>
    <d v="2021-11-08T00:00:00"/>
    <s v="000000020325325"/>
    <n v="5505"/>
    <x v="0"/>
    <m/>
    <s v="21.0"/>
    <s v="00036.0"/>
    <s v="91001"/>
    <s v="85000"/>
    <x v="7"/>
    <x v="93"/>
    <n v="0.11227819702223128"/>
    <s v="Construction management services for Baldwin - phase 3 &amp; 4.  This PO is to pay invoice #102578 (Prof service from 09/01-09/30/21), dated 09/30/21"/>
  </r>
  <r>
    <s v="Sunset-21st Century-Contractor"/>
    <x v="5"/>
    <x v="3"/>
    <x v="28"/>
    <x v="0"/>
    <x v="7"/>
    <x v="7"/>
    <x v="57"/>
    <x v="202"/>
    <x v="1"/>
    <s v="21-3656"/>
    <x v="137"/>
    <n v="0"/>
    <n v="22500"/>
    <s v="2021-006D"/>
    <d v="2021-03-24T00:00:00"/>
    <s v="000000020174720"/>
    <n v="22500"/>
    <x v="0"/>
    <m/>
    <s v="21.0"/>
    <s v="00036.0"/>
    <s v="91001"/>
    <s v="85000"/>
    <x v="3"/>
    <x v="93"/>
    <n v="0.23076923076923078"/>
    <s v="Demo of ceiling tiles in 9 classrooms at Sunset"/>
  </r>
  <r>
    <s v="Sunset-21st Century-Contractor"/>
    <x v="5"/>
    <x v="3"/>
    <x v="28"/>
    <x v="0"/>
    <x v="7"/>
    <x v="7"/>
    <x v="156"/>
    <x v="17"/>
    <x v="2"/>
    <s v="22-321"/>
    <x v="323"/>
    <n v="0"/>
    <n v="19000"/>
    <s v="2021-097D"/>
    <d v="2021-09-09T00:00:00"/>
    <s v="000000020255195"/>
    <n v="19000"/>
    <x v="0"/>
    <m/>
    <s v="21.0"/>
    <s v="00036.0"/>
    <s v="91001"/>
    <s v="85000"/>
    <x v="3"/>
    <x v="93"/>
    <n v="1"/>
    <s v="Demo of ceiling tiles in 7 classrooms at Sunset"/>
  </r>
  <r>
    <s v="Sunset-21st Century-FF &amp; E"/>
    <x v="5"/>
    <x v="1"/>
    <x v="28"/>
    <x v="0"/>
    <x v="1"/>
    <x v="1"/>
    <x v="1"/>
    <x v="1"/>
    <x v="0"/>
    <s v="2-5019"/>
    <x v="15"/>
    <n v="0"/>
    <n v="13596.83"/>
    <n v="3207761219"/>
    <d v="2020-02-03T00:00:00"/>
    <s v="000000020065147"/>
    <n v="13596.83"/>
    <x v="0"/>
    <m/>
    <s v="21.0"/>
    <s v="00036.0"/>
    <s v="91001"/>
    <s v="85000"/>
    <x v="1"/>
    <x v="93"/>
    <n v="3.1596417264942563E-2"/>
    <s v="Furniture for Sunset - flex space chairs, mobile tchr desks, media tower, carpets, tables, tree seats, bin centers, etc."/>
  </r>
  <r>
    <s v="Sunset-21st Century-FF &amp; E"/>
    <x v="5"/>
    <x v="1"/>
    <x v="28"/>
    <x v="0"/>
    <x v="1"/>
    <x v="1"/>
    <x v="1"/>
    <x v="1"/>
    <x v="0"/>
    <s v="2-5019"/>
    <x v="15"/>
    <n v="0"/>
    <n v="7123.78"/>
    <n v="3207761219"/>
    <d v="2020-02-03T00:00:00"/>
    <s v="000000020065147"/>
    <n v="7123.78"/>
    <x v="0"/>
    <m/>
    <s v="21.0"/>
    <s v="00036.0"/>
    <s v="91001"/>
    <s v="85000"/>
    <x v="0"/>
    <x v="93"/>
    <n v="1.6554294301219661E-2"/>
    <s v="Furniture for Sunset - flex space chairs, mobile tchr desks, media tower, carpets, tables, tree seats, bin centers, etc."/>
  </r>
  <r>
    <s v="Sunset-21st Century-Environ Consultant"/>
    <x v="5"/>
    <x v="2"/>
    <x v="28"/>
    <x v="0"/>
    <x v="2"/>
    <x v="2"/>
    <x v="2"/>
    <x v="3"/>
    <x v="1"/>
    <s v="2-10247"/>
    <x v="324"/>
    <n v="0"/>
    <n v="2700"/>
    <s v="MCSI-4543"/>
    <d v="2020-08-17T00:00:00"/>
    <s v="000000020119790"/>
    <n v="2700"/>
    <x v="0"/>
    <m/>
    <s v="21.0"/>
    <s v="00036.0"/>
    <s v="91001"/>
    <s v="85000"/>
    <x v="2"/>
    <x v="93"/>
    <n v="1"/>
    <s v="Asbestos &amp; lead-based paint survey of Sunset's permanent buildings. Walk through, collect samples, testing of samples, and prepare report."/>
  </r>
  <r>
    <s v="Sunset-21st Century-Design"/>
    <x v="5"/>
    <x v="6"/>
    <x v="28"/>
    <x v="0"/>
    <x v="8"/>
    <x v="8"/>
    <x v="9"/>
    <x v="17"/>
    <x v="2"/>
    <m/>
    <x v="325"/>
    <n v="0"/>
    <n v="23712"/>
    <s v="T8705"/>
    <d v="2021-09-09T00:00:00"/>
    <s v="000000020255214"/>
    <n v="23712"/>
    <x v="0"/>
    <m/>
    <s v="21.0"/>
    <s v="00036.0"/>
    <s v="91001"/>
    <s v="85000"/>
    <x v="8"/>
    <x v="93"/>
    <n v="0.12710120068610634"/>
    <s v="Architect - Provide architectural &amp; engineering services for phase 3 &amp; 4  of the 21st Century project at Sunset.  Scope of work includes basic topographic survey &amp; full survey of the entire site.   Include allowances of $20,000.00."/>
  </r>
  <r>
    <s v="Sunset-21st Century-Design"/>
    <x v="5"/>
    <x v="6"/>
    <x v="28"/>
    <x v="0"/>
    <x v="8"/>
    <x v="8"/>
    <x v="9"/>
    <x v="19"/>
    <x v="2"/>
    <m/>
    <x v="325"/>
    <n v="0"/>
    <n v="5833.89"/>
    <n v="3299"/>
    <d v="2021-10-19T00:00:00"/>
    <s v="000000020302604"/>
    <n v="5833.89"/>
    <x v="0"/>
    <m/>
    <s v="21.0"/>
    <s v="00036.0"/>
    <s v="91001"/>
    <s v="85000"/>
    <x v="8"/>
    <x v="93"/>
    <n v="3.1270851200686109E-2"/>
    <s v="Architect - Provide architectural &amp; engineering services for phase 3 &amp; 4  of the 21st Century project at Sunset.  Scope of work includes basic topographic survey &amp; full survey of the entire site.   Include allowances of $20,000.00."/>
  </r>
  <r>
    <s v="Sunset-21st Century-Design"/>
    <x v="5"/>
    <x v="6"/>
    <x v="28"/>
    <x v="0"/>
    <x v="8"/>
    <x v="8"/>
    <x v="9"/>
    <x v="20"/>
    <x v="2"/>
    <s v="21-6241"/>
    <x v="325"/>
    <n v="157014.10999999999"/>
    <n v="157014.10999999999"/>
    <m/>
    <m/>
    <m/>
    <n v="0"/>
    <x v="0"/>
    <m/>
    <s v="21.0"/>
    <s v="00036.0"/>
    <s v="91001"/>
    <s v="85000"/>
    <x v="8"/>
    <x v="93"/>
    <n v="0"/>
    <s v="Architect - Provide architectural &amp; engineering services for phase 3 &amp; 4  of the 21st Century project at Sunset.  Scope of work includes basic topographic survey &amp; full survey of the entire site.   Include allowances of $20,000.00."/>
  </r>
  <r>
    <s v="Sunset-Ceiling replacement-Contractor"/>
    <x v="5"/>
    <x v="3"/>
    <x v="28"/>
    <x v="1"/>
    <x v="3"/>
    <x v="3"/>
    <x v="0"/>
    <x v="4"/>
    <x v="0"/>
    <m/>
    <x v="5"/>
    <n v="0"/>
    <n v="23073.599999999999"/>
    <s v="Pay app #1"/>
    <d v="2019-12-17T00:00:00"/>
    <s v="000000020049998"/>
    <n v="23073.599999999999"/>
    <x v="0"/>
    <m/>
    <s v="21.0"/>
    <s v="00036.0"/>
    <s v="91001"/>
    <s v="85000"/>
    <x v="3"/>
    <x v="94"/>
    <n v="5.0451588244580523E-3"/>
    <s v="Ceiling replacement for Sunset."/>
  </r>
  <r>
    <s v="Sunset-Ceiling replacement-Contractor"/>
    <x v="5"/>
    <x v="3"/>
    <x v="28"/>
    <x v="1"/>
    <x v="3"/>
    <x v="3"/>
    <x v="0"/>
    <x v="21"/>
    <x v="1"/>
    <m/>
    <x v="5"/>
    <n v="0"/>
    <n v="69220.800000000003"/>
    <s v="Pay app #2"/>
    <d v="2020-10-21T00:00:00"/>
    <s v="000000020136454"/>
    <n v="69220.800000000003"/>
    <x v="0"/>
    <m/>
    <s v="21.0"/>
    <s v="00036.0"/>
    <s v="91001"/>
    <s v="85000"/>
    <x v="3"/>
    <x v="94"/>
    <n v="1.5135476473374158E-2"/>
    <s v="Ceiling replacement for Sunset."/>
  </r>
  <r>
    <s v="Sunset-Ceiling replacement-Contractor"/>
    <x v="5"/>
    <x v="3"/>
    <x v="28"/>
    <x v="1"/>
    <x v="3"/>
    <x v="3"/>
    <x v="0"/>
    <x v="22"/>
    <x v="1"/>
    <m/>
    <x v="5"/>
    <n v="0"/>
    <n v="138441.60000000001"/>
    <s v="Pay app #5"/>
    <d v="2021-06-17T00:00:00"/>
    <s v="000000020198995"/>
    <n v="138441.60000000001"/>
    <x v="0"/>
    <m/>
    <s v="21.0"/>
    <s v="00036.0"/>
    <s v="91001"/>
    <s v="85000"/>
    <x v="3"/>
    <x v="94"/>
    <n v="3.0270952946748315E-2"/>
    <s v="Ceiling replacement for Sunset."/>
  </r>
  <r>
    <s v="Sunset-Ceiling replacement-Contractor"/>
    <x v="5"/>
    <x v="3"/>
    <x v="28"/>
    <x v="1"/>
    <x v="3"/>
    <x v="3"/>
    <x v="0"/>
    <x v="5"/>
    <x v="2"/>
    <s v="2-5069"/>
    <x v="5"/>
    <n v="12144"/>
    <n v="12144"/>
    <m/>
    <m/>
    <m/>
    <n v="0"/>
    <x v="0"/>
    <m/>
    <s v="21.0"/>
    <s v="00036.0"/>
    <s v="91001"/>
    <s v="85000"/>
    <x v="3"/>
    <x v="94"/>
    <n v="0"/>
    <s v="Ceiling replacement for Sunset."/>
  </r>
  <r>
    <s v="Sunset-Drinking fountain replacement-Contractor"/>
    <x v="5"/>
    <x v="3"/>
    <x v="28"/>
    <x v="2"/>
    <x v="4"/>
    <x v="3"/>
    <x v="157"/>
    <x v="16"/>
    <x v="1"/>
    <s v="2-6493"/>
    <x v="326"/>
    <n v="0"/>
    <n v="18000"/>
    <s v="Pay app #1"/>
    <d v="2021-04-23T00:00:00"/>
    <s v="000000020182911"/>
    <n v="18000"/>
    <x v="0"/>
    <m/>
    <s v="21.0"/>
    <s v="00036.0"/>
    <s v="91001"/>
    <s v="85000"/>
    <x v="4"/>
    <x v="95"/>
    <n v="1"/>
    <s v="Provide &amp; install dual wall mount drinking fountain (hi &amp; lo) at Sunset."/>
  </r>
  <r>
    <s v="Sunset-Drinking fountain replacement-Contractor"/>
    <x v="5"/>
    <x v="3"/>
    <x v="28"/>
    <x v="2"/>
    <x v="61"/>
    <x v="3"/>
    <x v="81"/>
    <x v="293"/>
    <x v="1"/>
    <s v="21-1261"/>
    <x v="327"/>
    <n v="0"/>
    <n v="4800"/>
    <n v="3988"/>
    <d v="2020-10-21T00:00:00"/>
    <s v="000000020136462"/>
    <n v="4800"/>
    <x v="0"/>
    <m/>
    <s v="21.0"/>
    <s v="00036.0"/>
    <s v="91001"/>
    <s v="85000"/>
    <x v="10"/>
    <x v="95"/>
    <n v="1"/>
    <s v="Install 3 sets of handrails at 3 drinking fountains, including core drilling at Sunset."/>
  </r>
  <r>
    <s v="Sunset-Fire alarm-DSA Fees"/>
    <x v="5"/>
    <x v="7"/>
    <x v="28"/>
    <x v="3"/>
    <x v="9"/>
    <x v="9"/>
    <x v="67"/>
    <x v="139"/>
    <x v="1"/>
    <s v="21-5370"/>
    <x v="95"/>
    <n v="0"/>
    <n v="564"/>
    <s v="Per email"/>
    <d v="2021-03-30T00:00:00"/>
    <s v="000000020176208"/>
    <n v="564"/>
    <x v="44"/>
    <m/>
    <s v="21.0"/>
    <s v="00036.0"/>
    <s v="91001"/>
    <s v="85000"/>
    <x v="9"/>
    <x v="96"/>
    <n v="7.9492600422832987E-2"/>
    <s v="DSA plan check review fee for Sunset  fire alarm."/>
  </r>
  <r>
    <s v="Sunset-Fire alarm-Design"/>
    <x v="5"/>
    <x v="6"/>
    <x v="28"/>
    <x v="3"/>
    <x v="10"/>
    <x v="8"/>
    <x v="51"/>
    <x v="33"/>
    <x v="1"/>
    <m/>
    <x v="96"/>
    <n v="0"/>
    <n v="2425"/>
    <n v="28233"/>
    <d v="2021-02-05T00:00:00"/>
    <s v="000000020162584"/>
    <n v="2425"/>
    <x v="44"/>
    <m/>
    <s v="21.0"/>
    <s v="00036.0"/>
    <s v="91001"/>
    <s v="85000"/>
    <x v="8"/>
    <x v="96"/>
    <n v="6.2179487179487179E-3"/>
    <s v="Architect - Provide architectural &amp; engineering services to upgrade the existing fire detection and alarm systems for Sunset."/>
  </r>
  <r>
    <s v="Sunset-Fire alarm-Design"/>
    <x v="5"/>
    <x v="6"/>
    <x v="28"/>
    <x v="3"/>
    <x v="10"/>
    <x v="8"/>
    <x v="51"/>
    <x v="37"/>
    <x v="1"/>
    <m/>
    <x v="96"/>
    <n v="0"/>
    <n v="9700"/>
    <n v="28294"/>
    <d v="2021-02-09T00:00:00"/>
    <s v="000000020163360"/>
    <n v="9700"/>
    <x v="44"/>
    <m/>
    <s v="21.0"/>
    <s v="00036.0"/>
    <s v="91001"/>
    <s v="85000"/>
    <x v="8"/>
    <x v="96"/>
    <n v="2.4871794871794872E-2"/>
    <s v="Architect - Provide architectural &amp; engineering services to upgrade the existing fire detection and alarm systems for Sunset."/>
  </r>
  <r>
    <s v="Sunset-Fire alarm-Design"/>
    <x v="5"/>
    <x v="6"/>
    <x v="28"/>
    <x v="3"/>
    <x v="10"/>
    <x v="8"/>
    <x v="51"/>
    <x v="34"/>
    <x v="1"/>
    <m/>
    <x v="96"/>
    <n v="0"/>
    <n v="4850"/>
    <n v="28391"/>
    <d v="2021-03-24T00:00:00"/>
    <s v="000000020174735"/>
    <n v="4850"/>
    <x v="44"/>
    <m/>
    <s v="21.0"/>
    <s v="00036.0"/>
    <s v="91001"/>
    <s v="85000"/>
    <x v="8"/>
    <x v="96"/>
    <n v="1.2435897435897436E-2"/>
    <s v="Architect - Provide architectural &amp; engineering services to upgrade the existing fire detection and alarm systems for Sunset."/>
  </r>
  <r>
    <s v="Sunset-Fire alarm-Design"/>
    <x v="5"/>
    <x v="6"/>
    <x v="28"/>
    <x v="3"/>
    <x v="10"/>
    <x v="8"/>
    <x v="51"/>
    <x v="34"/>
    <x v="1"/>
    <m/>
    <x v="96"/>
    <n v="0"/>
    <n v="2425"/>
    <n v="28475"/>
    <d v="2021-03-24T00:00:00"/>
    <s v="000000020174735"/>
    <n v="2425"/>
    <x v="44"/>
    <m/>
    <s v="21.0"/>
    <s v="00036.0"/>
    <s v="91001"/>
    <s v="85000"/>
    <x v="8"/>
    <x v="96"/>
    <n v="6.2179487179487179E-3"/>
    <s v="Architect - Provide architectural &amp; engineering services to upgrade the existing fire detection and alarm systems for Sunset."/>
  </r>
  <r>
    <s v="Sunset-Fire alarm-Design"/>
    <x v="5"/>
    <x v="6"/>
    <x v="28"/>
    <x v="3"/>
    <x v="10"/>
    <x v="8"/>
    <x v="51"/>
    <x v="35"/>
    <x v="1"/>
    <m/>
    <x v="96"/>
    <n v="0"/>
    <n v="4850"/>
    <n v="28524"/>
    <d v="2021-05-26T00:00:00"/>
    <s v="000000020192536"/>
    <n v="4850"/>
    <x v="44"/>
    <m/>
    <s v="21.0"/>
    <s v="00036.0"/>
    <s v="91001"/>
    <s v="85000"/>
    <x v="8"/>
    <x v="96"/>
    <n v="1.2435897435897436E-2"/>
    <s v="Architect - Provide architectural &amp; engineering services to upgrade the existing fire detection and alarm systems for Sunset."/>
  </r>
  <r>
    <s v="Sunset-Fire alarm-Design"/>
    <x v="5"/>
    <x v="6"/>
    <x v="28"/>
    <x v="3"/>
    <x v="10"/>
    <x v="8"/>
    <x v="51"/>
    <x v="35"/>
    <x v="1"/>
    <m/>
    <x v="96"/>
    <n v="0"/>
    <n v="9700"/>
    <n v="28618"/>
    <d v="2021-05-26T00:00:00"/>
    <s v="000000020192536"/>
    <n v="9700"/>
    <x v="44"/>
    <m/>
    <s v="21.0"/>
    <s v="00036.0"/>
    <s v="91001"/>
    <s v="85000"/>
    <x v="8"/>
    <x v="96"/>
    <n v="2.4871794871794872E-2"/>
    <s v="Architect - Provide architectural &amp; engineering services to upgrade the existing fire detection and alarm systems for Sunset."/>
  </r>
  <r>
    <s v="Sunset-Fire alarm-Design"/>
    <x v="5"/>
    <x v="6"/>
    <x v="28"/>
    <x v="3"/>
    <x v="10"/>
    <x v="8"/>
    <x v="51"/>
    <x v="108"/>
    <x v="1"/>
    <m/>
    <x v="96"/>
    <n v="0"/>
    <n v="1455"/>
    <n v="28691"/>
    <d v="2021-06-23T00:00:00"/>
    <s v="000000020200466"/>
    <n v="1455"/>
    <x v="44"/>
    <m/>
    <s v="21.0"/>
    <s v="00036.0"/>
    <s v="91001"/>
    <s v="85000"/>
    <x v="8"/>
    <x v="96"/>
    <n v="3.7307692307692306E-3"/>
    <s v="Architect - Provide architectural &amp; engineering services to upgrade the existing fire detection and alarm systems for Sunset."/>
  </r>
  <r>
    <s v="Sunset-Fire alarm-Design"/>
    <x v="5"/>
    <x v="6"/>
    <x v="28"/>
    <x v="3"/>
    <x v="10"/>
    <x v="8"/>
    <x v="51"/>
    <x v="17"/>
    <x v="2"/>
    <m/>
    <x v="96"/>
    <n v="0"/>
    <n v="970"/>
    <n v="28839"/>
    <d v="2021-09-09T00:00:00"/>
    <s v="000000020255227"/>
    <n v="970"/>
    <x v="44"/>
    <m/>
    <s v="21.0"/>
    <s v="00036.0"/>
    <s v="91001"/>
    <s v="85000"/>
    <x v="8"/>
    <x v="96"/>
    <n v="2.4871794871794872E-3"/>
    <s v="Architect - Provide architectural &amp; engineering services to upgrade the existing fire detection and alarm systems for Sunset."/>
  </r>
  <r>
    <s v="Sunset-Fire alarm-Design"/>
    <x v="5"/>
    <x v="6"/>
    <x v="28"/>
    <x v="3"/>
    <x v="10"/>
    <x v="8"/>
    <x v="51"/>
    <x v="140"/>
    <x v="2"/>
    <s v="21-2535"/>
    <x v="96"/>
    <n v="12125"/>
    <n v="12125"/>
    <m/>
    <m/>
    <m/>
    <n v="0"/>
    <x v="44"/>
    <m/>
    <s v="21.0"/>
    <s v="00036.0"/>
    <s v="91001"/>
    <s v="85000"/>
    <x v="8"/>
    <x v="96"/>
    <n v="0"/>
    <s v="Architect - Provide architectural &amp; engineering services to upgrade the existing fire detection and alarm systems for Sunset."/>
  </r>
  <r>
    <s v="Sunset-Interim Housing-Design"/>
    <x v="5"/>
    <x v="6"/>
    <x v="28"/>
    <x v="4"/>
    <x v="8"/>
    <x v="8"/>
    <x v="9"/>
    <x v="20"/>
    <x v="2"/>
    <s v="21-6246"/>
    <x v="328"/>
    <n v="97400"/>
    <n v="97400"/>
    <m/>
    <m/>
    <m/>
    <n v="0"/>
    <x v="0"/>
    <m/>
    <s v="21.0"/>
    <s v="00036.0"/>
    <s v="91001"/>
    <s v="85000"/>
    <x v="8"/>
    <x v="97"/>
    <n v="0"/>
    <s v="Architect - Prepare design documents for Sunset Interim Housing project.  Scope of work includes design services of ADA path of travel to both areas of interim housing, power data, &amp; stand alone fire alarm system.  Include allowances of $20,000.00"/>
  </r>
  <r>
    <s v="Temple-21st Century-Technology"/>
    <x v="9"/>
    <x v="0"/>
    <x v="29"/>
    <x v="0"/>
    <x v="0"/>
    <x v="5"/>
    <x v="0"/>
    <x v="8"/>
    <x v="0"/>
    <s v="2-512"/>
    <x v="8"/>
    <n v="0"/>
    <n v="6238.67"/>
    <s v="0173635-IN"/>
    <d v="2019-10-08T00:00:00"/>
    <s v="000000020023867"/>
    <n v="6238.67"/>
    <x v="0"/>
    <m/>
    <s v="21.0"/>
    <s v="00036.0"/>
    <s v="91001"/>
    <s v="85000"/>
    <x v="1"/>
    <x v="98"/>
    <n v="1.4359320670845222E-3"/>
    <s v="Lenovo 300e Laptops, electronic waste, 3 yr sealed battery replacement, 4.5 year warranty, integration services, imaging, asset tag &amp; reporting, cart wiring, and delivery for Temple. Total computers: 36"/>
  </r>
  <r>
    <s v="Temple-21st Century-Technology"/>
    <x v="9"/>
    <x v="0"/>
    <x v="29"/>
    <x v="0"/>
    <x v="0"/>
    <x v="5"/>
    <x v="0"/>
    <x v="8"/>
    <x v="0"/>
    <s v="2-512"/>
    <x v="8"/>
    <n v="0"/>
    <n v="186.24"/>
    <s v="0173635-IN"/>
    <d v="2019-10-08T00:00:00"/>
    <s v="000000020023867"/>
    <n v="186.24"/>
    <x v="0"/>
    <m/>
    <s v="21.0"/>
    <s v="00036.0"/>
    <s v="91001"/>
    <s v="85000"/>
    <x v="6"/>
    <x v="98"/>
    <n v="4.2866185929664723E-5"/>
    <s v="Lenovo 300e Laptops, electronic waste, 3 yr sealed battery replacement, 4.5 year warranty, integration services, imaging, asset tag &amp; reporting, cart wiring, and delivery for Temple. Total computers: 36"/>
  </r>
  <r>
    <s v="Temple-21st Century-Technology"/>
    <x v="9"/>
    <x v="0"/>
    <x v="29"/>
    <x v="0"/>
    <x v="0"/>
    <x v="5"/>
    <x v="0"/>
    <x v="8"/>
    <x v="0"/>
    <s v="2-512"/>
    <x v="8"/>
    <n v="0"/>
    <n v="152"/>
    <s v="0173635-IN"/>
    <d v="2019-10-08T00:00:00"/>
    <s v="000000020023867"/>
    <n v="152"/>
    <x v="0"/>
    <m/>
    <s v="21.0"/>
    <s v="00036.0"/>
    <s v="91001"/>
    <s v="85000"/>
    <x v="6"/>
    <x v="98"/>
    <n v="3.4985289203764165E-5"/>
    <s v="Lenovo 300e Laptops, electronic waste, 3 yr sealed battery replacement, 4.5 year warranty, integration services, imaging, asset tag &amp; reporting, cart wiring, and delivery for Temple. Total computers: 36"/>
  </r>
  <r>
    <s v="Temple-21st Century-Technology"/>
    <x v="9"/>
    <x v="0"/>
    <x v="29"/>
    <x v="0"/>
    <x v="0"/>
    <x v="5"/>
    <x v="0"/>
    <x v="8"/>
    <x v="0"/>
    <s v="2-512"/>
    <x v="8"/>
    <n v="0"/>
    <n v="80"/>
    <s v="0173635-IN"/>
    <d v="2019-10-08T00:00:00"/>
    <s v="000000020023867"/>
    <n v="80"/>
    <x v="0"/>
    <m/>
    <s v="21.0"/>
    <s v="00036.0"/>
    <s v="91001"/>
    <s v="85000"/>
    <x v="6"/>
    <x v="98"/>
    <n v="1.8413310107244298E-5"/>
    <s v="Lenovo 300e Laptops, electronic waste, 3 yr sealed battery replacement, 4.5 year warranty, integration services, imaging, asset tag &amp; reporting, cart wiring, and delivery for Temple. Total computers: 36"/>
  </r>
  <r>
    <s v="Temple-21st Century-Technology"/>
    <x v="9"/>
    <x v="0"/>
    <x v="29"/>
    <x v="0"/>
    <x v="0"/>
    <x v="5"/>
    <x v="0"/>
    <x v="8"/>
    <x v="0"/>
    <s v="2-512"/>
    <x v="8"/>
    <n v="0"/>
    <n v="48"/>
    <s v="0173635-IN"/>
    <d v="2019-10-08T00:00:00"/>
    <s v="000000020023867"/>
    <n v="48"/>
    <x v="0"/>
    <m/>
    <s v="21.0"/>
    <s v="00036.0"/>
    <s v="91001"/>
    <s v="85000"/>
    <x v="6"/>
    <x v="98"/>
    <n v="1.1047986064346577E-5"/>
    <s v="Lenovo 300e Laptops, electronic waste, 3 yr sealed battery replacement, 4.5 year warranty, integration services, imaging, asset tag &amp; reporting, cart wiring, and delivery for Temple. Total computers: 36"/>
  </r>
  <r>
    <s v="Temple-21st Century-Technology"/>
    <x v="9"/>
    <x v="0"/>
    <x v="29"/>
    <x v="0"/>
    <x v="0"/>
    <x v="5"/>
    <x v="0"/>
    <x v="8"/>
    <x v="0"/>
    <s v="2-512"/>
    <x v="8"/>
    <n v="0"/>
    <n v="24"/>
    <s v="0173635-IN"/>
    <d v="2019-10-08T00:00:00"/>
    <s v="000000020023867"/>
    <n v="24"/>
    <x v="0"/>
    <m/>
    <s v="21.0"/>
    <s v="00036.0"/>
    <s v="91001"/>
    <s v="85000"/>
    <x v="6"/>
    <x v="98"/>
    <n v="5.5239930321732886E-6"/>
    <s v="Lenovo 300e Laptops, electronic waste, 3 yr sealed battery replacement, 4.5 year warranty, integration services, imaging, asset tag &amp; reporting, cart wiring, and delivery for Temple. Total computers: 36"/>
  </r>
  <r>
    <s v="Temple-21st Century-Technology"/>
    <x v="9"/>
    <x v="0"/>
    <x v="29"/>
    <x v="0"/>
    <x v="0"/>
    <x v="5"/>
    <x v="0"/>
    <x v="8"/>
    <x v="0"/>
    <s v="2-512"/>
    <x v="8"/>
    <n v="0"/>
    <n v="512.48"/>
    <s v="0173635-IN"/>
    <d v="2019-10-08T00:00:00"/>
    <s v="000000020023867"/>
    <n v="512.48"/>
    <x v="0"/>
    <m/>
    <s v="21.0"/>
    <s v="00036.0"/>
    <s v="91001"/>
    <s v="85000"/>
    <x v="6"/>
    <x v="98"/>
    <n v="1.1795566454700697E-4"/>
    <s v="Lenovo 300e Laptops, electronic waste, 3 yr sealed battery replacement, 4.5 year warranty, integration services, imaging, asset tag &amp; reporting, cart wiring, and delivery for Temple. Total computers: 36"/>
  </r>
  <r>
    <s v="Temple-21st Century-Technology"/>
    <x v="9"/>
    <x v="0"/>
    <x v="29"/>
    <x v="0"/>
    <x v="0"/>
    <x v="5"/>
    <x v="0"/>
    <x v="0"/>
    <x v="0"/>
    <s v="2-512"/>
    <x v="8"/>
    <n v="0"/>
    <n v="7798.34"/>
    <s v="0173776-IN"/>
    <d v="2019-10-21T00:00:00"/>
    <s v="000000020028933"/>
    <n v="7798.34"/>
    <x v="0"/>
    <m/>
    <s v="21.0"/>
    <s v="00036.0"/>
    <s v="91001"/>
    <s v="85000"/>
    <x v="1"/>
    <x v="98"/>
    <n v="1.7949156592715937E-3"/>
    <s v="Lenovo 300e Laptops, electronic waste, 3 yr sealed battery replacement, 4.5 year warranty, integration services, imaging, asset tag &amp; reporting, cart wiring, and delivery for Temple. Total computers: 36"/>
  </r>
  <r>
    <s v="Temple-21st Century-Technology"/>
    <x v="9"/>
    <x v="0"/>
    <x v="29"/>
    <x v="0"/>
    <x v="0"/>
    <x v="5"/>
    <x v="0"/>
    <x v="0"/>
    <x v="0"/>
    <s v="2-512"/>
    <x v="8"/>
    <n v="0"/>
    <n v="190"/>
    <s v="0173776-IN"/>
    <d v="2019-10-21T00:00:00"/>
    <s v="000000020028933"/>
    <n v="190"/>
    <x v="0"/>
    <m/>
    <s v="21.0"/>
    <s v="00036.0"/>
    <s v="91001"/>
    <s v="85000"/>
    <x v="6"/>
    <x v="98"/>
    <n v="4.3731611504705202E-5"/>
    <s v="Lenovo 300e Laptops, electronic waste, 3 yr sealed battery replacement, 4.5 year warranty, integration services, imaging, asset tag &amp; reporting, cart wiring, and delivery for Temple. Total computers: 36"/>
  </r>
  <r>
    <s v="Temple-21st Century-Technology"/>
    <x v="9"/>
    <x v="0"/>
    <x v="29"/>
    <x v="0"/>
    <x v="0"/>
    <x v="5"/>
    <x v="0"/>
    <x v="0"/>
    <x v="0"/>
    <s v="2-512"/>
    <x v="8"/>
    <n v="0"/>
    <n v="100"/>
    <s v="0173776-IN"/>
    <d v="2019-10-21T00:00:00"/>
    <s v="000000020028933"/>
    <n v="100"/>
    <x v="0"/>
    <m/>
    <s v="21.0"/>
    <s v="00036.0"/>
    <s v="91001"/>
    <s v="85000"/>
    <x v="6"/>
    <x v="98"/>
    <n v="2.301663763405537E-5"/>
    <s v="Lenovo 300e Laptops, electronic waste, 3 yr sealed battery replacement, 4.5 year warranty, integration services, imaging, asset tag &amp; reporting, cart wiring, and delivery for Temple. Total computers: 36"/>
  </r>
  <r>
    <s v="Temple-21st Century-Technology"/>
    <x v="9"/>
    <x v="0"/>
    <x v="29"/>
    <x v="0"/>
    <x v="0"/>
    <x v="5"/>
    <x v="0"/>
    <x v="0"/>
    <x v="0"/>
    <s v="2-512"/>
    <x v="8"/>
    <n v="0"/>
    <n v="60"/>
    <s v="0173776-IN"/>
    <d v="2019-10-21T00:00:00"/>
    <s v="000000020028933"/>
    <n v="60"/>
    <x v="0"/>
    <m/>
    <s v="21.0"/>
    <s v="00036.0"/>
    <s v="91001"/>
    <s v="85000"/>
    <x v="6"/>
    <x v="98"/>
    <n v="1.3809982580433222E-5"/>
    <s v="Lenovo 300e Laptops, electronic waste, 3 yr sealed battery replacement, 4.5 year warranty, integration services, imaging, asset tag &amp; reporting, cart wiring, and delivery for Temple. Total computers: 36"/>
  </r>
  <r>
    <s v="Temple-21st Century-Technology"/>
    <x v="9"/>
    <x v="0"/>
    <x v="29"/>
    <x v="0"/>
    <x v="0"/>
    <x v="5"/>
    <x v="0"/>
    <x v="0"/>
    <x v="0"/>
    <s v="2-512"/>
    <x v="8"/>
    <n v="0"/>
    <n v="30"/>
    <s v="0173776-IN"/>
    <d v="2019-10-21T00:00:00"/>
    <s v="000000020028933"/>
    <n v="30"/>
    <x v="0"/>
    <m/>
    <s v="21.0"/>
    <s v="00036.0"/>
    <s v="91001"/>
    <s v="85000"/>
    <x v="6"/>
    <x v="98"/>
    <n v="6.9049912902166112E-6"/>
    <s v="Lenovo 300e Laptops, electronic waste, 3 yr sealed battery replacement, 4.5 year warranty, integration services, imaging, asset tag &amp; reporting, cart wiring, and delivery for Temple. Total computers: 36"/>
  </r>
  <r>
    <s v="Temple-21st Century-Technology"/>
    <x v="9"/>
    <x v="0"/>
    <x v="29"/>
    <x v="0"/>
    <x v="0"/>
    <x v="5"/>
    <x v="0"/>
    <x v="0"/>
    <x v="0"/>
    <s v="2-512"/>
    <x v="8"/>
    <n v="0"/>
    <n v="232.8"/>
    <s v="0173776-IN"/>
    <d v="2019-10-21T00:00:00"/>
    <s v="000000020028933"/>
    <n v="232.8"/>
    <x v="0"/>
    <m/>
    <s v="21.0"/>
    <s v="00036.0"/>
    <s v="91001"/>
    <s v="85000"/>
    <x v="6"/>
    <x v="98"/>
    <n v="5.3582732412080904E-5"/>
    <s v="Lenovo 300e Laptops, electronic waste, 3 yr sealed battery replacement, 4.5 year warranty, integration services, imaging, asset tag &amp; reporting, cart wiring, and delivery for Temple. Total computers: 36"/>
  </r>
  <r>
    <s v="Temple-21st Century-Technology"/>
    <x v="9"/>
    <x v="0"/>
    <x v="29"/>
    <x v="0"/>
    <x v="0"/>
    <x v="5"/>
    <x v="0"/>
    <x v="0"/>
    <x v="0"/>
    <s v="2-512"/>
    <x v="8"/>
    <n v="0"/>
    <n v="640.6"/>
    <s v="0173776-IN"/>
    <d v="2019-10-21T00:00:00"/>
    <s v="000000020028933"/>
    <n v="640.6"/>
    <x v="0"/>
    <m/>
    <s v="21.0"/>
    <s v="00036.0"/>
    <s v="91001"/>
    <s v="85000"/>
    <x v="6"/>
    <x v="98"/>
    <n v="1.4744458068375872E-4"/>
    <s v="Lenovo 300e Laptops, electronic waste, 3 yr sealed battery replacement, 4.5 year warranty, integration services, imaging, asset tag &amp; reporting, cart wiring, and delivery for Temple. Total computers: 36"/>
  </r>
  <r>
    <s v="Temple-21st Century-Technology"/>
    <x v="9"/>
    <x v="0"/>
    <x v="29"/>
    <x v="0"/>
    <x v="0"/>
    <x v="5"/>
    <x v="0"/>
    <x v="46"/>
    <x v="0"/>
    <s v="2-1409"/>
    <x v="27"/>
    <n v="0"/>
    <n v="58487.55"/>
    <s v="0175196-IN"/>
    <d v="2019-10-22T00:00:00"/>
    <s v="000000020029495"/>
    <n v="58487.55"/>
    <x v="0"/>
    <m/>
    <s v="21.0"/>
    <s v="00036.0"/>
    <s v="91001"/>
    <s v="85000"/>
    <x v="1"/>
    <x v="98"/>
    <n v="2.0847104707741471E-2"/>
    <s v="Lenovo 300e Laptops, electronic waste, 3 yr sealed battery replacement, 4.5 year warranty, integration services, imaging, asset tag &amp; reporting, cart wiring, and delivery for Temple. Total computers: 170"/>
  </r>
  <r>
    <s v="Temple-21st Century-Technology"/>
    <x v="9"/>
    <x v="0"/>
    <x v="29"/>
    <x v="0"/>
    <x v="0"/>
    <x v="5"/>
    <x v="0"/>
    <x v="46"/>
    <x v="0"/>
    <s v="2-1409"/>
    <x v="27"/>
    <n v="0"/>
    <n v="7798.34"/>
    <s v="0175594-IN"/>
    <d v="2019-10-22T00:00:00"/>
    <s v="000000020029495"/>
    <n v="7798.34"/>
    <x v="0"/>
    <m/>
    <s v="21.0"/>
    <s v="00036.0"/>
    <s v="91001"/>
    <s v="85000"/>
    <x v="1"/>
    <x v="98"/>
    <n v="2.7796139610321959E-3"/>
    <s v="Lenovo 300e Laptops, electronic waste, 3 yr sealed battery replacement, 4.5 year warranty, integration services, imaging, asset tag &amp; reporting, cart wiring, and delivery for Temple. Total computers: 170"/>
  </r>
  <r>
    <s v="Temple-21st Century-Technology"/>
    <x v="9"/>
    <x v="0"/>
    <x v="29"/>
    <x v="0"/>
    <x v="0"/>
    <x v="5"/>
    <x v="0"/>
    <x v="46"/>
    <x v="0"/>
    <s v="2-1409"/>
    <x v="27"/>
    <n v="0"/>
    <n v="225"/>
    <s v="0175196-IN"/>
    <d v="2019-10-22T00:00:00"/>
    <s v="000000020029495"/>
    <n v="225"/>
    <x v="0"/>
    <m/>
    <s v="21.0"/>
    <s v="00036.0"/>
    <s v="91001"/>
    <s v="85000"/>
    <x v="6"/>
    <x v="98"/>
    <n v="8.0198239783369803E-5"/>
    <s v="Lenovo 300e Laptops, electronic waste, 3 yr sealed battery replacement, 4.5 year warranty, integration services, imaging, asset tag &amp; reporting, cart wiring, and delivery for Temple. Total computers: 170"/>
  </r>
  <r>
    <s v="Temple-21st Century-Technology"/>
    <x v="9"/>
    <x v="0"/>
    <x v="29"/>
    <x v="0"/>
    <x v="0"/>
    <x v="5"/>
    <x v="0"/>
    <x v="46"/>
    <x v="0"/>
    <s v="2-1409"/>
    <x v="27"/>
    <n v="0"/>
    <n v="450"/>
    <s v="0175196-IN"/>
    <d v="2019-10-22T00:00:00"/>
    <s v="000000020029495"/>
    <n v="450"/>
    <x v="0"/>
    <m/>
    <s v="21.0"/>
    <s v="00036.0"/>
    <s v="91001"/>
    <s v="85000"/>
    <x v="6"/>
    <x v="98"/>
    <n v="1.6039647956673961E-4"/>
    <s v="Lenovo 300e Laptops, electronic waste, 3 yr sealed battery replacement, 4.5 year warranty, integration services, imaging, asset tag &amp; reporting, cart wiring, and delivery for Temple. Total computers: 170"/>
  </r>
  <r>
    <s v="Temple-21st Century-Technology"/>
    <x v="9"/>
    <x v="0"/>
    <x v="29"/>
    <x v="0"/>
    <x v="0"/>
    <x v="5"/>
    <x v="0"/>
    <x v="46"/>
    <x v="0"/>
    <s v="2-1409"/>
    <x v="27"/>
    <n v="0"/>
    <n v="750"/>
    <s v="0175196-IN"/>
    <d v="2019-10-22T00:00:00"/>
    <s v="000000020029495"/>
    <n v="750"/>
    <x v="0"/>
    <m/>
    <s v="21.0"/>
    <s v="00036.0"/>
    <s v="91001"/>
    <s v="85000"/>
    <x v="6"/>
    <x v="98"/>
    <n v="2.6732746594456601E-4"/>
    <s v="Lenovo 300e Laptops, electronic waste, 3 yr sealed battery replacement, 4.5 year warranty, integration services, imaging, asset tag &amp; reporting, cart wiring, and delivery for Temple. Total computers: 170"/>
  </r>
  <r>
    <s v="Temple-21st Century-Technology"/>
    <x v="9"/>
    <x v="0"/>
    <x v="29"/>
    <x v="0"/>
    <x v="0"/>
    <x v="5"/>
    <x v="0"/>
    <x v="46"/>
    <x v="0"/>
    <s v="2-1409"/>
    <x v="27"/>
    <n v="0"/>
    <n v="1425"/>
    <s v="0175196-IN"/>
    <d v="2019-10-22T00:00:00"/>
    <s v="000000020029495"/>
    <n v="1425"/>
    <x v="0"/>
    <m/>
    <s v="21.0"/>
    <s v="00036.0"/>
    <s v="91001"/>
    <s v="85000"/>
    <x v="6"/>
    <x v="98"/>
    <n v="5.0792218529467539E-4"/>
    <s v="Lenovo 300e Laptops, electronic waste, 3 yr sealed battery replacement, 4.5 year warranty, integration services, imaging, asset tag &amp; reporting, cart wiring, and delivery for Temple. Total computers: 170"/>
  </r>
  <r>
    <s v="Temple-21st Century-Technology"/>
    <x v="9"/>
    <x v="0"/>
    <x v="29"/>
    <x v="0"/>
    <x v="0"/>
    <x v="5"/>
    <x v="0"/>
    <x v="46"/>
    <x v="0"/>
    <s v="2-1409"/>
    <x v="27"/>
    <n v="0"/>
    <n v="1746"/>
    <s v="0175196-IN"/>
    <d v="2019-10-22T00:00:00"/>
    <s v="000000020029495"/>
    <n v="1746"/>
    <x v="0"/>
    <m/>
    <s v="21.0"/>
    <s v="00036.0"/>
    <s v="91001"/>
    <s v="85000"/>
    <x v="6"/>
    <x v="98"/>
    <n v="6.2233834071894964E-4"/>
    <s v="Lenovo 300e Laptops, electronic waste, 3 yr sealed battery replacement, 4.5 year warranty, integration services, imaging, asset tag &amp; reporting, cart wiring, and delivery for Temple. Total computers: 170"/>
  </r>
  <r>
    <s v="Temple-21st Century-Technology"/>
    <x v="9"/>
    <x v="0"/>
    <x v="29"/>
    <x v="0"/>
    <x v="0"/>
    <x v="5"/>
    <x v="0"/>
    <x v="46"/>
    <x v="0"/>
    <s v="2-1409"/>
    <x v="27"/>
    <n v="0"/>
    <n v="4804.5"/>
    <s v="0175196-IN"/>
    <d v="2019-10-22T00:00:00"/>
    <s v="000000020029495"/>
    <n v="4804.5"/>
    <x v="0"/>
    <m/>
    <s v="21.0"/>
    <s v="00036.0"/>
    <s v="91001"/>
    <s v="85000"/>
    <x v="6"/>
    <x v="98"/>
    <n v="1.7124997468408898E-3"/>
    <s v="Lenovo 300e Laptops, electronic waste, 3 yr sealed battery replacement, 4.5 year warranty, integration services, imaging, asset tag &amp; reporting, cart wiring, and delivery for Temple. Total computers: 170"/>
  </r>
  <r>
    <s v="Temple-21st Century-Technology"/>
    <x v="9"/>
    <x v="0"/>
    <x v="29"/>
    <x v="0"/>
    <x v="0"/>
    <x v="5"/>
    <x v="0"/>
    <x v="46"/>
    <x v="0"/>
    <s v="2-1409"/>
    <x v="27"/>
    <n v="0"/>
    <n v="100"/>
    <s v="0175594-IN"/>
    <d v="2019-10-22T00:00:00"/>
    <s v="000000020029495"/>
    <n v="100"/>
    <x v="0"/>
    <m/>
    <s v="21.0"/>
    <s v="00036.0"/>
    <s v="91001"/>
    <s v="85000"/>
    <x v="6"/>
    <x v="98"/>
    <n v="3.5643662125942132E-5"/>
    <s v="Lenovo 300e Laptops, electronic waste, 3 yr sealed battery replacement, 4.5 year warranty, integration services, imaging, asset tag &amp; reporting, cart wiring, and delivery for Temple. Total computers: 170"/>
  </r>
  <r>
    <s v="Temple-21st Century-Technology"/>
    <x v="9"/>
    <x v="0"/>
    <x v="29"/>
    <x v="0"/>
    <x v="0"/>
    <x v="5"/>
    <x v="0"/>
    <x v="46"/>
    <x v="0"/>
    <s v="2-1409"/>
    <x v="27"/>
    <n v="0"/>
    <n v="190"/>
    <s v="0175594-IN"/>
    <d v="2019-10-22T00:00:00"/>
    <s v="000000020029495"/>
    <n v="190"/>
    <x v="0"/>
    <m/>
    <s v="21.0"/>
    <s v="00036.0"/>
    <s v="91001"/>
    <s v="85000"/>
    <x v="6"/>
    <x v="98"/>
    <n v="6.7722958039290057E-5"/>
    <s v="Lenovo 300e Laptops, electronic waste, 3 yr sealed battery replacement, 4.5 year warranty, integration services, imaging, asset tag &amp; reporting, cart wiring, and delivery for Temple. Total computers: 170"/>
  </r>
  <r>
    <s v="Temple-21st Century-Technology"/>
    <x v="9"/>
    <x v="0"/>
    <x v="29"/>
    <x v="0"/>
    <x v="0"/>
    <x v="5"/>
    <x v="0"/>
    <x v="46"/>
    <x v="0"/>
    <s v="2-1409"/>
    <x v="27"/>
    <n v="0"/>
    <n v="232.8"/>
    <s v="0175594-IN"/>
    <d v="2019-10-22T00:00:00"/>
    <s v="000000020029495"/>
    <n v="232.8"/>
    <x v="0"/>
    <m/>
    <s v="21.0"/>
    <s v="00036.0"/>
    <s v="91001"/>
    <s v="85000"/>
    <x v="6"/>
    <x v="98"/>
    <n v="8.297844542919329E-5"/>
    <s v="Lenovo 300e Laptops, electronic waste, 3 yr sealed battery replacement, 4.5 year warranty, integration services, imaging, asset tag &amp; reporting, cart wiring, and delivery for Temple. Total computers: 170"/>
  </r>
  <r>
    <s v="Temple-21st Century-Technology"/>
    <x v="9"/>
    <x v="0"/>
    <x v="29"/>
    <x v="0"/>
    <x v="0"/>
    <x v="5"/>
    <x v="0"/>
    <x v="46"/>
    <x v="0"/>
    <s v="2-1409"/>
    <x v="27"/>
    <n v="0"/>
    <n v="640.6"/>
    <s v="0175594-IN"/>
    <d v="2019-10-22T00:00:00"/>
    <s v="000000020029495"/>
    <n v="640.6"/>
    <x v="0"/>
    <m/>
    <s v="21.0"/>
    <s v="00036.0"/>
    <s v="91001"/>
    <s v="85000"/>
    <x v="6"/>
    <x v="98"/>
    <n v="2.2833329957878531E-4"/>
    <s v="Lenovo 300e Laptops, electronic waste, 3 yr sealed battery replacement, 4.5 year warranty, integration services, imaging, asset tag &amp; reporting, cart wiring, and delivery for Temple. Total computers: 170"/>
  </r>
  <r>
    <s v="Temple-21st Century-Technology"/>
    <x v="9"/>
    <x v="0"/>
    <x v="29"/>
    <x v="0"/>
    <x v="0"/>
    <x v="5"/>
    <x v="0"/>
    <x v="46"/>
    <x v="0"/>
    <s v="2-1409"/>
    <x v="27"/>
    <n v="0"/>
    <n v="60"/>
    <s v="0175594-IN"/>
    <d v="2019-10-22T00:00:00"/>
    <s v="000000020029495"/>
    <n v="60"/>
    <x v="0"/>
    <m/>
    <s v="21.0"/>
    <s v="00036.0"/>
    <s v="91001"/>
    <s v="85000"/>
    <x v="6"/>
    <x v="98"/>
    <n v="2.138619727556528E-5"/>
    <s v="Lenovo 300e Laptops, electronic waste, 3 yr sealed battery replacement, 4.5 year warranty, integration services, imaging, asset tag &amp; reporting, cart wiring, and delivery for Temple. Total computers: 170"/>
  </r>
  <r>
    <s v="Temple-21st Century-Technology"/>
    <x v="9"/>
    <x v="0"/>
    <x v="29"/>
    <x v="0"/>
    <x v="0"/>
    <x v="5"/>
    <x v="0"/>
    <x v="46"/>
    <x v="0"/>
    <s v="2-1409"/>
    <x v="27"/>
    <n v="0"/>
    <n v="30"/>
    <s v="0175594-IN"/>
    <d v="2019-10-22T00:00:00"/>
    <s v="000000020029495"/>
    <n v="30"/>
    <x v="0"/>
    <m/>
    <s v="21.0"/>
    <s v="00036.0"/>
    <s v="91001"/>
    <s v="85000"/>
    <x v="6"/>
    <x v="98"/>
    <n v="1.069309863778264E-5"/>
    <s v="Lenovo 300e Laptops, electronic waste, 3 yr sealed battery replacement, 4.5 year warranty, integration services, imaging, asset tag &amp; reporting, cart wiring, and delivery for Temple. Total computers: 170"/>
  </r>
  <r>
    <s v="Temple-21st Century-Technology"/>
    <x v="9"/>
    <x v="0"/>
    <x v="29"/>
    <x v="0"/>
    <x v="0"/>
    <x v="0"/>
    <x v="0"/>
    <x v="186"/>
    <x v="0"/>
    <s v="2-2605"/>
    <x v="0"/>
    <n v="0"/>
    <n v="16981.39"/>
    <s v="0175274-IN"/>
    <d v="2019-10-11T00:00:00"/>
    <s v="000000020025716"/>
    <n v="16981.39"/>
    <x v="0"/>
    <m/>
    <s v="21.0"/>
    <s v="00036.0"/>
    <s v="91001"/>
    <s v="85000"/>
    <x v="0"/>
    <x v="98"/>
    <n v="2.1400133418531996E-2"/>
    <s v="Ergotron Zip40 Charging carts to store laptops at Temple. Total carts: 14"/>
  </r>
  <r>
    <s v="Temple-21st Century-Technology"/>
    <x v="9"/>
    <x v="0"/>
    <x v="29"/>
    <x v="0"/>
    <x v="0"/>
    <x v="0"/>
    <x v="0"/>
    <x v="186"/>
    <x v="0"/>
    <s v="2-2605"/>
    <x v="0"/>
    <n v="0"/>
    <n v="1306.26"/>
    <s v="0175278-IN"/>
    <d v="2019-10-11T00:00:00"/>
    <s v="000000020025716"/>
    <n v="1306.26"/>
    <x v="0"/>
    <m/>
    <s v="21.0"/>
    <s v="00036.0"/>
    <s v="91001"/>
    <s v="85000"/>
    <x v="0"/>
    <x v="98"/>
    <n v="1.6461631397248165E-3"/>
    <s v="Ergotron Zip40 Charging carts to store laptops at Temple. Total carts: 14"/>
  </r>
  <r>
    <s v="Temple-21st Century-FF &amp; E"/>
    <x v="9"/>
    <x v="1"/>
    <x v="29"/>
    <x v="0"/>
    <x v="1"/>
    <x v="1"/>
    <x v="1"/>
    <x v="1"/>
    <x v="0"/>
    <s v="2-5019"/>
    <x v="15"/>
    <n v="0"/>
    <n v="13596.83"/>
    <n v="3207761219"/>
    <d v="2020-02-03T00:00:00"/>
    <s v="000000020065147"/>
    <n v="13596.83"/>
    <x v="0"/>
    <m/>
    <s v="21.0"/>
    <s v="00036.0"/>
    <s v="91001"/>
    <s v="85000"/>
    <x v="1"/>
    <x v="98"/>
    <n v="3.1596417264942563E-2"/>
    <s v="Furniture for Temple - flex space chairs, mobile tchr desks, media tower, carpets, tables, tree seats, bin centers, etc."/>
  </r>
  <r>
    <s v="Temple-21st Century-FF &amp; E"/>
    <x v="9"/>
    <x v="1"/>
    <x v="29"/>
    <x v="0"/>
    <x v="1"/>
    <x v="1"/>
    <x v="1"/>
    <x v="1"/>
    <x v="0"/>
    <s v="2-5019"/>
    <x v="15"/>
    <n v="0"/>
    <n v="7123.78"/>
    <n v="3207761219"/>
    <d v="2020-02-03T00:00:00"/>
    <s v="000000020065147"/>
    <n v="7123.78"/>
    <x v="0"/>
    <m/>
    <s v="21.0"/>
    <s v="00036.0"/>
    <s v="91001"/>
    <s v="85000"/>
    <x v="0"/>
    <x v="98"/>
    <n v="1.6554294301219661E-2"/>
    <s v="Furniture for Temple - flex space chairs, mobile tchr desks, media tower, carpets, tables, tree seats, bin centers, etc."/>
  </r>
  <r>
    <s v="Temple-21st Century-Environ Consultant"/>
    <x v="9"/>
    <x v="2"/>
    <x v="29"/>
    <x v="0"/>
    <x v="2"/>
    <x v="2"/>
    <x v="2"/>
    <x v="3"/>
    <x v="1"/>
    <s v="2-10248"/>
    <x v="329"/>
    <n v="0"/>
    <n v="2600"/>
    <s v="MCSI-4544"/>
    <d v="2020-08-17T00:00:00"/>
    <s v="000000020119790"/>
    <n v="2600"/>
    <x v="0"/>
    <m/>
    <s v="21.0"/>
    <s v="00036.0"/>
    <s v="91001"/>
    <s v="85000"/>
    <x v="2"/>
    <x v="98"/>
    <n v="1"/>
    <s v="Asbestos &amp; lead-based paint survey of Temple's permanent buildings. Walk through, collect samples, testing of samples, and prepare report."/>
  </r>
  <r>
    <s v="Temple-Ceiling replacement-Contractor"/>
    <x v="9"/>
    <x v="3"/>
    <x v="29"/>
    <x v="1"/>
    <x v="3"/>
    <x v="3"/>
    <x v="0"/>
    <x v="4"/>
    <x v="0"/>
    <m/>
    <x v="5"/>
    <n v="0"/>
    <n v="24518.639999999999"/>
    <s v="Pay app #1"/>
    <d v="2019-12-17T00:00:00"/>
    <s v="000000020049998"/>
    <n v="24518.639999999999"/>
    <x v="0"/>
    <m/>
    <s v="21.0"/>
    <s v="00036.0"/>
    <s v="91001"/>
    <s v="85000"/>
    <x v="3"/>
    <x v="99"/>
    <n v="5.3611240967907127E-3"/>
    <s v="Ceiling replacement for Temple."/>
  </r>
  <r>
    <s v="Temple-Ceiling replacement-Contractor"/>
    <x v="9"/>
    <x v="3"/>
    <x v="29"/>
    <x v="1"/>
    <x v="3"/>
    <x v="3"/>
    <x v="0"/>
    <x v="203"/>
    <x v="1"/>
    <m/>
    <x v="5"/>
    <n v="0"/>
    <n v="220667.81"/>
    <s v="Pay app #3"/>
    <d v="2021-04-27T00:00:00"/>
    <s v="000000020183628"/>
    <n v="220667.81"/>
    <x v="0"/>
    <m/>
    <s v="21.0"/>
    <s v="00036.0"/>
    <s v="91001"/>
    <s v="85000"/>
    <x v="3"/>
    <x v="99"/>
    <n v="4.8250127803868184E-2"/>
    <s v="Ceiling replacement for Temple."/>
  </r>
  <r>
    <s v="Temple-Ceiling replacement-Contractor"/>
    <x v="9"/>
    <x v="3"/>
    <x v="29"/>
    <x v="1"/>
    <x v="3"/>
    <x v="3"/>
    <x v="0"/>
    <x v="5"/>
    <x v="2"/>
    <s v="2-5070"/>
    <x v="5"/>
    <n v="12904.549999999988"/>
    <n v="12904.549999999988"/>
    <m/>
    <m/>
    <m/>
    <n v="0"/>
    <x v="0"/>
    <m/>
    <s v="21.0"/>
    <s v="00036.0"/>
    <s v="91001"/>
    <s v="85000"/>
    <x v="3"/>
    <x v="99"/>
    <n v="0"/>
    <s v="Ceiling replacement for Temple."/>
  </r>
  <r>
    <s v="Valinda-21st Century-Technology"/>
    <x v="2"/>
    <x v="0"/>
    <x v="30"/>
    <x v="0"/>
    <x v="0"/>
    <x v="5"/>
    <x v="0"/>
    <x v="8"/>
    <x v="0"/>
    <s v="2-512"/>
    <x v="8"/>
    <n v="0"/>
    <n v="15596.68"/>
    <s v="0173466-IN"/>
    <d v="2019-10-08T00:00:00"/>
    <s v="000000020023867"/>
    <n v="15596.68"/>
    <x v="0"/>
    <m/>
    <s v="21.0"/>
    <s v="00036.0"/>
    <s v="91001"/>
    <s v="85000"/>
    <x v="1"/>
    <x v="100"/>
    <n v="3.5898313185431874E-3"/>
    <s v="Lenovo 300e Laptops, electronic waste, 3 yr sealed battery replacement, 4.5 year warranty, integration services, imaging, asset tag &amp; reporting, cart wiring, and delivery for Valinda. Total computers: 91"/>
  </r>
  <r>
    <s v="Valinda-21st Century-Technology"/>
    <x v="2"/>
    <x v="0"/>
    <x v="30"/>
    <x v="0"/>
    <x v="0"/>
    <x v="5"/>
    <x v="0"/>
    <x v="8"/>
    <x v="0"/>
    <s v="2-512"/>
    <x v="8"/>
    <n v="0"/>
    <n v="12087.43"/>
    <s v="0173675-IN"/>
    <d v="2019-10-08T00:00:00"/>
    <s v="000000020023867"/>
    <n v="12087.43"/>
    <x v="0"/>
    <m/>
    <s v="21.0"/>
    <s v="00036.0"/>
    <s v="91001"/>
    <s v="85000"/>
    <x v="1"/>
    <x v="100"/>
    <n v="2.7821199623700994E-3"/>
    <s v="Lenovo 300e Laptops, electronic waste, 3 yr sealed battery replacement, 4.5 year warranty, integration services, imaging, asset tag &amp; reporting, cart wiring, and delivery for Valinda. Total computers: 91"/>
  </r>
  <r>
    <s v="Valinda-21st Century-Technology"/>
    <x v="2"/>
    <x v="0"/>
    <x v="30"/>
    <x v="0"/>
    <x v="0"/>
    <x v="5"/>
    <x v="0"/>
    <x v="8"/>
    <x v="0"/>
    <s v="2-512"/>
    <x v="8"/>
    <n v="0"/>
    <n v="200"/>
    <s v="0173466-IN"/>
    <d v="2019-10-08T00:00:00"/>
    <s v="000000020023867"/>
    <n v="200"/>
    <x v="0"/>
    <m/>
    <s v="21.0"/>
    <s v="00036.0"/>
    <s v="91001"/>
    <s v="85000"/>
    <x v="6"/>
    <x v="100"/>
    <n v="4.6033275268110739E-5"/>
    <s v="Lenovo 300e Laptops, electronic waste, 3 yr sealed battery replacement, 4.5 year warranty, integration services, imaging, asset tag &amp; reporting, cart wiring, and delivery for Valinda. Total computers: 91"/>
  </r>
  <r>
    <s v="Valinda-21st Century-Technology"/>
    <x v="2"/>
    <x v="0"/>
    <x v="30"/>
    <x v="0"/>
    <x v="0"/>
    <x v="5"/>
    <x v="0"/>
    <x v="8"/>
    <x v="0"/>
    <s v="2-512"/>
    <x v="8"/>
    <n v="0"/>
    <n v="120"/>
    <s v="0173466-IN"/>
    <d v="2019-10-08T00:00:00"/>
    <s v="000000020023867"/>
    <n v="120"/>
    <x v="0"/>
    <m/>
    <s v="21.0"/>
    <s v="00036.0"/>
    <s v="91001"/>
    <s v="85000"/>
    <x v="6"/>
    <x v="100"/>
    <n v="2.7619965160866445E-5"/>
    <s v="Lenovo 300e Laptops, electronic waste, 3 yr sealed battery replacement, 4.5 year warranty, integration services, imaging, asset tag &amp; reporting, cart wiring, and delivery for Valinda. Total computers: 91"/>
  </r>
  <r>
    <s v="Valinda-21st Century-Technology"/>
    <x v="2"/>
    <x v="0"/>
    <x v="30"/>
    <x v="0"/>
    <x v="0"/>
    <x v="5"/>
    <x v="0"/>
    <x v="8"/>
    <x v="0"/>
    <s v="2-512"/>
    <x v="8"/>
    <n v="0"/>
    <n v="60"/>
    <s v="0173466-IN"/>
    <d v="2019-10-08T00:00:00"/>
    <s v="000000020023867"/>
    <n v="60"/>
    <x v="0"/>
    <m/>
    <s v="21.0"/>
    <s v="00036.0"/>
    <s v="91001"/>
    <s v="85000"/>
    <x v="6"/>
    <x v="100"/>
    <n v="1.3809982580433222E-5"/>
    <s v="Lenovo 300e Laptops, electronic waste, 3 yr sealed battery replacement, 4.5 year warranty, integration services, imaging, asset tag &amp; reporting, cart wiring, and delivery for Valinda. Total computers: 91"/>
  </r>
  <r>
    <s v="Valinda-21st Century-Technology"/>
    <x v="2"/>
    <x v="0"/>
    <x v="30"/>
    <x v="0"/>
    <x v="0"/>
    <x v="5"/>
    <x v="0"/>
    <x v="8"/>
    <x v="0"/>
    <s v="2-512"/>
    <x v="8"/>
    <n v="0"/>
    <n v="380"/>
    <s v="0173466-IN"/>
    <d v="2019-10-08T00:00:00"/>
    <s v="000000020023867"/>
    <n v="380"/>
    <x v="0"/>
    <m/>
    <s v="21.0"/>
    <s v="00036.0"/>
    <s v="91001"/>
    <s v="85000"/>
    <x v="6"/>
    <x v="100"/>
    <n v="8.7463223009410403E-5"/>
    <s v="Lenovo 300e Laptops, electronic waste, 3 yr sealed battery replacement, 4.5 year warranty, integration services, imaging, asset tag &amp; reporting, cart wiring, and delivery for Valinda. Total computers: 91"/>
  </r>
  <r>
    <s v="Valinda-21st Century-Technology"/>
    <x v="2"/>
    <x v="0"/>
    <x v="30"/>
    <x v="0"/>
    <x v="0"/>
    <x v="5"/>
    <x v="0"/>
    <x v="8"/>
    <x v="0"/>
    <s v="2-512"/>
    <x v="8"/>
    <n v="0"/>
    <n v="465.6"/>
    <s v="0173466-IN"/>
    <d v="2019-10-08T00:00:00"/>
    <s v="000000020023867"/>
    <n v="465.6"/>
    <x v="0"/>
    <m/>
    <s v="21.0"/>
    <s v="00036.0"/>
    <s v="91001"/>
    <s v="85000"/>
    <x v="6"/>
    <x v="100"/>
    <n v="1.0716546482416181E-4"/>
    <s v="Lenovo 300e Laptops, electronic waste, 3 yr sealed battery replacement, 4.5 year warranty, integration services, imaging, asset tag &amp; reporting, cart wiring, and delivery for Valinda. Total computers: 91"/>
  </r>
  <r>
    <s v="Valinda-21st Century-Technology"/>
    <x v="2"/>
    <x v="0"/>
    <x v="30"/>
    <x v="0"/>
    <x v="0"/>
    <x v="5"/>
    <x v="0"/>
    <x v="8"/>
    <x v="0"/>
    <s v="2-512"/>
    <x v="8"/>
    <n v="0"/>
    <n v="1281.2"/>
    <s v="0173466-IN"/>
    <d v="2019-10-08T00:00:00"/>
    <s v="000000020023867"/>
    <n v="1281.2"/>
    <x v="0"/>
    <m/>
    <s v="21.0"/>
    <s v="00036.0"/>
    <s v="91001"/>
    <s v="85000"/>
    <x v="6"/>
    <x v="100"/>
    <n v="2.9488916136751744E-4"/>
    <s v="Lenovo 300e Laptops, electronic waste, 3 yr sealed battery replacement, 4.5 year warranty, integration services, imaging, asset tag &amp; reporting, cart wiring, and delivery for Valinda. Total computers: 91"/>
  </r>
  <r>
    <s v="Valinda-21st Century-Technology"/>
    <x v="2"/>
    <x v="0"/>
    <x v="30"/>
    <x v="0"/>
    <x v="0"/>
    <x v="5"/>
    <x v="0"/>
    <x v="8"/>
    <x v="0"/>
    <s v="2-512"/>
    <x v="8"/>
    <n v="0"/>
    <n v="155"/>
    <s v="0173675-IN"/>
    <d v="2019-10-08T00:00:00"/>
    <s v="000000020023867"/>
    <n v="155"/>
    <x v="0"/>
    <m/>
    <s v="21.0"/>
    <s v="00036.0"/>
    <s v="91001"/>
    <s v="85000"/>
    <x v="6"/>
    <x v="100"/>
    <n v="3.5675788332785823E-5"/>
    <s v="Lenovo 300e Laptops, electronic waste, 3 yr sealed battery replacement, 4.5 year warranty, integration services, imaging, asset tag &amp; reporting, cart wiring, and delivery for Valinda. Total computers: 91"/>
  </r>
  <r>
    <s v="Valinda-21st Century-Technology"/>
    <x v="2"/>
    <x v="0"/>
    <x v="30"/>
    <x v="0"/>
    <x v="0"/>
    <x v="5"/>
    <x v="0"/>
    <x v="8"/>
    <x v="0"/>
    <s v="2-512"/>
    <x v="8"/>
    <n v="0"/>
    <n v="93"/>
    <s v="0173675-IN"/>
    <d v="2019-10-08T00:00:00"/>
    <s v="000000020023867"/>
    <n v="93"/>
    <x v="0"/>
    <m/>
    <s v="21.0"/>
    <s v="00036.0"/>
    <s v="91001"/>
    <s v="85000"/>
    <x v="6"/>
    <x v="100"/>
    <n v="2.1405472999671497E-5"/>
    <s v="Lenovo 300e Laptops, electronic waste, 3 yr sealed battery replacement, 4.5 year warranty, integration services, imaging, asset tag &amp; reporting, cart wiring, and delivery for Valinda. Total computers: 91"/>
  </r>
  <r>
    <s v="Valinda-21st Century-Technology"/>
    <x v="2"/>
    <x v="0"/>
    <x v="30"/>
    <x v="0"/>
    <x v="0"/>
    <x v="5"/>
    <x v="0"/>
    <x v="8"/>
    <x v="0"/>
    <s v="2-512"/>
    <x v="8"/>
    <n v="0"/>
    <n v="46.5"/>
    <s v="0173675-IN"/>
    <d v="2019-10-08T00:00:00"/>
    <s v="000000020023867"/>
    <n v="46.5"/>
    <x v="0"/>
    <m/>
    <s v="21.0"/>
    <s v="00036.0"/>
    <s v="91001"/>
    <s v="85000"/>
    <x v="6"/>
    <x v="100"/>
    <n v="1.0702736499835748E-5"/>
    <s v="Lenovo 300e Laptops, electronic waste, 3 yr sealed battery replacement, 4.5 year warranty, integration services, imaging, asset tag &amp; reporting, cart wiring, and delivery for Valinda. Total computers: 91"/>
  </r>
  <r>
    <s v="Valinda-21st Century-Technology"/>
    <x v="2"/>
    <x v="0"/>
    <x v="30"/>
    <x v="0"/>
    <x v="0"/>
    <x v="5"/>
    <x v="0"/>
    <x v="8"/>
    <x v="0"/>
    <s v="2-512"/>
    <x v="8"/>
    <n v="0"/>
    <n v="294.5"/>
    <s v="0173675-IN"/>
    <d v="2019-10-08T00:00:00"/>
    <s v="000000020023867"/>
    <n v="294.5"/>
    <x v="0"/>
    <m/>
    <s v="21.0"/>
    <s v="00036.0"/>
    <s v="91001"/>
    <s v="85000"/>
    <x v="6"/>
    <x v="100"/>
    <n v="6.7783997832293068E-5"/>
    <s v="Lenovo 300e Laptops, electronic waste, 3 yr sealed battery replacement, 4.5 year warranty, integration services, imaging, asset tag &amp; reporting, cart wiring, and delivery for Valinda. Total computers: 91"/>
  </r>
  <r>
    <s v="Valinda-21st Century-Technology"/>
    <x v="2"/>
    <x v="0"/>
    <x v="30"/>
    <x v="0"/>
    <x v="0"/>
    <x v="5"/>
    <x v="0"/>
    <x v="8"/>
    <x v="0"/>
    <s v="2-512"/>
    <x v="8"/>
    <n v="0"/>
    <n v="360.84"/>
    <s v="0173675-IN"/>
    <d v="2019-10-08T00:00:00"/>
    <s v="000000020023867"/>
    <n v="360.84"/>
    <x v="0"/>
    <m/>
    <s v="21.0"/>
    <s v="00036.0"/>
    <s v="91001"/>
    <s v="85000"/>
    <x v="6"/>
    <x v="100"/>
    <n v="8.3053235238725396E-5"/>
    <s v="Lenovo 300e Laptops, electronic waste, 3 yr sealed battery replacement, 4.5 year warranty, integration services, imaging, asset tag &amp; reporting, cart wiring, and delivery for Valinda. Total computers: 91"/>
  </r>
  <r>
    <s v="Valinda-21st Century-Technology"/>
    <x v="2"/>
    <x v="0"/>
    <x v="30"/>
    <x v="0"/>
    <x v="0"/>
    <x v="5"/>
    <x v="0"/>
    <x v="8"/>
    <x v="0"/>
    <s v="2-512"/>
    <x v="8"/>
    <n v="0"/>
    <n v="992.93"/>
    <s v="0173675-IN"/>
    <d v="2019-10-08T00:00:00"/>
    <s v="000000020023867"/>
    <n v="992.93"/>
    <x v="0"/>
    <m/>
    <s v="21.0"/>
    <s v="00036.0"/>
    <s v="91001"/>
    <s v="85000"/>
    <x v="6"/>
    <x v="100"/>
    <n v="2.2853910005982597E-4"/>
    <s v="Lenovo 300e Laptops, electronic waste, 3 yr sealed battery replacement, 4.5 year warranty, integration services, imaging, asset tag &amp; reporting, cart wiring, and delivery for Valinda. Total computers: 91"/>
  </r>
  <r>
    <s v="Valinda-21st Century-Technology"/>
    <x v="2"/>
    <x v="0"/>
    <x v="30"/>
    <x v="0"/>
    <x v="0"/>
    <x v="5"/>
    <x v="0"/>
    <x v="0"/>
    <x v="0"/>
    <s v="2-512"/>
    <x v="8"/>
    <n v="0"/>
    <n v="7798.34"/>
    <s v="0173760-IN"/>
    <d v="2019-10-21T00:00:00"/>
    <s v="000000020028933"/>
    <n v="7798.34"/>
    <x v="0"/>
    <m/>
    <s v="21.0"/>
    <s v="00036.0"/>
    <s v="91001"/>
    <s v="85000"/>
    <x v="1"/>
    <x v="100"/>
    <n v="1.7949156592715937E-3"/>
    <s v="Lenovo 300e Laptops, electronic waste, 3 yr sealed battery replacement, 4.5 year warranty, integration services, imaging, asset tag &amp; reporting, cart wiring, and delivery for Valinda. Total computers: 91"/>
  </r>
  <r>
    <s v="Valinda-21st Century-Technology"/>
    <x v="2"/>
    <x v="0"/>
    <x v="30"/>
    <x v="0"/>
    <x v="0"/>
    <x v="5"/>
    <x v="0"/>
    <x v="0"/>
    <x v="0"/>
    <s v="2-512"/>
    <x v="8"/>
    <n v="0"/>
    <n v="190"/>
    <s v="0173760-IN"/>
    <d v="2019-10-21T00:00:00"/>
    <s v="000000020028933"/>
    <n v="190"/>
    <x v="0"/>
    <m/>
    <s v="21.0"/>
    <s v="00036.0"/>
    <s v="91001"/>
    <s v="85000"/>
    <x v="6"/>
    <x v="100"/>
    <n v="4.3731611504705202E-5"/>
    <s v="Lenovo 300e Laptops, electronic waste, 3 yr sealed battery replacement, 4.5 year warranty, integration services, imaging, asset tag &amp; reporting, cart wiring, and delivery for Valinda. Total computers: 91"/>
  </r>
  <r>
    <s v="Valinda-21st Century-Technology"/>
    <x v="2"/>
    <x v="0"/>
    <x v="30"/>
    <x v="0"/>
    <x v="0"/>
    <x v="5"/>
    <x v="0"/>
    <x v="0"/>
    <x v="0"/>
    <s v="2-512"/>
    <x v="8"/>
    <n v="0"/>
    <n v="100"/>
    <s v="0173760-IN"/>
    <d v="2019-10-21T00:00:00"/>
    <s v="000000020028933"/>
    <n v="100"/>
    <x v="0"/>
    <m/>
    <s v="21.0"/>
    <s v="00036.0"/>
    <s v="91001"/>
    <s v="85000"/>
    <x v="6"/>
    <x v="100"/>
    <n v="2.301663763405537E-5"/>
    <s v="Lenovo 300e Laptops, electronic waste, 3 yr sealed battery replacement, 4.5 year warranty, integration services, imaging, asset tag &amp; reporting, cart wiring, and delivery for Valinda. Total computers: 91"/>
  </r>
  <r>
    <s v="Valinda-21st Century-Technology"/>
    <x v="2"/>
    <x v="0"/>
    <x v="30"/>
    <x v="0"/>
    <x v="0"/>
    <x v="5"/>
    <x v="0"/>
    <x v="0"/>
    <x v="0"/>
    <s v="2-512"/>
    <x v="8"/>
    <n v="0"/>
    <n v="60"/>
    <s v="0173760-IN"/>
    <d v="2019-10-21T00:00:00"/>
    <s v="000000020028933"/>
    <n v="60"/>
    <x v="0"/>
    <m/>
    <s v="21.0"/>
    <s v="00036.0"/>
    <s v="91001"/>
    <s v="85000"/>
    <x v="6"/>
    <x v="100"/>
    <n v="1.3809982580433222E-5"/>
    <s v="Lenovo 300e Laptops, electronic waste, 3 yr sealed battery replacement, 4.5 year warranty, integration services, imaging, asset tag &amp; reporting, cart wiring, and delivery for Valinda. Total computers: 91"/>
  </r>
  <r>
    <s v="Valinda-21st Century-Technology"/>
    <x v="2"/>
    <x v="0"/>
    <x v="30"/>
    <x v="0"/>
    <x v="0"/>
    <x v="5"/>
    <x v="0"/>
    <x v="0"/>
    <x v="0"/>
    <s v="2-512"/>
    <x v="8"/>
    <n v="0"/>
    <n v="30"/>
    <s v="0173760-IN"/>
    <d v="2019-10-21T00:00:00"/>
    <s v="000000020028933"/>
    <n v="30"/>
    <x v="0"/>
    <m/>
    <s v="21.0"/>
    <s v="00036.0"/>
    <s v="91001"/>
    <s v="85000"/>
    <x v="6"/>
    <x v="100"/>
    <n v="6.9049912902166112E-6"/>
    <s v="Lenovo 300e Laptops, electronic waste, 3 yr sealed battery replacement, 4.5 year warranty, integration services, imaging, asset tag &amp; reporting, cart wiring, and delivery for Valinda. Total computers: 91"/>
  </r>
  <r>
    <s v="Valinda-21st Century-Technology"/>
    <x v="2"/>
    <x v="0"/>
    <x v="30"/>
    <x v="0"/>
    <x v="0"/>
    <x v="5"/>
    <x v="0"/>
    <x v="0"/>
    <x v="0"/>
    <s v="2-512"/>
    <x v="8"/>
    <n v="0"/>
    <n v="232.8"/>
    <s v="0173760-IN"/>
    <d v="2019-10-21T00:00:00"/>
    <s v="000000020028933"/>
    <n v="232.8"/>
    <x v="0"/>
    <m/>
    <s v="21.0"/>
    <s v="00036.0"/>
    <s v="91001"/>
    <s v="85000"/>
    <x v="6"/>
    <x v="100"/>
    <n v="5.3582732412080904E-5"/>
    <s v="Lenovo 300e Laptops, electronic waste, 3 yr sealed battery replacement, 4.5 year warranty, integration services, imaging, asset tag &amp; reporting, cart wiring, and delivery for Valinda. Total computers: 91"/>
  </r>
  <r>
    <s v="Valinda-21st Century-Technology"/>
    <x v="2"/>
    <x v="0"/>
    <x v="30"/>
    <x v="0"/>
    <x v="0"/>
    <x v="5"/>
    <x v="0"/>
    <x v="0"/>
    <x v="0"/>
    <s v="2-512"/>
    <x v="8"/>
    <n v="0"/>
    <n v="640.6"/>
    <s v="0173760-IN"/>
    <d v="2019-10-21T00:00:00"/>
    <s v="000000020028933"/>
    <n v="640.6"/>
    <x v="0"/>
    <m/>
    <s v="21.0"/>
    <s v="00036.0"/>
    <s v="91001"/>
    <s v="85000"/>
    <x v="6"/>
    <x v="100"/>
    <n v="1.4744458068375872E-4"/>
    <s v="Lenovo 300e Laptops, electronic waste, 3 yr sealed battery replacement, 4.5 year warranty, integration services, imaging, asset tag &amp; reporting, cart wiring, and delivery for Valinda. Total computers: 91"/>
  </r>
  <r>
    <s v="Valinda-21st Century-Technology"/>
    <x v="2"/>
    <x v="0"/>
    <x v="30"/>
    <x v="0"/>
    <x v="0"/>
    <x v="5"/>
    <x v="0"/>
    <x v="46"/>
    <x v="0"/>
    <s v="2-1409"/>
    <x v="27"/>
    <n v="0"/>
    <n v="159865.97"/>
    <s v="0175193-IN"/>
    <d v="2019-10-22T00:00:00"/>
    <s v="000000020029495"/>
    <n v="159865.97"/>
    <x v="0"/>
    <m/>
    <s v="21.0"/>
    <s v="00036.0"/>
    <s v="91001"/>
    <s v="85000"/>
    <x v="1"/>
    <x v="100"/>
    <n v="5.6982086201160013E-2"/>
    <s v="Lenovo 300e Laptops, electronic waste, 3 yr sealed battery replacement, 4.5 year warranty, integration services, imaging, asset tag &amp; reporting, cart wiring, and delivery for Valinda. Total computers: 410"/>
  </r>
  <r>
    <s v="Valinda-21st Century-Technology"/>
    <x v="2"/>
    <x v="0"/>
    <x v="30"/>
    <x v="0"/>
    <x v="0"/>
    <x v="5"/>
    <x v="0"/>
    <x v="46"/>
    <x v="0"/>
    <s v="2-1409"/>
    <x v="27"/>
    <n v="0"/>
    <n v="615"/>
    <s v="0175193-IN"/>
    <d v="2019-10-22T00:00:00"/>
    <s v="000000020029495"/>
    <n v="615"/>
    <x v="0"/>
    <m/>
    <s v="21.0"/>
    <s v="00036.0"/>
    <s v="91001"/>
    <s v="85000"/>
    <x v="6"/>
    <x v="100"/>
    <n v="2.1920852207454414E-4"/>
    <s v="Lenovo 300e Laptops, electronic waste, 3 yr sealed battery replacement, 4.5 year warranty, integration services, imaging, asset tag &amp; reporting, cart wiring, and delivery for Valinda. Total computers: 410"/>
  </r>
  <r>
    <s v="Valinda-21st Century-Technology"/>
    <x v="2"/>
    <x v="0"/>
    <x v="30"/>
    <x v="0"/>
    <x v="0"/>
    <x v="5"/>
    <x v="0"/>
    <x v="46"/>
    <x v="0"/>
    <s v="2-1409"/>
    <x v="27"/>
    <n v="0"/>
    <n v="1230"/>
    <s v="0175193-IN"/>
    <d v="2019-10-22T00:00:00"/>
    <s v="000000020029495"/>
    <n v="1230"/>
    <x v="0"/>
    <m/>
    <s v="21.0"/>
    <s v="00036.0"/>
    <s v="91001"/>
    <s v="85000"/>
    <x v="6"/>
    <x v="100"/>
    <n v="4.3841704414908828E-4"/>
    <s v="Lenovo 300e Laptops, electronic waste, 3 yr sealed battery replacement, 4.5 year warranty, integration services, imaging, asset tag &amp; reporting, cart wiring, and delivery for Valinda. Total computers: 410"/>
  </r>
  <r>
    <s v="Valinda-21st Century-Technology"/>
    <x v="2"/>
    <x v="0"/>
    <x v="30"/>
    <x v="0"/>
    <x v="0"/>
    <x v="5"/>
    <x v="0"/>
    <x v="46"/>
    <x v="0"/>
    <s v="2-1409"/>
    <x v="27"/>
    <n v="0"/>
    <n v="2050"/>
    <s v="0175193-IN"/>
    <d v="2019-10-22T00:00:00"/>
    <s v="000000020029495"/>
    <n v="2050"/>
    <x v="0"/>
    <m/>
    <s v="21.0"/>
    <s v="00036.0"/>
    <s v="91001"/>
    <s v="85000"/>
    <x v="6"/>
    <x v="100"/>
    <n v="7.3069507358181377E-4"/>
    <s v="Lenovo 300e Laptops, electronic waste, 3 yr sealed battery replacement, 4.5 year warranty, integration services, imaging, asset tag &amp; reporting, cart wiring, and delivery for Valinda. Total computers: 410"/>
  </r>
  <r>
    <s v="Valinda-21st Century-Technology"/>
    <x v="2"/>
    <x v="0"/>
    <x v="30"/>
    <x v="0"/>
    <x v="0"/>
    <x v="5"/>
    <x v="0"/>
    <x v="46"/>
    <x v="0"/>
    <s v="2-1409"/>
    <x v="27"/>
    <n v="0"/>
    <n v="3895"/>
    <s v="0175193-IN"/>
    <d v="2019-10-22T00:00:00"/>
    <s v="000000020029495"/>
    <n v="3895"/>
    <x v="0"/>
    <m/>
    <s v="21.0"/>
    <s v="00036.0"/>
    <s v="91001"/>
    <s v="85000"/>
    <x v="6"/>
    <x v="100"/>
    <n v="1.3883206398054462E-3"/>
    <s v="Lenovo 300e Laptops, electronic waste, 3 yr sealed battery replacement, 4.5 year warranty, integration services, imaging, asset tag &amp; reporting, cart wiring, and delivery for Valinda. Total computers: 410"/>
  </r>
  <r>
    <s v="Valinda-21st Century-Technology"/>
    <x v="2"/>
    <x v="0"/>
    <x v="30"/>
    <x v="0"/>
    <x v="0"/>
    <x v="5"/>
    <x v="0"/>
    <x v="46"/>
    <x v="0"/>
    <s v="2-1409"/>
    <x v="27"/>
    <n v="0"/>
    <n v="4772.4000000000005"/>
    <s v="0175193-IN"/>
    <d v="2019-10-22T00:00:00"/>
    <s v="000000020029495"/>
    <n v="4772.4000000000005"/>
    <x v="0"/>
    <m/>
    <s v="21.0"/>
    <s v="00036.0"/>
    <s v="91001"/>
    <s v="85000"/>
    <x v="6"/>
    <x v="100"/>
    <n v="1.7010581312984626E-3"/>
    <s v="Lenovo 300e Laptops, electronic waste, 3 yr sealed battery replacement, 4.5 year warranty, integration services, imaging, asset tag &amp; reporting, cart wiring, and delivery for Valinda. Total computers: 410"/>
  </r>
  <r>
    <s v="Valinda-21st Century-Technology"/>
    <x v="2"/>
    <x v="0"/>
    <x v="30"/>
    <x v="0"/>
    <x v="0"/>
    <x v="5"/>
    <x v="0"/>
    <x v="46"/>
    <x v="0"/>
    <s v="2-1409"/>
    <x v="27"/>
    <n v="0"/>
    <n v="13132.3"/>
    <s v="0175193-IN"/>
    <d v="2019-10-22T00:00:00"/>
    <s v="000000020029495"/>
    <n v="13132.3"/>
    <x v="0"/>
    <m/>
    <s v="21.0"/>
    <s v="00036.0"/>
    <s v="91001"/>
    <s v="85000"/>
    <x v="6"/>
    <x v="100"/>
    <n v="4.6808326413650984E-3"/>
    <s v="Lenovo 300e Laptops, electronic waste, 3 yr sealed battery replacement, 4.5 year warranty, integration services, imaging, asset tag &amp; reporting, cart wiring, and delivery for Valinda. Total computers: 410"/>
  </r>
  <r>
    <s v="Valinda-21st Century-Technology"/>
    <x v="2"/>
    <x v="0"/>
    <x v="30"/>
    <x v="0"/>
    <x v="0"/>
    <x v="0"/>
    <x v="0"/>
    <x v="10"/>
    <x v="0"/>
    <s v="2-1980"/>
    <x v="9"/>
    <n v="0"/>
    <n v="1300.32"/>
    <s v="0173478-IN"/>
    <d v="2019-09-23T00:00:00"/>
    <s v="000000020017958"/>
    <n v="1300.32"/>
    <x v="0"/>
    <m/>
    <s v="21.0"/>
    <s v="00036.0"/>
    <s v="91001"/>
    <s v="85000"/>
    <x v="0"/>
    <x v="100"/>
    <n v="1.4267996540972046E-2"/>
    <s v="Ergotron Zip40 Charging carts to store laptops at Valinda. Total cart: 1"/>
  </r>
  <r>
    <s v="Valinda-21st Century-Technology"/>
    <x v="2"/>
    <x v="0"/>
    <x v="30"/>
    <x v="0"/>
    <x v="0"/>
    <x v="0"/>
    <x v="0"/>
    <x v="186"/>
    <x v="0"/>
    <s v="2-2605"/>
    <x v="0"/>
    <n v="0"/>
    <n v="1306.26"/>
    <s v="0175126-IN"/>
    <d v="2019-10-11T00:00:00"/>
    <s v="000000020025716"/>
    <n v="1306.26"/>
    <x v="0"/>
    <m/>
    <s v="21.0"/>
    <s v="00036.0"/>
    <s v="91001"/>
    <s v="85000"/>
    <x v="0"/>
    <x v="100"/>
    <n v="1.6461631397248165E-3"/>
    <s v="Ergotron Zip40 Charging carts to store laptops at Valinda. Total carts: 26"/>
  </r>
  <r>
    <s v="Valinda-21st Century-Technology"/>
    <x v="2"/>
    <x v="0"/>
    <x v="30"/>
    <x v="0"/>
    <x v="0"/>
    <x v="0"/>
    <x v="0"/>
    <x v="186"/>
    <x v="0"/>
    <s v="2-2605"/>
    <x v="0"/>
    <n v="0"/>
    <n v="32656.53"/>
    <s v="0175203-IN"/>
    <d v="2019-10-11T00:00:00"/>
    <s v="000000020025716"/>
    <n v="32656.53"/>
    <x v="0"/>
    <m/>
    <s v="21.0"/>
    <s v="00036.0"/>
    <s v="91001"/>
    <s v="85000"/>
    <x v="0"/>
    <x v="100"/>
    <n v="4.1154116299448554E-2"/>
    <s v="Ergotron Zip40 Charging carts to store laptops at Valinda. Total carts: 26"/>
  </r>
  <r>
    <s v="Valinda-21st Century-FF &amp; E"/>
    <x v="2"/>
    <x v="1"/>
    <x v="30"/>
    <x v="0"/>
    <x v="32"/>
    <x v="52"/>
    <x v="92"/>
    <x v="135"/>
    <x v="0"/>
    <s v="2-3418"/>
    <x v="330"/>
    <n v="0"/>
    <n v="1464.78"/>
    <s v="EPS6062-2019"/>
    <d v="2019-10-01T00:00:00"/>
    <s v="000000020021433"/>
    <n v="1464.78"/>
    <x v="0"/>
    <m/>
    <s v="21.0"/>
    <s v="00036.0"/>
    <s v="91001"/>
    <s v="85000"/>
    <x v="0"/>
    <x v="100"/>
    <n v="1"/>
    <s v="Da-Lite IDEA Panoramic white board 16 x 10 format with panoramic screen surface for Valinda - room #14."/>
  </r>
  <r>
    <s v="Valinda-21st Century-FF &amp; E"/>
    <x v="2"/>
    <x v="1"/>
    <x v="30"/>
    <x v="0"/>
    <x v="1"/>
    <x v="1"/>
    <x v="1"/>
    <x v="1"/>
    <x v="0"/>
    <s v="2-5019"/>
    <x v="15"/>
    <n v="0"/>
    <n v="13596.83"/>
    <n v="3207761219"/>
    <d v="2020-02-03T00:00:00"/>
    <s v="000000020065147"/>
    <n v="13596.83"/>
    <x v="0"/>
    <m/>
    <s v="21.0"/>
    <s v="00036.0"/>
    <s v="91001"/>
    <s v="85000"/>
    <x v="1"/>
    <x v="100"/>
    <n v="3.1596417264942563E-2"/>
    <s v="Furniture for Valinda - flex space chairs, mobile  tchr desks, media tower, carpets, tables, tree seats, bin centers, etc."/>
  </r>
  <r>
    <s v="Valinda-21st Century-FF &amp; E"/>
    <x v="2"/>
    <x v="1"/>
    <x v="30"/>
    <x v="0"/>
    <x v="1"/>
    <x v="1"/>
    <x v="1"/>
    <x v="1"/>
    <x v="0"/>
    <s v="2-5019"/>
    <x v="15"/>
    <n v="0"/>
    <n v="7123.78"/>
    <n v="3207761219"/>
    <d v="2020-02-03T00:00:00"/>
    <s v="000000020065147"/>
    <n v="7123.78"/>
    <x v="0"/>
    <m/>
    <s v="21.0"/>
    <s v="00036.0"/>
    <s v="91001"/>
    <s v="85000"/>
    <x v="0"/>
    <x v="100"/>
    <n v="1.6554294301219661E-2"/>
    <s v="Furniture for Valinda - flex space chairs, mobile  tchr desks, media tower, carpets, tables, tree seats, bin centers, etc."/>
  </r>
  <r>
    <s v="Valinda-21st Century-Environ Consultant"/>
    <x v="2"/>
    <x v="2"/>
    <x v="30"/>
    <x v="0"/>
    <x v="2"/>
    <x v="2"/>
    <x v="68"/>
    <x v="44"/>
    <x v="1"/>
    <s v="21-1579"/>
    <x v="97"/>
    <n v="0"/>
    <n v="3000"/>
    <s v="MCSI-4605"/>
    <d v="2020-10-13T00:00:00"/>
    <s v="000000020134092"/>
    <n v="3000"/>
    <x v="0"/>
    <m/>
    <s v="21.0"/>
    <s v="00036.0"/>
    <s v="91001"/>
    <s v="85000"/>
    <x v="2"/>
    <x v="100"/>
    <n v="7.281553398058252E-2"/>
    <s v="Asbestos &amp; lead-based paint survey of Valinda's permanent buildings."/>
  </r>
  <r>
    <s v="Valinda-Fire Alarm-DSA Fees"/>
    <x v="2"/>
    <x v="7"/>
    <x v="30"/>
    <x v="3"/>
    <x v="9"/>
    <x v="9"/>
    <x v="15"/>
    <x v="23"/>
    <x v="0"/>
    <s v="2-6938"/>
    <x v="331"/>
    <n v="0"/>
    <n v="1125"/>
    <s v="Per email"/>
    <d v="2020-02-13T00:00:00"/>
    <s v="000000020070036"/>
    <n v="1125"/>
    <x v="45"/>
    <m/>
    <s v="21.0"/>
    <s v="00036.0"/>
    <s v="91001"/>
    <s v="85000"/>
    <x v="9"/>
    <x v="101"/>
    <n v="1"/>
    <s v="DSA plan check review fee for Valinda fire alarm"/>
  </r>
  <r>
    <s v="Valinda-Fire Alarm-Design"/>
    <x v="2"/>
    <x v="6"/>
    <x v="30"/>
    <x v="3"/>
    <x v="10"/>
    <x v="8"/>
    <x v="16"/>
    <x v="25"/>
    <x v="2"/>
    <s v="2-6869"/>
    <x v="26"/>
    <n v="12375"/>
    <n v="12375"/>
    <m/>
    <m/>
    <m/>
    <n v="0"/>
    <x v="45"/>
    <m/>
    <s v="21.0"/>
    <s v="00036.0"/>
    <s v="91001"/>
    <s v="85000"/>
    <x v="8"/>
    <x v="101"/>
    <n v="0"/>
    <s v="Architect - Provide architectural &amp; engineering services to upgrade the existing fire detection and alarm systems for Valinda. Facilities paid PO2W-20*4421 in the amount of $37,125.00. The total architect contract for Valinda FA is $49,500.00"/>
  </r>
  <r>
    <s v="Valley-21st Century-Technology"/>
    <x v="9"/>
    <x v="0"/>
    <x v="31"/>
    <x v="0"/>
    <x v="0"/>
    <x v="5"/>
    <x v="0"/>
    <x v="9"/>
    <x v="0"/>
    <s v="2-512"/>
    <x v="8"/>
    <n v="0"/>
    <n v="6210.31"/>
    <s v="0173686-IN"/>
    <d v="2019-10-10T00:00:00"/>
    <s v="000000020025135"/>
    <n v="6210.31"/>
    <x v="0"/>
    <m/>
    <s v="21.0"/>
    <s v="00036.0"/>
    <s v="91001"/>
    <s v="85000"/>
    <x v="1"/>
    <x v="102"/>
    <n v="1.4294045486515042E-3"/>
    <s v="Lenovo 300e Laptops, electronic waste, 3 yr sealed battery replacement, 4.5 year warranty, integration services, imaging, asset tag &amp; reporting, cart wiring, and delivery for Valley. Total computers: 16"/>
  </r>
  <r>
    <s v="Valley-21st Century-Technology"/>
    <x v="9"/>
    <x v="0"/>
    <x v="31"/>
    <x v="0"/>
    <x v="0"/>
    <x v="5"/>
    <x v="0"/>
    <x v="9"/>
    <x v="0"/>
    <s v="2-512"/>
    <x v="8"/>
    <n v="0"/>
    <n v="186.24"/>
    <s v="0173686-IN"/>
    <d v="2019-10-10T00:00:00"/>
    <s v="000000020025135"/>
    <n v="186.24"/>
    <x v="0"/>
    <m/>
    <s v="21.0"/>
    <s v="00036.0"/>
    <s v="91001"/>
    <s v="85000"/>
    <x v="6"/>
    <x v="102"/>
    <n v="4.2866185929664723E-5"/>
    <s v="Lenovo 300e Laptops, electronic waste, 3 yr sealed battery replacement, 4.5 year warranty, integration services, imaging, asset tag &amp; reporting, cart wiring, and delivery for Valley. Total computers: 16"/>
  </r>
  <r>
    <s v="Valley-21st Century-Technology"/>
    <x v="9"/>
    <x v="0"/>
    <x v="31"/>
    <x v="0"/>
    <x v="0"/>
    <x v="5"/>
    <x v="0"/>
    <x v="9"/>
    <x v="0"/>
    <s v="2-512"/>
    <x v="8"/>
    <n v="0"/>
    <n v="152"/>
    <s v="0173686-IN"/>
    <d v="2019-10-10T00:00:00"/>
    <s v="000000020025135"/>
    <n v="152"/>
    <x v="0"/>
    <m/>
    <s v="21.0"/>
    <s v="00036.0"/>
    <s v="91001"/>
    <s v="85000"/>
    <x v="6"/>
    <x v="102"/>
    <n v="3.4985289203764165E-5"/>
    <s v="Lenovo 300e Laptops, electronic waste, 3 yr sealed battery replacement, 4.5 year warranty, integration services, imaging, asset tag &amp; reporting, cart wiring, and delivery for Valley. Total computers: 16"/>
  </r>
  <r>
    <s v="Valley-21st Century-Technology"/>
    <x v="9"/>
    <x v="0"/>
    <x v="31"/>
    <x v="0"/>
    <x v="0"/>
    <x v="5"/>
    <x v="0"/>
    <x v="9"/>
    <x v="0"/>
    <s v="2-512"/>
    <x v="8"/>
    <n v="0"/>
    <n v="80"/>
    <s v="0173686-IN"/>
    <d v="2019-10-10T00:00:00"/>
    <s v="000000020025135"/>
    <n v="80"/>
    <x v="0"/>
    <m/>
    <s v="21.0"/>
    <s v="00036.0"/>
    <s v="91001"/>
    <s v="85000"/>
    <x v="6"/>
    <x v="102"/>
    <n v="1.8413310107244298E-5"/>
    <s v="Lenovo 300e Laptops, electronic waste, 3 yr sealed battery replacement, 4.5 year warranty, integration services, imaging, asset tag &amp; reporting, cart wiring, and delivery for Valley. Total computers: 16"/>
  </r>
  <r>
    <s v="Valley-21st Century-Technology"/>
    <x v="9"/>
    <x v="0"/>
    <x v="31"/>
    <x v="0"/>
    <x v="0"/>
    <x v="5"/>
    <x v="0"/>
    <x v="9"/>
    <x v="0"/>
    <s v="2-512"/>
    <x v="8"/>
    <n v="0"/>
    <n v="48"/>
    <s v="0173686-IN"/>
    <d v="2019-10-10T00:00:00"/>
    <s v="000000020025135"/>
    <n v="48"/>
    <x v="0"/>
    <m/>
    <s v="21.0"/>
    <s v="00036.0"/>
    <s v="91001"/>
    <s v="85000"/>
    <x v="6"/>
    <x v="102"/>
    <n v="1.1047986064346577E-5"/>
    <s v="Lenovo 300e Laptops, electronic waste, 3 yr sealed battery replacement, 4.5 year warranty, integration services, imaging, asset tag &amp; reporting, cart wiring, and delivery for Valley. Total computers: 16"/>
  </r>
  <r>
    <s v="Valley-21st Century-Technology"/>
    <x v="9"/>
    <x v="0"/>
    <x v="31"/>
    <x v="0"/>
    <x v="0"/>
    <x v="5"/>
    <x v="0"/>
    <x v="9"/>
    <x v="0"/>
    <s v="2-512"/>
    <x v="8"/>
    <n v="0"/>
    <n v="24"/>
    <s v="0173686-IN"/>
    <d v="2019-10-10T00:00:00"/>
    <s v="000000020025135"/>
    <n v="24"/>
    <x v="0"/>
    <m/>
    <s v="21.0"/>
    <s v="00036.0"/>
    <s v="91001"/>
    <s v="85000"/>
    <x v="6"/>
    <x v="102"/>
    <n v="5.5239930321732886E-6"/>
    <s v="Lenovo 300e Laptops, electronic waste, 3 yr sealed battery replacement, 4.5 year warranty, integration services, imaging, asset tag &amp; reporting, cart wiring, and delivery for Valley. Total computers: 16"/>
  </r>
  <r>
    <s v="Valley-21st Century-Technology"/>
    <x v="9"/>
    <x v="0"/>
    <x v="31"/>
    <x v="0"/>
    <x v="0"/>
    <x v="5"/>
    <x v="0"/>
    <x v="9"/>
    <x v="0"/>
    <s v="2-512"/>
    <x v="8"/>
    <n v="0"/>
    <n v="512.48"/>
    <s v="0173686-IN"/>
    <d v="2019-10-10T00:00:00"/>
    <s v="000000020025135"/>
    <n v="512.48"/>
    <x v="0"/>
    <m/>
    <s v="21.0"/>
    <s v="00036.0"/>
    <s v="91001"/>
    <s v="85000"/>
    <x v="6"/>
    <x v="102"/>
    <n v="1.1795566454700697E-4"/>
    <s v="Lenovo 300e Laptops, electronic waste, 3 yr sealed battery replacement, 4.5 year warranty, integration services, imaging, asset tag &amp; reporting, cart wiring, and delivery for Valley. Total computers: 16"/>
  </r>
  <r>
    <s v="Valley-21st Century-Technology"/>
    <x v="9"/>
    <x v="0"/>
    <x v="31"/>
    <x v="0"/>
    <x v="0"/>
    <x v="5"/>
    <x v="0"/>
    <x v="46"/>
    <x v="0"/>
    <s v="2-1409"/>
    <x v="27"/>
    <n v="0"/>
    <n v="62103.14"/>
    <s v="0175627-IN"/>
    <d v="2019-10-22T00:00:00"/>
    <s v="000000020029495"/>
    <n v="62103.14"/>
    <x v="0"/>
    <m/>
    <s v="21.0"/>
    <s v="00036.0"/>
    <s v="91001"/>
    <s v="85000"/>
    <x v="1"/>
    <x v="102"/>
    <n v="2.2135833391200819E-2"/>
    <s v="Lenovo 300e Laptops, electronic waste, 3 yr sealed battery replacement, 4.5 year warranty, integration services, imaging, asset tag &amp; reporting, cart wiring, and delivery for Valley. Total computers: 1609"/>
  </r>
  <r>
    <s v="Valley-21st Century-Technology"/>
    <x v="9"/>
    <x v="0"/>
    <x v="31"/>
    <x v="0"/>
    <x v="0"/>
    <x v="5"/>
    <x v="0"/>
    <x v="46"/>
    <x v="0"/>
    <s v="2-1409"/>
    <x v="27"/>
    <n v="0"/>
    <n v="240"/>
    <s v="0175627-IN"/>
    <d v="2019-10-22T00:00:00"/>
    <s v="000000020029495"/>
    <n v="240"/>
    <x v="0"/>
    <m/>
    <s v="21.0"/>
    <s v="00036.0"/>
    <s v="91001"/>
    <s v="85000"/>
    <x v="6"/>
    <x v="102"/>
    <n v="8.554478910226112E-5"/>
    <s v="Lenovo 300e Laptops, electronic waste, 3 yr sealed battery replacement, 4.5 year warranty, integration services, imaging, asset tag &amp; reporting, cart wiring, and delivery for Valley. Total computers: 1609"/>
  </r>
  <r>
    <s v="Valley-21st Century-Technology"/>
    <x v="9"/>
    <x v="0"/>
    <x v="31"/>
    <x v="0"/>
    <x v="0"/>
    <x v="5"/>
    <x v="0"/>
    <x v="46"/>
    <x v="0"/>
    <s v="2-1409"/>
    <x v="27"/>
    <n v="0"/>
    <n v="480"/>
    <s v="0175627-IN"/>
    <d v="2019-10-22T00:00:00"/>
    <s v="000000020029495"/>
    <n v="480"/>
    <x v="0"/>
    <m/>
    <s v="21.0"/>
    <s v="00036.0"/>
    <s v="91001"/>
    <s v="85000"/>
    <x v="6"/>
    <x v="102"/>
    <n v="1.7108957820452224E-4"/>
    <s v="Lenovo 300e Laptops, electronic waste, 3 yr sealed battery replacement, 4.5 year warranty, integration services, imaging, asset tag &amp; reporting, cart wiring, and delivery for Valley. Total computers: 1609"/>
  </r>
  <r>
    <s v="Valley-21st Century-Technology"/>
    <x v="9"/>
    <x v="0"/>
    <x v="31"/>
    <x v="0"/>
    <x v="0"/>
    <x v="5"/>
    <x v="0"/>
    <x v="46"/>
    <x v="0"/>
    <s v="2-1409"/>
    <x v="27"/>
    <n v="0"/>
    <n v="800"/>
    <s v="0175627-IN"/>
    <d v="2019-10-22T00:00:00"/>
    <s v="000000020029495"/>
    <n v="800"/>
    <x v="0"/>
    <m/>
    <s v="21.0"/>
    <s v="00036.0"/>
    <s v="91001"/>
    <s v="85000"/>
    <x v="6"/>
    <x v="102"/>
    <n v="2.8514929700753706E-4"/>
    <s v="Lenovo 300e Laptops, electronic waste, 3 yr sealed battery replacement, 4.5 year warranty, integration services, imaging, asset tag &amp; reporting, cart wiring, and delivery for Valley. Total computers: 1609"/>
  </r>
  <r>
    <s v="Valley-21st Century-Technology"/>
    <x v="9"/>
    <x v="0"/>
    <x v="31"/>
    <x v="0"/>
    <x v="0"/>
    <x v="5"/>
    <x v="0"/>
    <x v="46"/>
    <x v="0"/>
    <s v="2-1409"/>
    <x v="27"/>
    <n v="0"/>
    <n v="1520"/>
    <s v="0175627-IN"/>
    <d v="2019-10-22T00:00:00"/>
    <s v="000000020029495"/>
    <n v="1520"/>
    <x v="0"/>
    <m/>
    <s v="21.0"/>
    <s v="00036.0"/>
    <s v="91001"/>
    <s v="85000"/>
    <x v="6"/>
    <x v="102"/>
    <n v="5.4178366431432046E-4"/>
    <s v="Lenovo 300e Laptops, electronic waste, 3 yr sealed battery replacement, 4.5 year warranty, integration services, imaging, asset tag &amp; reporting, cart wiring, and delivery for Valley. Total computers: 1609"/>
  </r>
  <r>
    <s v="Valley-21st Century-Technology"/>
    <x v="9"/>
    <x v="0"/>
    <x v="31"/>
    <x v="0"/>
    <x v="0"/>
    <x v="5"/>
    <x v="0"/>
    <x v="46"/>
    <x v="0"/>
    <s v="2-1409"/>
    <x v="27"/>
    <n v="0"/>
    <n v="1862.4"/>
    <s v="0175627-IN"/>
    <d v="2019-10-22T00:00:00"/>
    <s v="000000020029495"/>
    <n v="1862.4"/>
    <x v="0"/>
    <m/>
    <s v="21.0"/>
    <s v="00036.0"/>
    <s v="91001"/>
    <s v="85000"/>
    <x v="6"/>
    <x v="102"/>
    <n v="6.6382756343354632E-4"/>
    <s v="Lenovo 300e Laptops, electronic waste, 3 yr sealed battery replacement, 4.5 year warranty, integration services, imaging, asset tag &amp; reporting, cart wiring, and delivery for Valley. Total computers: 1609"/>
  </r>
  <r>
    <s v="Valley-21st Century-Technology"/>
    <x v="9"/>
    <x v="0"/>
    <x v="31"/>
    <x v="0"/>
    <x v="0"/>
    <x v="5"/>
    <x v="0"/>
    <x v="46"/>
    <x v="0"/>
    <s v="2-1409"/>
    <x v="27"/>
    <n v="0"/>
    <n v="5124.8"/>
    <s v="0175627-IN"/>
    <d v="2019-10-22T00:00:00"/>
    <s v="000000020029495"/>
    <n v="5124.8"/>
    <x v="0"/>
    <m/>
    <s v="21.0"/>
    <s v="00036.0"/>
    <s v="91001"/>
    <s v="85000"/>
    <x v="6"/>
    <x v="102"/>
    <n v="1.8266663966302824E-3"/>
    <s v="Lenovo 300e Laptops, electronic waste, 3 yr sealed battery replacement, 4.5 year warranty, integration services, imaging, asset tag &amp; reporting, cart wiring, and delivery for Valley. Total computers: 1609"/>
  </r>
  <r>
    <s v="Valley-21st Century-Technology"/>
    <x v="9"/>
    <x v="0"/>
    <x v="31"/>
    <x v="0"/>
    <x v="0"/>
    <x v="0"/>
    <x v="0"/>
    <x v="0"/>
    <x v="0"/>
    <s v="2-2605"/>
    <x v="0"/>
    <n v="0"/>
    <n v="7801.94"/>
    <s v="0175663-IN"/>
    <d v="2019-10-21T00:00:00"/>
    <s v="000000020028933"/>
    <n v="7801.94"/>
    <x v="0"/>
    <m/>
    <s v="21.0"/>
    <s v="00036.0"/>
    <s v="91001"/>
    <s v="85000"/>
    <x v="0"/>
    <x v="102"/>
    <n v="9.8320901247413491E-3"/>
    <s v="Ergotron Zip40 Charging carts to store laptops at Valley. Total carts: 6"/>
  </r>
  <r>
    <s v="Valley-21st Century-Contractor"/>
    <x v="9"/>
    <x v="3"/>
    <x v="31"/>
    <x v="0"/>
    <x v="11"/>
    <x v="3"/>
    <x v="17"/>
    <x v="17"/>
    <x v="2"/>
    <m/>
    <x v="28"/>
    <n v="0"/>
    <n v="19116.72"/>
    <s v="Pay app #7"/>
    <d v="2021-09-09T00:00:00"/>
    <s v="000000020255193"/>
    <n v="19116.72"/>
    <x v="0"/>
    <m/>
    <s v="21.0"/>
    <s v="00036.0"/>
    <s v="91001"/>
    <s v="85000"/>
    <x v="3"/>
    <x v="102"/>
    <n v="4.2461822226802809E-2"/>
    <s v="Prep &amp; install Mohawk LVT, walk off mat &amp; base at Valley for room #5, 6, &amp; 7"/>
  </r>
  <r>
    <s v="Valley-21st Century-Environ Consultant"/>
    <x v="9"/>
    <x v="2"/>
    <x v="31"/>
    <x v="0"/>
    <x v="2"/>
    <x v="2"/>
    <x v="68"/>
    <x v="44"/>
    <x v="1"/>
    <s v="21-1584"/>
    <x v="97"/>
    <n v="0"/>
    <n v="2700"/>
    <s v="MCSI-4621"/>
    <d v="2020-10-13T00:00:00"/>
    <s v="000000020134092"/>
    <n v="2700"/>
    <x v="0"/>
    <m/>
    <s v="21.0"/>
    <s v="00036.0"/>
    <s v="91001"/>
    <s v="85000"/>
    <x v="2"/>
    <x v="102"/>
    <n v="6.553398058252427E-2"/>
    <s v="Asbestos &amp; lead-based paint survey of Valley's permanent buildings."/>
  </r>
  <r>
    <s v="Valley-Fire alarm-DSA Fees"/>
    <x v="9"/>
    <x v="7"/>
    <x v="31"/>
    <x v="3"/>
    <x v="12"/>
    <x v="9"/>
    <x v="56"/>
    <x v="307"/>
    <x v="2"/>
    <s v="22-527"/>
    <x v="332"/>
    <n v="0"/>
    <n v="698.75"/>
    <n v="12664"/>
    <d v="2021-08-09T00:00:00"/>
    <s v="37503"/>
    <n v="698.75"/>
    <x v="46"/>
    <m/>
    <s v="21.0"/>
    <s v="00036.0"/>
    <s v="91001"/>
    <s v="85000"/>
    <x v="9"/>
    <x v="103"/>
    <n v="1"/>
    <s v="DGS plan/field review fee for Valley fire alarm.  We issued ck #20221968 dated 08/02/21 for this project; unfortunately, this check was inadvertently cashed by tBP.  tBP issued this check #37503 to replaced our check that they cashed.  On 01/31/22, the trial balance showed ck #20221968 was stale dated.  We investigated and found that tBP reversed their deposit of our ck #20221968.  On 02/22/22, we reimbursed tBP with ck #20424483."/>
  </r>
  <r>
    <s v="Valley-Fire Alarm-DSA Fees"/>
    <x v="9"/>
    <x v="7"/>
    <x v="31"/>
    <x v="3"/>
    <x v="9"/>
    <x v="9"/>
    <x v="11"/>
    <x v="24"/>
    <x v="0"/>
    <s v="2-3173"/>
    <x v="333"/>
    <n v="0"/>
    <n v="630"/>
    <s v="Per email"/>
    <d v="2019-09-13T00:00:00"/>
    <s v="000000020015012"/>
    <n v="630"/>
    <x v="46"/>
    <m/>
    <s v="21.0"/>
    <s v="00036.0"/>
    <s v="91001"/>
    <s v="85000"/>
    <x v="9"/>
    <x v="103"/>
    <n v="1"/>
    <s v="DSA plan check review fee for Valley fire alarm."/>
  </r>
  <r>
    <s v="Valley-Fire alarm-Design"/>
    <x v="9"/>
    <x v="6"/>
    <x v="31"/>
    <x v="3"/>
    <x v="10"/>
    <x v="8"/>
    <x v="12"/>
    <x v="121"/>
    <x v="1"/>
    <m/>
    <x v="20"/>
    <n v="0"/>
    <n v="2275"/>
    <n v="28044"/>
    <d v="2020-10-14T00:00:00"/>
    <s v="000000020134523"/>
    <n v="2275"/>
    <x v="46"/>
    <m/>
    <s v="21.0"/>
    <s v="00036.0"/>
    <s v="91001"/>
    <s v="85000"/>
    <x v="8"/>
    <x v="103"/>
    <n v="1.3276918587686024E-2"/>
    <s v="Architect - Provide architectural &amp; engineering services to upgrade the existing fire detection and alarm systems for Valley. Facilities paid PO1-20*909 &amp; 19-109879 in the amount of $34,125.00. The total architect contract for Valley FA is $45,500.00"/>
  </r>
  <r>
    <s v="Valley-Fire alarm-Design"/>
    <x v="9"/>
    <x v="6"/>
    <x v="31"/>
    <x v="3"/>
    <x v="10"/>
    <x v="8"/>
    <x v="12"/>
    <x v="197"/>
    <x v="1"/>
    <m/>
    <x v="20"/>
    <n v="0"/>
    <n v="2275"/>
    <n v="28118"/>
    <d v="2021-01-07T00:00:00"/>
    <s v="000000020154828"/>
    <n v="2275"/>
    <x v="46"/>
    <m/>
    <s v="21.0"/>
    <s v="00036.0"/>
    <s v="91001"/>
    <s v="85000"/>
    <x v="8"/>
    <x v="103"/>
    <n v="1.3276918587686024E-2"/>
    <s v="Architect - Provide architectural &amp; engineering services to upgrade the existing fire detection and alarm systems for Valley. Facilities paid PO1-20*909 &amp; 19-109879 in the amount of $34,125.00. The total architect contract for Valley FA is $45,500.00"/>
  </r>
  <r>
    <s v="Valley-Fire alarm-Design"/>
    <x v="9"/>
    <x v="6"/>
    <x v="31"/>
    <x v="3"/>
    <x v="10"/>
    <x v="8"/>
    <x v="12"/>
    <x v="33"/>
    <x v="1"/>
    <m/>
    <x v="20"/>
    <n v="0"/>
    <n v="2275"/>
    <n v="28162"/>
    <d v="2021-02-05T00:00:00"/>
    <s v="000000020162584"/>
    <n v="2275"/>
    <x v="46"/>
    <m/>
    <s v="21.0"/>
    <s v="00036.0"/>
    <s v="91001"/>
    <s v="85000"/>
    <x v="8"/>
    <x v="103"/>
    <n v="1.3276918587686024E-2"/>
    <s v="Architect - Provide architectural &amp; engineering services to upgrade the existing fire detection and alarm systems for Valley. Facilities paid PO1-20*909 &amp; 19-109879 in the amount of $34,125.00. The total architect contract for Valley FA is $45,500.00"/>
  </r>
  <r>
    <s v="Valley-Fire alarm-Design"/>
    <x v="9"/>
    <x v="6"/>
    <x v="31"/>
    <x v="3"/>
    <x v="10"/>
    <x v="8"/>
    <x v="12"/>
    <x v="37"/>
    <x v="1"/>
    <m/>
    <x v="20"/>
    <n v="0"/>
    <n v="3640"/>
    <n v="28274"/>
    <d v="2021-02-09T00:00:00"/>
    <s v="000000020163360"/>
    <n v="3640"/>
    <x v="46"/>
    <m/>
    <s v="21.0"/>
    <s v="00036.0"/>
    <s v="91001"/>
    <s v="85000"/>
    <x v="8"/>
    <x v="103"/>
    <n v="2.1243069740297636E-2"/>
    <s v="Architect - Provide architectural &amp; engineering services to upgrade the existing fire detection and alarm systems for Valley. Facilities paid PO1-20*909 &amp; 19-109879 in the amount of $34,125.00. The total architect contract for Valley FA is $45,500.00"/>
  </r>
  <r>
    <s v="Valley-Fire alarm-Design"/>
    <x v="9"/>
    <x v="6"/>
    <x v="31"/>
    <x v="3"/>
    <x v="10"/>
    <x v="8"/>
    <x v="12"/>
    <x v="308"/>
    <x v="2"/>
    <s v="21-1992"/>
    <x v="20"/>
    <n v="0"/>
    <n v="910"/>
    <n v="28874"/>
    <d v="2021-10-28T00:00:00"/>
    <s v="000000020313182"/>
    <n v="910"/>
    <x v="46"/>
    <m/>
    <s v="21.0"/>
    <s v="00036.0"/>
    <s v="91001"/>
    <s v="85000"/>
    <x v="8"/>
    <x v="103"/>
    <n v="5.3107674350744089E-3"/>
    <s v="Architect - Provide architectural &amp; engineering services to upgrade the existing fire detection and alarm systems for Valley. Facilities paid PO1-20*909 &amp; 19-109879 in the amount of $34,125.00. The total architect contract for Valley FA is $45,500.00"/>
  </r>
  <r>
    <s v="Valley-Fire Alarm-DSA Inspection"/>
    <x v="9"/>
    <x v="4"/>
    <x v="31"/>
    <x v="3"/>
    <x v="5"/>
    <x v="4"/>
    <x v="158"/>
    <x v="121"/>
    <x v="1"/>
    <m/>
    <x v="334"/>
    <n v="0"/>
    <n v="3675"/>
    <s v="202009-11:VAFA"/>
    <d v="2020-10-14T00:00:00"/>
    <s v="000000020134520"/>
    <n v="3675"/>
    <x v="46"/>
    <m/>
    <s v="21.0"/>
    <s v="00036.0"/>
    <s v="91001"/>
    <s v="85000"/>
    <x v="5"/>
    <x v="103"/>
    <n v="0.5"/>
    <s v="General inspection for the project as defined in Title 24 at Valley.  Alterations to fire alarm system - buildings A, B, D, 2, 3, 4, &amp; 5"/>
  </r>
  <r>
    <s v="Valley-Fire Alarm-DSA Inspection"/>
    <x v="9"/>
    <x v="4"/>
    <x v="31"/>
    <x v="3"/>
    <x v="5"/>
    <x v="4"/>
    <x v="158"/>
    <x v="37"/>
    <x v="1"/>
    <s v="21-1419"/>
    <x v="334"/>
    <n v="0"/>
    <n v="3675"/>
    <s v="202012-12:VAFA"/>
    <d v="2021-02-09T00:00:00"/>
    <s v="000000020163358"/>
    <n v="3675"/>
    <x v="46"/>
    <m/>
    <s v="21.0"/>
    <s v="00036.0"/>
    <s v="91001"/>
    <s v="85000"/>
    <x v="5"/>
    <x v="103"/>
    <n v="0.5"/>
    <s v="General inspection for the project as defined in Title 24 at Valley.  Alterations to fire alarm system - buildings A, B, D, 2, 3, 4, &amp; 5"/>
  </r>
  <r>
    <s v="Valley-Fire Alarm-Contractor"/>
    <x v="9"/>
    <x v="3"/>
    <x v="31"/>
    <x v="3"/>
    <x v="13"/>
    <x v="3"/>
    <x v="21"/>
    <x v="44"/>
    <x v="1"/>
    <m/>
    <x v="335"/>
    <n v="0"/>
    <n v="184497.98"/>
    <s v="Pay app #1"/>
    <d v="2020-10-13T00:00:00"/>
    <s v="000000020134117"/>
    <n v="184497.98"/>
    <x v="46"/>
    <m/>
    <s v="21.0"/>
    <s v="00036.0"/>
    <s v="91001"/>
    <s v="85000"/>
    <x v="4"/>
    <x v="103"/>
    <n v="0.84963614912129626"/>
    <s v="Installation of a new fire alarm control panel interfaced with the existing fire alarm control panel and new fire alarm devices at Valley. Change order amount is $14,841.51 (PO2W-21*2213).  The total project cost with change order is $231,990.91"/>
  </r>
  <r>
    <s v="Valley-Fire Alarm-Contractor"/>
    <x v="9"/>
    <x v="3"/>
    <x v="31"/>
    <x v="3"/>
    <x v="13"/>
    <x v="3"/>
    <x v="21"/>
    <x v="270"/>
    <x v="1"/>
    <m/>
    <x v="335"/>
    <n v="0"/>
    <n v="14431.45"/>
    <s v="Pay app #2"/>
    <d v="2020-11-04T00:00:00"/>
    <s v="000000020139892"/>
    <n v="14431.45"/>
    <x v="46"/>
    <m/>
    <s v="21.0"/>
    <s v="00036.0"/>
    <s v="91001"/>
    <s v="85000"/>
    <x v="4"/>
    <x v="103"/>
    <n v="6.6458622496769509E-2"/>
    <s v="Installation of a new fire alarm control panel interfaced with the existing fire alarm control panel and new fire alarm devices at Valley. Change order amount is $14,841.51 (PO2W-21*2213).  The total project cost with change order is $231,990.91"/>
  </r>
  <r>
    <s v="Valley-Fire Alarm-Contractor"/>
    <x v="9"/>
    <x v="3"/>
    <x v="31"/>
    <x v="3"/>
    <x v="13"/>
    <x v="3"/>
    <x v="21"/>
    <x v="40"/>
    <x v="1"/>
    <m/>
    <x v="335"/>
    <n v="0"/>
    <n v="12210.58"/>
    <s v="Pay app #3"/>
    <d v="2020-12-18T00:00:00"/>
    <s v="000000020151942"/>
    <n v="12210.58"/>
    <x v="46"/>
    <m/>
    <s v="21.0"/>
    <s v="00036.0"/>
    <s v="91001"/>
    <s v="85000"/>
    <x v="4"/>
    <x v="103"/>
    <n v="5.6231239874482732E-2"/>
    <s v="Installation of a new fire alarm control panel interfaced with the existing fire alarm control panel and new fire alarm devices at Valley. Change order amount is $14,841.51 (PO2W-21*2213).  The total project cost with change order is $231,990.91"/>
  </r>
  <r>
    <s v="Valley-Fire Alarm-Contractor"/>
    <x v="9"/>
    <x v="3"/>
    <x v="31"/>
    <x v="3"/>
    <x v="13"/>
    <x v="3"/>
    <x v="21"/>
    <x v="128"/>
    <x v="1"/>
    <s v="2-9611"/>
    <x v="335"/>
    <n v="-1.546140993013978E-11"/>
    <n v="6009.3899999999849"/>
    <s v="Pay app #4"/>
    <d v="2021-05-07T00:00:00"/>
    <s v="000000020187165"/>
    <n v="6009.39"/>
    <x v="46"/>
    <m/>
    <s v="21.0"/>
    <s v="00036.0"/>
    <s v="91001"/>
    <s v="85000"/>
    <x v="4"/>
    <x v="103"/>
    <n v="2.7673988507451553E-2"/>
    <s v="Installation of a new fire alarm control panel interfaced with the existing fire alarm control panel and new fire alarm devices at Valley. Change order amount is $14,841.51 (PO2W-21*2213).  The total project cost with change order is $231,990.91"/>
  </r>
  <r>
    <s v="Valley-Fire alarm-Contractor"/>
    <x v="9"/>
    <x v="3"/>
    <x v="31"/>
    <x v="3"/>
    <x v="13"/>
    <x v="3"/>
    <x v="9"/>
    <x v="128"/>
    <x v="1"/>
    <m/>
    <x v="336"/>
    <n v="0"/>
    <n v="819.47"/>
    <s v="Pay app #4"/>
    <d v="2021-05-07T00:00:00"/>
    <s v="000000020187165"/>
    <n v="819.47"/>
    <x v="46"/>
    <m/>
    <s v="21.0"/>
    <s v="00036.0"/>
    <s v="91001"/>
    <s v="85000"/>
    <x v="13"/>
    <x v="103"/>
    <n v="5.5214732193691884E-2"/>
    <s v="Change order to add and replace new heat detectors, install 1 new wall mounted speaker and new smoke detector at Valley. Addendum to PO2W-20*4931.  The total project cost with change order is $231,990.91"/>
  </r>
  <r>
    <s v="Valley-Fire alarm-Contractor"/>
    <x v="9"/>
    <x v="3"/>
    <x v="31"/>
    <x v="3"/>
    <x v="13"/>
    <x v="3"/>
    <x v="9"/>
    <x v="309"/>
    <x v="1"/>
    <m/>
    <x v="336"/>
    <n v="0"/>
    <n v="1947.5"/>
    <s v="Pay app #5"/>
    <d v="2021-05-12T00:00:00"/>
    <s v="000000020188449"/>
    <n v="1947.5"/>
    <x v="46"/>
    <m/>
    <s v="21.0"/>
    <s v="00036.0"/>
    <s v="91001"/>
    <s v="85000"/>
    <x v="13"/>
    <x v="103"/>
    <n v="0.13121980175871592"/>
    <s v="Change order to add and replace new heat detectors, install 1 new wall mounted speaker and new smoke detector at Valley. Addendum to PO2W-20*4931.  The total project cost with change order is $231,990.91"/>
  </r>
  <r>
    <s v="Valley-Fire alarm-Contractor"/>
    <x v="9"/>
    <x v="3"/>
    <x v="31"/>
    <x v="3"/>
    <x v="13"/>
    <x v="3"/>
    <x v="9"/>
    <x v="7"/>
    <x v="2"/>
    <s v="21-6251"/>
    <x v="336"/>
    <n v="12074.54"/>
    <n v="12074.54"/>
    <m/>
    <m/>
    <m/>
    <n v="0"/>
    <x v="46"/>
    <m/>
    <s v="21.0"/>
    <s v="00036.0"/>
    <s v="91001"/>
    <s v="85000"/>
    <x v="13"/>
    <x v="103"/>
    <n v="0"/>
    <s v="Change order to add and replace new heat detectors, install 1 new wall mounted speaker and new smoke detector at Valley. Addendum to PO2W-20*4931.  The total project cost with change order is $231,990.91"/>
  </r>
  <r>
    <s v="Wedgeworth-21st Century-Technology"/>
    <x v="0"/>
    <x v="0"/>
    <x v="32"/>
    <x v="0"/>
    <x v="0"/>
    <x v="5"/>
    <x v="0"/>
    <x v="9"/>
    <x v="0"/>
    <s v="2-512"/>
    <x v="8"/>
    <n v="0"/>
    <n v="9703.6200000000008"/>
    <s v="0173714-IN"/>
    <d v="2019-10-10T00:00:00"/>
    <s v="000000020025135"/>
    <n v="9703.6200000000008"/>
    <x v="0"/>
    <m/>
    <s v="21.0"/>
    <s v="00036.0"/>
    <s v="91001"/>
    <s v="85000"/>
    <x v="1"/>
    <x v="104"/>
    <n v="2.2334470527857241E-3"/>
    <s v="Lenovo 300e Laptops, electronic waste, 3 yr sealed battery replacement, 4.5 year warranty, integration services, imaging, asset tag &amp; reporting, cart wiring, and delivery at Wedgeworth. Total computers: 255"/>
  </r>
  <r>
    <s v="Wedgeworth-21st Century-Technology"/>
    <x v="0"/>
    <x v="0"/>
    <x v="32"/>
    <x v="0"/>
    <x v="0"/>
    <x v="5"/>
    <x v="0"/>
    <x v="9"/>
    <x v="0"/>
    <s v="2-512"/>
    <x v="8"/>
    <n v="0"/>
    <n v="125"/>
    <s v="0173714-IN"/>
    <d v="2019-10-10T00:00:00"/>
    <s v="000000020025135"/>
    <n v="125"/>
    <x v="0"/>
    <m/>
    <s v="21.0"/>
    <s v="00036.0"/>
    <s v="91001"/>
    <s v="85000"/>
    <x v="6"/>
    <x v="104"/>
    <n v="2.8770797042569214E-5"/>
    <s v="Lenovo 300e Laptops, electronic waste, 3 yr sealed battery replacement, 4.5 year warranty, integration services, imaging, asset tag &amp; reporting, cart wiring, and delivery at Wedgeworth. Total computers: 255"/>
  </r>
  <r>
    <s v="Wedgeworth-21st Century-Technology"/>
    <x v="0"/>
    <x v="0"/>
    <x v="32"/>
    <x v="0"/>
    <x v="0"/>
    <x v="5"/>
    <x v="0"/>
    <x v="9"/>
    <x v="0"/>
    <s v="2-512"/>
    <x v="8"/>
    <n v="0"/>
    <n v="75"/>
    <s v="0173714-IN"/>
    <d v="2019-10-10T00:00:00"/>
    <s v="000000020025135"/>
    <n v="75"/>
    <x v="0"/>
    <m/>
    <s v="21.0"/>
    <s v="00036.0"/>
    <s v="91001"/>
    <s v="85000"/>
    <x v="6"/>
    <x v="104"/>
    <n v="1.7262478225541529E-5"/>
    <s v="Lenovo 300e Laptops, electronic waste, 3 yr sealed battery replacement, 4.5 year warranty, integration services, imaging, asset tag &amp; reporting, cart wiring, and delivery at Wedgeworth. Total computers: 255"/>
  </r>
  <r>
    <s v="Wedgeworth-21st Century-Technology"/>
    <x v="0"/>
    <x v="0"/>
    <x v="32"/>
    <x v="0"/>
    <x v="0"/>
    <x v="5"/>
    <x v="0"/>
    <x v="9"/>
    <x v="0"/>
    <s v="2-512"/>
    <x v="8"/>
    <n v="0"/>
    <n v="37.5"/>
    <s v="0173714-IN"/>
    <d v="2019-10-10T00:00:00"/>
    <s v="000000020025135"/>
    <n v="37.5"/>
    <x v="0"/>
    <m/>
    <s v="21.0"/>
    <s v="00036.0"/>
    <s v="91001"/>
    <s v="85000"/>
    <x v="6"/>
    <x v="104"/>
    <n v="8.6312391127707645E-6"/>
    <s v="Lenovo 300e Laptops, electronic waste, 3 yr sealed battery replacement, 4.5 year warranty, integration services, imaging, asset tag &amp; reporting, cart wiring, and delivery at Wedgeworth. Total computers: 255"/>
  </r>
  <r>
    <s v="Wedgeworth-21st Century-Technology"/>
    <x v="0"/>
    <x v="0"/>
    <x v="32"/>
    <x v="0"/>
    <x v="0"/>
    <x v="5"/>
    <x v="0"/>
    <x v="9"/>
    <x v="0"/>
    <s v="2-512"/>
    <x v="8"/>
    <n v="0"/>
    <n v="237.5"/>
    <s v="0173714-IN"/>
    <d v="2019-10-10T00:00:00"/>
    <s v="000000020025135"/>
    <n v="237.5"/>
    <x v="0"/>
    <m/>
    <s v="21.0"/>
    <s v="00036.0"/>
    <s v="91001"/>
    <s v="85000"/>
    <x v="6"/>
    <x v="104"/>
    <n v="5.4664514380881507E-5"/>
    <s v="Lenovo 300e Laptops, electronic waste, 3 yr sealed battery replacement, 4.5 year warranty, integration services, imaging, asset tag &amp; reporting, cart wiring, and delivery at Wedgeworth. Total computers: 255"/>
  </r>
  <r>
    <s v="Wedgeworth-21st Century-Technology"/>
    <x v="0"/>
    <x v="0"/>
    <x v="32"/>
    <x v="0"/>
    <x v="0"/>
    <x v="5"/>
    <x v="0"/>
    <x v="9"/>
    <x v="0"/>
    <s v="2-512"/>
    <x v="8"/>
    <n v="0"/>
    <n v="291"/>
    <s v="0173714-IN"/>
    <d v="2019-10-10T00:00:00"/>
    <s v="000000020025135"/>
    <n v="291"/>
    <x v="0"/>
    <m/>
    <s v="21.0"/>
    <s v="00036.0"/>
    <s v="91001"/>
    <s v="85000"/>
    <x v="6"/>
    <x v="104"/>
    <n v="6.6978415515101135E-5"/>
    <s v="Lenovo 300e Laptops, electronic waste, 3 yr sealed battery replacement, 4.5 year warranty, integration services, imaging, asset tag &amp; reporting, cart wiring, and delivery at Wedgeworth. Total computers: 255"/>
  </r>
  <r>
    <s v="Wedgeworth-21st Century-Technology"/>
    <x v="0"/>
    <x v="0"/>
    <x v="32"/>
    <x v="0"/>
    <x v="0"/>
    <x v="5"/>
    <x v="0"/>
    <x v="9"/>
    <x v="0"/>
    <s v="2-512"/>
    <x v="8"/>
    <n v="0"/>
    <n v="800.75"/>
    <s v="0173714-IN"/>
    <d v="2019-10-10T00:00:00"/>
    <s v="000000020025135"/>
    <n v="800.75"/>
    <x v="0"/>
    <m/>
    <s v="21.0"/>
    <s v="00036.0"/>
    <s v="91001"/>
    <s v="85000"/>
    <x v="6"/>
    <x v="104"/>
    <n v="1.8430572585469837E-4"/>
    <s v="Lenovo 300e Laptops, electronic waste, 3 yr sealed battery replacement, 4.5 year warranty, integration services, imaging, asset tag &amp; reporting, cart wiring, and delivery at Wedgeworth. Total computers: 255"/>
  </r>
  <r>
    <s v="Wedgeworth-21st Century-Technology"/>
    <x v="0"/>
    <x v="0"/>
    <x v="32"/>
    <x v="0"/>
    <x v="0"/>
    <x v="5"/>
    <x v="0"/>
    <x v="9"/>
    <x v="0"/>
    <s v="2-512"/>
    <x v="8"/>
    <n v="0"/>
    <n v="89273.27"/>
    <s v="0174906-IN"/>
    <d v="2019-10-10T00:00:00"/>
    <s v="000000020025136"/>
    <n v="89273.27"/>
    <x v="0"/>
    <m/>
    <s v="21.0"/>
    <s v="00036.0"/>
    <s v="91001"/>
    <s v="85000"/>
    <x v="1"/>
    <x v="104"/>
    <n v="2.0547705059971864E-2"/>
    <s v="Lenovo 300e Laptops, electronic waste, 3 yr sealed battery replacement, 4.5 year warranty, integration services, imaging, asset tag &amp; reporting, cart wiring, and delivery at Wedgeworth. Total computers: 255"/>
  </r>
  <r>
    <s v="Wedgeworth-21st Century-Technology"/>
    <x v="0"/>
    <x v="0"/>
    <x v="32"/>
    <x v="0"/>
    <x v="0"/>
    <x v="5"/>
    <x v="0"/>
    <x v="9"/>
    <x v="0"/>
    <s v="2-512"/>
    <x v="8"/>
    <n v="0"/>
    <n v="345"/>
    <s v="0174906-IN"/>
    <d v="2019-10-10T00:00:00"/>
    <s v="000000020025136"/>
    <n v="345"/>
    <x v="0"/>
    <m/>
    <s v="21.0"/>
    <s v="00036.0"/>
    <s v="91001"/>
    <s v="85000"/>
    <x v="6"/>
    <x v="104"/>
    <n v="7.9407399837491032E-5"/>
    <s v="Lenovo 300e Laptops, electronic waste, 3 yr sealed battery replacement, 4.5 year warranty, integration services, imaging, asset tag &amp; reporting, cart wiring, and delivery at Wedgeworth. Total computers: 255"/>
  </r>
  <r>
    <s v="Wedgeworth-21st Century-Technology"/>
    <x v="0"/>
    <x v="0"/>
    <x v="32"/>
    <x v="0"/>
    <x v="0"/>
    <x v="5"/>
    <x v="0"/>
    <x v="9"/>
    <x v="0"/>
    <s v="2-512"/>
    <x v="8"/>
    <n v="0"/>
    <n v="690"/>
    <s v="0174906-IN"/>
    <d v="2019-10-10T00:00:00"/>
    <s v="000000020025136"/>
    <n v="690"/>
    <x v="0"/>
    <m/>
    <s v="21.0"/>
    <s v="00036.0"/>
    <s v="91001"/>
    <s v="85000"/>
    <x v="6"/>
    <x v="104"/>
    <n v="1.5881479967498206E-4"/>
    <s v="Lenovo 300e Laptops, electronic waste, 3 yr sealed battery replacement, 4.5 year warranty, integration services, imaging, asset tag &amp; reporting, cart wiring, and delivery at Wedgeworth. Total computers: 255"/>
  </r>
  <r>
    <s v="Wedgeworth-21st Century-Technology"/>
    <x v="0"/>
    <x v="0"/>
    <x v="32"/>
    <x v="0"/>
    <x v="0"/>
    <x v="5"/>
    <x v="0"/>
    <x v="9"/>
    <x v="0"/>
    <s v="2-512"/>
    <x v="8"/>
    <n v="0"/>
    <n v="1150"/>
    <s v="0174906-IN"/>
    <d v="2019-10-10T00:00:00"/>
    <s v="000000020025136"/>
    <n v="1150"/>
    <x v="0"/>
    <m/>
    <s v="21.0"/>
    <s v="00036.0"/>
    <s v="91001"/>
    <s v="85000"/>
    <x v="6"/>
    <x v="104"/>
    <n v="2.6469133279163675E-4"/>
    <s v="Lenovo 300e Laptops, electronic waste, 3 yr sealed battery replacement, 4.5 year warranty, integration services, imaging, asset tag &amp; reporting, cart wiring, and delivery at Wedgeworth. Total computers: 255"/>
  </r>
  <r>
    <s v="Wedgeworth-21st Century-Technology"/>
    <x v="0"/>
    <x v="0"/>
    <x v="32"/>
    <x v="0"/>
    <x v="0"/>
    <x v="5"/>
    <x v="0"/>
    <x v="9"/>
    <x v="0"/>
    <s v="2-512"/>
    <x v="8"/>
    <n v="0"/>
    <n v="2185"/>
    <s v="0174906-IN"/>
    <d v="2019-10-10T00:00:00"/>
    <s v="000000020025136"/>
    <n v="2185"/>
    <x v="0"/>
    <m/>
    <s v="21.0"/>
    <s v="00036.0"/>
    <s v="91001"/>
    <s v="85000"/>
    <x v="6"/>
    <x v="104"/>
    <n v="5.0291353230410988E-4"/>
    <s v="Lenovo 300e Laptops, electronic waste, 3 yr sealed battery replacement, 4.5 year warranty, integration services, imaging, asset tag &amp; reporting, cart wiring, and delivery at Wedgeworth. Total computers: 255"/>
  </r>
  <r>
    <s v="Wedgeworth-21st Century-Technology"/>
    <x v="0"/>
    <x v="0"/>
    <x v="32"/>
    <x v="0"/>
    <x v="0"/>
    <x v="5"/>
    <x v="0"/>
    <x v="9"/>
    <x v="0"/>
    <s v="2-512"/>
    <x v="8"/>
    <n v="0"/>
    <n v="2677.2"/>
    <s v="0174906-IN"/>
    <d v="2019-10-10T00:00:00"/>
    <s v="000000020025136"/>
    <n v="2677.2"/>
    <x v="0"/>
    <m/>
    <s v="21.0"/>
    <s v="00036.0"/>
    <s v="91001"/>
    <s v="85000"/>
    <x v="6"/>
    <x v="104"/>
    <n v="6.1620142273893037E-4"/>
    <s v="Lenovo 300e Laptops, electronic waste, 3 yr sealed battery replacement, 4.5 year warranty, integration services, imaging, asset tag &amp; reporting, cart wiring, and delivery at Wedgeworth. Total computers: 255"/>
  </r>
  <r>
    <s v="Wedgeworth-21st Century-Technology"/>
    <x v="0"/>
    <x v="0"/>
    <x v="32"/>
    <x v="0"/>
    <x v="0"/>
    <x v="5"/>
    <x v="0"/>
    <x v="9"/>
    <x v="0"/>
    <s v="2-512"/>
    <x v="8"/>
    <n v="0"/>
    <n v="7366.9"/>
    <s v="0174906-IN"/>
    <d v="2019-10-10T00:00:00"/>
    <s v="000000020025136"/>
    <n v="7366.9"/>
    <x v="0"/>
    <m/>
    <s v="21.0"/>
    <s v="00036.0"/>
    <s v="91001"/>
    <s v="85000"/>
    <x v="6"/>
    <x v="104"/>
    <n v="1.695612677863225E-3"/>
    <s v="Lenovo 300e Laptops, electronic waste, 3 yr sealed battery replacement, 4.5 year warranty, integration services, imaging, asset tag &amp; reporting, cart wiring, and delivery at Wedgeworth. Total computers: 255"/>
  </r>
  <r>
    <s v="Wedgeworth-21st Century-Technology"/>
    <x v="0"/>
    <x v="0"/>
    <x v="32"/>
    <x v="0"/>
    <x v="0"/>
    <x v="0"/>
    <x v="0"/>
    <x v="8"/>
    <x v="0"/>
    <s v="2-2605"/>
    <x v="0"/>
    <n v="0"/>
    <n v="31207.759999999998"/>
    <s v="0175048-IN"/>
    <d v="2019-10-08T00:00:00"/>
    <s v="000000020023867"/>
    <n v="31207.759999999998"/>
    <x v="0"/>
    <m/>
    <s v="21.0"/>
    <s v="00036.0"/>
    <s v="91001"/>
    <s v="85000"/>
    <x v="0"/>
    <x v="104"/>
    <n v="3.9328360498965396E-2"/>
    <s v="Ergotron Zip40 Charging carts to store laptops at Wedgeworth. Total carts: 24"/>
  </r>
  <r>
    <s v="Wedgeworth-21st Century-Contractor"/>
    <x v="0"/>
    <x v="3"/>
    <x v="32"/>
    <x v="0"/>
    <x v="11"/>
    <x v="3"/>
    <x v="17"/>
    <x v="250"/>
    <x v="1"/>
    <m/>
    <x v="28"/>
    <n v="0"/>
    <n v="12744.48"/>
    <s v="Pay app #6"/>
    <d v="2021-04-06T00:00:00"/>
    <s v="000000020177862"/>
    <n v="12744.48"/>
    <x v="0"/>
    <m/>
    <s v="21.0"/>
    <s v="00036.0"/>
    <s v="91001"/>
    <s v="85000"/>
    <x v="3"/>
    <x v="104"/>
    <n v="2.8307881484535204E-2"/>
    <s v="Prep &amp; install Mohawk LVT, walk off mat &amp; base at Wedgeworth for room #5 &amp; 6"/>
  </r>
  <r>
    <s v="Wedgeworth-Drinking fountain replacement-Contractor"/>
    <x v="0"/>
    <x v="3"/>
    <x v="32"/>
    <x v="2"/>
    <x v="4"/>
    <x v="3"/>
    <x v="157"/>
    <x v="89"/>
    <x v="1"/>
    <m/>
    <x v="337"/>
    <n v="0"/>
    <n v="3502.75"/>
    <s v="Pay app #1"/>
    <d v="2021-04-07T00:00:00"/>
    <s v="000000020178359"/>
    <n v="3502.75"/>
    <x v="0"/>
    <m/>
    <s v="21.0"/>
    <s v="00036.0"/>
    <s v="91001"/>
    <s v="85000"/>
    <x v="4"/>
    <x v="105"/>
    <n v="0.53888461538461541"/>
    <s v="Provide &amp; install dual wall mount drinking fountain (hi &amp; lo) at Wedgeworth."/>
  </r>
  <r>
    <s v="Wedgeworth-Drinking fountain replacement-Contractor"/>
    <x v="0"/>
    <x v="3"/>
    <x v="32"/>
    <x v="2"/>
    <x v="4"/>
    <x v="3"/>
    <x v="157"/>
    <x v="310"/>
    <x v="2"/>
    <s v="2-6495"/>
    <x v="337"/>
    <n v="2997.25"/>
    <n v="2997.25"/>
    <m/>
    <m/>
    <m/>
    <n v="0"/>
    <x v="0"/>
    <m/>
    <s v="21.0"/>
    <s v="00036.0"/>
    <s v="91001"/>
    <s v="85000"/>
    <x v="4"/>
    <x v="105"/>
    <n v="0"/>
    <s v="Provide &amp; install dual wall mount drinking fountain (hi &amp; lo) at Wedgeworth."/>
  </r>
  <r>
    <s v="Wedgeworth-Drinking fountain replacement-DSA Inspection"/>
    <x v="0"/>
    <x v="4"/>
    <x v="32"/>
    <x v="2"/>
    <x v="5"/>
    <x v="4"/>
    <x v="4"/>
    <x v="7"/>
    <x v="2"/>
    <s v="2-6607"/>
    <x v="7"/>
    <n v="1200"/>
    <n v="1200"/>
    <m/>
    <m/>
    <m/>
    <n v="0"/>
    <x v="0"/>
    <m/>
    <s v="21.0"/>
    <s v="00036.0"/>
    <s v="91001"/>
    <s v="85000"/>
    <x v="5"/>
    <x v="105"/>
    <n v="0"/>
    <s v="General inspection for the project as defined in Title 24 at Wedgeworth.  Construction of 1 bottle filler at existing drinking fountain &amp; 2 drinking fountain guardrails"/>
  </r>
  <r>
    <s v="Willow-21st Century-Environ Consultant"/>
    <x v="0"/>
    <x v="2"/>
    <x v="33"/>
    <x v="0"/>
    <x v="2"/>
    <x v="2"/>
    <x v="68"/>
    <x v="45"/>
    <x v="1"/>
    <s v="21-1574"/>
    <x v="97"/>
    <n v="0"/>
    <n v="2700"/>
    <s v="MCSI-4623"/>
    <d v="2020-10-20T00:00:00"/>
    <s v="000000020136035"/>
    <n v="2700"/>
    <x v="0"/>
    <m/>
    <s v="21.0"/>
    <s v="00036.0"/>
    <s v="91001"/>
    <s v="85000"/>
    <x v="2"/>
    <x v="106"/>
    <n v="6.553398058252427E-2"/>
    <s v="Asbestos &amp; lead-based paint survey of Willow's permanent buildings."/>
  </r>
  <r>
    <s v="Wilson HS-21st Century-Technology"/>
    <x v="7"/>
    <x v="0"/>
    <x v="34"/>
    <x v="0"/>
    <x v="0"/>
    <x v="5"/>
    <x v="0"/>
    <x v="9"/>
    <x v="0"/>
    <s v="2-512"/>
    <x v="8"/>
    <n v="0"/>
    <n v="22124.25"/>
    <s v="0173713-IN"/>
    <d v="2019-10-10T00:00:00"/>
    <s v="000000020025135"/>
    <n v="22124.25"/>
    <x v="0"/>
    <m/>
    <s v="21.0"/>
    <s v="00036.0"/>
    <s v="91001"/>
    <s v="85000"/>
    <x v="1"/>
    <x v="107"/>
    <n v="5.0922584517524953E-3"/>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9"/>
    <x v="0"/>
    <s v="2-512"/>
    <x v="8"/>
    <n v="0"/>
    <n v="506528.77"/>
    <s v="0174691-IN"/>
    <d v="2019-10-10T00:00:00"/>
    <s v="000000020025135"/>
    <n v="506528.77"/>
    <x v="0"/>
    <m/>
    <s v="21.0"/>
    <s v="00036.0"/>
    <s v="91001"/>
    <s v="85000"/>
    <x v="1"/>
    <x v="107"/>
    <n v="0.11658589150313778"/>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9"/>
    <x v="0"/>
    <s v="2-512"/>
    <x v="8"/>
    <n v="0"/>
    <n v="171"/>
    <s v="0173713-IN"/>
    <d v="2019-10-10T00:00:00"/>
    <s v="000000020025135"/>
    <n v="171"/>
    <x v="0"/>
    <m/>
    <s v="21.0"/>
    <s v="00036.0"/>
    <s v="91001"/>
    <s v="85000"/>
    <x v="6"/>
    <x v="107"/>
    <n v="3.9358450354234683E-5"/>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9"/>
    <x v="0"/>
    <s v="2-512"/>
    <x v="8"/>
    <n v="0"/>
    <n v="85.5"/>
    <s v="0173713-IN"/>
    <d v="2019-10-10T00:00:00"/>
    <s v="000000020025135"/>
    <n v="85.5"/>
    <x v="0"/>
    <m/>
    <s v="21.0"/>
    <s v="00036.0"/>
    <s v="91001"/>
    <s v="85000"/>
    <x v="6"/>
    <x v="107"/>
    <n v="1.9679225177117342E-5"/>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9"/>
    <x v="0"/>
    <s v="2-512"/>
    <x v="8"/>
    <n v="0"/>
    <n v="285"/>
    <s v="0173713-IN"/>
    <d v="2019-10-10T00:00:00"/>
    <s v="000000020025135"/>
    <n v="285"/>
    <x v="0"/>
    <m/>
    <s v="21.0"/>
    <s v="00036.0"/>
    <s v="91001"/>
    <s v="85000"/>
    <x v="6"/>
    <x v="107"/>
    <n v="6.5597417257057806E-5"/>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9"/>
    <x v="0"/>
    <s v="2-512"/>
    <x v="8"/>
    <n v="0"/>
    <n v="541.5"/>
    <s v="0173713-IN"/>
    <d v="2019-10-10T00:00:00"/>
    <s v="000000020025135"/>
    <n v="541.5"/>
    <x v="0"/>
    <m/>
    <s v="21.0"/>
    <s v="00036.0"/>
    <s v="91001"/>
    <s v="85000"/>
    <x v="6"/>
    <x v="107"/>
    <n v="1.2463509278840982E-4"/>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9"/>
    <x v="0"/>
    <s v="2-512"/>
    <x v="8"/>
    <n v="0"/>
    <n v="663.48"/>
    <s v="0173713-IN"/>
    <d v="2019-10-10T00:00:00"/>
    <s v="000000020025135"/>
    <n v="663.48"/>
    <x v="0"/>
    <m/>
    <s v="21.0"/>
    <s v="00036.0"/>
    <s v="91001"/>
    <s v="85000"/>
    <x v="6"/>
    <x v="107"/>
    <n v="1.5271078737443057E-4"/>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9"/>
    <x v="0"/>
    <s v="2-512"/>
    <x v="8"/>
    <n v="0"/>
    <n v="1825.71"/>
    <s v="0173713-IN"/>
    <d v="2019-10-10T00:00:00"/>
    <s v="000000020025135"/>
    <n v="1825.71"/>
    <x v="0"/>
    <m/>
    <s v="21.0"/>
    <s v="00036.0"/>
    <s v="91001"/>
    <s v="85000"/>
    <x v="6"/>
    <x v="107"/>
    <n v="4.2021705494871232E-4"/>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9"/>
    <x v="0"/>
    <s v="2-512"/>
    <x v="8"/>
    <n v="0"/>
    <n v="1957.5"/>
    <s v="0174691-IN"/>
    <d v="2019-10-10T00:00:00"/>
    <s v="000000020025135"/>
    <n v="1957.5"/>
    <x v="0"/>
    <m/>
    <s v="21.0"/>
    <s v="00036.0"/>
    <s v="91001"/>
    <s v="85000"/>
    <x v="6"/>
    <x v="107"/>
    <n v="4.5055068168663387E-4"/>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9"/>
    <x v="0"/>
    <s v="2-512"/>
    <x v="8"/>
    <n v="0"/>
    <n v="3915"/>
    <s v="0174691-IN"/>
    <d v="2019-10-10T00:00:00"/>
    <s v="000000020025135"/>
    <n v="3915"/>
    <x v="0"/>
    <m/>
    <s v="21.0"/>
    <s v="00036.0"/>
    <s v="91001"/>
    <s v="85000"/>
    <x v="6"/>
    <x v="107"/>
    <n v="9.0110136337326775E-4"/>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9"/>
    <x v="0"/>
    <s v="2-512"/>
    <x v="8"/>
    <n v="0"/>
    <n v="6525"/>
    <s v="0174691-IN"/>
    <d v="2019-10-10T00:00:00"/>
    <s v="000000020025135"/>
    <n v="6525"/>
    <x v="0"/>
    <m/>
    <s v="21.0"/>
    <s v="00036.0"/>
    <s v="91001"/>
    <s v="85000"/>
    <x v="6"/>
    <x v="107"/>
    <n v="1.501835605622113E-3"/>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9"/>
    <x v="0"/>
    <s v="2-512"/>
    <x v="8"/>
    <n v="0"/>
    <n v="12397.5"/>
    <s v="0174691-IN"/>
    <d v="2019-10-10T00:00:00"/>
    <s v="000000020025135"/>
    <n v="12397.5"/>
    <x v="0"/>
    <m/>
    <s v="21.0"/>
    <s v="00036.0"/>
    <s v="91001"/>
    <s v="85000"/>
    <x v="6"/>
    <x v="107"/>
    <n v="2.8534876506820148E-3"/>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9"/>
    <x v="0"/>
    <s v="2-512"/>
    <x v="8"/>
    <n v="0"/>
    <n v="15190.2"/>
    <s v="0174691-IN"/>
    <d v="2019-10-10T00:00:00"/>
    <s v="000000020025135"/>
    <n v="15190.2"/>
    <x v="0"/>
    <m/>
    <s v="21.0"/>
    <s v="00036.0"/>
    <s v="91001"/>
    <s v="85000"/>
    <x v="6"/>
    <x v="107"/>
    <n v="3.496273289888279E-3"/>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9"/>
    <x v="0"/>
    <s v="2-512"/>
    <x v="8"/>
    <n v="0"/>
    <n v="41799.15"/>
    <s v="0174691-IN"/>
    <d v="2019-10-10T00:00:00"/>
    <s v="000000020025135"/>
    <n v="41799.15"/>
    <x v="0"/>
    <m/>
    <s v="21.0"/>
    <s v="00036.0"/>
    <s v="91001"/>
    <s v="85000"/>
    <x v="6"/>
    <x v="107"/>
    <n v="9.6207588896152565E-3"/>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0"/>
    <x v="0"/>
    <s v="2-512"/>
    <x v="8"/>
    <n v="0"/>
    <n v="3881.45"/>
    <s v="0173890-IN"/>
    <d v="2019-10-21T00:00:00"/>
    <s v="000000020028933"/>
    <n v="3881.45"/>
    <x v="0"/>
    <m/>
    <s v="21.0"/>
    <s v="00036.0"/>
    <s v="91001"/>
    <s v="85000"/>
    <x v="1"/>
    <x v="107"/>
    <n v="8.9337928144704213E-4"/>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0"/>
    <x v="0"/>
    <s v="2-512"/>
    <x v="8"/>
    <n v="0"/>
    <n v="116.4"/>
    <s v="0173890-IN"/>
    <d v="2019-10-21T00:00:00"/>
    <s v="000000020028933"/>
    <n v="116.4"/>
    <x v="0"/>
    <m/>
    <s v="21.0"/>
    <s v="00036.0"/>
    <s v="91001"/>
    <s v="85000"/>
    <x v="6"/>
    <x v="107"/>
    <n v="2.6791366206040452E-5"/>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0"/>
    <x v="0"/>
    <s v="2-512"/>
    <x v="8"/>
    <n v="0"/>
    <n v="95"/>
    <s v="0173890-IN"/>
    <d v="2019-10-21T00:00:00"/>
    <s v="000000020028933"/>
    <n v="95"/>
    <x v="0"/>
    <m/>
    <s v="21.0"/>
    <s v="00036.0"/>
    <s v="91001"/>
    <s v="85000"/>
    <x v="6"/>
    <x v="107"/>
    <n v="2.1865805752352601E-5"/>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0"/>
    <x v="0"/>
    <s v="2-512"/>
    <x v="8"/>
    <n v="0"/>
    <n v="50"/>
    <s v="0173890-IN"/>
    <d v="2019-10-21T00:00:00"/>
    <s v="000000020028933"/>
    <n v="50"/>
    <x v="0"/>
    <m/>
    <s v="21.0"/>
    <s v="00036.0"/>
    <s v="91001"/>
    <s v="85000"/>
    <x v="6"/>
    <x v="107"/>
    <n v="1.1508318817027685E-5"/>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0"/>
    <x v="0"/>
    <s v="2-512"/>
    <x v="8"/>
    <n v="0"/>
    <n v="30"/>
    <s v="0173890-IN"/>
    <d v="2019-10-21T00:00:00"/>
    <s v="000000020028933"/>
    <n v="30"/>
    <x v="0"/>
    <m/>
    <s v="21.0"/>
    <s v="00036.0"/>
    <s v="91001"/>
    <s v="85000"/>
    <x v="6"/>
    <x v="107"/>
    <n v="6.9049912902166112E-6"/>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0"/>
    <x v="0"/>
    <s v="2-512"/>
    <x v="8"/>
    <n v="0"/>
    <n v="15"/>
    <s v="0173890-IN"/>
    <d v="2019-10-21T00:00:00"/>
    <s v="000000020028933"/>
    <n v="15"/>
    <x v="0"/>
    <m/>
    <s v="21.0"/>
    <s v="00036.0"/>
    <s v="91001"/>
    <s v="85000"/>
    <x v="6"/>
    <x v="107"/>
    <n v="3.4524956451083056E-6"/>
    <s v="Lenovo 300e Laptops, electronic waste, 3 yr sealed battery replacement, 4.5 year warranty, integration services, imaging, asset tag &amp; reporting, cart wiring, and delivery for Wilson HS. Total computers: 1372"/>
  </r>
  <r>
    <s v="Wilson HS-21st Century-Technology"/>
    <x v="7"/>
    <x v="0"/>
    <x v="34"/>
    <x v="0"/>
    <x v="0"/>
    <x v="5"/>
    <x v="0"/>
    <x v="0"/>
    <x v="0"/>
    <s v="2-512"/>
    <x v="8"/>
    <n v="0"/>
    <n v="320.3"/>
    <s v="0173890-IN"/>
    <d v="2019-10-21T00:00:00"/>
    <s v="000000020028933"/>
    <n v="320.3"/>
    <x v="0"/>
    <m/>
    <s v="21.0"/>
    <s v="00036.0"/>
    <s v="91001"/>
    <s v="85000"/>
    <x v="6"/>
    <x v="107"/>
    <n v="7.372229034187936E-5"/>
    <s v="Lenovo 300e Laptops, electronic waste, 3 yr sealed battery replacement, 4.5 year warranty, integration services, imaging, asset tag &amp; reporting, cart wiring, and delivery for Wilson HS. Total computers: 1372"/>
  </r>
  <r>
    <s v="Wilson HS-21st Century-Technology"/>
    <x v="7"/>
    <x v="0"/>
    <x v="34"/>
    <x v="0"/>
    <x v="0"/>
    <x v="0"/>
    <x v="0"/>
    <x v="8"/>
    <x v="0"/>
    <s v="2-2605"/>
    <x v="0"/>
    <n v="0"/>
    <n v="53313.26"/>
    <s v="0174830-IN"/>
    <d v="2019-10-08T00:00:00"/>
    <s v="000000020023867"/>
    <n v="53313.26"/>
    <x v="0"/>
    <m/>
    <s v="21.0"/>
    <s v="00036.0"/>
    <s v="91001"/>
    <s v="85000"/>
    <x v="0"/>
    <x v="107"/>
    <n v="6.7185953386435682E-2"/>
    <s v="Ergotron Zip40 Charging carts to store laptops at Wilson HS. Total carts: 41"/>
  </r>
  <r>
    <s v="Wilson HS-21st Century-Contractor"/>
    <x v="7"/>
    <x v="3"/>
    <x v="34"/>
    <x v="0"/>
    <x v="11"/>
    <x v="3"/>
    <x v="17"/>
    <x v="29"/>
    <x v="1"/>
    <m/>
    <x v="28"/>
    <n v="0"/>
    <n v="12744.48"/>
    <s v="Pay app #4"/>
    <d v="2020-12-08T00:00:00"/>
    <s v="000000020148205"/>
    <n v="12744.48"/>
    <x v="0"/>
    <m/>
    <s v="21.0"/>
    <s v="00036.0"/>
    <s v="91001"/>
    <s v="85000"/>
    <x v="3"/>
    <x v="107"/>
    <n v="2.8307881484535204E-2"/>
    <s v="Prep &amp; install Mohawk LVT, walk off mat &amp; base at Wilson HS for room #B-6A &amp; D-2"/>
  </r>
  <r>
    <s v="Wilson HS-21st Century-Contractor"/>
    <x v="7"/>
    <x v="3"/>
    <x v="34"/>
    <x v="0"/>
    <x v="11"/>
    <x v="3"/>
    <x v="17"/>
    <x v="250"/>
    <x v="1"/>
    <m/>
    <x v="28"/>
    <n v="0"/>
    <n v="6372.24"/>
    <s v="Pay app #6"/>
    <d v="2021-04-06T00:00:00"/>
    <s v="000000020177862"/>
    <n v="6372.24"/>
    <x v="0"/>
    <m/>
    <s v="21.0"/>
    <s v="00036.0"/>
    <s v="91001"/>
    <s v="85000"/>
    <x v="3"/>
    <x v="107"/>
    <n v="1.4153940742267602E-2"/>
    <s v="Prep &amp; install Mohawk LVT, walk off mat &amp; base at Wilson HS for room #T1"/>
  </r>
  <r>
    <s v="Wilson HS-21st Century-Environ Consultant"/>
    <x v="7"/>
    <x v="2"/>
    <x v="34"/>
    <x v="0"/>
    <x v="2"/>
    <x v="2"/>
    <x v="68"/>
    <x v="45"/>
    <x v="1"/>
    <s v="21-1582"/>
    <x v="97"/>
    <n v="0"/>
    <n v="3400"/>
    <s v="MCSI-4627"/>
    <d v="2020-10-20T00:00:00"/>
    <s v="000000020136035"/>
    <n v="3400"/>
    <x v="0"/>
    <m/>
    <s v="21.0"/>
    <s v="00036.0"/>
    <s v="91001"/>
    <s v="85000"/>
    <x v="2"/>
    <x v="107"/>
    <n v="8.2524271844660199E-2"/>
    <s v="Asbestos &amp; lead-based paint survey of Wilson HS permanent buildings."/>
  </r>
  <r>
    <s v="Wilson HS-Drinking fountain replacement-DSA Inspection"/>
    <x v="7"/>
    <x v="4"/>
    <x v="34"/>
    <x v="2"/>
    <x v="5"/>
    <x v="4"/>
    <x v="4"/>
    <x v="7"/>
    <x v="2"/>
    <s v="2-6608"/>
    <x v="7"/>
    <n v="1200"/>
    <n v="1200"/>
    <m/>
    <m/>
    <m/>
    <n v="0"/>
    <x v="0"/>
    <m/>
    <s v="21.0"/>
    <s v="00036.0"/>
    <s v="91001"/>
    <s v="85000"/>
    <x v="5"/>
    <x v="108"/>
    <n v="0"/>
    <s v="General inspection for the project as defined in Title 24 at Wilson HS.  Replacement of 3-exterior drinking fountains"/>
  </r>
  <r>
    <s v="Wilson HS-Fire alarm-Design"/>
    <x v="7"/>
    <x v="6"/>
    <x v="34"/>
    <x v="3"/>
    <x v="10"/>
    <x v="8"/>
    <x v="12"/>
    <x v="197"/>
    <x v="1"/>
    <m/>
    <x v="20"/>
    <n v="0"/>
    <n v="2275"/>
    <n v="28122"/>
    <d v="2021-01-07T00:00:00"/>
    <s v="000000020154828"/>
    <n v="2275"/>
    <x v="47"/>
    <m/>
    <s v="21.0"/>
    <s v="00036.0"/>
    <s v="91001"/>
    <s v="85000"/>
    <x v="8"/>
    <x v="109"/>
    <n v="1.3276918587686024E-2"/>
    <s v="Architect - Provide architectural &amp; engineering services to upgrade the existing fire detection and alarm systems for Wilson HS. Facilities paid PO1-20*908 &amp; 19-104058 in the amount of $34,125.00. The total architect contract for Wilson HS FA is $45,500.00"/>
  </r>
  <r>
    <s v="Wilson HS-Fire alarm-Design"/>
    <x v="7"/>
    <x v="6"/>
    <x v="34"/>
    <x v="3"/>
    <x v="10"/>
    <x v="8"/>
    <x v="12"/>
    <x v="33"/>
    <x v="1"/>
    <m/>
    <x v="20"/>
    <n v="0"/>
    <n v="2275"/>
    <n v="28164"/>
    <d v="2021-02-05T00:00:00"/>
    <s v="000000020162584"/>
    <n v="2275"/>
    <x v="47"/>
    <m/>
    <s v="21.0"/>
    <s v="00036.0"/>
    <s v="91001"/>
    <s v="85000"/>
    <x v="8"/>
    <x v="109"/>
    <n v="1.3276918587686024E-2"/>
    <s v="Architect - Provide architectural &amp; engineering services to upgrade the existing fire detection and alarm systems for Wilson HS. Facilities paid PO1-20*908 &amp; 19-104058 in the amount of $34,125.00. The total architect contract for Wilson HS FA is $45,500.00"/>
  </r>
  <r>
    <s v="Wilson HS-Fire alarm-Design"/>
    <x v="7"/>
    <x v="6"/>
    <x v="34"/>
    <x v="3"/>
    <x v="10"/>
    <x v="8"/>
    <x v="12"/>
    <x v="34"/>
    <x v="1"/>
    <m/>
    <x v="20"/>
    <n v="0"/>
    <n v="2275"/>
    <n v="28468"/>
    <d v="2021-03-24T00:00:00"/>
    <s v="000000020174735"/>
    <n v="2275"/>
    <x v="47"/>
    <m/>
    <s v="21.0"/>
    <s v="00036.0"/>
    <s v="91001"/>
    <s v="85000"/>
    <x v="8"/>
    <x v="109"/>
    <n v="1.3276918587686024E-2"/>
    <s v="Architect - Provide architectural &amp; engineering services to upgrade the existing fire detection and alarm systems for Wilson HS. Facilities paid PO1-20*908 &amp; 19-104058 in the amount of $34,125.00. The total architect contract for Wilson HS FA is $45,500.00"/>
  </r>
  <r>
    <s v="Wilson HS-Fire alarm-Design"/>
    <x v="7"/>
    <x v="6"/>
    <x v="34"/>
    <x v="3"/>
    <x v="10"/>
    <x v="8"/>
    <x v="12"/>
    <x v="25"/>
    <x v="2"/>
    <s v="21-1992"/>
    <x v="20"/>
    <n v="4550"/>
    <n v="4550"/>
    <m/>
    <m/>
    <m/>
    <n v="0"/>
    <x v="47"/>
    <m/>
    <s v="21.0"/>
    <s v="00036.0"/>
    <s v="91001"/>
    <s v="85000"/>
    <x v="8"/>
    <x v="109"/>
    <n v="0"/>
    <s v="Architect - Provide architectural &amp; engineering services to upgrade the existing fire detection and alarm systems for Wilson HS. Facilities paid PO1-20*908 &amp; 19-104058 in the amount of $34,125.00. The total architect contract for Wilson HS FA is $45,500.00"/>
  </r>
  <r>
    <s v="Wilson HS-Fire Alarm-DSA Inspection"/>
    <x v="7"/>
    <x v="4"/>
    <x v="34"/>
    <x v="3"/>
    <x v="5"/>
    <x v="4"/>
    <x v="134"/>
    <x v="194"/>
    <x v="0"/>
    <m/>
    <x v="338"/>
    <n v="0"/>
    <n v="4125"/>
    <s v="202006-05:WHSFA"/>
    <d v="2020-06-19T00:00:00"/>
    <s v="000000020106934"/>
    <n v="4125"/>
    <x v="47"/>
    <m/>
    <s v="21.0"/>
    <s v="00036.0"/>
    <s v="91001"/>
    <s v="85000"/>
    <x v="5"/>
    <x v="109"/>
    <n v="0.25"/>
    <s v="General inspection for the project as defined in Title 24 at Wilson HS.  Alterations to 13 fire alarm upgrade buildings A, E, F, K, P, S, B, C (C1, C2, C3), D, G, H, N, T"/>
  </r>
  <r>
    <s v="Wilson HS-Fire Alarm-DSA Inspection"/>
    <x v="7"/>
    <x v="4"/>
    <x v="34"/>
    <x v="3"/>
    <x v="5"/>
    <x v="4"/>
    <x v="134"/>
    <x v="226"/>
    <x v="1"/>
    <m/>
    <x v="338"/>
    <n v="0"/>
    <n v="8250"/>
    <s v="202008-08:WHSFA"/>
    <d v="2020-08-19T00:00:00"/>
    <s v="000000020120364"/>
    <n v="8250"/>
    <x v="47"/>
    <m/>
    <s v="21.0"/>
    <s v="00036.0"/>
    <s v="91001"/>
    <s v="85000"/>
    <x v="5"/>
    <x v="109"/>
    <n v="0.5"/>
    <s v="General inspection for the project as defined in Title 24 at Wilson HS.  Alterations to 13 fire alarm upgrade buildings A, E, F, K, P, S, B, C (C1, C2, C3), D, G, H, N, T"/>
  </r>
  <r>
    <s v="Wilson HS-Fire Alarm-DSA Inspection"/>
    <x v="7"/>
    <x v="4"/>
    <x v="34"/>
    <x v="3"/>
    <x v="5"/>
    <x v="4"/>
    <x v="134"/>
    <x v="199"/>
    <x v="1"/>
    <m/>
    <x v="338"/>
    <n v="0"/>
    <n v="3625"/>
    <s v="20210630-10: WHSFA"/>
    <d v="2021-09-13T00:00:00"/>
    <s v="000000020257046"/>
    <n v="3625"/>
    <x v="47"/>
    <m/>
    <s v="21.0"/>
    <s v="00036.0"/>
    <s v="91001"/>
    <s v="85000"/>
    <x v="5"/>
    <x v="109"/>
    <n v="0.2196969696969697"/>
    <s v="General inspection for the project as defined in Title 24 at Wilson HS.  Alterations to 13 fire alarm upgrade buildings A, E, F, K, P, S, B, C (C1, C2, C3), D, G, H, N, T"/>
  </r>
  <r>
    <s v="Wilson HS-Fire Alarm-DSA Inspection"/>
    <x v="7"/>
    <x v="4"/>
    <x v="34"/>
    <x v="3"/>
    <x v="5"/>
    <x v="4"/>
    <x v="134"/>
    <x v="25"/>
    <x v="2"/>
    <s v="2-10148"/>
    <x v="338"/>
    <n v="500"/>
    <n v="500"/>
    <m/>
    <m/>
    <m/>
    <n v="0"/>
    <x v="47"/>
    <m/>
    <s v="21.0"/>
    <s v="00036.0"/>
    <s v="91001"/>
    <s v="85000"/>
    <x v="5"/>
    <x v="109"/>
    <n v="0"/>
    <s v="General inspection for the project as defined in Title 24 at Wilson HS.  Alterations to 13 fire alarm upgrade buildings A, E, F, K, P, S, B, C (C1, C2, C3), D, G, H, N, T"/>
  </r>
  <r>
    <s v="Wilson HS-Fire Alarm-Contractor"/>
    <x v="7"/>
    <x v="3"/>
    <x v="34"/>
    <x v="3"/>
    <x v="13"/>
    <x v="3"/>
    <x v="59"/>
    <x v="123"/>
    <x v="0"/>
    <m/>
    <x v="83"/>
    <n v="0"/>
    <n v="2997.25"/>
    <s v="Pay app #1"/>
    <d v="2020-03-10T00:00:00"/>
    <s v="000000020079637"/>
    <n v="2997.25"/>
    <x v="47"/>
    <m/>
    <s v="21.0"/>
    <s v="00036.0"/>
    <s v="91001"/>
    <s v="85000"/>
    <x v="4"/>
    <x v="109"/>
    <n v="2.3421093793875481E-3"/>
    <s v="Fire alarm and low voltage service for Wilson HS. Change order of $12,590.25 is created using Facilities' account string (PO2W-22*915)"/>
  </r>
  <r>
    <s v="Wilson HS-Fire Alarm-Contractor"/>
    <x v="7"/>
    <x v="3"/>
    <x v="34"/>
    <x v="3"/>
    <x v="13"/>
    <x v="3"/>
    <x v="59"/>
    <x v="125"/>
    <x v="0"/>
    <m/>
    <x v="83"/>
    <n v="0"/>
    <n v="1723.3"/>
    <s v="Pay app #4"/>
    <d v="2020-05-29T00:00:00"/>
    <s v="000000020101116"/>
    <n v="1723.3"/>
    <x v="47"/>
    <m/>
    <s v="21.0"/>
    <s v="00036.0"/>
    <s v="91001"/>
    <s v="85000"/>
    <x v="4"/>
    <x v="109"/>
    <n v="1.3466200995908121E-3"/>
    <s v="Fire alarm and low voltage service for Wilson HS. Change order of $12,590.25 is created using Facilities' account string (PO2W-22*915)"/>
  </r>
  <r>
    <s v="Wilson HS-Fire Alarm-Contractor"/>
    <x v="7"/>
    <x v="3"/>
    <x v="34"/>
    <x v="3"/>
    <x v="13"/>
    <x v="3"/>
    <x v="59"/>
    <x v="126"/>
    <x v="0"/>
    <m/>
    <x v="83"/>
    <n v="0"/>
    <n v="82411.360000000001"/>
    <s v="Pay app #5"/>
    <d v="2020-07-30T00:00:00"/>
    <s v="000000020117024"/>
    <n v="82411.360000000001"/>
    <x v="47"/>
    <m/>
    <s v="21.0"/>
    <s v="00036.0"/>
    <s v="91001"/>
    <s v="85000"/>
    <x v="4"/>
    <x v="109"/>
    <n v="6.4397837759307297E-2"/>
    <s v="Fire alarm and low voltage service for Wilson HS. Change order of $12,590.25 is created using Facilities' account string (PO2W-22*915)"/>
  </r>
  <r>
    <s v="Wilson HS-Fire Alarm-Contractor"/>
    <x v="7"/>
    <x v="3"/>
    <x v="34"/>
    <x v="3"/>
    <x v="13"/>
    <x v="3"/>
    <x v="59"/>
    <x v="126"/>
    <x v="0"/>
    <m/>
    <x v="83"/>
    <n v="0"/>
    <n v="79907.490000000005"/>
    <s v="Pay app #6"/>
    <d v="2020-07-30T00:00:00"/>
    <s v="000000020117024"/>
    <n v="79907.490000000005"/>
    <x v="47"/>
    <m/>
    <s v="21.0"/>
    <s v="00036.0"/>
    <s v="91001"/>
    <s v="85000"/>
    <x v="4"/>
    <x v="109"/>
    <n v="6.2441265097111259E-2"/>
    <s v="Fire alarm and low voltage service for Wilson HS. Change order of $12,590.25 is created using Facilities' account string (PO2W-22*915)"/>
  </r>
  <r>
    <s v="Wilson HS-Fire Alarm-Contractor"/>
    <x v="7"/>
    <x v="3"/>
    <x v="34"/>
    <x v="3"/>
    <x v="13"/>
    <x v="3"/>
    <x v="59"/>
    <x v="200"/>
    <x v="1"/>
    <m/>
    <x v="83"/>
    <n v="0"/>
    <n v="25191.82"/>
    <s v="Pay app #7"/>
    <d v="2020-08-28T00:00:00"/>
    <s v="000000020122656"/>
    <n v="25191.82"/>
    <x v="47"/>
    <m/>
    <s v="21.0"/>
    <s v="00036.0"/>
    <s v="91001"/>
    <s v="85000"/>
    <x v="4"/>
    <x v="109"/>
    <n v="1.9685377564715261E-2"/>
    <s v="Fire alarm and low voltage service for Wilson HS. Change order of $12,590.25 is created using Facilities' account string (PO2W-22*915)"/>
  </r>
  <r>
    <s v="Wilson HS-Fire Alarm-Contractor"/>
    <x v="7"/>
    <x v="3"/>
    <x v="34"/>
    <x v="3"/>
    <x v="13"/>
    <x v="3"/>
    <x v="59"/>
    <x v="44"/>
    <x v="1"/>
    <m/>
    <x v="83"/>
    <n v="0"/>
    <n v="25638.05"/>
    <s v="Pay app #8"/>
    <d v="2020-10-13T00:00:00"/>
    <s v="000000020134117"/>
    <n v="25638.05"/>
    <x v="47"/>
    <m/>
    <s v="21.0"/>
    <s v="00036.0"/>
    <s v="91001"/>
    <s v="85000"/>
    <x v="4"/>
    <x v="109"/>
    <n v="2.0034070355895214E-2"/>
    <s v="Fire alarm and low voltage service for Wilson HS. Change order of $12,590.25 is created using Facilities' account string (PO2W-22*915)"/>
  </r>
  <r>
    <s v="Wilson HS-Fire Alarm-Contractor"/>
    <x v="7"/>
    <x v="3"/>
    <x v="34"/>
    <x v="3"/>
    <x v="13"/>
    <x v="3"/>
    <x v="59"/>
    <x v="270"/>
    <x v="1"/>
    <m/>
    <x v="83"/>
    <n v="0"/>
    <n v="12068.33"/>
    <s v="Pay app #9"/>
    <d v="2020-11-04T00:00:00"/>
    <s v="000000020139892"/>
    <n v="12068.33"/>
    <x v="47"/>
    <m/>
    <s v="21.0"/>
    <s v="00036.0"/>
    <s v="91001"/>
    <s v="85000"/>
    <x v="4"/>
    <x v="109"/>
    <n v="9.4304275207420553E-3"/>
    <s v="Fire alarm and low voltage service for Wilson HS. Change order of $12,590.25 is created using Facilities' account string (PO2W-22*915)"/>
  </r>
  <r>
    <s v="Wilson HS-Fire Alarm-Contractor"/>
    <x v="7"/>
    <x v="3"/>
    <x v="34"/>
    <x v="3"/>
    <x v="13"/>
    <x v="3"/>
    <x v="59"/>
    <x v="90"/>
    <x v="1"/>
    <m/>
    <x v="83"/>
    <n v="0"/>
    <n v="4520.4799999999996"/>
    <s v="Pay app #13"/>
    <d v="2021-05-21T00:00:00"/>
    <s v="000000020191188"/>
    <n v="4520.4799999999996"/>
    <x v="47"/>
    <m/>
    <s v="21.0"/>
    <s v="00036.0"/>
    <s v="91001"/>
    <s v="85000"/>
    <x v="4"/>
    <x v="109"/>
    <n v="3.5323908940975302E-3"/>
    <s v="Fire alarm and low voltage service for Wilson HS. Change order of $12,590.25 is created using Facilities' account string (PO2W-22*915)"/>
  </r>
  <r>
    <s v="Wilson HS-Fire Alarm-Contractor"/>
    <x v="7"/>
    <x v="3"/>
    <x v="34"/>
    <x v="3"/>
    <x v="13"/>
    <x v="3"/>
    <x v="59"/>
    <x v="90"/>
    <x v="1"/>
    <m/>
    <x v="83"/>
    <n v="0"/>
    <n v="565.05999999999995"/>
    <s v="Pay app #14"/>
    <d v="2021-05-21T00:00:00"/>
    <s v="000000020191188"/>
    <n v="565.05999999999995"/>
    <x v="47"/>
    <m/>
    <s v="21.0"/>
    <s v="00036.0"/>
    <s v="91001"/>
    <s v="85000"/>
    <x v="4"/>
    <x v="109"/>
    <n v="4.4154886176219128E-4"/>
    <s v="Fire alarm and low voltage service for Wilson HS. Change order of $12,590.25 is created using Facilities' account string (PO2W-22*915)"/>
  </r>
  <r>
    <s v="Wilson HS-Fire Alarm-Contractor"/>
    <x v="7"/>
    <x v="3"/>
    <x v="34"/>
    <x v="3"/>
    <x v="13"/>
    <x v="3"/>
    <x v="59"/>
    <x v="201"/>
    <x v="2"/>
    <m/>
    <x v="83"/>
    <n v="0"/>
    <n v="25768.03"/>
    <s v="Pay app #16"/>
    <d v="2021-11-22T00:00:00"/>
    <s v="000000020341778"/>
    <n v="25768.03"/>
    <x v="47"/>
    <m/>
    <s v="21.0"/>
    <s v="00036.0"/>
    <s v="91001"/>
    <s v="85000"/>
    <x v="4"/>
    <x v="109"/>
    <n v="2.0135639253095243E-2"/>
    <s v="Fire alarm and low voltage service for Wilson HS. Change order of $12,590.25 is created using Facilities' account string (PO2W-22*915)"/>
  </r>
  <r>
    <s v="Wilson HS-Fire Alarm-Contractor"/>
    <x v="7"/>
    <x v="3"/>
    <x v="34"/>
    <x v="3"/>
    <x v="13"/>
    <x v="3"/>
    <x v="59"/>
    <x v="5"/>
    <x v="2"/>
    <s v="2-4505"/>
    <x v="83"/>
    <n v="21269.00999999998"/>
    <n v="21269.00999999998"/>
    <m/>
    <m/>
    <m/>
    <n v="0"/>
    <x v="47"/>
    <m/>
    <s v="21.0"/>
    <s v="00036.0"/>
    <s v="91001"/>
    <s v="85000"/>
    <x v="4"/>
    <x v="109"/>
    <n v="0"/>
    <s v="Fire alarm and low voltage service for Wilson HS. Change order of $12,590.25 is created using Facilities' account string (PO2W-22*915)"/>
  </r>
  <r>
    <s v="Wing Lane-21st Century-Technology"/>
    <x v="8"/>
    <x v="0"/>
    <x v="35"/>
    <x v="0"/>
    <x v="0"/>
    <x v="5"/>
    <x v="0"/>
    <x v="8"/>
    <x v="0"/>
    <s v="2-512"/>
    <x v="8"/>
    <n v="0"/>
    <n v="6238.67"/>
    <s v="0173676-IN"/>
    <d v="2019-10-08T00:00:00"/>
    <s v="000000020023867"/>
    <n v="6238.67"/>
    <x v="0"/>
    <m/>
    <s v="21.0"/>
    <s v="00036.0"/>
    <s v="91001"/>
    <s v="85000"/>
    <x v="1"/>
    <x v="110"/>
    <n v="1.4359320670845222E-3"/>
    <s v="Lenovo 300e Laptops, electronic waste, 3 yr sealed battery replacement, 4.5 year warranty, integration services, imaging, asset tag &amp; reporting, cart wiring, and delivery for Wing Lane. Total computers: 16"/>
  </r>
  <r>
    <s v="Wing Lane-21st Century-Technology"/>
    <x v="8"/>
    <x v="0"/>
    <x v="35"/>
    <x v="0"/>
    <x v="0"/>
    <x v="5"/>
    <x v="0"/>
    <x v="8"/>
    <x v="0"/>
    <s v="2-512"/>
    <x v="8"/>
    <n v="0"/>
    <n v="7798.34"/>
    <s v="0173772-IN"/>
    <d v="2019-10-08T00:00:00"/>
    <s v="000000020023867"/>
    <n v="7798.34"/>
    <x v="0"/>
    <m/>
    <s v="21.0"/>
    <s v="00036.0"/>
    <s v="91001"/>
    <s v="85000"/>
    <x v="1"/>
    <x v="110"/>
    <n v="1.7949156592715937E-3"/>
    <s v="Lenovo 300e Laptops, electronic waste, 3 yr sealed battery replacement, 4.5 year warranty, integration services, imaging, asset tag &amp; reporting, cart wiring, and delivery for Wing Lane. Total computers: 16"/>
  </r>
  <r>
    <s v="Wing Lane-21st Century-Technology"/>
    <x v="8"/>
    <x v="0"/>
    <x v="35"/>
    <x v="0"/>
    <x v="0"/>
    <x v="5"/>
    <x v="0"/>
    <x v="8"/>
    <x v="0"/>
    <s v="2-512"/>
    <x v="8"/>
    <n v="0"/>
    <n v="186.24"/>
    <s v="0173676-IN"/>
    <d v="2019-10-08T00:00:00"/>
    <s v="000000020023867"/>
    <n v="186.24"/>
    <x v="0"/>
    <m/>
    <s v="21.0"/>
    <s v="00036.0"/>
    <s v="91001"/>
    <s v="85000"/>
    <x v="6"/>
    <x v="110"/>
    <n v="4.2866185929664723E-5"/>
    <s v="Lenovo 300e Laptops, electronic waste, 3 yr sealed battery replacement, 4.5 year warranty, integration services, imaging, asset tag &amp; reporting, cart wiring, and delivery for Wing Lane. Total computers: 16"/>
  </r>
  <r>
    <s v="Wing Lane-21st Century-Technology"/>
    <x v="8"/>
    <x v="0"/>
    <x v="35"/>
    <x v="0"/>
    <x v="0"/>
    <x v="5"/>
    <x v="0"/>
    <x v="8"/>
    <x v="0"/>
    <s v="2-512"/>
    <x v="8"/>
    <n v="0"/>
    <n v="152"/>
    <s v="0173676-IN"/>
    <d v="2019-10-08T00:00:00"/>
    <s v="000000020023867"/>
    <n v="152"/>
    <x v="0"/>
    <m/>
    <s v="21.0"/>
    <s v="00036.0"/>
    <s v="91001"/>
    <s v="85000"/>
    <x v="6"/>
    <x v="110"/>
    <n v="3.4985289203764165E-5"/>
    <s v="Lenovo 300e Laptops, electronic waste, 3 yr sealed battery replacement, 4.5 year warranty, integration services, imaging, asset tag &amp; reporting, cart wiring, and delivery for Wing Lane. Total computers: 16"/>
  </r>
  <r>
    <s v="Wing Lane-21st Century-Technology"/>
    <x v="8"/>
    <x v="0"/>
    <x v="35"/>
    <x v="0"/>
    <x v="0"/>
    <x v="5"/>
    <x v="0"/>
    <x v="8"/>
    <x v="0"/>
    <s v="2-512"/>
    <x v="8"/>
    <n v="0"/>
    <n v="80"/>
    <s v="0173676-IN"/>
    <d v="2019-10-08T00:00:00"/>
    <s v="000000020023867"/>
    <n v="80"/>
    <x v="0"/>
    <m/>
    <s v="21.0"/>
    <s v="00036.0"/>
    <s v="91001"/>
    <s v="85000"/>
    <x v="6"/>
    <x v="110"/>
    <n v="1.8413310107244298E-5"/>
    <s v="Lenovo 300e Laptops, electronic waste, 3 yr sealed battery replacement, 4.5 year warranty, integration services, imaging, asset tag &amp; reporting, cart wiring, and delivery for Wing Lane. Total computers: 16"/>
  </r>
  <r>
    <s v="Wing Lane-21st Century-Technology"/>
    <x v="8"/>
    <x v="0"/>
    <x v="35"/>
    <x v="0"/>
    <x v="0"/>
    <x v="5"/>
    <x v="0"/>
    <x v="8"/>
    <x v="0"/>
    <s v="2-512"/>
    <x v="8"/>
    <n v="0"/>
    <n v="48"/>
    <s v="0173676-IN"/>
    <d v="2019-10-08T00:00:00"/>
    <s v="000000020023867"/>
    <n v="48"/>
    <x v="0"/>
    <m/>
    <s v="21.0"/>
    <s v="00036.0"/>
    <s v="91001"/>
    <s v="85000"/>
    <x v="6"/>
    <x v="110"/>
    <n v="1.1047986064346577E-5"/>
    <s v="Lenovo 300e Laptops, electronic waste, 3 yr sealed battery replacement, 4.5 year warranty, integration services, imaging, asset tag &amp; reporting, cart wiring, and delivery for Wing Lane. Total computers: 16"/>
  </r>
  <r>
    <s v="Wing Lane-21st Century-Technology"/>
    <x v="8"/>
    <x v="0"/>
    <x v="35"/>
    <x v="0"/>
    <x v="0"/>
    <x v="5"/>
    <x v="0"/>
    <x v="8"/>
    <x v="0"/>
    <s v="2-512"/>
    <x v="8"/>
    <n v="0"/>
    <n v="24"/>
    <s v="0173676-IN"/>
    <d v="2019-10-08T00:00:00"/>
    <s v="000000020023867"/>
    <n v="24"/>
    <x v="0"/>
    <m/>
    <s v="21.0"/>
    <s v="00036.0"/>
    <s v="91001"/>
    <s v="85000"/>
    <x v="6"/>
    <x v="110"/>
    <n v="5.5239930321732886E-6"/>
    <s v="Lenovo 300e Laptops, electronic waste, 3 yr sealed battery replacement, 4.5 year warranty, integration services, imaging, asset tag &amp; reporting, cart wiring, and delivery for Wing Lane. Total computers: 16"/>
  </r>
  <r>
    <s v="Wing Lane-21st Century-Technology"/>
    <x v="8"/>
    <x v="0"/>
    <x v="35"/>
    <x v="0"/>
    <x v="0"/>
    <x v="5"/>
    <x v="0"/>
    <x v="8"/>
    <x v="0"/>
    <s v="2-512"/>
    <x v="8"/>
    <n v="0"/>
    <n v="512.48"/>
    <s v="0173676-IN"/>
    <d v="2019-10-08T00:00:00"/>
    <s v="000000020023867"/>
    <n v="512.48"/>
    <x v="0"/>
    <m/>
    <s v="21.0"/>
    <s v="00036.0"/>
    <s v="91001"/>
    <s v="85000"/>
    <x v="6"/>
    <x v="110"/>
    <n v="1.1795566454700697E-4"/>
    <s v="Lenovo 300e Laptops, electronic waste, 3 yr sealed battery replacement, 4.5 year warranty, integration services, imaging, asset tag &amp; reporting, cart wiring, and delivery for Wing Lane. Total computers: 16"/>
  </r>
  <r>
    <s v="Wing Lane-21st Century-Technology"/>
    <x v="8"/>
    <x v="0"/>
    <x v="35"/>
    <x v="0"/>
    <x v="0"/>
    <x v="5"/>
    <x v="0"/>
    <x v="8"/>
    <x v="0"/>
    <s v="2-512"/>
    <x v="8"/>
    <n v="0"/>
    <n v="190"/>
    <s v="0173772-IN"/>
    <d v="2019-10-08T00:00:00"/>
    <s v="000000020023867"/>
    <n v="190"/>
    <x v="0"/>
    <m/>
    <s v="21.0"/>
    <s v="00036.0"/>
    <s v="91001"/>
    <s v="85000"/>
    <x v="6"/>
    <x v="110"/>
    <n v="4.3731611504705202E-5"/>
    <s v="Lenovo 300e Laptops, electronic waste, 3 yr sealed battery replacement, 4.5 year warranty, integration services, imaging, asset tag &amp; reporting, cart wiring, and delivery for Wing Lane. Total computers: 16"/>
  </r>
  <r>
    <s v="Wing Lane-21st Century-Technology"/>
    <x v="8"/>
    <x v="0"/>
    <x v="35"/>
    <x v="0"/>
    <x v="0"/>
    <x v="5"/>
    <x v="0"/>
    <x v="8"/>
    <x v="0"/>
    <s v="2-512"/>
    <x v="8"/>
    <n v="0"/>
    <n v="100"/>
    <s v="0173772-IN"/>
    <d v="2019-10-08T00:00:00"/>
    <s v="000000020023867"/>
    <n v="100"/>
    <x v="0"/>
    <m/>
    <s v="21.0"/>
    <s v="00036.0"/>
    <s v="91001"/>
    <s v="85000"/>
    <x v="6"/>
    <x v="110"/>
    <n v="2.301663763405537E-5"/>
    <s v="Lenovo 300e Laptops, electronic waste, 3 yr sealed battery replacement, 4.5 year warranty, integration services, imaging, asset tag &amp; reporting, cart wiring, and delivery for Wing Lane. Total computers: 16"/>
  </r>
  <r>
    <s v="Wing Lane-21st Century-Technology"/>
    <x v="8"/>
    <x v="0"/>
    <x v="35"/>
    <x v="0"/>
    <x v="0"/>
    <x v="5"/>
    <x v="0"/>
    <x v="8"/>
    <x v="0"/>
    <s v="2-512"/>
    <x v="8"/>
    <n v="0"/>
    <n v="60"/>
    <s v="0173772-IN"/>
    <d v="2019-10-08T00:00:00"/>
    <s v="000000020023867"/>
    <n v="60"/>
    <x v="0"/>
    <m/>
    <s v="21.0"/>
    <s v="00036.0"/>
    <s v="91001"/>
    <s v="85000"/>
    <x v="6"/>
    <x v="110"/>
    <n v="1.3809982580433222E-5"/>
    <s v="Lenovo 300e Laptops, electronic waste, 3 yr sealed battery replacement, 4.5 year warranty, integration services, imaging, asset tag &amp; reporting, cart wiring, and delivery for Wing Lane. Total computers: 16"/>
  </r>
  <r>
    <s v="Wing Lane-21st Century-Technology"/>
    <x v="8"/>
    <x v="0"/>
    <x v="35"/>
    <x v="0"/>
    <x v="0"/>
    <x v="5"/>
    <x v="0"/>
    <x v="8"/>
    <x v="0"/>
    <s v="2-512"/>
    <x v="8"/>
    <n v="0"/>
    <n v="30"/>
    <s v="0173772-IN"/>
    <d v="2019-10-08T00:00:00"/>
    <s v="000000020023867"/>
    <n v="30"/>
    <x v="0"/>
    <m/>
    <s v="21.0"/>
    <s v="00036.0"/>
    <s v="91001"/>
    <s v="85000"/>
    <x v="6"/>
    <x v="110"/>
    <n v="6.9049912902166112E-6"/>
    <s v="Lenovo 300e Laptops, electronic waste, 3 yr sealed battery replacement, 4.5 year warranty, integration services, imaging, asset tag &amp; reporting, cart wiring, and delivery for Wing Lane. Total computers: 16"/>
  </r>
  <r>
    <s v="Wing Lane-21st Century-Technology"/>
    <x v="8"/>
    <x v="0"/>
    <x v="35"/>
    <x v="0"/>
    <x v="0"/>
    <x v="5"/>
    <x v="0"/>
    <x v="8"/>
    <x v="0"/>
    <s v="2-512"/>
    <x v="8"/>
    <n v="0"/>
    <n v="232.8"/>
    <s v="0173772-IN"/>
    <d v="2019-10-08T00:00:00"/>
    <s v="000000020023867"/>
    <n v="232.8"/>
    <x v="0"/>
    <m/>
    <s v="21.0"/>
    <s v="00036.0"/>
    <s v="91001"/>
    <s v="85000"/>
    <x v="6"/>
    <x v="110"/>
    <n v="5.3582732412080904E-5"/>
    <s v="Lenovo 300e Laptops, electronic waste, 3 yr sealed battery replacement, 4.5 year warranty, integration services, imaging, asset tag &amp; reporting, cart wiring, and delivery for Wing Lane. Total computers: 16"/>
  </r>
  <r>
    <s v="Wing Lane-21st Century-Technology"/>
    <x v="8"/>
    <x v="0"/>
    <x v="35"/>
    <x v="0"/>
    <x v="0"/>
    <x v="5"/>
    <x v="0"/>
    <x v="8"/>
    <x v="0"/>
    <s v="2-512"/>
    <x v="8"/>
    <n v="0"/>
    <n v="640.6"/>
    <s v="0173772-IN"/>
    <d v="2019-10-08T00:00:00"/>
    <s v="000000020023867"/>
    <n v="640.6"/>
    <x v="0"/>
    <m/>
    <s v="21.0"/>
    <s v="00036.0"/>
    <s v="91001"/>
    <s v="85000"/>
    <x v="6"/>
    <x v="110"/>
    <n v="1.4744458068375872E-4"/>
    <s v="Lenovo 300e Laptops, electronic waste, 3 yr sealed battery replacement, 4.5 year warranty, integration services, imaging, asset tag &amp; reporting, cart wiring, and delivery for Wing Lane. Total computers: 16"/>
  </r>
  <r>
    <s v="Wing Lane-21st Century-Technology"/>
    <x v="8"/>
    <x v="0"/>
    <x v="35"/>
    <x v="0"/>
    <x v="0"/>
    <x v="5"/>
    <x v="0"/>
    <x v="9"/>
    <x v="0"/>
    <s v="2-1409"/>
    <x v="27"/>
    <n v="0"/>
    <n v="64336.31"/>
    <s v="0175131-IN"/>
    <d v="2019-10-10T00:00:00"/>
    <s v="000000020025132"/>
    <n v="64336.31"/>
    <x v="0"/>
    <m/>
    <s v="21.0"/>
    <s v="00036.0"/>
    <s v="91001"/>
    <s v="85000"/>
    <x v="1"/>
    <x v="110"/>
    <n v="2.2931816960698723E-2"/>
    <s v="Lenovo 300e Laptops, electronic waste, 3 yr sealed battery replacement, 4.5 year warranty, integration services, imaging, asset tag &amp; reporting, cart wiring, and delivery for Wing Lane. Total computers: 165"/>
  </r>
  <r>
    <s v="Wing Lane-21st Century-Technology"/>
    <x v="8"/>
    <x v="0"/>
    <x v="35"/>
    <x v="0"/>
    <x v="0"/>
    <x v="5"/>
    <x v="0"/>
    <x v="9"/>
    <x v="0"/>
    <s v="2-1409"/>
    <x v="27"/>
    <n v="0"/>
    <n v="247.5"/>
    <s v="0175131-IN"/>
    <d v="2019-10-10T00:00:00"/>
    <s v="000000020025132"/>
    <n v="247.5"/>
    <x v="0"/>
    <m/>
    <s v="21.0"/>
    <s v="00036.0"/>
    <s v="91001"/>
    <s v="85000"/>
    <x v="6"/>
    <x v="110"/>
    <n v="8.8218063761706786E-5"/>
    <s v="Lenovo 300e Laptops, electronic waste, 3 yr sealed battery replacement, 4.5 year warranty, integration services, imaging, asset tag &amp; reporting, cart wiring, and delivery for Wing Lane. Total computers: 165"/>
  </r>
  <r>
    <s v="Wing Lane-21st Century-Technology"/>
    <x v="8"/>
    <x v="0"/>
    <x v="35"/>
    <x v="0"/>
    <x v="0"/>
    <x v="5"/>
    <x v="0"/>
    <x v="9"/>
    <x v="0"/>
    <s v="2-1409"/>
    <x v="27"/>
    <n v="0"/>
    <n v="825"/>
    <s v="0175131-IN"/>
    <d v="2019-10-10T00:00:00"/>
    <s v="000000020025132"/>
    <n v="825"/>
    <x v="0"/>
    <m/>
    <s v="21.0"/>
    <s v="00036.0"/>
    <s v="91001"/>
    <s v="85000"/>
    <x v="6"/>
    <x v="110"/>
    <n v="2.9406021253902258E-4"/>
    <s v="Lenovo 300e Laptops, electronic waste, 3 yr sealed battery replacement, 4.5 year warranty, integration services, imaging, asset tag &amp; reporting, cart wiring, and delivery for Wing Lane. Total computers: 165"/>
  </r>
  <r>
    <s v="Wing Lane-21st Century-Technology"/>
    <x v="8"/>
    <x v="0"/>
    <x v="35"/>
    <x v="0"/>
    <x v="0"/>
    <x v="5"/>
    <x v="0"/>
    <x v="9"/>
    <x v="0"/>
    <s v="2-1409"/>
    <x v="27"/>
    <n v="0"/>
    <n v="1567.5"/>
    <s v="0175131-IN"/>
    <d v="2019-10-10T00:00:00"/>
    <s v="000000020025132"/>
    <n v="1567.5"/>
    <x v="0"/>
    <m/>
    <s v="21.0"/>
    <s v="00036.0"/>
    <s v="91001"/>
    <s v="85000"/>
    <x v="6"/>
    <x v="110"/>
    <n v="5.5871440382414294E-4"/>
    <s v="Lenovo 300e Laptops, electronic waste, 3 yr sealed battery replacement, 4.5 year warranty, integration services, imaging, asset tag &amp; reporting, cart wiring, and delivery for Wing Lane. Total computers: 165"/>
  </r>
  <r>
    <s v="Wing Lane-21st Century-Technology"/>
    <x v="8"/>
    <x v="0"/>
    <x v="35"/>
    <x v="0"/>
    <x v="0"/>
    <x v="5"/>
    <x v="0"/>
    <x v="9"/>
    <x v="0"/>
    <s v="2-1409"/>
    <x v="27"/>
    <n v="0"/>
    <n v="1920.6"/>
    <s v="0175131-IN"/>
    <d v="2019-10-10T00:00:00"/>
    <s v="000000020025132"/>
    <n v="1920.6"/>
    <x v="0"/>
    <m/>
    <s v="21.0"/>
    <s v="00036.0"/>
    <s v="91001"/>
    <s v="85000"/>
    <x v="6"/>
    <x v="110"/>
    <n v="6.845721747908446E-4"/>
    <s v="Lenovo 300e Laptops, electronic waste, 3 yr sealed battery replacement, 4.5 year warranty, integration services, imaging, asset tag &amp; reporting, cart wiring, and delivery for Wing Lane. Total computers: 165"/>
  </r>
  <r>
    <s v="Wing Lane-21st Century-Technology"/>
    <x v="8"/>
    <x v="0"/>
    <x v="35"/>
    <x v="0"/>
    <x v="0"/>
    <x v="5"/>
    <x v="0"/>
    <x v="9"/>
    <x v="0"/>
    <s v="2-1409"/>
    <x v="27"/>
    <n v="0"/>
    <n v="5284.95"/>
    <s v="0175131-IN"/>
    <d v="2019-10-10T00:00:00"/>
    <s v="000000020025132"/>
    <n v="5284.95"/>
    <x v="0"/>
    <m/>
    <s v="21.0"/>
    <s v="00036.0"/>
    <s v="91001"/>
    <s v="85000"/>
    <x v="6"/>
    <x v="110"/>
    <n v="1.8837497215249788E-3"/>
    <s v="Lenovo 300e Laptops, electronic waste, 3 yr sealed battery replacement, 4.5 year warranty, integration services, imaging, asset tag &amp; reporting, cart wiring, and delivery for Wing Lane. Total computers: 165"/>
  </r>
  <r>
    <s v="Wing Lane-21st Century-Technology"/>
    <x v="8"/>
    <x v="0"/>
    <x v="35"/>
    <x v="0"/>
    <x v="0"/>
    <x v="5"/>
    <x v="0"/>
    <x v="9"/>
    <x v="0"/>
    <s v="2-1409"/>
    <x v="27"/>
    <n v="0"/>
    <n v="495"/>
    <s v="0175131-IN"/>
    <d v="2019-10-10T00:00:00"/>
    <s v="000000020025132"/>
    <n v="495"/>
    <x v="0"/>
    <m/>
    <s v="21.0"/>
    <s v="00036.0"/>
    <s v="91001"/>
    <s v="85000"/>
    <x v="6"/>
    <x v="110"/>
    <n v="1.7643612752341357E-4"/>
    <s v="Lenovo 300e Laptops, electronic waste, 3 yr sealed battery replacement, 4.5 year warranty, integration services, imaging, asset tag &amp; reporting, cart wiring, and delivery for Wing Lane. Total computers: 165"/>
  </r>
  <r>
    <s v="Wing Lane-21st Century-Technology"/>
    <x v="8"/>
    <x v="0"/>
    <x v="35"/>
    <x v="0"/>
    <x v="0"/>
    <x v="0"/>
    <x v="0"/>
    <x v="145"/>
    <x v="0"/>
    <s v="2-2605"/>
    <x v="0"/>
    <n v="0"/>
    <n v="1306.26"/>
    <s v="0175122-IN"/>
    <d v="2019-10-04T00:00:00"/>
    <s v="000000020022961"/>
    <n v="1306.26"/>
    <x v="0"/>
    <m/>
    <s v="21.0"/>
    <s v="00036.0"/>
    <s v="91001"/>
    <s v="85000"/>
    <x v="0"/>
    <x v="110"/>
    <n v="1.6461631397248165E-3"/>
    <s v="Ergotron Zip40 Charging carts to store laptops at Wing Lane. Total carts: 15"/>
  </r>
  <r>
    <s v="Wing Lane-21st Century-Technology"/>
    <x v="8"/>
    <x v="0"/>
    <x v="35"/>
    <x v="0"/>
    <x v="0"/>
    <x v="0"/>
    <x v="0"/>
    <x v="145"/>
    <x v="0"/>
    <s v="2-2605"/>
    <x v="0"/>
    <n v="0"/>
    <n v="18287.650000000001"/>
    <s v="0175143-IN"/>
    <d v="2019-10-04T00:00:00"/>
    <s v="000000020022961"/>
    <n v="18287.650000000001"/>
    <x v="0"/>
    <m/>
    <s v="21.0"/>
    <s v="00036.0"/>
    <s v="91001"/>
    <s v="85000"/>
    <x v="0"/>
    <x v="110"/>
    <n v="2.3046296558256813E-2"/>
    <s v="Ergotron Zip40 Charging carts to store laptops at Wing Lane. Total carts: 15"/>
  </r>
  <r>
    <s v="Wing Lane-21st Century-Contractor"/>
    <x v="8"/>
    <x v="3"/>
    <x v="35"/>
    <x v="0"/>
    <x v="7"/>
    <x v="7"/>
    <x v="7"/>
    <x v="16"/>
    <x v="1"/>
    <s v="21-4688"/>
    <x v="12"/>
    <n v="0"/>
    <n v="40000"/>
    <s v="2021-022D"/>
    <d v="2021-04-23T00:00:00"/>
    <s v="000000020182905"/>
    <n v="40000"/>
    <x v="0"/>
    <m/>
    <s v="21.0"/>
    <s v="00036.0"/>
    <s v="91001"/>
    <s v="85000"/>
    <x v="3"/>
    <x v="110"/>
    <n v="0.30769230769230771"/>
    <s v="Demo of ceiling tiles in 16 classrooms at Wing Lane"/>
  </r>
  <r>
    <s v="Wing Lane-21st Century-FF &amp; E"/>
    <x v="8"/>
    <x v="1"/>
    <x v="35"/>
    <x v="0"/>
    <x v="1"/>
    <x v="1"/>
    <x v="1"/>
    <x v="1"/>
    <x v="0"/>
    <s v="2-5019"/>
    <x v="15"/>
    <n v="0"/>
    <n v="13596.83"/>
    <n v="3207761219"/>
    <d v="2020-02-03T00:00:00"/>
    <s v="000000020065147"/>
    <n v="13596.83"/>
    <x v="0"/>
    <m/>
    <s v="21.0"/>
    <s v="00036.0"/>
    <s v="91001"/>
    <s v="85000"/>
    <x v="1"/>
    <x v="110"/>
    <n v="3.1596417264942563E-2"/>
    <s v="Furniture for Wing Lane - flex space chairs, mobile tchr desks, media tower, carpets, tables, tree seats, bin centers, etc."/>
  </r>
  <r>
    <s v="Wing Lane-21st Century-FF &amp; E"/>
    <x v="8"/>
    <x v="1"/>
    <x v="35"/>
    <x v="0"/>
    <x v="1"/>
    <x v="1"/>
    <x v="1"/>
    <x v="1"/>
    <x v="0"/>
    <s v="2-5019"/>
    <x v="15"/>
    <n v="0"/>
    <n v="7123.78"/>
    <n v="3207761219"/>
    <d v="2020-02-03T00:00:00"/>
    <s v="000000020065147"/>
    <n v="7123.78"/>
    <x v="0"/>
    <m/>
    <s v="21.0"/>
    <s v="00036.0"/>
    <s v="91001"/>
    <s v="85000"/>
    <x v="0"/>
    <x v="110"/>
    <n v="1.6554294301219661E-2"/>
    <s v="Furniture for Wing Lane - flex space chairs, mobile tchr desks, media tower, carpets, tables, tree seats, bin centers, etc."/>
  </r>
  <r>
    <s v="Wing Lane-21st Century-Environ Consultant"/>
    <x v="8"/>
    <x v="2"/>
    <x v="35"/>
    <x v="0"/>
    <x v="2"/>
    <x v="2"/>
    <x v="2"/>
    <x v="3"/>
    <x v="1"/>
    <s v="2-10249"/>
    <x v="339"/>
    <n v="0"/>
    <n v="2600"/>
    <s v="MCSI-4545"/>
    <d v="2020-08-17T00:00:00"/>
    <s v="000000020119790"/>
    <n v="2600"/>
    <x v="0"/>
    <m/>
    <s v="21.0"/>
    <s v="00036.0"/>
    <s v="91001"/>
    <s v="85000"/>
    <x v="2"/>
    <x v="110"/>
    <n v="1"/>
    <s v="Asbestos &amp; lead-based paint survey of Wing Lane's permanent buildings. Walk through, collect samples, testing of samples, and prepare report."/>
  </r>
  <r>
    <s v="Wing Lane-Ceiling replacement-Contractor"/>
    <x v="8"/>
    <x v="3"/>
    <x v="35"/>
    <x v="1"/>
    <x v="3"/>
    <x v="3"/>
    <x v="0"/>
    <x v="4"/>
    <x v="0"/>
    <m/>
    <x v="5"/>
    <n v="0"/>
    <n v="28760.11"/>
    <s v="Pay app #1"/>
    <d v="2019-12-17T00:00:00"/>
    <s v="000000020049998"/>
    <n v="28760.11"/>
    <x v="0"/>
    <m/>
    <s v="21.0"/>
    <s v="00036.0"/>
    <s v="91001"/>
    <s v="85000"/>
    <x v="3"/>
    <x v="111"/>
    <n v="6.2885428697248931E-3"/>
    <s v="Ceiling replacement for Wing Lane."/>
  </r>
  <r>
    <s v="Wing Lane-Ceiling replacement-Contractor"/>
    <x v="8"/>
    <x v="3"/>
    <x v="35"/>
    <x v="1"/>
    <x v="3"/>
    <x v="3"/>
    <x v="0"/>
    <x v="203"/>
    <x v="1"/>
    <m/>
    <x v="5"/>
    <n v="0"/>
    <n v="258840.99"/>
    <s v="Pay app #3"/>
    <d v="2021-04-27T00:00:00"/>
    <s v="000000020183628"/>
    <n v="258840.99"/>
    <x v="0"/>
    <m/>
    <s v="21.0"/>
    <s v="00036.0"/>
    <s v="91001"/>
    <s v="85000"/>
    <x v="3"/>
    <x v="111"/>
    <n v="5.6596885827524028E-2"/>
    <s v="Ceiling replacement for Wing Lane."/>
  </r>
  <r>
    <s v="Wing Lane-Ceiling replacement-Contractor"/>
    <x v="8"/>
    <x v="3"/>
    <x v="35"/>
    <x v="1"/>
    <x v="3"/>
    <x v="3"/>
    <x v="0"/>
    <x v="5"/>
    <x v="2"/>
    <s v="2-5071"/>
    <x v="5"/>
    <n v="15136.900000000023"/>
    <n v="15136.900000000023"/>
    <m/>
    <m/>
    <m/>
    <n v="0"/>
    <x v="0"/>
    <m/>
    <s v="21.0"/>
    <s v="00036.0"/>
    <s v="91001"/>
    <s v="85000"/>
    <x v="3"/>
    <x v="111"/>
    <n v="0"/>
    <s v="Ceiling replacement for Wing Lane."/>
  </r>
  <r>
    <s v="Wing Lane-Drinking fountain replacement-Contractor"/>
    <x v="8"/>
    <x v="3"/>
    <x v="35"/>
    <x v="2"/>
    <x v="4"/>
    <x v="3"/>
    <x v="3"/>
    <x v="6"/>
    <x v="0"/>
    <s v="2-4814"/>
    <x v="340"/>
    <n v="0"/>
    <n v="6800"/>
    <n v="5000190"/>
    <d v="2020-02-20T00:00:00"/>
    <s v="000000020071939"/>
    <n v="6800"/>
    <x v="0"/>
    <m/>
    <s v="21.0"/>
    <s v="00036.0"/>
    <s v="91001"/>
    <s v="85000"/>
    <x v="4"/>
    <x v="112"/>
    <n v="1"/>
    <s v="Provide &amp; install 1 new drinking fountain at Wing Lane."/>
  </r>
  <r>
    <s v="Wing Lane-Fire alarm-DSA Fees"/>
    <x v="8"/>
    <x v="7"/>
    <x v="35"/>
    <x v="3"/>
    <x v="9"/>
    <x v="9"/>
    <x v="67"/>
    <x v="139"/>
    <x v="1"/>
    <s v="21-5370"/>
    <x v="95"/>
    <n v="0"/>
    <n v="870"/>
    <s v="Per email"/>
    <d v="2021-03-30T00:00:00"/>
    <s v="000000020176209"/>
    <n v="870"/>
    <x v="48"/>
    <m/>
    <s v="21.0"/>
    <s v="00036.0"/>
    <s v="91001"/>
    <s v="85000"/>
    <x v="9"/>
    <x v="113"/>
    <n v="0.1226215644820296"/>
    <s v="DSA plan check review fee for Wing Lane fire alarm."/>
  </r>
  <r>
    <s v="Wing Lane-Fire alarm-Design"/>
    <x v="8"/>
    <x v="6"/>
    <x v="35"/>
    <x v="3"/>
    <x v="10"/>
    <x v="8"/>
    <x v="51"/>
    <x v="33"/>
    <x v="1"/>
    <m/>
    <x v="96"/>
    <n v="0"/>
    <n v="7275"/>
    <n v="28234"/>
    <d v="2021-02-05T00:00:00"/>
    <s v="000000020162584"/>
    <n v="7275"/>
    <x v="48"/>
    <m/>
    <s v="21.0"/>
    <s v="00036.0"/>
    <s v="91001"/>
    <s v="85000"/>
    <x v="8"/>
    <x v="113"/>
    <n v="1.8653846153846153E-2"/>
    <s v="Architect - Provide architectural &amp; engineering services to upgrade the existing fire detection and alarm systems for Wing Lane."/>
  </r>
  <r>
    <s v="Wing Lane-Fire alarm-Design"/>
    <x v="8"/>
    <x v="6"/>
    <x v="35"/>
    <x v="3"/>
    <x v="10"/>
    <x v="8"/>
    <x v="51"/>
    <x v="37"/>
    <x v="1"/>
    <m/>
    <x v="96"/>
    <n v="0"/>
    <n v="7275"/>
    <n v="28295"/>
    <d v="2021-02-09T00:00:00"/>
    <s v="000000020163360"/>
    <n v="7275"/>
    <x v="48"/>
    <m/>
    <s v="21.0"/>
    <s v="00036.0"/>
    <s v="91001"/>
    <s v="85000"/>
    <x v="8"/>
    <x v="113"/>
    <n v="1.8653846153846153E-2"/>
    <s v="Architect - Provide architectural &amp; engineering services to upgrade the existing fire detection and alarm systems for Wing Lane."/>
  </r>
  <r>
    <s v="Wing Lane-Fire alarm-Design"/>
    <x v="8"/>
    <x v="6"/>
    <x v="35"/>
    <x v="3"/>
    <x v="10"/>
    <x v="8"/>
    <x v="51"/>
    <x v="34"/>
    <x v="1"/>
    <m/>
    <x v="96"/>
    <n v="0"/>
    <n v="2425"/>
    <n v="28392"/>
    <d v="2021-03-24T00:00:00"/>
    <s v="000000020174735"/>
    <n v="2425"/>
    <x v="48"/>
    <m/>
    <s v="21.0"/>
    <s v="00036.0"/>
    <s v="91001"/>
    <s v="85000"/>
    <x v="8"/>
    <x v="113"/>
    <n v="6.2179487179487179E-3"/>
    <s v="Architect - Provide architectural &amp; engineering services to upgrade the existing fire detection and alarm systems for Wing Lane."/>
  </r>
  <r>
    <s v="Wing Lane-Fire alarm-Design"/>
    <x v="8"/>
    <x v="6"/>
    <x v="35"/>
    <x v="3"/>
    <x v="10"/>
    <x v="8"/>
    <x v="51"/>
    <x v="34"/>
    <x v="1"/>
    <m/>
    <x v="96"/>
    <n v="0"/>
    <n v="2425"/>
    <n v="28476"/>
    <d v="2021-03-24T00:00:00"/>
    <s v="000000020174735"/>
    <n v="2425"/>
    <x v="48"/>
    <m/>
    <s v="21.0"/>
    <s v="00036.0"/>
    <s v="91001"/>
    <s v="85000"/>
    <x v="8"/>
    <x v="113"/>
    <n v="6.2179487179487179E-3"/>
    <s v="Architect - Provide architectural &amp; engineering services to upgrade the existing fire detection and alarm systems for Wing Lane."/>
  </r>
  <r>
    <s v="Wing Lane-Fire alarm-Design"/>
    <x v="8"/>
    <x v="6"/>
    <x v="35"/>
    <x v="3"/>
    <x v="10"/>
    <x v="8"/>
    <x v="51"/>
    <x v="35"/>
    <x v="1"/>
    <m/>
    <x v="96"/>
    <n v="0"/>
    <n v="4850"/>
    <n v="28525"/>
    <d v="2021-05-26T00:00:00"/>
    <s v="000000020192536"/>
    <n v="4850"/>
    <x v="48"/>
    <m/>
    <s v="21.0"/>
    <s v="00036.0"/>
    <s v="91001"/>
    <s v="85000"/>
    <x v="8"/>
    <x v="113"/>
    <n v="1.2435897435897436E-2"/>
    <s v="Architect - Provide architectural &amp; engineering services to upgrade the existing fire detection and alarm systems for Wing Lane. "/>
  </r>
  <r>
    <s v="Wing Lane-Fire alarm-Design"/>
    <x v="8"/>
    <x v="6"/>
    <x v="35"/>
    <x v="3"/>
    <x v="10"/>
    <x v="8"/>
    <x v="51"/>
    <x v="35"/>
    <x v="1"/>
    <m/>
    <x v="96"/>
    <n v="0"/>
    <n v="9700"/>
    <n v="28619"/>
    <d v="2021-05-26T00:00:00"/>
    <s v="000000020192536"/>
    <n v="9700"/>
    <x v="48"/>
    <m/>
    <s v="21.0"/>
    <s v="00036.0"/>
    <s v="91001"/>
    <s v="85000"/>
    <x v="8"/>
    <x v="113"/>
    <n v="2.4871794871794872E-2"/>
    <s v="Architect - Provide architectural &amp; engineering services to upgrade the existing fire detection and alarm systems for Wing Lane."/>
  </r>
  <r>
    <s v="Wing Lane-Fire alarm-Design"/>
    <x v="8"/>
    <x v="6"/>
    <x v="35"/>
    <x v="3"/>
    <x v="10"/>
    <x v="8"/>
    <x v="51"/>
    <x v="108"/>
    <x v="1"/>
    <m/>
    <x v="96"/>
    <n v="0"/>
    <n v="1455"/>
    <n v="28692"/>
    <d v="2021-06-23T00:00:00"/>
    <s v="000000020200466"/>
    <n v="1455"/>
    <x v="48"/>
    <m/>
    <s v="21.0"/>
    <s v="00036.0"/>
    <s v="91001"/>
    <s v="85000"/>
    <x v="8"/>
    <x v="113"/>
    <n v="3.7307692307692306E-3"/>
    <s v="Architect - Provide architectural &amp; engineering services to upgrade the existing fire detection and alarm systems for Wing Lane."/>
  </r>
  <r>
    <s v="Wing Lane-Fire alarm-Design"/>
    <x v="8"/>
    <x v="6"/>
    <x v="35"/>
    <x v="3"/>
    <x v="10"/>
    <x v="8"/>
    <x v="51"/>
    <x v="17"/>
    <x v="2"/>
    <m/>
    <x v="96"/>
    <n v="0"/>
    <n v="970"/>
    <n v="28840"/>
    <d v="2021-09-09T00:00:00"/>
    <s v="000000020255227"/>
    <n v="970"/>
    <x v="48"/>
    <m/>
    <s v="21.0"/>
    <s v="00036.0"/>
    <s v="91001"/>
    <s v="85000"/>
    <x v="8"/>
    <x v="113"/>
    <n v="2.4871794871794872E-3"/>
    <s v="Architect - Provide architectural &amp; engineering services to upgrade the existing fire detection and alarm systems for Wing Lane."/>
  </r>
  <r>
    <s v="Wing Lane-Fire alarm-Design"/>
    <x v="8"/>
    <x v="6"/>
    <x v="35"/>
    <x v="3"/>
    <x v="10"/>
    <x v="8"/>
    <x v="51"/>
    <x v="140"/>
    <x v="2"/>
    <s v="21-2535"/>
    <x v="96"/>
    <n v="12125"/>
    <n v="12125"/>
    <m/>
    <m/>
    <m/>
    <n v="0"/>
    <x v="48"/>
    <m/>
    <s v="21.0"/>
    <s v="00036.0"/>
    <s v="91001"/>
    <s v="85000"/>
    <x v="8"/>
    <x v="113"/>
    <n v="0"/>
    <s v="Architect - Provide architectural &amp; engineering services to upgrade the existing fire detection and alarm systems for Wing Lane."/>
  </r>
  <r>
    <s v="Workman ES-21st Century-Reprographics"/>
    <x v="6"/>
    <x v="8"/>
    <x v="36"/>
    <x v="0"/>
    <x v="15"/>
    <x v="11"/>
    <x v="98"/>
    <x v="150"/>
    <x v="0"/>
    <m/>
    <x v="145"/>
    <n v="0"/>
    <n v="13.62"/>
    <n v="10580310"/>
    <d v="2020-04-22T00:00:00"/>
    <s v="000000020091358"/>
    <n v="13.62"/>
    <x v="49"/>
    <m/>
    <s v="21.0"/>
    <s v="00036.0"/>
    <s v="91001"/>
    <s v="85000"/>
    <x v="7"/>
    <x v="114"/>
    <n v="6.8099999999999992E-3"/>
    <s v="Scanning/printing - set-up, copy, digital processing, copying, stapling, binding, 3 hole drill, cover, and delivery for Workman ES."/>
  </r>
  <r>
    <s v="Workman ES-21st Century-Reprographics"/>
    <x v="6"/>
    <x v="8"/>
    <x v="36"/>
    <x v="0"/>
    <x v="15"/>
    <x v="11"/>
    <x v="98"/>
    <x v="150"/>
    <x v="0"/>
    <m/>
    <x v="145"/>
    <n v="0"/>
    <n v="24.33"/>
    <n v="10589708"/>
    <d v="2020-04-22T00:00:00"/>
    <s v="000000020091358"/>
    <n v="24.33"/>
    <x v="49"/>
    <m/>
    <s v="21.0"/>
    <s v="00036.0"/>
    <s v="91001"/>
    <s v="85000"/>
    <x v="7"/>
    <x v="114"/>
    <n v="1.2164999999999999E-2"/>
    <s v="Scanning/printing - set-up, copy, digital processing, copying, stapling, binding, 3 hole drill, cover, and delivery for Workman ES."/>
  </r>
  <r>
    <s v="Workman ES-21st Century-Reprographics"/>
    <x v="6"/>
    <x v="8"/>
    <x v="36"/>
    <x v="0"/>
    <x v="15"/>
    <x v="11"/>
    <x v="98"/>
    <x v="150"/>
    <x v="0"/>
    <m/>
    <x v="145"/>
    <n v="0"/>
    <n v="40.189999999999941"/>
    <n v="10597813"/>
    <d v="2020-04-22T00:00:00"/>
    <s v="000000020091358"/>
    <n v="40.189999999999941"/>
    <x v="49"/>
    <m/>
    <s v="21.0"/>
    <s v="00036.0"/>
    <s v="91001"/>
    <s v="85000"/>
    <x v="7"/>
    <x v="114"/>
    <n v="2.0094999999999971E-2"/>
    <s v="Scanning/printing - set-up, copy, digital processing, copying, stapling, binding, 3 hole drill, cover, and delivery for Workman ES."/>
  </r>
  <r>
    <s v="Workman ES-21st Century-Reprographics"/>
    <x v="6"/>
    <x v="8"/>
    <x v="36"/>
    <x v="0"/>
    <x v="15"/>
    <x v="11"/>
    <x v="98"/>
    <x v="282"/>
    <x v="0"/>
    <m/>
    <x v="145"/>
    <n v="0"/>
    <n v="256.09000000000003"/>
    <n v="10583551"/>
    <d v="2020-04-30T00:00:00"/>
    <s v="000000020093653"/>
    <n v="256.09000000000003"/>
    <x v="49"/>
    <m/>
    <s v="21.0"/>
    <s v="00036.0"/>
    <s v="91001"/>
    <s v="85000"/>
    <x v="7"/>
    <x v="114"/>
    <n v="0.12804500000000002"/>
    <s v="Scanning/printing - set-up, copy, digital processing, copying, stapling, binding, 3 hole drill, cover, and delivery for Workman ES."/>
  </r>
  <r>
    <s v="Workman ES-21st Century-Reprographics"/>
    <x v="6"/>
    <x v="8"/>
    <x v="36"/>
    <x v="0"/>
    <x v="15"/>
    <x v="11"/>
    <x v="98"/>
    <x v="282"/>
    <x v="0"/>
    <m/>
    <x v="145"/>
    <n v="0"/>
    <n v="19.71"/>
    <n v="10583837"/>
    <d v="2020-04-30T00:00:00"/>
    <s v="000000020093653"/>
    <n v="19.71"/>
    <x v="49"/>
    <m/>
    <s v="21.0"/>
    <s v="00036.0"/>
    <s v="91001"/>
    <s v="85000"/>
    <x v="7"/>
    <x v="114"/>
    <n v="9.8550000000000009E-3"/>
    <s v="Scanning/printing - set-up, copy, digital processing, copying, stapling, binding, 3 hole drill, cover, and delivery for Workman ES."/>
  </r>
  <r>
    <s v="Workman ES-21st Century-Reprographics"/>
    <x v="6"/>
    <x v="8"/>
    <x v="36"/>
    <x v="0"/>
    <x v="15"/>
    <x v="11"/>
    <x v="98"/>
    <x v="311"/>
    <x v="0"/>
    <s v="2-3971"/>
    <x v="145"/>
    <n v="0"/>
    <n v="188.86000000000013"/>
    <n v="10568458"/>
    <d v="2020-05-06T00:00:00"/>
    <s v="000000020095031"/>
    <n v="188.86"/>
    <x v="49"/>
    <m/>
    <s v="21.0"/>
    <s v="00036.0"/>
    <s v="91001"/>
    <s v="85000"/>
    <x v="7"/>
    <x v="114"/>
    <n v="9.443E-2"/>
    <s v="Scanning/printing - set-up, copy, digital processing, copying, stapling, binding, 3 hole drill, cover, and delivery for Workman ES."/>
  </r>
  <r>
    <s v="Workman ES-21st Century-Reprographics"/>
    <x v="6"/>
    <x v="8"/>
    <x v="36"/>
    <x v="0"/>
    <x v="15"/>
    <x v="11"/>
    <x v="23"/>
    <x v="311"/>
    <x v="0"/>
    <m/>
    <x v="39"/>
    <n v="0"/>
    <n v="185.8"/>
    <n v="10568458"/>
    <d v="2020-05-06T00:00:00"/>
    <s v="000000020095031"/>
    <n v="185.8"/>
    <x v="49"/>
    <m/>
    <s v="21.0"/>
    <s v="00036.0"/>
    <s v="91001"/>
    <s v="85000"/>
    <x v="7"/>
    <x v="114"/>
    <n v="5.2622635096861901E-2"/>
    <s v="Scanning/printing - set-up, copy, digital processing, copying, stapling, binding, 3 hole drill, cover, and delivery for Workman ES."/>
  </r>
  <r>
    <s v="Workman ES-21st Century-Reprographics"/>
    <x v="6"/>
    <x v="8"/>
    <x v="36"/>
    <x v="0"/>
    <x v="15"/>
    <x v="11"/>
    <x v="23"/>
    <x v="3"/>
    <x v="0"/>
    <m/>
    <x v="39"/>
    <n v="0"/>
    <n v="1251.6199999999999"/>
    <n v="10673862"/>
    <d v="2020-08-17T00:00:00"/>
    <s v="000000020119759"/>
    <n v="1251.6199999999999"/>
    <x v="49"/>
    <m/>
    <s v="21.0"/>
    <s v="00036.0"/>
    <s v="91001"/>
    <s v="85000"/>
    <x v="7"/>
    <x v="114"/>
    <n v="0.35448623541407043"/>
    <s v="Scanning/printing - set-up, copy, digital processing, copying, stapling, binding, 3 hole drill, cover, and delivery for Workman ES."/>
  </r>
  <r>
    <s v="Workman ES-21st Century-Technology"/>
    <x v="6"/>
    <x v="0"/>
    <x v="36"/>
    <x v="0"/>
    <x v="0"/>
    <x v="5"/>
    <x v="0"/>
    <x v="9"/>
    <x v="0"/>
    <s v="2-512"/>
    <x v="8"/>
    <n v="0"/>
    <n v="9747.93"/>
    <s v="0173465-IN"/>
    <d v="2019-10-10T00:00:00"/>
    <s v="000000020025135"/>
    <n v="9747.93"/>
    <x v="49"/>
    <m/>
    <s v="21.0"/>
    <s v="00036.0"/>
    <s v="91001"/>
    <s v="85000"/>
    <x v="1"/>
    <x v="114"/>
    <n v="2.2436457249213736E-3"/>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7408.42"/>
    <s v="0173631-IN"/>
    <d v="2019-10-10T00:00:00"/>
    <s v="000000020025135"/>
    <n v="7408.42"/>
    <x v="49"/>
    <m/>
    <s v="21.0"/>
    <s v="00036.0"/>
    <s v="91001"/>
    <s v="85000"/>
    <x v="1"/>
    <x v="114"/>
    <n v="1.7051691858088849E-3"/>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7798.34"/>
    <s v="0173774-IN"/>
    <d v="2019-10-10T00:00:00"/>
    <s v="000000020025135"/>
    <n v="7798.34"/>
    <x v="49"/>
    <m/>
    <s v="21.0"/>
    <s v="00036.0"/>
    <s v="91001"/>
    <s v="85000"/>
    <x v="1"/>
    <x v="114"/>
    <n v="1.7949156592715937E-3"/>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125"/>
    <s v="0173465-IN"/>
    <d v="2019-10-10T00:00:00"/>
    <s v="000000020025135"/>
    <n v="125"/>
    <x v="49"/>
    <m/>
    <s v="21.0"/>
    <s v="00036.0"/>
    <s v="91001"/>
    <s v="85000"/>
    <x v="6"/>
    <x v="114"/>
    <n v="2.8770797042569214E-5"/>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75"/>
    <s v="0173465-IN"/>
    <d v="2019-10-10T00:00:00"/>
    <s v="000000020025135"/>
    <n v="75"/>
    <x v="49"/>
    <m/>
    <s v="21.0"/>
    <s v="00036.0"/>
    <s v="91001"/>
    <s v="85000"/>
    <x v="6"/>
    <x v="114"/>
    <n v="1.7262478225541529E-5"/>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37.5"/>
    <s v="0173465-IN"/>
    <d v="2019-10-10T00:00:00"/>
    <s v="000000020025135"/>
    <n v="37.5"/>
    <x v="49"/>
    <m/>
    <s v="21.0"/>
    <s v="00036.0"/>
    <s v="91001"/>
    <s v="85000"/>
    <x v="6"/>
    <x v="114"/>
    <n v="8.6312391127707645E-6"/>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237.5"/>
    <s v="0173465-IN"/>
    <d v="2019-10-10T00:00:00"/>
    <s v="000000020025135"/>
    <n v="237.5"/>
    <x v="49"/>
    <m/>
    <s v="21.0"/>
    <s v="00036.0"/>
    <s v="91001"/>
    <s v="85000"/>
    <x v="6"/>
    <x v="114"/>
    <n v="5.4664514380881507E-5"/>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291"/>
    <s v="0173465-IN"/>
    <d v="2019-10-10T00:00:00"/>
    <s v="000000020025135"/>
    <n v="291"/>
    <x v="49"/>
    <m/>
    <s v="21.0"/>
    <s v="00036.0"/>
    <s v="91001"/>
    <s v="85000"/>
    <x v="6"/>
    <x v="114"/>
    <n v="6.6978415515101135E-5"/>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800.75"/>
    <s v="0173465-IN"/>
    <d v="2019-10-10T00:00:00"/>
    <s v="000000020025135"/>
    <n v="800.75"/>
    <x v="49"/>
    <m/>
    <s v="21.0"/>
    <s v="00036.0"/>
    <s v="91001"/>
    <s v="85000"/>
    <x v="6"/>
    <x v="114"/>
    <n v="1.8430572585469837E-4"/>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180.5"/>
    <s v="0173631-IN"/>
    <d v="2019-10-10T00:00:00"/>
    <s v="000000020025135"/>
    <n v="180.5"/>
    <x v="49"/>
    <m/>
    <s v="21.0"/>
    <s v="00036.0"/>
    <s v="91001"/>
    <s v="85000"/>
    <x v="6"/>
    <x v="114"/>
    <n v="4.1545030929469946E-5"/>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95"/>
    <s v="0173631-IN"/>
    <d v="2019-10-10T00:00:00"/>
    <s v="000000020025135"/>
    <n v="95"/>
    <x v="49"/>
    <m/>
    <s v="21.0"/>
    <s v="00036.0"/>
    <s v="91001"/>
    <s v="85000"/>
    <x v="6"/>
    <x v="114"/>
    <n v="2.1865805752352601E-5"/>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57"/>
    <s v="0173631-IN"/>
    <d v="2019-10-10T00:00:00"/>
    <s v="000000020025135"/>
    <n v="57"/>
    <x v="49"/>
    <m/>
    <s v="21.0"/>
    <s v="00036.0"/>
    <s v="91001"/>
    <s v="85000"/>
    <x v="6"/>
    <x v="114"/>
    <n v="1.3119483451411561E-5"/>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28.5"/>
    <s v="0173631-IN"/>
    <d v="2019-10-10T00:00:00"/>
    <s v="000000020025135"/>
    <n v="28.5"/>
    <x v="49"/>
    <m/>
    <s v="21.0"/>
    <s v="00036.0"/>
    <s v="91001"/>
    <s v="85000"/>
    <x v="6"/>
    <x v="114"/>
    <n v="6.5597417257057806E-6"/>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221.16"/>
    <s v="0173631-IN"/>
    <d v="2019-10-10T00:00:00"/>
    <s v="000000020025135"/>
    <n v="221.16"/>
    <x v="49"/>
    <m/>
    <s v="21.0"/>
    <s v="00036.0"/>
    <s v="91001"/>
    <s v="85000"/>
    <x v="6"/>
    <x v="114"/>
    <n v="5.0903595791476861E-5"/>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608.57000000000005"/>
    <s v="0173631-IN"/>
    <d v="2019-10-10T00:00:00"/>
    <s v="000000020025135"/>
    <n v="608.57000000000005"/>
    <x v="49"/>
    <m/>
    <s v="21.0"/>
    <s v="00036.0"/>
    <s v="91001"/>
    <s v="85000"/>
    <x v="6"/>
    <x v="114"/>
    <n v="1.4007235164957077E-4"/>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190"/>
    <s v="0173774-IN"/>
    <d v="2019-10-10T00:00:00"/>
    <s v="000000020025135"/>
    <n v="190"/>
    <x v="49"/>
    <m/>
    <s v="21.0"/>
    <s v="00036.0"/>
    <s v="91001"/>
    <s v="85000"/>
    <x v="6"/>
    <x v="114"/>
    <n v="4.3731611504705202E-5"/>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100"/>
    <s v="0173774-IN"/>
    <d v="2019-10-10T00:00:00"/>
    <s v="000000020025135"/>
    <n v="100"/>
    <x v="49"/>
    <m/>
    <s v="21.0"/>
    <s v="00036.0"/>
    <s v="91001"/>
    <s v="85000"/>
    <x v="6"/>
    <x v="114"/>
    <n v="2.301663763405537E-5"/>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60"/>
    <s v="0173774-IN"/>
    <d v="2019-10-10T00:00:00"/>
    <s v="000000020025135"/>
    <n v="60"/>
    <x v="49"/>
    <m/>
    <s v="21.0"/>
    <s v="00036.0"/>
    <s v="91001"/>
    <s v="85000"/>
    <x v="6"/>
    <x v="114"/>
    <n v="1.3809982580433222E-5"/>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30"/>
    <s v="0173774-IN"/>
    <d v="2019-10-10T00:00:00"/>
    <s v="000000020025135"/>
    <n v="30"/>
    <x v="49"/>
    <m/>
    <s v="21.0"/>
    <s v="00036.0"/>
    <s v="91001"/>
    <s v="85000"/>
    <x v="6"/>
    <x v="114"/>
    <n v="6.9049912902166112E-6"/>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232.8"/>
    <s v="0173774-IN"/>
    <d v="2019-10-10T00:00:00"/>
    <s v="000000020025135"/>
    <n v="232.8"/>
    <x v="49"/>
    <m/>
    <s v="21.0"/>
    <s v="00036.0"/>
    <s v="91001"/>
    <s v="85000"/>
    <x v="6"/>
    <x v="114"/>
    <n v="5.3582732412080904E-5"/>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512"/>
    <x v="8"/>
    <n v="0"/>
    <n v="640.6"/>
    <s v="0173774-IN"/>
    <d v="2019-10-10T00:00:00"/>
    <s v="000000020025135"/>
    <n v="640.6"/>
    <x v="49"/>
    <m/>
    <s v="21.0"/>
    <s v="00036.0"/>
    <s v="91001"/>
    <s v="85000"/>
    <x v="6"/>
    <x v="114"/>
    <n v="1.4744458068375872E-4"/>
    <s v="Lenovo 300e Laptops, electronic waste, 3 yr sealed battery replacement, 4.5 year warranty, integration services, imaging, asset tag &amp; reporting, cart wiring, and delivery for Workman ES. Total computers: 64"/>
  </r>
  <r>
    <s v="Workman ES-21st Century-Technology"/>
    <x v="6"/>
    <x v="0"/>
    <x v="36"/>
    <x v="0"/>
    <x v="0"/>
    <x v="5"/>
    <x v="0"/>
    <x v="9"/>
    <x v="0"/>
    <s v="2-1409"/>
    <x v="27"/>
    <n v="0"/>
    <n v="62386.720000000001"/>
    <s v="0175132-IN"/>
    <d v="2019-10-10T00:00:00"/>
    <s v="000000020025132"/>
    <n v="62386.720000000001"/>
    <x v="49"/>
    <m/>
    <s v="21.0"/>
    <s v="00036.0"/>
    <s v="91001"/>
    <s v="85000"/>
    <x v="1"/>
    <x v="114"/>
    <n v="2.2236911688257567E-2"/>
    <s v="Lenovo 300e Laptops, electronic waste, 3 yr sealed battery replacement, 4.5 year warranty, integration services, imaging, asset tag &amp; reporting, cart wiring, and delivery for Workman ES. Total computers: 160"/>
  </r>
  <r>
    <s v="Workman ES-21st Century-Technology"/>
    <x v="6"/>
    <x v="0"/>
    <x v="36"/>
    <x v="0"/>
    <x v="0"/>
    <x v="5"/>
    <x v="0"/>
    <x v="9"/>
    <x v="0"/>
    <s v="2-1409"/>
    <x v="27"/>
    <n v="0"/>
    <n v="240"/>
    <s v="0175132-IN"/>
    <d v="2019-10-10T00:00:00"/>
    <s v="000000020025132"/>
    <n v="240"/>
    <x v="49"/>
    <m/>
    <s v="21.0"/>
    <s v="00036.0"/>
    <s v="91001"/>
    <s v="85000"/>
    <x v="6"/>
    <x v="114"/>
    <n v="8.554478910226112E-5"/>
    <s v="Lenovo 300e Laptops, electronic waste, 3 yr sealed battery replacement, 4.5 year warranty, integration services, imaging, asset tag &amp; reporting, cart wiring, and delivery for Workman ES. Total computers: 160"/>
  </r>
  <r>
    <s v="Workman ES-21st Century-Technology"/>
    <x v="6"/>
    <x v="0"/>
    <x v="36"/>
    <x v="0"/>
    <x v="0"/>
    <x v="5"/>
    <x v="0"/>
    <x v="9"/>
    <x v="0"/>
    <s v="2-1409"/>
    <x v="27"/>
    <n v="0"/>
    <n v="480"/>
    <s v="0175132-IN"/>
    <d v="2019-10-10T00:00:00"/>
    <s v="000000020025132"/>
    <n v="480"/>
    <x v="49"/>
    <m/>
    <s v="21.0"/>
    <s v="00036.0"/>
    <s v="91001"/>
    <s v="85000"/>
    <x v="6"/>
    <x v="114"/>
    <n v="1.7108957820452224E-4"/>
    <s v="Lenovo 300e Laptops, electronic waste, 3 yr sealed battery replacement, 4.5 year warranty, integration services, imaging, asset tag &amp; reporting, cart wiring, and delivery for Workman ES. Total computers: 160"/>
  </r>
  <r>
    <s v="Workman ES-21st Century-Technology"/>
    <x v="6"/>
    <x v="0"/>
    <x v="36"/>
    <x v="0"/>
    <x v="0"/>
    <x v="5"/>
    <x v="0"/>
    <x v="9"/>
    <x v="0"/>
    <s v="2-1409"/>
    <x v="27"/>
    <n v="0"/>
    <n v="800"/>
    <s v="0175132-IN"/>
    <d v="2019-10-10T00:00:00"/>
    <s v="000000020025132"/>
    <n v="800"/>
    <x v="49"/>
    <m/>
    <s v="21.0"/>
    <s v="00036.0"/>
    <s v="91001"/>
    <s v="85000"/>
    <x v="6"/>
    <x v="114"/>
    <n v="2.8514929700753706E-4"/>
    <s v="Lenovo 300e Laptops, electronic waste, 3 yr sealed battery replacement, 4.5 year warranty, integration services, imaging, asset tag &amp; reporting, cart wiring, and delivery for Workman ES. Total computers: 160"/>
  </r>
  <r>
    <s v="Workman ES-21st Century-Technology"/>
    <x v="6"/>
    <x v="0"/>
    <x v="36"/>
    <x v="0"/>
    <x v="0"/>
    <x v="5"/>
    <x v="0"/>
    <x v="9"/>
    <x v="0"/>
    <s v="2-1409"/>
    <x v="27"/>
    <n v="0"/>
    <n v="1520"/>
    <s v="0175132-IN"/>
    <d v="2019-10-10T00:00:00"/>
    <s v="000000020025132"/>
    <n v="1520"/>
    <x v="49"/>
    <m/>
    <s v="21.0"/>
    <s v="00036.0"/>
    <s v="91001"/>
    <s v="85000"/>
    <x v="6"/>
    <x v="114"/>
    <n v="5.4178366431432046E-4"/>
    <s v="Lenovo 300e Laptops, electronic waste, 3 yr sealed battery replacement, 4.5 year warranty, integration services, imaging, asset tag &amp; reporting, cart wiring, and delivery for Workman ES. Total computers: 160"/>
  </r>
  <r>
    <s v="Workman ES-21st Century-Technology"/>
    <x v="6"/>
    <x v="0"/>
    <x v="36"/>
    <x v="0"/>
    <x v="0"/>
    <x v="5"/>
    <x v="0"/>
    <x v="9"/>
    <x v="0"/>
    <s v="2-1409"/>
    <x v="27"/>
    <n v="0"/>
    <n v="1862.4"/>
    <s v="0175132-IN"/>
    <d v="2019-10-10T00:00:00"/>
    <s v="000000020025132"/>
    <n v="1862.4"/>
    <x v="49"/>
    <m/>
    <s v="21.0"/>
    <s v="00036.0"/>
    <s v="91001"/>
    <s v="85000"/>
    <x v="6"/>
    <x v="114"/>
    <n v="6.6382756343354632E-4"/>
    <s v="Lenovo 300e Laptops, electronic waste, 3 yr sealed battery replacement, 4.5 year warranty, integration services, imaging, asset tag &amp; reporting, cart wiring, and delivery for Workman ES. Total computers: 160"/>
  </r>
  <r>
    <s v="Workman ES-21st Century-Technology"/>
    <x v="6"/>
    <x v="0"/>
    <x v="36"/>
    <x v="0"/>
    <x v="0"/>
    <x v="5"/>
    <x v="0"/>
    <x v="9"/>
    <x v="0"/>
    <s v="2-1409"/>
    <x v="27"/>
    <n v="0"/>
    <n v="5124.8"/>
    <s v="0175132-IN"/>
    <d v="2019-10-10T00:00:00"/>
    <s v="000000020025132"/>
    <n v="5124.8"/>
    <x v="49"/>
    <m/>
    <s v="21.0"/>
    <s v="00036.0"/>
    <s v="91001"/>
    <s v="85000"/>
    <x v="6"/>
    <x v="114"/>
    <n v="1.8266663966302824E-3"/>
    <s v="Lenovo 300e Laptops, electronic waste, 3 yr sealed battery replacement, 4.5 year warranty, integration services, imaging, asset tag &amp; reporting, cart wiring, and delivery for Workman ES. Total computers: 160"/>
  </r>
  <r>
    <s v="Workman ES-21st Century-Technology"/>
    <x v="6"/>
    <x v="0"/>
    <x v="36"/>
    <x v="0"/>
    <x v="0"/>
    <x v="0"/>
    <x v="0"/>
    <x v="10"/>
    <x v="0"/>
    <s v="2-1980"/>
    <x v="9"/>
    <n v="0"/>
    <n v="1306.26"/>
    <s v="0173477-IN"/>
    <d v="2019-09-23T00:00:00"/>
    <s v="000000020017958"/>
    <n v="1306.26"/>
    <x v="49"/>
    <m/>
    <s v="21.0"/>
    <s v="00036.0"/>
    <s v="91001"/>
    <s v="85000"/>
    <x v="0"/>
    <x v="114"/>
    <n v="1.4333174266034627E-2"/>
    <s v="Ergotron Zip40 Charging carts to store laptops Workman ES. Total cart: 1"/>
  </r>
  <r>
    <s v="Workman ES-21st Century-Technology"/>
    <x v="6"/>
    <x v="0"/>
    <x v="36"/>
    <x v="0"/>
    <x v="0"/>
    <x v="0"/>
    <x v="0"/>
    <x v="8"/>
    <x v="0"/>
    <s v="2-2605"/>
    <x v="0"/>
    <n v="0"/>
    <n v="1306.26"/>
    <s v="0175123-IN"/>
    <d v="2019-10-08T00:00:00"/>
    <s v="000000020023867"/>
    <n v="1306.26"/>
    <x v="49"/>
    <m/>
    <s v="21.0"/>
    <s v="00036.0"/>
    <s v="91001"/>
    <s v="85000"/>
    <x v="0"/>
    <x v="114"/>
    <n v="1.6461631397248165E-3"/>
    <s v="Ergotron Zip40 Charging carts to store laptops Workman ES. Total carts: 17"/>
  </r>
  <r>
    <s v="Workman ES-21st Century-Technology"/>
    <x v="6"/>
    <x v="0"/>
    <x v="36"/>
    <x v="0"/>
    <x v="0"/>
    <x v="0"/>
    <x v="0"/>
    <x v="8"/>
    <x v="0"/>
    <s v="2-2605"/>
    <x v="0"/>
    <n v="0"/>
    <n v="20900.18"/>
    <s v="0175133-IN"/>
    <d v="2019-10-08T00:00:00"/>
    <s v="000000020023867"/>
    <n v="20900.18"/>
    <x v="49"/>
    <m/>
    <s v="21.0"/>
    <s v="00036.0"/>
    <s v="91001"/>
    <s v="85000"/>
    <x v="0"/>
    <x v="114"/>
    <n v="2.6338635439815825E-2"/>
    <s v="Ergotron Zip40 Charging carts to store laptops Workman ES. Total carts: 17"/>
  </r>
  <r>
    <s v="Workman ES-21st Century-Technology"/>
    <x v="6"/>
    <x v="0"/>
    <x v="36"/>
    <x v="0"/>
    <x v="0"/>
    <x v="12"/>
    <x v="99"/>
    <x v="204"/>
    <x v="1"/>
    <s v="21-129"/>
    <x v="146"/>
    <n v="0"/>
    <n v="72"/>
    <s v="0189682-IN"/>
    <d v="2020-10-01T00:00:00"/>
    <s v="000000020131103"/>
    <n v="72"/>
    <x v="49"/>
    <m/>
    <s v="21.0"/>
    <s v="00036.0"/>
    <s v="00002"/>
    <s v="81000"/>
    <x v="1"/>
    <x v="114"/>
    <n v="5.7771933897032281E-4"/>
    <s v="ViewSonicViewBoard IFP7550 Bundle 7 yr warranty, monitor, 75&quot; class LED display with touchscreen, ewaste, and extended service agreement for parts &amp; labor for Workman ES. Total monitors: 12"/>
  </r>
  <r>
    <s v="Workman ES-21st Century-Technology"/>
    <x v="6"/>
    <x v="0"/>
    <x v="36"/>
    <x v="0"/>
    <x v="0"/>
    <x v="12"/>
    <x v="99"/>
    <x v="204"/>
    <x v="1"/>
    <s v="21-129"/>
    <x v="146"/>
    <n v="0"/>
    <n v="26144.53"/>
    <s v="0189682-IN"/>
    <d v="2020-10-01T00:00:00"/>
    <s v="000000020131103"/>
    <n v="26144.53"/>
    <x v="49"/>
    <m/>
    <s v="21.0"/>
    <s v="00036.0"/>
    <s v="91001"/>
    <s v="85000"/>
    <x v="0"/>
    <x v="114"/>
    <n v="0.20978056374013573"/>
    <s v="ViewSonicViewBoard IFP7550 Bundle 7 yr warranty, monitor, 75&quot; class LED display with touchscreen, ewaste, and extended service agreement for parts &amp; labor for Workman ES. Total monitors: 12"/>
  </r>
  <r>
    <s v="Workman ES-21st Century-Technology"/>
    <x v="6"/>
    <x v="0"/>
    <x v="36"/>
    <x v="0"/>
    <x v="0"/>
    <x v="12"/>
    <x v="8"/>
    <x v="257"/>
    <x v="2"/>
    <s v="21-6818"/>
    <x v="341"/>
    <n v="0"/>
    <n v="15362.62"/>
    <s v="0205446-IN"/>
    <d v="2022-02-11T00:00:00"/>
    <s v="000000020412893"/>
    <n v="15362.62"/>
    <x v="49"/>
    <m/>
    <s v="21.0"/>
    <s v="00036.0"/>
    <s v="91001"/>
    <s v="85000"/>
    <x v="0"/>
    <x v="114"/>
    <n v="1"/>
    <s v="ViewSonicViewBoard IFP7550 Bundle 7 yr warranty, monitor, 75&quot; class LED display with touchscreen, ewaste, and extended service agreement for parts &amp; labor for Mesa Robles. Total monitors: 7"/>
  </r>
  <r>
    <s v="Workman ES-21st Century-Technology"/>
    <x v="6"/>
    <x v="0"/>
    <x v="36"/>
    <x v="0"/>
    <x v="16"/>
    <x v="15"/>
    <x v="99"/>
    <x v="205"/>
    <x v="1"/>
    <s v="21-309"/>
    <x v="147"/>
    <n v="0"/>
    <n v="7172.46"/>
    <n v="2494523"/>
    <d v="2020-07-16T00:00:00"/>
    <s v="000000020114150"/>
    <n v="7172.46"/>
    <x v="49"/>
    <m/>
    <s v="21.0"/>
    <s v="00036.0"/>
    <s v="91001"/>
    <s v="85000"/>
    <x v="0"/>
    <x v="114"/>
    <n v="0.21052609951152387"/>
    <s v="Elmo TT-12W Stem Cam Document Camera (HDMI Input &amp; Output) for Workman ES. Total cameras: 12"/>
  </r>
  <r>
    <s v="Workman ES-21st Century-Technology"/>
    <x v="6"/>
    <x v="0"/>
    <x v="36"/>
    <x v="0"/>
    <x v="17"/>
    <x v="16"/>
    <x v="27"/>
    <x v="53"/>
    <x v="1"/>
    <s v="21-3477"/>
    <x v="44"/>
    <n v="0"/>
    <n v="288.92999999999995"/>
    <n v="8316064"/>
    <d v="2021-03-05T00:00:00"/>
    <s v="000000020169721"/>
    <n v="288.92999999999995"/>
    <x v="49"/>
    <m/>
    <s v="21.0"/>
    <s v="00036.0"/>
    <s v="00002"/>
    <s v="81000"/>
    <x v="1"/>
    <x v="114"/>
    <n v="7.5389432485322885E-2"/>
    <s v="C2G HDMI and USB pass through wall plates for Workman ES.  Total items: 19"/>
  </r>
  <r>
    <s v="Workman ES-21st Century-Technology"/>
    <x v="6"/>
    <x v="0"/>
    <x v="36"/>
    <x v="0"/>
    <x v="17"/>
    <x v="16"/>
    <x v="27"/>
    <x v="53"/>
    <x v="1"/>
    <m/>
    <x v="44"/>
    <n v="0"/>
    <n v="51.27"/>
    <n v="5725548"/>
    <d v="2021-03-05T00:00:00"/>
    <s v="000000020169721"/>
    <n v="51.27"/>
    <x v="49"/>
    <m/>
    <s v="21.0"/>
    <s v="00036.0"/>
    <s v="00002"/>
    <s v="81000"/>
    <x v="1"/>
    <x v="114"/>
    <n v="1.3377690802348338E-2"/>
    <s v="C2G HDMI and USB pass through wall plates for Workman ES.  Total items: 19"/>
  </r>
  <r>
    <s v="Workman ES-21st Century-Technology"/>
    <x v="6"/>
    <x v="0"/>
    <x v="36"/>
    <x v="0"/>
    <x v="17"/>
    <x v="16"/>
    <x v="27"/>
    <x v="53"/>
    <x v="1"/>
    <m/>
    <x v="44"/>
    <n v="0"/>
    <n v="242.34"/>
    <n v="8312741"/>
    <d v="2021-03-05T00:00:00"/>
    <s v="000000020169721"/>
    <n v="242.34"/>
    <x v="49"/>
    <m/>
    <s v="21.0"/>
    <s v="00036.0"/>
    <s v="00002"/>
    <s v="81000"/>
    <x v="1"/>
    <x v="114"/>
    <n v="6.3232876712328773E-2"/>
    <s v="C2G HDMI and USB pass through wall plates for Workman ES.  Total items: 19"/>
  </r>
  <r>
    <s v="Workman ES-21st Century-FF &amp; E"/>
    <x v="6"/>
    <x v="1"/>
    <x v="36"/>
    <x v="0"/>
    <x v="66"/>
    <x v="35"/>
    <x v="159"/>
    <x v="312"/>
    <x v="1"/>
    <s v="21-2077"/>
    <x v="342"/>
    <n v="0"/>
    <n v="413.91"/>
    <n v="136701"/>
    <d v="2020-11-03T00:00:00"/>
    <s v="000000020139548"/>
    <n v="413.91"/>
    <x v="49"/>
    <m/>
    <s v="21.0"/>
    <s v="00036.0"/>
    <s v="00002"/>
    <s v="81000"/>
    <x v="1"/>
    <x v="114"/>
    <n v="1"/>
    <s v="Tack boards for Workman ES. Total tack boards: 5"/>
  </r>
  <r>
    <s v="Workman ES-21st Century-DSA Special Inspection"/>
    <x v="6"/>
    <x v="12"/>
    <x v="36"/>
    <x v="0"/>
    <x v="30"/>
    <x v="30"/>
    <x v="100"/>
    <x v="33"/>
    <x v="1"/>
    <m/>
    <x v="343"/>
    <n v="0"/>
    <n v="507.5"/>
    <s v="20-31196-60-0000001"/>
    <d v="2021-02-05T00:00:00"/>
    <s v="000000020162565"/>
    <n v="507.5"/>
    <x v="49"/>
    <m/>
    <s v="21.0"/>
    <s v="00036.0"/>
    <s v="91001"/>
    <s v="85000"/>
    <x v="12"/>
    <x v="114"/>
    <n v="3.0572289156626506E-2"/>
    <s v="Provide materials testing and special inspection services at Workman ES.  The project consists of alteration to 3 classroom buildings 1, 2, and 3 and 10 classroom buildings AP2 to AP11, and other site works.  Scope of services include reviewing, inspecting, testing, and prepare reports for concrete and reinforcing steel."/>
  </r>
  <r>
    <s v="Workman ES-21st Century-DSA Special Inspection"/>
    <x v="6"/>
    <x v="12"/>
    <x v="36"/>
    <x v="0"/>
    <x v="30"/>
    <x v="30"/>
    <x v="100"/>
    <x v="25"/>
    <x v="2"/>
    <s v="2-10674"/>
    <x v="343"/>
    <n v="16092.5"/>
    <n v="16092.5"/>
    <m/>
    <m/>
    <m/>
    <n v="0"/>
    <x v="49"/>
    <m/>
    <s v="21.0"/>
    <s v="00036.0"/>
    <s v="91001"/>
    <s v="85000"/>
    <x v="12"/>
    <x v="114"/>
    <n v="0"/>
    <s v="Provide materials testing and special inspection services at Workman ES.  The project consists of alteration to 3 classroom buildings 1, 2, and 3 and 10 classroom buildings AP2 to AP11, and other site works.  Scope of services include reviewing, inspecting, testing, and prepare reports for concrete and reinforcing steel."/>
  </r>
  <r>
    <s v="Workman ES-21st Century-FF &amp; E"/>
    <x v="6"/>
    <x v="1"/>
    <x v="36"/>
    <x v="0"/>
    <x v="18"/>
    <x v="1"/>
    <x v="61"/>
    <x v="40"/>
    <x v="1"/>
    <m/>
    <x v="85"/>
    <n v="0"/>
    <n v="47603.64"/>
    <n v="30699"/>
    <d v="2020-12-18T00:00:00"/>
    <s v="000000020151932"/>
    <n v="47603.64"/>
    <x v="49"/>
    <m/>
    <s v="21.0"/>
    <s v="00036.0"/>
    <s v="00002"/>
    <s v="81000"/>
    <x v="1"/>
    <x v="114"/>
    <n v="7.7162279154048385E-2"/>
    <s v="Furniture for Workman ES - large seats, filing cabinets with locks, stools, mobile desks, student desks, book boxes for above desks, locking casters, mobile teacher desks, and cascade mini-case with shelves"/>
  </r>
  <r>
    <s v="Workman ES-21st Century-FF &amp; E"/>
    <x v="6"/>
    <x v="1"/>
    <x v="36"/>
    <x v="0"/>
    <x v="18"/>
    <x v="1"/>
    <x v="61"/>
    <x v="40"/>
    <x v="1"/>
    <m/>
    <x v="85"/>
    <n v="0"/>
    <n v="33109.53"/>
    <n v="30699"/>
    <d v="2020-12-18T00:00:00"/>
    <s v="000000020151932"/>
    <n v="33109.53"/>
    <x v="49"/>
    <m/>
    <s v="21.0"/>
    <s v="00036.0"/>
    <s v="91001"/>
    <s v="85000"/>
    <x v="0"/>
    <x v="114"/>
    <n v="5.3668307644527589E-2"/>
    <s v="Furniture for Workman ES - large seats, filing cabinets with locks, stools, mobile desks, student desks, book boxes for above desks, locking casters, mobile teacher desks, and cascade mini-case with shelves"/>
  </r>
  <r>
    <s v="Workman ES-21st Century-FF &amp; E"/>
    <x v="6"/>
    <x v="1"/>
    <x v="36"/>
    <x v="0"/>
    <x v="18"/>
    <x v="1"/>
    <x v="61"/>
    <x v="128"/>
    <x v="1"/>
    <m/>
    <x v="85"/>
    <n v="0"/>
    <n v="980.03"/>
    <n v="30789"/>
    <d v="2021-05-07T00:00:00"/>
    <s v="000000020187154"/>
    <n v="980.03"/>
    <x v="49"/>
    <m/>
    <s v="21.0"/>
    <s v="00036.0"/>
    <s v="00002"/>
    <s v="81000"/>
    <x v="1"/>
    <x v="114"/>
    <n v="1.5885623124479984E-3"/>
    <s v="Furniture for Workman ES - large seats, filing cabinets with locks, stools, mobile desks, student desks, book boxes for above desks, locking casters, mobile teacher desks, and cascade mini-case with shelves"/>
  </r>
  <r>
    <s v="Workman ES-21st Century-FF &amp; E"/>
    <x v="6"/>
    <x v="1"/>
    <x v="36"/>
    <x v="0"/>
    <x v="18"/>
    <x v="1"/>
    <x v="61"/>
    <x v="128"/>
    <x v="1"/>
    <m/>
    <x v="85"/>
    <n v="0"/>
    <n v="19857.71"/>
    <n v="30860"/>
    <d v="2021-05-07T00:00:00"/>
    <s v="000000020187156"/>
    <n v="19857.71"/>
    <x v="49"/>
    <m/>
    <s v="21.0"/>
    <s v="00036.0"/>
    <s v="00002"/>
    <s v="81000"/>
    <x v="1"/>
    <x v="114"/>
    <n v="3.2188004160609102E-2"/>
    <s v="Furniture for Workman ES - large seats, filing cabinets with locks, stools, mobile desks, student desks, book boxes for above desks, locking casters, mobile teacher desks, and cascade mini-case with shelves"/>
  </r>
  <r>
    <s v="Workman ES-21st Century-FF &amp; E"/>
    <x v="6"/>
    <x v="1"/>
    <x v="36"/>
    <x v="0"/>
    <x v="18"/>
    <x v="1"/>
    <x v="61"/>
    <x v="68"/>
    <x v="1"/>
    <m/>
    <x v="85"/>
    <n v="0"/>
    <n v="2266.65"/>
    <n v="31584"/>
    <d v="2021-05-25T00:00:00"/>
    <s v="000000020192063"/>
    <n v="2266.65"/>
    <x v="49"/>
    <m/>
    <s v="21.0"/>
    <s v="00036.0"/>
    <s v="00002"/>
    <s v="81000"/>
    <x v="1"/>
    <x v="114"/>
    <n v="3.6740862682879665E-3"/>
    <s v="Furniture for Workman ES - large seats, filing cabinets with locks, stools, mobile desks, student desks, book boxes for above desks, locking casters, mobile teacher desks, and cascade mini-case with shelves"/>
  </r>
  <r>
    <s v="Workman ES-21st Century-FF &amp; E"/>
    <x v="6"/>
    <x v="1"/>
    <x v="36"/>
    <x v="0"/>
    <x v="18"/>
    <x v="1"/>
    <x v="60"/>
    <x v="55"/>
    <x v="1"/>
    <s v="21-2946"/>
    <x v="344"/>
    <n v="0"/>
    <n v="87940.71"/>
    <n v="30959"/>
    <d v="2021-04-19T00:00:00"/>
    <s v="000000020181375"/>
    <n v="87940.71"/>
    <x v="49"/>
    <m/>
    <s v="21.0"/>
    <s v="00036.0"/>
    <s v="00002"/>
    <s v="81000"/>
    <x v="1"/>
    <x v="114"/>
    <n v="0.77575936516332233"/>
    <s v="Furniture for Workman ES. Student chairs, mid towers shelves, mega cases shelves, filing cabinets, desks, etc"/>
  </r>
  <r>
    <s v="Workman ES-21st Century-FF &amp; E"/>
    <x v="6"/>
    <x v="1"/>
    <x v="36"/>
    <x v="0"/>
    <x v="18"/>
    <x v="1"/>
    <x v="60"/>
    <x v="55"/>
    <x v="1"/>
    <s v="21-2946"/>
    <x v="344"/>
    <n v="0"/>
    <n v="25420.1"/>
    <n v="30959"/>
    <d v="2021-04-19T00:00:00"/>
    <s v="000000020181375"/>
    <n v="25420.1"/>
    <x v="49"/>
    <m/>
    <s v="21.0"/>
    <s v="00036.0"/>
    <s v="91001"/>
    <s v="85000"/>
    <x v="0"/>
    <x v="114"/>
    <n v="0.22424063483667767"/>
    <s v="Furniture for Workman ES. Student chairs, mid towers shelves, mega cases shelves, filing cabinets, desks, etc"/>
  </r>
  <r>
    <s v="Workman ES-21st Century-FF &amp; E"/>
    <x v="6"/>
    <x v="1"/>
    <x v="36"/>
    <x v="0"/>
    <x v="18"/>
    <x v="1"/>
    <x v="160"/>
    <x v="68"/>
    <x v="1"/>
    <s v="21-4243"/>
    <x v="345"/>
    <n v="0"/>
    <n v="5321.7"/>
    <n v="31593"/>
    <d v="2021-05-25T00:00:00"/>
    <s v="000000020192063"/>
    <n v="5321.7"/>
    <x v="49"/>
    <m/>
    <s v="21.0"/>
    <s v="00036.0"/>
    <s v="00002"/>
    <s v="81000"/>
    <x v="1"/>
    <x v="114"/>
    <n v="1"/>
    <s v="Additional furniture for Workman ES - student chairs, total: 45"/>
  </r>
  <r>
    <s v="Workman ES-21st Century-FF &amp; E"/>
    <x v="6"/>
    <x v="1"/>
    <x v="36"/>
    <x v="0"/>
    <x v="18"/>
    <x v="1"/>
    <x v="31"/>
    <x v="313"/>
    <x v="2"/>
    <s v="22-3988"/>
    <x v="346"/>
    <n v="0"/>
    <n v="16893.03"/>
    <n v="34201"/>
    <d v="2022-03-23T00:00:00"/>
    <s v="000000020450077"/>
    <n v="16893.03"/>
    <x v="49"/>
    <m/>
    <s v="21.0"/>
    <s v="00036.0"/>
    <s v="91001"/>
    <s v="85000"/>
    <x v="0"/>
    <x v="114"/>
    <n v="1"/>
    <s v="Mid-tower mobile storage with shelves &amp; 2 locking doors for Workman. Total towers: 14"/>
  </r>
  <r>
    <s v="Workman ES-21st Century-CM/PM Management"/>
    <x v="6"/>
    <x v="5"/>
    <x v="36"/>
    <x v="0"/>
    <x v="6"/>
    <x v="6"/>
    <x v="32"/>
    <x v="58"/>
    <x v="0"/>
    <m/>
    <x v="51"/>
    <n v="0"/>
    <n v="9866.25"/>
    <n v="80804"/>
    <d v="2020-01-09T00:00:00"/>
    <s v="000000020055612"/>
    <n v="9866.25"/>
    <x v="49"/>
    <m/>
    <s v="21.0"/>
    <s v="00036.0"/>
    <s v="91001"/>
    <s v="85000"/>
    <x v="7"/>
    <x v="114"/>
    <n v="6.8615689547256416E-3"/>
    <s v="Construction management services for Workman ES - phase 1 &amp; 2.  This PO includes allowances of $100,000.00"/>
  </r>
  <r>
    <s v="Workman ES-21st Century-CM/PM Management"/>
    <x v="6"/>
    <x v="5"/>
    <x v="36"/>
    <x v="0"/>
    <x v="6"/>
    <x v="6"/>
    <x v="32"/>
    <x v="59"/>
    <x v="0"/>
    <m/>
    <x v="51"/>
    <n v="0"/>
    <n v="3268.75"/>
    <n v="80796"/>
    <d v="2020-01-14T00:00:00"/>
    <s v="000000020057268"/>
    <n v="3268.75"/>
    <x v="49"/>
    <m/>
    <s v="21.0"/>
    <s v="00036.0"/>
    <s v="91001"/>
    <s v="85000"/>
    <x v="7"/>
    <x v="114"/>
    <n v="2.2732804784755547E-3"/>
    <s v="Construction management services for Workman ES - phase 1 &amp; 2.  This PO includes allowances of $100,000.00"/>
  </r>
  <r>
    <s v="Workman ES-21st Century-CM/PM Management"/>
    <x v="6"/>
    <x v="5"/>
    <x v="36"/>
    <x v="0"/>
    <x v="6"/>
    <x v="6"/>
    <x v="32"/>
    <x v="59"/>
    <x v="0"/>
    <m/>
    <x v="51"/>
    <n v="0"/>
    <n v="8071.25"/>
    <n v="81699"/>
    <d v="2020-01-14T00:00:00"/>
    <s v="000000020057268"/>
    <n v="8071.25"/>
    <x v="49"/>
    <m/>
    <s v="21.0"/>
    <s v="00036.0"/>
    <s v="91001"/>
    <s v="85000"/>
    <x v="7"/>
    <x v="114"/>
    <n v="5.6132206690312257E-3"/>
    <s v="Construction management services for Workman ES - phase 1 &amp; 2.  This PO includes allowances of $100,000.00"/>
  </r>
  <r>
    <s v="Workman ES-21st Century-CM/PM Management"/>
    <x v="6"/>
    <x v="5"/>
    <x v="36"/>
    <x v="0"/>
    <x v="6"/>
    <x v="6"/>
    <x v="32"/>
    <x v="60"/>
    <x v="0"/>
    <m/>
    <x v="51"/>
    <n v="0"/>
    <n v="8765"/>
    <n v="83068"/>
    <d v="2020-04-01T00:00:00"/>
    <s v="000000020085959"/>
    <n v="8765"/>
    <x v="49"/>
    <m/>
    <s v="21.0"/>
    <s v="00036.0"/>
    <s v="91001"/>
    <s v="85000"/>
    <x v="7"/>
    <x v="114"/>
    <n v="6.0956951109256557E-3"/>
    <s v="Construction management services for Workman ES - phase 1 &amp; 2.  This PO includes allowances of $100,000.00"/>
  </r>
  <r>
    <s v="Workman ES-21st Century-CM/PM Management"/>
    <x v="6"/>
    <x v="5"/>
    <x v="36"/>
    <x v="0"/>
    <x v="6"/>
    <x v="6"/>
    <x v="32"/>
    <x v="60"/>
    <x v="0"/>
    <m/>
    <x v="51"/>
    <n v="0"/>
    <n v="8365"/>
    <n v="82273"/>
    <d v="2020-04-01T00:00:00"/>
    <s v="000000020085960"/>
    <n v="8365"/>
    <x v="49"/>
    <m/>
    <s v="21.0"/>
    <s v="00036.0"/>
    <s v="91001"/>
    <s v="85000"/>
    <x v="7"/>
    <x v="114"/>
    <n v="5.8175116489324712E-3"/>
    <s v="Construction management services for Workman ES - phase 1 &amp; 2.  This PO includes allowances of $100,000.00"/>
  </r>
  <r>
    <s v="Workman ES-21st Century-CM/PM Management"/>
    <x v="6"/>
    <x v="5"/>
    <x v="36"/>
    <x v="0"/>
    <x v="6"/>
    <x v="6"/>
    <x v="32"/>
    <x v="61"/>
    <x v="0"/>
    <m/>
    <x v="51"/>
    <n v="0"/>
    <n v="12972.5"/>
    <n v="84567"/>
    <d v="2020-04-15T00:00:00"/>
    <s v="000000020089466"/>
    <n v="12972.5"/>
    <x v="49"/>
    <m/>
    <s v="21.0"/>
    <s v="00036.0"/>
    <s v="91001"/>
    <s v="85000"/>
    <x v="7"/>
    <x v="114"/>
    <n v="9.0218374017664651E-3"/>
    <s v="Construction management services for Workman ES - phase 1 &amp; 2.  This PO includes allowances of $100,000.00"/>
  </r>
  <r>
    <s v="Workman ES-21st Century-CM/PM Management"/>
    <x v="6"/>
    <x v="5"/>
    <x v="36"/>
    <x v="0"/>
    <x v="6"/>
    <x v="6"/>
    <x v="32"/>
    <x v="62"/>
    <x v="0"/>
    <m/>
    <x v="51"/>
    <n v="0"/>
    <n v="9657.5"/>
    <n v="85320"/>
    <d v="2020-05-28T00:00:00"/>
    <s v="000000020100719"/>
    <n v="9657.5"/>
    <x v="49"/>
    <m/>
    <s v="21.0"/>
    <s v="00036.0"/>
    <s v="91001"/>
    <s v="85000"/>
    <x v="7"/>
    <x v="114"/>
    <n v="6.716391960497948E-3"/>
    <s v="Construction management services for Workman ES - phase 1 &amp; 2.  This PO includes allowances of $100,000.00"/>
  </r>
  <r>
    <s v="Workman ES-21st Century-CM/PM Management"/>
    <x v="6"/>
    <x v="5"/>
    <x v="36"/>
    <x v="0"/>
    <x v="6"/>
    <x v="6"/>
    <x v="32"/>
    <x v="63"/>
    <x v="0"/>
    <m/>
    <x v="51"/>
    <n v="0"/>
    <n v="9947.5"/>
    <n v="86240"/>
    <d v="2020-06-17T00:00:00"/>
    <s v="000000020106117"/>
    <n v="9947.5"/>
    <x v="49"/>
    <m/>
    <s v="21.0"/>
    <s v="00036.0"/>
    <s v="91001"/>
    <s v="85000"/>
    <x v="7"/>
    <x v="114"/>
    <n v="6.918074970443007E-3"/>
    <s v="Construction management services for Workman ES - phase 1 &amp; 2.  This PO includes allowances of $100,000.00"/>
  </r>
  <r>
    <s v="Workman ES-21st Century-CM/PM Management"/>
    <x v="6"/>
    <x v="5"/>
    <x v="36"/>
    <x v="0"/>
    <x v="6"/>
    <x v="6"/>
    <x v="32"/>
    <x v="64"/>
    <x v="0"/>
    <m/>
    <x v="51"/>
    <n v="0"/>
    <n v="12327.5"/>
    <n v="86864"/>
    <d v="2020-07-27T00:00:00"/>
    <s v="000000020116270"/>
    <n v="12327.5"/>
    <x v="49"/>
    <m/>
    <s v="21.0"/>
    <s v="00036.0"/>
    <s v="91001"/>
    <s v="85000"/>
    <x v="7"/>
    <x v="114"/>
    <n v="8.5732665693024554E-3"/>
    <s v="Construction management services for Workman ES - phase 1 &amp; 2.  This PO includes allowances of $100,000.00"/>
  </r>
  <r>
    <s v="Workman ES-21st Century-CM/PM Management"/>
    <x v="6"/>
    <x v="5"/>
    <x v="36"/>
    <x v="0"/>
    <x v="6"/>
    <x v="6"/>
    <x v="32"/>
    <x v="3"/>
    <x v="1"/>
    <m/>
    <x v="51"/>
    <n v="0"/>
    <n v="8313.42"/>
    <n v="88480"/>
    <d v="2020-08-17T00:00:00"/>
    <s v="000000020119773"/>
    <n v="8313.42"/>
    <x v="49"/>
    <m/>
    <s v="21.0"/>
    <s v="00036.0"/>
    <s v="91001"/>
    <s v="85000"/>
    <x v="7"/>
    <x v="114"/>
    <n v="5.7816398915084503E-3"/>
    <s v="Construction management services for Workman ES - phase 1 &amp; 2.  This PO includes allowances of $100,000.00"/>
  </r>
  <r>
    <s v="Workman ES-21st Century-CM/PM Management"/>
    <x v="6"/>
    <x v="5"/>
    <x v="36"/>
    <x v="0"/>
    <x v="6"/>
    <x v="6"/>
    <x v="32"/>
    <x v="44"/>
    <x v="1"/>
    <m/>
    <x v="51"/>
    <n v="0"/>
    <n v="7852.49"/>
    <n v="89359"/>
    <d v="2020-10-13T00:00:00"/>
    <s v="000000020134067"/>
    <n v="7852.49"/>
    <x v="49"/>
    <m/>
    <s v="21.0"/>
    <s v="00036.0"/>
    <s v="91001"/>
    <s v="85000"/>
    <x v="7"/>
    <x v="114"/>
    <n v="5.4610821336671536E-3"/>
    <s v="Construction management services for Workman ES - phase 1 &amp; 2.  This PO includes allowances of $100,000.00"/>
  </r>
  <r>
    <s v="Workman ES-21st Century-CM/PM Management"/>
    <x v="6"/>
    <x v="5"/>
    <x v="36"/>
    <x v="0"/>
    <x v="6"/>
    <x v="6"/>
    <x v="32"/>
    <x v="45"/>
    <x v="1"/>
    <m/>
    <x v="51"/>
    <n v="0"/>
    <n v="7439.86"/>
    <n v="90460"/>
    <d v="2020-10-20T00:00:00"/>
    <s v="000000020136025"/>
    <n v="7439.86"/>
    <x v="49"/>
    <m/>
    <s v="21.0"/>
    <s v="00036.0"/>
    <s v="91001"/>
    <s v="85000"/>
    <x v="7"/>
    <x v="114"/>
    <n v="5.1741150288615338E-3"/>
    <s v="Construction management services for Workman ES - phase 1 &amp; 2.  This PO includes allowances of $100,000.00"/>
  </r>
  <r>
    <s v="Workman ES-21st Century-CM/PM Management"/>
    <x v="6"/>
    <x v="5"/>
    <x v="36"/>
    <x v="0"/>
    <x v="6"/>
    <x v="6"/>
    <x v="32"/>
    <x v="40"/>
    <x v="1"/>
    <m/>
    <x v="51"/>
    <n v="0"/>
    <n v="8289.7800000000007"/>
    <n v="91321"/>
    <d v="2020-12-18T00:00:00"/>
    <s v="000000020151933"/>
    <n v="8289.7800000000007"/>
    <x v="49"/>
    <m/>
    <s v="21.0"/>
    <s v="00036.0"/>
    <s v="91001"/>
    <s v="85000"/>
    <x v="7"/>
    <x v="114"/>
    <n v="5.7651992489046533E-3"/>
    <s v="Construction management services for Workman ES - phase 1 &amp; 2.  This PO includes allowances of $100,000.00"/>
  </r>
  <r>
    <s v="Workman ES-21st Century-CM/PM Management"/>
    <x v="6"/>
    <x v="5"/>
    <x v="36"/>
    <x v="0"/>
    <x v="6"/>
    <x v="6"/>
    <x v="32"/>
    <x v="40"/>
    <x v="1"/>
    <m/>
    <x v="51"/>
    <n v="0"/>
    <n v="7166.87"/>
    <n v="91964"/>
    <d v="2020-12-18T00:00:00"/>
    <s v="000000020151933"/>
    <n v="7166.87"/>
    <x v="49"/>
    <m/>
    <s v="21.0"/>
    <s v="00036.0"/>
    <s v="91001"/>
    <s v="85000"/>
    <x v="7"/>
    <x v="114"/>
    <n v="4.9842617706377353E-3"/>
    <s v="Construction management services for Workman ES - phase 1 &amp; 2.  This PO includes allowances of $100,000.00"/>
  </r>
  <r>
    <s v="Workman ES-21st Century-CM/PM Management"/>
    <x v="6"/>
    <x v="5"/>
    <x v="36"/>
    <x v="0"/>
    <x v="6"/>
    <x v="6"/>
    <x v="32"/>
    <x v="65"/>
    <x v="1"/>
    <m/>
    <x v="51"/>
    <n v="0"/>
    <n v="7664.02"/>
    <n v="92821"/>
    <d v="2021-02-08T00:00:00"/>
    <s v="000000020162981"/>
    <n v="7664.02"/>
    <x v="49"/>
    <m/>
    <s v="21.0"/>
    <s v="00036.0"/>
    <s v="91001"/>
    <s v="85000"/>
    <x v="7"/>
    <x v="114"/>
    <n v="5.3300090409625148E-3"/>
    <s v="Construction management services for Workman ES - phase 1 &amp; 2.  This PO includes allowances of $100,000.00"/>
  </r>
  <r>
    <s v="Workman ES-21st Century-CM/PM Management"/>
    <x v="6"/>
    <x v="5"/>
    <x v="36"/>
    <x v="0"/>
    <x v="6"/>
    <x v="6"/>
    <x v="32"/>
    <x v="66"/>
    <x v="1"/>
    <m/>
    <x v="51"/>
    <n v="0"/>
    <n v="5637.64"/>
    <n v="94011"/>
    <d v="2021-04-05T00:00:00"/>
    <s v="000000020177572"/>
    <n v="5637.64"/>
    <x v="49"/>
    <m/>
    <s v="21.0"/>
    <s v="00036.0"/>
    <s v="91001"/>
    <s v="85000"/>
    <x v="7"/>
    <x v="114"/>
    <n v="3.9207455316781423E-3"/>
    <s v="Construction management services for Workman ES - phase 1 &amp; 2.  This PO includes allowances of $100,000.00"/>
  </r>
  <r>
    <s v="Workman ES-21st Century-CM/PM Management"/>
    <x v="6"/>
    <x v="5"/>
    <x v="36"/>
    <x v="0"/>
    <x v="6"/>
    <x v="6"/>
    <x v="32"/>
    <x v="67"/>
    <x v="1"/>
    <m/>
    <x v="51"/>
    <n v="0"/>
    <n v="4774.0600000000004"/>
    <n v="94918"/>
    <d v="2021-04-16T00:00:00"/>
    <s v="000000020181024"/>
    <n v="4774.0600000000004"/>
    <x v="49"/>
    <m/>
    <s v="21.0"/>
    <s v="00036.0"/>
    <s v="91001"/>
    <s v="85000"/>
    <x v="7"/>
    <x v="114"/>
    <n v="3.3201613464079564E-3"/>
    <s v="Construction management services for Workman ES - phase 1 &amp; 2.  This PO includes allowances of $100,000.00"/>
  </r>
  <r>
    <s v="Workman ES-21st Century-CM/PM Management"/>
    <x v="6"/>
    <x v="5"/>
    <x v="36"/>
    <x v="0"/>
    <x v="6"/>
    <x v="6"/>
    <x v="32"/>
    <x v="68"/>
    <x v="1"/>
    <m/>
    <x v="51"/>
    <n v="0"/>
    <n v="5098.5"/>
    <n v="95700"/>
    <d v="2021-05-25T00:00:00"/>
    <s v="000000020192064"/>
    <n v="5098.5"/>
    <x v="49"/>
    <m/>
    <s v="21.0"/>
    <s v="00036.0"/>
    <s v="91001"/>
    <s v="85000"/>
    <x v="7"/>
    <x v="114"/>
    <n v="3.5457959524306279E-3"/>
    <s v="Construction management services for Workman ES - phase 1 &amp; 2.  This PO includes allowances of $100,000.00"/>
  </r>
  <r>
    <s v="Workman ES-21st Century-CM/PM Management"/>
    <x v="6"/>
    <x v="5"/>
    <x v="36"/>
    <x v="0"/>
    <x v="6"/>
    <x v="6"/>
    <x v="32"/>
    <x v="68"/>
    <x v="1"/>
    <m/>
    <x v="51"/>
    <n v="0"/>
    <n v="2956.63"/>
    <n v="96936"/>
    <d v="2021-05-25T00:00:00"/>
    <s v="000000020192064"/>
    <n v="2956.63"/>
    <x v="49"/>
    <m/>
    <s v="21.0"/>
    <s v="00036.0"/>
    <s v="91001"/>
    <s v="85000"/>
    <x v="7"/>
    <x v="114"/>
    <n v="2.0562139230822728E-3"/>
    <s v="Construction management services for Workman ES - phase 1 &amp; 2.  This PO includes allowances of $100,000.00"/>
  </r>
  <r>
    <s v="Workman ES-21st Century-CM/PM Management"/>
    <x v="6"/>
    <x v="5"/>
    <x v="36"/>
    <x v="0"/>
    <x v="6"/>
    <x v="6"/>
    <x v="32"/>
    <x v="147"/>
    <x v="1"/>
    <m/>
    <x v="51"/>
    <n v="0"/>
    <n v="480"/>
    <s v="97857R1"/>
    <d v="2021-06-22T00:00:00"/>
    <s v="000000020200048"/>
    <n v="480"/>
    <x v="49"/>
    <m/>
    <s v="21.0"/>
    <s v="00036.0"/>
    <s v="91001"/>
    <s v="85000"/>
    <x v="7"/>
    <x v="114"/>
    <n v="3.338201543918214E-4"/>
    <s v="Construction management services for Workman ES - phase 1 &amp; 2.  This PO includes allowances of $100,000.00"/>
  </r>
  <r>
    <s v="Workman ES-21st Century-CM/PM Management"/>
    <x v="6"/>
    <x v="5"/>
    <x v="36"/>
    <x v="0"/>
    <x v="6"/>
    <x v="6"/>
    <x v="32"/>
    <x v="75"/>
    <x v="2"/>
    <m/>
    <x v="51"/>
    <n v="0"/>
    <n v="5583.09"/>
    <n v="108239"/>
    <d v="2022-03-15T00:00:00"/>
    <s v="000000020443751"/>
    <n v="5583.09"/>
    <x v="49"/>
    <m/>
    <s v="21.0"/>
    <s v="00036.0"/>
    <s v="91001"/>
    <s v="85000"/>
    <x v="7"/>
    <x v="114"/>
    <n v="3.8828082620488212E-3"/>
    <s v="Construction management services for Workman ES - phase 1 &amp; 2.  This PO includes allowances of $100,000.00"/>
  </r>
  <r>
    <s v="Workman ES-21st Century-CM/PM Management"/>
    <x v="6"/>
    <x v="5"/>
    <x v="36"/>
    <x v="0"/>
    <x v="6"/>
    <x v="6"/>
    <x v="32"/>
    <x v="69"/>
    <x v="2"/>
    <s v="2-4694"/>
    <x v="51"/>
    <n v="14709.389999999985"/>
    <n v="14709.389999999985"/>
    <m/>
    <m/>
    <m/>
    <n v="0"/>
    <x v="49"/>
    <m/>
    <s v="21.0"/>
    <s v="00036.0"/>
    <s v="91001"/>
    <s v="85000"/>
    <x v="7"/>
    <x v="114"/>
    <n v="0"/>
    <s v="Construction management services for Workman ES - phase 1 &amp; 2.  This PO includes allowances of $100,000.00"/>
  </r>
  <r>
    <s v="Workman ES-21st Century-Technology"/>
    <x v="6"/>
    <x v="0"/>
    <x v="36"/>
    <x v="0"/>
    <x v="20"/>
    <x v="17"/>
    <x v="34"/>
    <x v="71"/>
    <x v="2"/>
    <s v="21-6393"/>
    <x v="53"/>
    <n v="0"/>
    <n v="9695.44"/>
    <n v="10513843591"/>
    <d v="2021-08-27T00:00:00"/>
    <s v="000000020245275"/>
    <n v="9695.44"/>
    <x v="49"/>
    <m/>
    <s v="21.0"/>
    <s v="00036.0"/>
    <s v="91001"/>
    <s v="85000"/>
    <x v="0"/>
    <x v="114"/>
    <n v="0.13333333333333333"/>
    <s v="PowerSwitch N2200-ON OS6 for Workman ES.  Total power switch: 2"/>
  </r>
  <r>
    <s v="Workman ES-21st Century-DSA Fees"/>
    <x v="6"/>
    <x v="7"/>
    <x v="36"/>
    <x v="0"/>
    <x v="9"/>
    <x v="9"/>
    <x v="65"/>
    <x v="314"/>
    <x v="4"/>
    <m/>
    <x v="347"/>
    <n v="0"/>
    <n v="9500"/>
    <s v="Per email"/>
    <d v="2019-04-18T00:00:00"/>
    <n v="25237048"/>
    <n v="9500"/>
    <x v="49"/>
    <m/>
    <s v="21.0"/>
    <s v="00036.0"/>
    <s v="91001"/>
    <s v="85000"/>
    <x v="9"/>
    <x v="114"/>
    <n v="1"/>
    <s v="DSA plan check review fee for Workman ES 21st Century."/>
  </r>
  <r>
    <s v="Workman ES-21st Century-DSA Fees"/>
    <x v="6"/>
    <x v="7"/>
    <x v="36"/>
    <x v="0"/>
    <x v="9"/>
    <x v="9"/>
    <x v="67"/>
    <x v="27"/>
    <x v="1"/>
    <s v="21-6131"/>
    <x v="348"/>
    <n v="0"/>
    <n v="800"/>
    <s v="Per email"/>
    <d v="2021-05-05T00:00:00"/>
    <s v="000000020186222"/>
    <n v="800"/>
    <x v="50"/>
    <s v="73445-382"/>
    <s v="21.0"/>
    <s v="00036.0"/>
    <s v="91001"/>
    <s v="85000"/>
    <x v="9"/>
    <x v="114"/>
    <n v="1"/>
    <s v="DSA plan check review fee for Workman ES 21st Century Hardware replacement project (doors &amp; locks)."/>
  </r>
  <r>
    <s v="Workman ES-21st Century-DSA Fees"/>
    <x v="6"/>
    <x v="7"/>
    <x v="36"/>
    <x v="0"/>
    <x v="9"/>
    <x v="9"/>
    <x v="161"/>
    <x v="163"/>
    <x v="2"/>
    <s v="22-4020"/>
    <x v="349"/>
    <n v="0"/>
    <n v="12085.87"/>
    <n v="12959"/>
    <d v="2022-01-28T00:00:00"/>
    <s v="000000020401405"/>
    <n v="12085.87"/>
    <x v="49"/>
    <m/>
    <s v="21.0"/>
    <s v="00036.0"/>
    <s v="91001"/>
    <s v="85000"/>
    <x v="9"/>
    <x v="114"/>
    <n v="1"/>
    <s v="DGS plan/field review fee for Workman ES 21st Century"/>
  </r>
  <r>
    <s v="Workman ES-21st Century-FF &amp; E"/>
    <x v="6"/>
    <x v="1"/>
    <x v="36"/>
    <x v="0"/>
    <x v="21"/>
    <x v="18"/>
    <x v="106"/>
    <x v="65"/>
    <x v="1"/>
    <s v="21-3550"/>
    <x v="156"/>
    <n v="0"/>
    <n v="246.8"/>
    <n v="9319230223"/>
    <d v="2021-02-08T00:00:00"/>
    <s v="000000020162991"/>
    <n v="246.8"/>
    <x v="49"/>
    <m/>
    <s v="21.0"/>
    <s v="00036.0"/>
    <s v="00002"/>
    <s v="81000"/>
    <x v="1"/>
    <x v="114"/>
    <n v="0.33331532602236508"/>
    <s v="Mounting brackets &amp; blank face plates for Workman ES"/>
  </r>
  <r>
    <s v="Workman ES-21st Century-Technology"/>
    <x v="6"/>
    <x v="0"/>
    <x v="36"/>
    <x v="0"/>
    <x v="22"/>
    <x v="19"/>
    <x v="115"/>
    <x v="67"/>
    <x v="1"/>
    <m/>
    <x v="350"/>
    <n v="0"/>
    <n v="507.43"/>
    <n v="34750"/>
    <d v="2021-04-16T00:00:00"/>
    <s v="000000020181028"/>
    <n v="507.43"/>
    <x v="49"/>
    <m/>
    <s v="21.0"/>
    <s v="00036.0"/>
    <s v="00002"/>
    <s v="81000"/>
    <x v="1"/>
    <x v="114"/>
    <n v="0.24524544843818719"/>
    <s v="Equipment to repair &amp; replace security system at Workman ES"/>
  </r>
  <r>
    <s v="Workman ES-21st Century-Technology"/>
    <x v="6"/>
    <x v="0"/>
    <x v="36"/>
    <x v="0"/>
    <x v="22"/>
    <x v="19"/>
    <x v="115"/>
    <x v="67"/>
    <x v="1"/>
    <s v="21-3242"/>
    <x v="350"/>
    <n v="0"/>
    <n v="603.66"/>
    <n v="34750"/>
    <d v="2021-04-16T00:00:00"/>
    <s v="000000020181028"/>
    <n v="603.66"/>
    <x v="49"/>
    <m/>
    <s v="21.0"/>
    <s v="00036.0"/>
    <s v="91001"/>
    <s v="85000"/>
    <x v="0"/>
    <x v="114"/>
    <n v="0.29175426640954627"/>
    <s v="Equipment to repair &amp; replace security system at Workman ES"/>
  </r>
  <r>
    <s v="Workman ES-21st Century-Technology"/>
    <x v="6"/>
    <x v="0"/>
    <x v="36"/>
    <x v="0"/>
    <x v="22"/>
    <x v="19"/>
    <x v="115"/>
    <x v="81"/>
    <x v="2"/>
    <s v="21-3242"/>
    <x v="350"/>
    <n v="957.98"/>
    <n v="957.98"/>
    <m/>
    <m/>
    <m/>
    <n v="0"/>
    <x v="49"/>
    <m/>
    <s v="21.0"/>
    <s v="00036.0"/>
    <s v="00002"/>
    <s v="81000"/>
    <x v="1"/>
    <x v="114"/>
    <n v="0"/>
    <s v="Equipment to repair &amp; replace security system at Workman ES"/>
  </r>
  <r>
    <s v="Workman ES-21st Century-Contractor"/>
    <x v="6"/>
    <x v="3"/>
    <x v="36"/>
    <x v="0"/>
    <x v="7"/>
    <x v="54"/>
    <x v="107"/>
    <x v="101"/>
    <x v="0"/>
    <s v="21-399"/>
    <x v="351"/>
    <n v="0"/>
    <n v="32000"/>
    <s v="2019-032A-7"/>
    <d v="2020-08-18T00:00:00"/>
    <s v="000000020120080"/>
    <n v="32000"/>
    <x v="49"/>
    <m/>
    <s v="21.0"/>
    <s v="00036.0"/>
    <s v="91001"/>
    <s v="85000"/>
    <x v="3"/>
    <x v="114"/>
    <n v="1"/>
    <s v="Asbestos abatement of Workman ES floor tile in classroom #5,6,7, &amp; 12.  Demolish and haul off casework."/>
  </r>
  <r>
    <s v="Workman ES-21st Century-Contractor"/>
    <x v="6"/>
    <x v="3"/>
    <x v="36"/>
    <x v="0"/>
    <x v="7"/>
    <x v="67"/>
    <x v="162"/>
    <x v="34"/>
    <x v="1"/>
    <s v="21-2008"/>
    <x v="352"/>
    <n v="0"/>
    <n v="4250"/>
    <s v="2020-093A"/>
    <d v="2021-03-24T00:00:00"/>
    <s v="000000020174720"/>
    <n v="4250"/>
    <x v="49"/>
    <m/>
    <s v="21.0"/>
    <s v="00036.0"/>
    <s v="91001"/>
    <s v="85000"/>
    <x v="3"/>
    <x v="114"/>
    <n v="1"/>
    <s v="Asbestos abatement of flooring at Workman ES for the staff bathroom "/>
  </r>
  <r>
    <s v="Workman ES-21st Century-Contractor"/>
    <x v="6"/>
    <x v="3"/>
    <x v="36"/>
    <x v="0"/>
    <x v="7"/>
    <x v="7"/>
    <x v="108"/>
    <x v="212"/>
    <x v="1"/>
    <s v="21-2378"/>
    <x v="159"/>
    <n v="0"/>
    <n v="27500"/>
    <s v="2020-093A-2"/>
    <d v="2020-11-20T00:00:00"/>
    <s v="000000020144493"/>
    <n v="27500"/>
    <x v="49"/>
    <m/>
    <s v="21.0"/>
    <s v="00036.0"/>
    <s v="91001"/>
    <s v="85000"/>
    <x v="3"/>
    <x v="114"/>
    <n v="0.23404255319148937"/>
    <s v="Demo of ceiling tiles in 11 classrooms at Workman ES"/>
  </r>
  <r>
    <s v="Workman ES-21st Century-FF &amp; E"/>
    <x v="6"/>
    <x v="1"/>
    <x v="36"/>
    <x v="0"/>
    <x v="1"/>
    <x v="1"/>
    <x v="109"/>
    <x v="34"/>
    <x v="1"/>
    <s v="21-2982"/>
    <x v="353"/>
    <n v="0"/>
    <n v="9237.1299999999992"/>
    <n v="2902451120"/>
    <d v="2021-03-24T00:00:00"/>
    <s v="000000020174722"/>
    <n v="9237.1299999999992"/>
    <x v="49"/>
    <m/>
    <s v="21.0"/>
    <s v="00036.0"/>
    <s v="00002"/>
    <s v="81000"/>
    <x v="1"/>
    <x v="114"/>
    <n v="9.2730640505021E-2"/>
    <s v="Furniture for Workman ES - Tables, chairs, stools, carpets, filing cabinets, etc"/>
  </r>
  <r>
    <s v="Workman ES-21st Century-FF &amp; E"/>
    <x v="6"/>
    <x v="1"/>
    <x v="36"/>
    <x v="0"/>
    <x v="1"/>
    <x v="1"/>
    <x v="109"/>
    <x v="34"/>
    <x v="1"/>
    <s v="21-2982"/>
    <x v="353"/>
    <n v="0"/>
    <n v="9826.74"/>
    <n v="2979801120"/>
    <d v="2021-03-24T00:00:00"/>
    <s v="000000020174722"/>
    <n v="9826.74"/>
    <x v="49"/>
    <m/>
    <s v="21.0"/>
    <s v="00036.0"/>
    <s v="00002"/>
    <s v="81000"/>
    <x v="1"/>
    <x v="114"/>
    <n v="9.8649677364756161E-2"/>
    <s v="Furniture for Workman ES - Tables, chairs, stools, carpets, filing cabinets, etc"/>
  </r>
  <r>
    <s v="Workman ES-21st Century-FF &amp; E"/>
    <x v="6"/>
    <x v="1"/>
    <x v="36"/>
    <x v="0"/>
    <x v="1"/>
    <x v="1"/>
    <x v="109"/>
    <x v="34"/>
    <x v="1"/>
    <s v="21-2982"/>
    <x v="353"/>
    <n v="0"/>
    <n v="9826.74"/>
    <n v="2979811120"/>
    <d v="2021-03-24T00:00:00"/>
    <s v="000000020174722"/>
    <n v="9826.74"/>
    <x v="49"/>
    <m/>
    <s v="21.0"/>
    <s v="00036.0"/>
    <s v="00002"/>
    <s v="81000"/>
    <x v="1"/>
    <x v="114"/>
    <n v="9.8649677364756161E-2"/>
    <s v="Furniture for Workman ES - Tables, chairs, stools, carpets, filing cabinets, etc"/>
  </r>
  <r>
    <s v="Workman ES-21st Century-FF &amp; E"/>
    <x v="6"/>
    <x v="1"/>
    <x v="36"/>
    <x v="0"/>
    <x v="1"/>
    <x v="1"/>
    <x v="109"/>
    <x v="34"/>
    <x v="1"/>
    <s v="21-2982"/>
    <x v="353"/>
    <n v="0"/>
    <n v="9826.74"/>
    <n v="2979821120"/>
    <d v="2021-03-24T00:00:00"/>
    <s v="000000020174722"/>
    <n v="9826.74"/>
    <x v="49"/>
    <m/>
    <s v="21.0"/>
    <s v="00036.0"/>
    <s v="00002"/>
    <s v="81000"/>
    <x v="1"/>
    <x v="114"/>
    <n v="9.8649677364756161E-2"/>
    <s v="Furniture for Workman ES - Tables, chairs, stools, carpets, filing cabinets, etc"/>
  </r>
  <r>
    <s v="Workman ES-21st Century-FF &amp; E"/>
    <x v="6"/>
    <x v="1"/>
    <x v="36"/>
    <x v="0"/>
    <x v="1"/>
    <x v="1"/>
    <x v="109"/>
    <x v="34"/>
    <x v="1"/>
    <s v="21-2982"/>
    <x v="353"/>
    <n v="0"/>
    <n v="9826.32"/>
    <n v="2979831120"/>
    <d v="2021-03-24T00:00:00"/>
    <s v="000000020174722"/>
    <n v="9826.32"/>
    <x v="49"/>
    <m/>
    <s v="21.0"/>
    <s v="00036.0"/>
    <s v="00002"/>
    <s v="81000"/>
    <x v="1"/>
    <x v="114"/>
    <n v="9.8645461026021924E-2"/>
    <s v="Furniture for Workman ES - Tables, chairs, stools, carpets, filing cabinets, etc"/>
  </r>
  <r>
    <s v="Workman ES-21st Century-FF &amp; E"/>
    <x v="6"/>
    <x v="1"/>
    <x v="36"/>
    <x v="0"/>
    <x v="1"/>
    <x v="1"/>
    <x v="109"/>
    <x v="34"/>
    <x v="1"/>
    <s v="21-2982"/>
    <x v="353"/>
    <n v="0"/>
    <n v="10685.36"/>
    <n v="2902451120"/>
    <d v="2021-03-24T00:00:00"/>
    <s v="000000020174722"/>
    <n v="10685.36"/>
    <x v="49"/>
    <m/>
    <s v="21.0"/>
    <s v="00036.0"/>
    <s v="91001"/>
    <s v="85000"/>
    <x v="0"/>
    <x v="114"/>
    <n v="0.10726927918376501"/>
    <s v="Furniture for Workman ES - Tables, chairs, stools, carpets, filing cabinets, etc"/>
  </r>
  <r>
    <s v="Workman ES-21st Century-FF &amp; E"/>
    <x v="6"/>
    <x v="1"/>
    <x v="36"/>
    <x v="0"/>
    <x v="1"/>
    <x v="1"/>
    <x v="109"/>
    <x v="34"/>
    <x v="1"/>
    <s v="21-2982"/>
    <x v="353"/>
    <n v="0"/>
    <n v="11367.4"/>
    <n v="2979801120"/>
    <d v="2021-03-24T00:00:00"/>
    <s v="000000020174722"/>
    <n v="11367.4"/>
    <x v="49"/>
    <m/>
    <s v="21.0"/>
    <s v="00036.0"/>
    <s v="91001"/>
    <s v="85000"/>
    <x v="0"/>
    <x v="114"/>
    <n v="0.11411621173208299"/>
    <s v="Furniture for Workman ES - Tables, chairs, stools, carpets, filing cabinets, etc"/>
  </r>
  <r>
    <s v="Workman ES-21st Century-FF &amp; E"/>
    <x v="6"/>
    <x v="1"/>
    <x v="36"/>
    <x v="0"/>
    <x v="1"/>
    <x v="1"/>
    <x v="109"/>
    <x v="34"/>
    <x v="1"/>
    <s v="21-2982"/>
    <x v="353"/>
    <n v="0"/>
    <n v="11367.4"/>
    <n v="2979811120"/>
    <d v="2021-03-24T00:00:00"/>
    <s v="000000020174722"/>
    <n v="11367.4"/>
    <x v="49"/>
    <m/>
    <s v="21.0"/>
    <s v="00036.0"/>
    <s v="91001"/>
    <s v="85000"/>
    <x v="0"/>
    <x v="114"/>
    <n v="0.11411621173208299"/>
    <s v="Furniture for Workman ES - Tables, chairs, stools, carpets, filing cabinets, etc"/>
  </r>
  <r>
    <s v="Workman ES-21st Century-FF &amp; E"/>
    <x v="6"/>
    <x v="1"/>
    <x v="36"/>
    <x v="0"/>
    <x v="1"/>
    <x v="1"/>
    <x v="109"/>
    <x v="34"/>
    <x v="1"/>
    <s v="21-2982"/>
    <x v="353"/>
    <n v="0"/>
    <n v="11367.4"/>
    <n v="2979821120"/>
    <d v="2021-03-24T00:00:00"/>
    <s v="000000020174722"/>
    <n v="11367.4"/>
    <x v="49"/>
    <m/>
    <s v="21.0"/>
    <s v="00036.0"/>
    <s v="91001"/>
    <s v="85000"/>
    <x v="0"/>
    <x v="114"/>
    <n v="0.11411621173208299"/>
    <s v="Furniture for Workman ES - Tables, chairs, stools, carpets, filing cabinets, etc"/>
  </r>
  <r>
    <s v="Workman ES-21st Century-FF &amp; E"/>
    <x v="6"/>
    <x v="1"/>
    <x v="36"/>
    <x v="0"/>
    <x v="1"/>
    <x v="1"/>
    <x v="109"/>
    <x v="34"/>
    <x v="1"/>
    <s v="21-2982"/>
    <x v="353"/>
    <n v="0"/>
    <n v="11367.82"/>
    <n v="2979831120"/>
    <d v="2021-03-24T00:00:00"/>
    <s v="000000020174722"/>
    <n v="11367.82"/>
    <x v="49"/>
    <m/>
    <s v="21.0"/>
    <s v="00036.0"/>
    <s v="91001"/>
    <s v="85000"/>
    <x v="0"/>
    <x v="114"/>
    <n v="0.11412042807081721"/>
    <s v="Furniture for Workman ES - Tables, chairs, stools, carpets, filing cabinets, etc"/>
  </r>
  <r>
    <s v="Workman ES-21st Century-FF &amp; E"/>
    <x v="6"/>
    <x v="1"/>
    <x v="36"/>
    <x v="0"/>
    <x v="1"/>
    <x v="1"/>
    <x v="109"/>
    <x v="67"/>
    <x v="1"/>
    <s v="21-2982"/>
    <x v="353"/>
    <n v="0"/>
    <n v="-5086.5600000000004"/>
    <n v="5292870421"/>
    <d v="2021-04-16T00:00:00"/>
    <s v="000000020181030"/>
    <n v="-5086.5600000000004"/>
    <x v="49"/>
    <m/>
    <s v="21.0"/>
    <s v="00036.0"/>
    <s v="00002"/>
    <s v="81000"/>
    <x v="1"/>
    <x v="114"/>
    <n v="-5.1063476076142665E-2"/>
    <s v="Furniture for Workman ES - Tables, chairs, stools, carpets, filing cabinets, etc.  Credit memo from vendor"/>
  </r>
  <r>
    <s v="Workman ES-21st Century-FF &amp; E"/>
    <x v="6"/>
    <x v="1"/>
    <x v="36"/>
    <x v="0"/>
    <x v="1"/>
    <x v="1"/>
    <x v="1"/>
    <x v="1"/>
    <x v="0"/>
    <s v="2-5019"/>
    <x v="15"/>
    <n v="0"/>
    <n v="13596.83"/>
    <n v="3207761219"/>
    <d v="2020-02-03T00:00:00"/>
    <s v="000000020065147"/>
    <n v="13596.83"/>
    <x v="49"/>
    <m/>
    <s v="21.0"/>
    <s v="00036.0"/>
    <s v="91001"/>
    <s v="85000"/>
    <x v="1"/>
    <x v="114"/>
    <n v="3.1596417264942563E-2"/>
    <s v="Furniture for Workman ES - flex space chairs, mobile tchr desks, media tower, carpets, tables, tree seats, bin centers, etc."/>
  </r>
  <r>
    <s v="Workman ES-21st Century-FF &amp; E"/>
    <x v="6"/>
    <x v="1"/>
    <x v="36"/>
    <x v="0"/>
    <x v="1"/>
    <x v="1"/>
    <x v="1"/>
    <x v="1"/>
    <x v="0"/>
    <s v="2-5019"/>
    <x v="15"/>
    <n v="0"/>
    <n v="7123.78"/>
    <n v="3207761219"/>
    <d v="2020-02-03T00:00:00"/>
    <s v="000000020065147"/>
    <n v="7123.78"/>
    <x v="49"/>
    <m/>
    <s v="21.0"/>
    <s v="00036.0"/>
    <s v="91001"/>
    <s v="85000"/>
    <x v="0"/>
    <x v="114"/>
    <n v="1.6554294301219661E-2"/>
    <s v="Furniture for Workman ES - flex space chairs, mobile tchr desks, media tower, carpets, tables, tree seats, bin centers, etc."/>
  </r>
  <r>
    <s v="Workman ES-21st Century-Technology"/>
    <x v="6"/>
    <x v="0"/>
    <x v="36"/>
    <x v="0"/>
    <x v="54"/>
    <x v="13"/>
    <x v="99"/>
    <x v="64"/>
    <x v="1"/>
    <s v="21-130"/>
    <x v="162"/>
    <n v="0"/>
    <n v="840.96"/>
    <n v="6454842481"/>
    <d v="2020-07-27T00:00:00"/>
    <s v="000000020116281"/>
    <n v="840.96"/>
    <x v="49"/>
    <m/>
    <s v="21.0"/>
    <s v="00036.0"/>
    <s v="00002"/>
    <s v="81000"/>
    <x v="1"/>
    <x v="114"/>
    <n v="1.3499560607104222E-2"/>
    <s v="Desktop  computers (ThinkCentre M720q), ThinkCentre Tiny Sandwich Kit II, Wireless combo keyboard &amp; mouse, and Tiny Power Cage II  (4 year warranty) for Workman ES. Total computers: 12"/>
  </r>
  <r>
    <s v="Workman ES-21st Century-Technology"/>
    <x v="6"/>
    <x v="0"/>
    <x v="36"/>
    <x v="0"/>
    <x v="54"/>
    <x v="13"/>
    <x v="99"/>
    <x v="215"/>
    <x v="1"/>
    <s v="21-130"/>
    <x v="162"/>
    <n v="0"/>
    <n v="11812.86"/>
    <n v="6454893288"/>
    <d v="2020-08-05T00:00:00"/>
    <s v="000000020117729"/>
    <n v="11812.86"/>
    <x v="49"/>
    <m/>
    <s v="21.0"/>
    <s v="00036.0"/>
    <s v="91001"/>
    <s v="85000"/>
    <x v="0"/>
    <x v="114"/>
    <n v="0.19653490203751195"/>
    <s v="Desktop  computers (ThinkCentre M720q), ThinkCentre Tiny Sandwich Kit II, Wireless combo keyboard &amp; mouse, and Tiny Power Cage II  (4 year warranty) for Workman ES. Total computers: 12"/>
  </r>
  <r>
    <s v="Workman ES-21st Century-Technology"/>
    <x v="6"/>
    <x v="0"/>
    <x v="36"/>
    <x v="0"/>
    <x v="23"/>
    <x v="20"/>
    <x v="110"/>
    <x v="216"/>
    <x v="1"/>
    <s v="21-409"/>
    <x v="163"/>
    <n v="0"/>
    <n v="2575.44"/>
    <n v="128357"/>
    <d v="2020-07-23T00:00:00"/>
    <s v="000000020115778"/>
    <n v="2575.44"/>
    <x v="49"/>
    <m/>
    <s v="21.0"/>
    <s v="00036.0"/>
    <s v="00002"/>
    <s v="81000"/>
    <x v="1"/>
    <x v="114"/>
    <n v="2.2885832535428103E-2"/>
    <s v="Voice amplification system - Topcat, mounting kit &amp; sensor clip for Workman ES. Total system: 12"/>
  </r>
  <r>
    <s v="Workman ES-21st Century-Technology"/>
    <x v="6"/>
    <x v="0"/>
    <x v="36"/>
    <x v="0"/>
    <x v="23"/>
    <x v="20"/>
    <x v="110"/>
    <x v="216"/>
    <x v="1"/>
    <s v="21-409"/>
    <x v="163"/>
    <n v="0"/>
    <n v="21115.98"/>
    <n v="128357"/>
    <d v="2020-07-23T00:00:00"/>
    <s v="000000020115778"/>
    <n v="21115.98"/>
    <x v="49"/>
    <m/>
    <s v="21.0"/>
    <s v="00036.0"/>
    <s v="91001"/>
    <s v="85000"/>
    <x v="0"/>
    <x v="114"/>
    <n v="0.18764047390016816"/>
    <s v="Voice amplification system - Topcat, mounting kit &amp; sensor clip for Workman ES. Total system: 12"/>
  </r>
  <r>
    <s v="Workman ES-21st Century-Move Management"/>
    <x v="6"/>
    <x v="9"/>
    <x v="36"/>
    <x v="0"/>
    <x v="24"/>
    <x v="21"/>
    <x v="39"/>
    <x v="79"/>
    <x v="1"/>
    <m/>
    <x v="60"/>
    <n v="0"/>
    <n v="275.01"/>
    <s v="RI89943"/>
    <d v="2021-02-22T00:00:00"/>
    <s v="000000020166212"/>
    <n v="275.01"/>
    <x v="49"/>
    <m/>
    <s v="21.0"/>
    <s v="00036.0"/>
    <s v="91001"/>
    <s v="85000"/>
    <x v="10"/>
    <x v="114"/>
    <n v="1.3277527901106775E-2"/>
    <s v="Rental of 3 - 40' dry containers with lock box for 6 months for Workman ES.  After the intial 6 months, the monthly rental rate is $125.00/month through December 2021."/>
  </r>
  <r>
    <s v="Workman ES-21st Century-Move Management"/>
    <x v="6"/>
    <x v="9"/>
    <x v="36"/>
    <x v="0"/>
    <x v="24"/>
    <x v="21"/>
    <x v="39"/>
    <x v="79"/>
    <x v="1"/>
    <m/>
    <x v="60"/>
    <n v="0"/>
    <n v="137.5"/>
    <s v="RI90466"/>
    <d v="2021-02-22T00:00:00"/>
    <s v="000000020166212"/>
    <n v="137.5"/>
    <x v="49"/>
    <m/>
    <s v="21.0"/>
    <s v="00036.0"/>
    <s v="91001"/>
    <s v="85000"/>
    <x v="10"/>
    <x v="114"/>
    <n v="6.6385225497333977E-3"/>
    <s v="Rental of 3 - 40' dry containers with lock box for 6 months for Workman ES.  After the intial 6 months, the monthly rental rate is $125.00/month through December 2021."/>
  </r>
  <r>
    <s v="Workman ES-21st Century-Move Management"/>
    <x v="6"/>
    <x v="9"/>
    <x v="36"/>
    <x v="0"/>
    <x v="24"/>
    <x v="21"/>
    <x v="39"/>
    <x v="79"/>
    <x v="1"/>
    <m/>
    <x v="60"/>
    <n v="0"/>
    <n v="275.01"/>
    <s v="RI90911"/>
    <d v="2021-02-22T00:00:00"/>
    <s v="000000020166212"/>
    <n v="275.01"/>
    <x v="49"/>
    <m/>
    <s v="21.0"/>
    <s v="00036.0"/>
    <s v="91001"/>
    <s v="85000"/>
    <x v="10"/>
    <x v="114"/>
    <n v="1.3277527901106775E-2"/>
    <s v="Rental of 3 - 40' dry containers with lock box for 6 months for Workman ES.  After the intial 6 months, the monthly rental rate is $125.00/month through December 2021."/>
  </r>
  <r>
    <s v="Workman ES-21st Century-Move Management"/>
    <x v="6"/>
    <x v="9"/>
    <x v="36"/>
    <x v="0"/>
    <x v="24"/>
    <x v="21"/>
    <x v="39"/>
    <x v="79"/>
    <x v="1"/>
    <m/>
    <x v="60"/>
    <n v="0"/>
    <n v="137.5"/>
    <s v="RI91368"/>
    <d v="2021-02-22T00:00:00"/>
    <s v="000000020166212"/>
    <n v="137.5"/>
    <x v="49"/>
    <m/>
    <s v="21.0"/>
    <s v="00036.0"/>
    <s v="91001"/>
    <s v="85000"/>
    <x v="10"/>
    <x v="114"/>
    <n v="6.6385225497333977E-3"/>
    <s v="Rental of 3 - 40' dry containers with lock box for 6 months for Workman ES.  After the intial 6 months, the monthly rental rate is $125.00/month through December 2021."/>
  </r>
  <r>
    <s v="Workman ES-21st Century-Move Management"/>
    <x v="6"/>
    <x v="9"/>
    <x v="36"/>
    <x v="0"/>
    <x v="24"/>
    <x v="21"/>
    <x v="39"/>
    <x v="34"/>
    <x v="1"/>
    <m/>
    <x v="60"/>
    <n v="0"/>
    <n v="275.01"/>
    <s v="RI91694"/>
    <d v="2021-03-24T00:00:00"/>
    <s v="000000020174723"/>
    <n v="275.01"/>
    <x v="49"/>
    <m/>
    <s v="21.0"/>
    <s v="00036.0"/>
    <s v="91001"/>
    <s v="85000"/>
    <x v="10"/>
    <x v="114"/>
    <n v="1.3277527901106775E-2"/>
    <s v="Rental of 3 - 40' dry containers with lock box for 6 months for Workman ES.  After the intial 6 months, the monthly rental rate is $125.00/month through December 2021."/>
  </r>
  <r>
    <s v="Workman ES-21st Century-Move Management"/>
    <x v="6"/>
    <x v="9"/>
    <x v="36"/>
    <x v="0"/>
    <x v="24"/>
    <x v="21"/>
    <x v="39"/>
    <x v="34"/>
    <x v="1"/>
    <m/>
    <x v="60"/>
    <n v="0"/>
    <n v="137.5"/>
    <s v="RI92161"/>
    <d v="2021-03-24T00:00:00"/>
    <s v="000000020174723"/>
    <n v="137.5"/>
    <x v="49"/>
    <m/>
    <s v="21.0"/>
    <s v="00036.0"/>
    <s v="91001"/>
    <s v="85000"/>
    <x v="10"/>
    <x v="114"/>
    <n v="6.6385225497333977E-3"/>
    <s v="Rental of 3 - 40' dry containers with lock box for 6 months for Workman ES.  After the intial 6 months, the monthly rental rate is $125.00/month through December 2021."/>
  </r>
  <r>
    <s v="Workman ES-21st Century-Move Management"/>
    <x v="6"/>
    <x v="9"/>
    <x v="36"/>
    <x v="0"/>
    <x v="24"/>
    <x v="21"/>
    <x v="39"/>
    <x v="34"/>
    <x v="1"/>
    <m/>
    <x v="60"/>
    <n v="0"/>
    <n v="275.01"/>
    <s v="RI92505"/>
    <d v="2021-03-24T00:00:00"/>
    <s v="000000020174723"/>
    <n v="275.01"/>
    <x v="49"/>
    <m/>
    <s v="21.0"/>
    <s v="00036.0"/>
    <s v="91001"/>
    <s v="85000"/>
    <x v="10"/>
    <x v="114"/>
    <n v="1.3277527901106775E-2"/>
    <s v="Rental of 3 - 40' dry containers with lock box for 6 months for Workman ES.  After the intial 6 months, the monthly rental rate is $125.00/month through December 2021."/>
  </r>
  <r>
    <s v="Workman ES-21st Century-Move Management"/>
    <x v="6"/>
    <x v="9"/>
    <x v="36"/>
    <x v="0"/>
    <x v="24"/>
    <x v="21"/>
    <x v="39"/>
    <x v="35"/>
    <x v="1"/>
    <m/>
    <x v="60"/>
    <n v="0"/>
    <n v="137.5"/>
    <s v="RI92910"/>
    <d v="2021-05-26T00:00:00"/>
    <s v="000000020192523"/>
    <n v="137.5"/>
    <x v="49"/>
    <m/>
    <s v="21.0"/>
    <s v="00036.0"/>
    <s v="91001"/>
    <s v="85000"/>
    <x v="10"/>
    <x v="114"/>
    <n v="6.6385225497333977E-3"/>
    <s v="Rental of 3 - 40' dry containers with lock box for 6 months for Workman ES.  After the intial 6 months, the monthly rental rate is $125.00/month through December 2021."/>
  </r>
  <r>
    <s v="Workman ES-21st Century-Move Management"/>
    <x v="6"/>
    <x v="9"/>
    <x v="36"/>
    <x v="0"/>
    <x v="24"/>
    <x v="21"/>
    <x v="39"/>
    <x v="35"/>
    <x v="1"/>
    <m/>
    <x v="60"/>
    <n v="0"/>
    <n v="137.5"/>
    <s v="RI93716"/>
    <d v="2021-05-26T00:00:00"/>
    <s v="000000020192523"/>
    <n v="137.5"/>
    <x v="49"/>
    <m/>
    <s v="21.0"/>
    <s v="00036.0"/>
    <s v="91001"/>
    <s v="85000"/>
    <x v="10"/>
    <x v="114"/>
    <n v="6.6385225497333977E-3"/>
    <s v="Rental of 3 - 40' dry containers with lock box for 6 months for Workman ES.  After the intial 6 months, the monthly rental rate is $125.00/month through December 2021."/>
  </r>
  <r>
    <s v="Workman ES-21st Century-Move Management"/>
    <x v="6"/>
    <x v="9"/>
    <x v="36"/>
    <x v="0"/>
    <x v="24"/>
    <x v="21"/>
    <x v="39"/>
    <x v="35"/>
    <x v="1"/>
    <m/>
    <x v="60"/>
    <n v="0"/>
    <n v="275.01"/>
    <s v="RI93277"/>
    <d v="2021-05-26T00:00:00"/>
    <s v="000000020192523"/>
    <n v="275.01"/>
    <x v="49"/>
    <m/>
    <s v="21.0"/>
    <s v="00036.0"/>
    <s v="91001"/>
    <s v="85000"/>
    <x v="10"/>
    <x v="114"/>
    <n v="1.3277527901106775E-2"/>
    <s v="Rental of 3 - 40' dry containers with lock box for 6 months for Workman ES.  After the intial 6 months, the monthly rental rate is $125.00/month through December 2021."/>
  </r>
  <r>
    <s v="Workman ES-21st Century-Move Management"/>
    <x v="6"/>
    <x v="9"/>
    <x v="36"/>
    <x v="0"/>
    <x v="24"/>
    <x v="21"/>
    <x v="39"/>
    <x v="108"/>
    <x v="1"/>
    <m/>
    <x v="60"/>
    <n v="0"/>
    <n v="275.01"/>
    <s v="RI94012"/>
    <d v="2021-06-23T00:00:00"/>
    <s v="000000020200450"/>
    <n v="275.01"/>
    <x v="49"/>
    <m/>
    <s v="21.0"/>
    <s v="00036.0"/>
    <s v="91001"/>
    <s v="85000"/>
    <x v="10"/>
    <x v="114"/>
    <n v="1.3277527901106775E-2"/>
    <s v="Rental of 3 - 40' dry containers with lock box for 6 months for Workman ES.  After the intial 6 months, the monthly rental rate is $125.00/month through December 2021."/>
  </r>
  <r>
    <s v="Workman ES-21st Century-Move Management"/>
    <x v="6"/>
    <x v="9"/>
    <x v="36"/>
    <x v="0"/>
    <x v="24"/>
    <x v="21"/>
    <x v="39"/>
    <x v="108"/>
    <x v="1"/>
    <m/>
    <x v="60"/>
    <n v="0"/>
    <n v="137.5"/>
    <s v="RI94487"/>
    <d v="2021-06-23T00:00:00"/>
    <s v="000000020200450"/>
    <n v="137.5"/>
    <x v="49"/>
    <m/>
    <s v="21.0"/>
    <s v="00036.0"/>
    <s v="91001"/>
    <s v="85000"/>
    <x v="10"/>
    <x v="114"/>
    <n v="6.6385225497333977E-3"/>
    <s v="Rental of 3 - 40' dry containers with lock box for 6 months for Workman ES.  After the intial 6 months, the monthly rental rate is $125.00/month through December 2021."/>
  </r>
  <r>
    <s v="Workman ES-21st Century-Move Management"/>
    <x v="6"/>
    <x v="9"/>
    <x v="36"/>
    <x v="0"/>
    <x v="24"/>
    <x v="21"/>
    <x v="39"/>
    <x v="108"/>
    <x v="1"/>
    <m/>
    <x v="60"/>
    <n v="0"/>
    <n v="275.01"/>
    <s v="RI94800"/>
    <d v="2021-06-23T00:00:00"/>
    <s v="000000020200450"/>
    <n v="275.01"/>
    <x v="49"/>
    <m/>
    <s v="21.0"/>
    <s v="00036.0"/>
    <s v="91001"/>
    <s v="85000"/>
    <x v="10"/>
    <x v="114"/>
    <n v="1.3277527901106775E-2"/>
    <s v="Rental of 3 - 40' dry containers with lock box for 6 months for Workman ES.  After the intial 6 months, the monthly rental rate is $125.00/month through December 2021."/>
  </r>
  <r>
    <s v="Workman ES-21st Century-Move Management"/>
    <x v="6"/>
    <x v="9"/>
    <x v="36"/>
    <x v="0"/>
    <x v="24"/>
    <x v="21"/>
    <x v="39"/>
    <x v="108"/>
    <x v="1"/>
    <m/>
    <x v="60"/>
    <n v="0"/>
    <n v="137.5"/>
    <s v="RI94935"/>
    <d v="2021-06-23T00:00:00"/>
    <s v="000000020200450"/>
    <n v="137.5"/>
    <x v="49"/>
    <m/>
    <s v="21.0"/>
    <s v="00036.0"/>
    <s v="91001"/>
    <s v="85000"/>
    <x v="10"/>
    <x v="114"/>
    <n v="6.6385225497333977E-3"/>
    <s v="Rental of 3 - 40' dry containers with lock box for 6 months for Workman ES.  After the intial 6 months, the monthly rental rate is $125.00/month through December 2021."/>
  </r>
  <r>
    <s v="Workman ES-21st Century-Move Management"/>
    <x v="6"/>
    <x v="9"/>
    <x v="36"/>
    <x v="0"/>
    <x v="24"/>
    <x v="21"/>
    <x v="39"/>
    <x v="159"/>
    <x v="1"/>
    <m/>
    <x v="60"/>
    <n v="0"/>
    <n v="137.5"/>
    <s v="RI95216"/>
    <d v="2021-06-30T00:00:00"/>
    <s v="000000020202687"/>
    <n v="137.5"/>
    <x v="49"/>
    <m/>
    <s v="21.0"/>
    <s v="00036.0"/>
    <s v="91001"/>
    <s v="85000"/>
    <x v="10"/>
    <x v="114"/>
    <n v="6.6385225497333977E-3"/>
    <s v="Rental of 3 - 40' dry containers with lock box for 6 months for Workman ES.  After the intial 6 months, the monthly rental rate is $125.00/month through December 2021."/>
  </r>
  <r>
    <s v="Workman ES-21st Century-Move Management"/>
    <x v="6"/>
    <x v="9"/>
    <x v="36"/>
    <x v="0"/>
    <x v="24"/>
    <x v="21"/>
    <x v="39"/>
    <x v="17"/>
    <x v="2"/>
    <m/>
    <x v="60"/>
    <n v="0"/>
    <n v="275.01"/>
    <s v="RI95529"/>
    <d v="2021-09-09T00:00:00"/>
    <s v="000000020255202"/>
    <n v="275.01"/>
    <x v="49"/>
    <m/>
    <s v="21.0"/>
    <s v="00036.0"/>
    <s v="91001"/>
    <s v="85000"/>
    <x v="10"/>
    <x v="114"/>
    <n v="1.3277527901106775E-2"/>
    <s v="Rental of 3 - 40' dry containers with lock box for 6 months for Workman ES.  After the intial 6 months, the monthly rental rate is $125.00/month through December 2021."/>
  </r>
  <r>
    <s v="Workman ES-21st Century-Move Management"/>
    <x v="6"/>
    <x v="9"/>
    <x v="36"/>
    <x v="0"/>
    <x v="24"/>
    <x v="21"/>
    <x v="39"/>
    <x v="17"/>
    <x v="2"/>
    <m/>
    <x v="60"/>
    <n v="0"/>
    <n v="137.5"/>
    <s v="RI95924"/>
    <d v="2021-09-09T00:00:00"/>
    <s v="000000020255202"/>
    <n v="137.5"/>
    <x v="49"/>
    <m/>
    <s v="21.0"/>
    <s v="00036.0"/>
    <s v="91001"/>
    <s v="85000"/>
    <x v="10"/>
    <x v="114"/>
    <n v="6.6385225497333977E-3"/>
    <s v="Rental of 3 - 40' dry containers with lock box for 6 months for Workman ES.  After the intial 6 months, the monthly rental rate is $125.00/month through December 2021."/>
  </r>
  <r>
    <s v="Workman ES-21st Century-Move Management"/>
    <x v="6"/>
    <x v="9"/>
    <x v="36"/>
    <x v="0"/>
    <x v="24"/>
    <x v="21"/>
    <x v="39"/>
    <x v="17"/>
    <x v="2"/>
    <s v="21-4285"/>
    <x v="60"/>
    <n v="0"/>
    <n v="275.01"/>
    <s v="RI96229"/>
    <d v="2021-09-09T00:00:00"/>
    <s v="000000020255202"/>
    <n v="275.01"/>
    <x v="49"/>
    <m/>
    <s v="21.0"/>
    <s v="00036.0"/>
    <s v="91001"/>
    <s v="85000"/>
    <x v="10"/>
    <x v="114"/>
    <n v="1.3277527901106775E-2"/>
    <s v="Rental of 3 - 40' dry containers with lock box for 6 months for Workman ES.  After the intial 6 months, the monthly rental rate is $125.00/month through December 2021.  Close-out PO."/>
  </r>
  <r>
    <s v="Workman ES-21st Century-Move Management"/>
    <x v="6"/>
    <x v="9"/>
    <x v="36"/>
    <x v="0"/>
    <x v="24"/>
    <x v="21"/>
    <x v="111"/>
    <x v="159"/>
    <x v="0"/>
    <m/>
    <x v="354"/>
    <n v="0"/>
    <n v="1373"/>
    <s v="RI85304"/>
    <d v="2020-06-24T00:00:00"/>
    <s v="000000020108003"/>
    <n v="1373"/>
    <x v="49"/>
    <m/>
    <s v="21.0"/>
    <s v="00036.0"/>
    <s v="91001"/>
    <s v="85000"/>
    <x v="10"/>
    <x v="114"/>
    <n v="0.41058612440191389"/>
    <s v="Rental of 2 - 40' dry containers with lock box for 6 months (05/15-11/14/20) for Workman ES.  Monthly rental is $180.00 ($1,080.00/6 mo) to include taxes, delivery and pick-up fees"/>
  </r>
  <r>
    <s v="Workman ES-21st Century-Move Management"/>
    <x v="6"/>
    <x v="9"/>
    <x v="36"/>
    <x v="0"/>
    <x v="24"/>
    <x v="21"/>
    <x v="111"/>
    <x v="157"/>
    <x v="1"/>
    <s v="2-10093"/>
    <x v="354"/>
    <n v="0"/>
    <n v="1971"/>
    <s v="RI85304"/>
    <d v="2020-07-01T00:00:00"/>
    <s v="000000020108003"/>
    <n v="1971"/>
    <x v="49"/>
    <m/>
    <s v="21.0"/>
    <s v="00036.0"/>
    <s v="91001"/>
    <s v="85000"/>
    <x v="10"/>
    <x v="114"/>
    <n v="0.58941387559808611"/>
    <s v="Rental of 2 - 40' dry containers with lock box for 6 months (05/15-11/14/20) for Workman ES.  Monthly rental is $180.00 ($1,080.00/6 mo) to include taxes, delivery and pick-up fees"/>
  </r>
  <r>
    <s v="Workman ES-21st Century-Move Management"/>
    <x v="6"/>
    <x v="9"/>
    <x v="36"/>
    <x v="0"/>
    <x v="24"/>
    <x v="21"/>
    <x v="112"/>
    <x v="101"/>
    <x v="0"/>
    <m/>
    <x v="355"/>
    <n v="0"/>
    <n v="682"/>
    <s v="RI85720"/>
    <d v="2020-08-18T00:00:00"/>
    <s v="000000020120082"/>
    <n v="682"/>
    <x v="49"/>
    <m/>
    <s v="21.0"/>
    <s v="00036.0"/>
    <s v="91001"/>
    <s v="85000"/>
    <x v="10"/>
    <x v="114"/>
    <n v="0.40789473684210525"/>
    <s v="Rental of 1 - 40' dry container with lock box for 6 months (06/01-11/30/20) for Workman ES.  Monthly rental is $180.00 ($1,080.00/6 mo) to include taxes, delivery and pick-up fees"/>
  </r>
  <r>
    <s v="Workman ES-21st Century-Move Management"/>
    <x v="6"/>
    <x v="9"/>
    <x v="36"/>
    <x v="0"/>
    <x v="24"/>
    <x v="21"/>
    <x v="112"/>
    <x v="101"/>
    <x v="1"/>
    <s v="2-10622"/>
    <x v="355"/>
    <n v="0"/>
    <n v="990"/>
    <s v="RI85720"/>
    <d v="2020-08-18T00:00:00"/>
    <s v="000000020120082"/>
    <n v="990"/>
    <x v="49"/>
    <m/>
    <s v="21.0"/>
    <s v="00036.0"/>
    <s v="91001"/>
    <s v="85000"/>
    <x v="10"/>
    <x v="114"/>
    <n v="0.59210526315789469"/>
    <s v="Rental of 1 - 40' dry container with lock box for 6 months (06/01-11/30/20) for Workman ES.  Monthly rental is $180.00 ($1,080.00/6 mo) to include taxes, delivery and pick-up fees"/>
  </r>
  <r>
    <s v="Workman ES-21st Century-Move Management"/>
    <x v="6"/>
    <x v="9"/>
    <x v="36"/>
    <x v="0"/>
    <x v="24"/>
    <x v="21"/>
    <x v="163"/>
    <x v="139"/>
    <x v="1"/>
    <m/>
    <x v="356"/>
    <n v="0"/>
    <n v="137.5"/>
    <s v="RI92642"/>
    <d v="2021-03-30T00:00:00"/>
    <s v="000000020176212"/>
    <n v="137.5"/>
    <x v="49"/>
    <m/>
    <s v="21.0"/>
    <s v="00036.0"/>
    <s v="91001"/>
    <s v="85000"/>
    <x v="10"/>
    <x v="114"/>
    <n v="0.2"/>
    <s v="Rental of 1 - 40' dry containers with lock box for 6 months for Workman ES.  After the intial 6 months, the monthly rental rate is $125.00/month through December 2021."/>
  </r>
  <r>
    <s v="Workman ES-21st Century-Move Management"/>
    <x v="6"/>
    <x v="9"/>
    <x v="36"/>
    <x v="0"/>
    <x v="24"/>
    <x v="21"/>
    <x v="163"/>
    <x v="35"/>
    <x v="1"/>
    <m/>
    <x v="356"/>
    <n v="0"/>
    <n v="137.5"/>
    <s v="RI93429"/>
    <d v="2021-05-26T00:00:00"/>
    <s v="000000020192523"/>
    <n v="137.5"/>
    <x v="49"/>
    <m/>
    <s v="21.0"/>
    <s v="00036.0"/>
    <s v="91001"/>
    <s v="85000"/>
    <x v="10"/>
    <x v="114"/>
    <n v="0.2"/>
    <s v="Rental of 1 - 40' dry containers with lock box for 6 months for Workman ES.  After the intial 6 months, the monthly rental rate is $125.00/month through December 2021."/>
  </r>
  <r>
    <s v="Workman ES-21st Century-Move Management"/>
    <x v="6"/>
    <x v="9"/>
    <x v="36"/>
    <x v="0"/>
    <x v="24"/>
    <x v="21"/>
    <x v="163"/>
    <x v="35"/>
    <x v="1"/>
    <m/>
    <x v="356"/>
    <n v="0"/>
    <n v="137.5"/>
    <s v="RI94169"/>
    <d v="2021-05-26T00:00:00"/>
    <s v="000000020192523"/>
    <n v="137.5"/>
    <x v="49"/>
    <m/>
    <s v="21.0"/>
    <s v="00036.0"/>
    <s v="91001"/>
    <s v="85000"/>
    <x v="10"/>
    <x v="114"/>
    <n v="0.2"/>
    <s v="Rental of 1 - 40' dry containers with lock box for 6 months for Workman ES.  After the intial 6 months, the monthly rental rate is $125.00/month through December 2021."/>
  </r>
  <r>
    <s v="Workman ES-21st Century-Move Management"/>
    <x v="6"/>
    <x v="9"/>
    <x v="36"/>
    <x v="0"/>
    <x v="24"/>
    <x v="21"/>
    <x v="163"/>
    <x v="17"/>
    <x v="2"/>
    <m/>
    <x v="356"/>
    <n v="0"/>
    <n v="137.5"/>
    <s v="RI95656"/>
    <d v="2021-09-09T00:00:00"/>
    <s v="000000020255202"/>
    <n v="137.5"/>
    <x v="49"/>
    <m/>
    <s v="21.0"/>
    <s v="00036.0"/>
    <s v="91001"/>
    <s v="85000"/>
    <x v="10"/>
    <x v="114"/>
    <n v="0.2"/>
    <s v="Rental of 1 - 40' dry containers with lock box for 6 months for Workman ES.  After the intial 6 months, the monthly rental rate is $125.00/month through December 2021."/>
  </r>
  <r>
    <s v="Workman ES-21st Century-Move Management"/>
    <x v="6"/>
    <x v="9"/>
    <x v="36"/>
    <x v="0"/>
    <x v="24"/>
    <x v="21"/>
    <x v="163"/>
    <x v="17"/>
    <x v="2"/>
    <s v="21-5282"/>
    <x v="356"/>
    <n v="0"/>
    <n v="137.5"/>
    <s v="RI96355"/>
    <d v="2021-09-09T00:00:00"/>
    <s v="000000020255202"/>
    <n v="137.5"/>
    <x v="49"/>
    <m/>
    <s v="21.0"/>
    <s v="00036.0"/>
    <s v="91001"/>
    <s v="85000"/>
    <x v="10"/>
    <x v="114"/>
    <n v="0.2"/>
    <s v="Rental of 1 - 40' dry containers with lock box for 6 months for Workman ES.  After the intial 6 months, the monthly rental rate is $125.00/month through December 2021.  Close-out PO."/>
  </r>
  <r>
    <s v="Workman ES-21st Century-Environ Consultant"/>
    <x v="6"/>
    <x v="2"/>
    <x v="36"/>
    <x v="0"/>
    <x v="2"/>
    <x v="2"/>
    <x v="113"/>
    <x v="217"/>
    <x v="0"/>
    <s v="2-9626"/>
    <x v="357"/>
    <n v="0"/>
    <n v="2500"/>
    <s v="MCSI-4512"/>
    <d v="2020-06-03T00:00:00"/>
    <s v="000000020102133"/>
    <n v="2500"/>
    <x v="49"/>
    <m/>
    <s v="21.0"/>
    <s v="00036.0"/>
    <s v="91001"/>
    <s v="85000"/>
    <x v="2"/>
    <x v="114"/>
    <n v="1"/>
    <s v="Asbestos &amp; lead-based paint survey of Workman ES permanent buildings and old portable buildings. Walk through, collect samples, testing of samples, and prepare report."/>
  </r>
  <r>
    <s v="Workman ES-21st Century-Environ Consultant"/>
    <x v="6"/>
    <x v="2"/>
    <x v="36"/>
    <x v="0"/>
    <x v="2"/>
    <x v="2"/>
    <x v="112"/>
    <x v="315"/>
    <x v="0"/>
    <s v="2-10645"/>
    <x v="358"/>
    <n v="0"/>
    <n v="1200"/>
    <s v="MCSI-4519"/>
    <d v="2020-06-26T00:00:00"/>
    <s v="000000020108764"/>
    <n v="1200"/>
    <x v="49"/>
    <m/>
    <s v="21.0"/>
    <s v="00036.0"/>
    <s v="91001"/>
    <s v="85000"/>
    <x v="2"/>
    <x v="114"/>
    <n v="1"/>
    <s v="Asbestos &amp; lead-based paint survey of Workman ES classrooms #P13 through P17, pre-demolition"/>
  </r>
  <r>
    <s v="Workman ES-21st Century-Environ Consultant"/>
    <x v="6"/>
    <x v="2"/>
    <x v="36"/>
    <x v="0"/>
    <x v="2"/>
    <x v="22"/>
    <x v="107"/>
    <x v="3"/>
    <x v="0"/>
    <m/>
    <x v="359"/>
    <n v="0"/>
    <n v="6775"/>
    <s v="MCSI-4561"/>
    <d v="2020-08-17T00:00:00"/>
    <s v="000000020119790"/>
    <n v="6775"/>
    <x v="49"/>
    <m/>
    <s v="21.0"/>
    <s v="00036.0"/>
    <s v="91001"/>
    <s v="85000"/>
    <x v="2"/>
    <x v="114"/>
    <n v="0.61173814898419865"/>
    <s v="Floor tile &amp; mastic abatement oversight at Workman ES for room #5, 6, 7, and 12"/>
  </r>
  <r>
    <s v="Workman ES-21st Century-Environ Consultant"/>
    <x v="6"/>
    <x v="2"/>
    <x v="36"/>
    <x v="0"/>
    <x v="2"/>
    <x v="22"/>
    <x v="107"/>
    <x v="81"/>
    <x v="2"/>
    <s v="21-403"/>
    <x v="359"/>
    <n v="4300"/>
    <n v="4300"/>
    <m/>
    <m/>
    <m/>
    <n v="0"/>
    <x v="49"/>
    <m/>
    <s v="21.0"/>
    <s v="00036.0"/>
    <s v="91001"/>
    <s v="85000"/>
    <x v="2"/>
    <x v="114"/>
    <n v="0"/>
    <s v="Floor tile &amp; mastic abatement oversight at Workman ES for room #5, 6, 7, and 12"/>
  </r>
  <r>
    <s v="Workman ES-21st Century-Environ Consultant"/>
    <x v="6"/>
    <x v="2"/>
    <x v="36"/>
    <x v="0"/>
    <x v="2"/>
    <x v="22"/>
    <x v="105"/>
    <x v="316"/>
    <x v="1"/>
    <m/>
    <x v="360"/>
    <n v="0"/>
    <n v="825"/>
    <s v="MCSI-4639"/>
    <d v="2020-11-19T00:00:00"/>
    <s v="000000020143747"/>
    <n v="825"/>
    <x v="49"/>
    <m/>
    <s v="21.0"/>
    <s v="00036.0"/>
    <s v="91001"/>
    <s v="85000"/>
    <x v="2"/>
    <x v="114"/>
    <n v="0.89189189189189189"/>
    <s v="Oversight asbestos abatement of a small area next to staff restrooms at Workman ES"/>
  </r>
  <r>
    <s v="Workman ES-21st Century-Environ Consultant"/>
    <x v="6"/>
    <x v="2"/>
    <x v="36"/>
    <x v="0"/>
    <x v="2"/>
    <x v="22"/>
    <x v="105"/>
    <x v="317"/>
    <x v="2"/>
    <s v="21-1846"/>
    <x v="360"/>
    <n v="100"/>
    <n v="100"/>
    <m/>
    <m/>
    <m/>
    <n v="0"/>
    <x v="49"/>
    <m/>
    <s v="21.0"/>
    <s v="00036.0"/>
    <s v="91001"/>
    <s v="85000"/>
    <x v="2"/>
    <x v="114"/>
    <n v="0"/>
    <s v="Oversight asbestos abatement of a small area next to staff restrooms at Workman ES"/>
  </r>
  <r>
    <s v="Workman ES-21st Century-Technology"/>
    <x v="6"/>
    <x v="0"/>
    <x v="36"/>
    <x v="0"/>
    <x v="27"/>
    <x v="23"/>
    <x v="115"/>
    <x v="104"/>
    <x v="1"/>
    <s v="21-3265"/>
    <x v="361"/>
    <n v="0"/>
    <n v="1086.5999999999999"/>
    <n v="956471"/>
    <d v="2021-02-10T00:00:00"/>
    <s v="000000020163835"/>
    <n v="1086.5999999999999"/>
    <x v="49"/>
    <m/>
    <s v="21.0"/>
    <s v="00036.0"/>
    <s v="00002"/>
    <s v="81000"/>
    <x v="1"/>
    <x v="114"/>
    <n v="1"/>
    <s v="Cables for Workman ES"/>
  </r>
  <r>
    <s v="Workman ES-21st Century-Design"/>
    <x v="6"/>
    <x v="6"/>
    <x v="36"/>
    <x v="0"/>
    <x v="67"/>
    <x v="8"/>
    <x v="164"/>
    <x v="261"/>
    <x v="3"/>
    <m/>
    <x v="362"/>
    <n v="0"/>
    <n v="2363.6799999999998"/>
    <n v="54895"/>
    <d v="2018-06-28T00:00:00"/>
    <n v="24653416"/>
    <n v="2363.6799999999998"/>
    <x v="49"/>
    <m/>
    <s v="21.0"/>
    <s v="00036.0"/>
    <s v="91001"/>
    <s v="85000"/>
    <x v="8"/>
    <x v="114"/>
    <n v="1.9999999999999997E-2"/>
    <s v="Architect - Scope of work consists of modernization interior of classrooms, replace sink/faucets, new monitors/projectors, update technology systems, provide additional power as required, and update accessible path of travel at Workman ES."/>
  </r>
  <r>
    <s v="Workman ES-21st Century-Design"/>
    <x v="6"/>
    <x v="6"/>
    <x v="36"/>
    <x v="0"/>
    <x v="67"/>
    <x v="8"/>
    <x v="164"/>
    <x v="318"/>
    <x v="4"/>
    <m/>
    <x v="362"/>
    <n v="0"/>
    <n v="4581.84"/>
    <s v="55730 Revised"/>
    <d v="2019-04-03T00:00:00"/>
    <n v="25206760"/>
    <n v="4581.84"/>
    <x v="49"/>
    <m/>
    <s v="21.0"/>
    <s v="00036.0"/>
    <s v="91001"/>
    <s v="85000"/>
    <x v="8"/>
    <x v="114"/>
    <n v="3.8768699654775605E-2"/>
    <s v="Architect - Scope of work consists of modernization interior of classrooms, replace sink/faucets, new monitors/projectors, update technology systems, provide additional power as required, and update accessible path of travel at Workman ES."/>
  </r>
  <r>
    <s v="Workman ES-21st Century-Design"/>
    <x v="6"/>
    <x v="6"/>
    <x v="36"/>
    <x v="0"/>
    <x v="67"/>
    <x v="8"/>
    <x v="164"/>
    <x v="225"/>
    <x v="4"/>
    <m/>
    <x v="362"/>
    <n v="0"/>
    <n v="23782.32"/>
    <n v="55870"/>
    <d v="2019-09-05T00:00:00"/>
    <s v="000000020011695"/>
    <n v="23782.32"/>
    <x v="49"/>
    <m/>
    <s v="21.0"/>
    <s v="00036.0"/>
    <s v="91001"/>
    <s v="85000"/>
    <x v="8"/>
    <x v="114"/>
    <n v="0.20123130034522441"/>
    <s v="Architect - Scope of work consists of modernization interior of classrooms, replace sink/faucets, new monitors/projectors, update technology systems, provide additional power as required, and update accessible path of travel at Workman ES."/>
  </r>
  <r>
    <s v="Workman ES-21st Century-Design"/>
    <x v="6"/>
    <x v="6"/>
    <x v="36"/>
    <x v="0"/>
    <x v="67"/>
    <x v="8"/>
    <x v="164"/>
    <x v="225"/>
    <x v="4"/>
    <m/>
    <x v="362"/>
    <n v="0"/>
    <n v="30432.38"/>
    <n v="55871"/>
    <d v="2019-09-05T00:00:00"/>
    <s v="000000020011695"/>
    <n v="30432.38"/>
    <x v="49"/>
    <m/>
    <s v="21.0"/>
    <s v="00036.0"/>
    <s v="91001"/>
    <s v="85000"/>
    <x v="8"/>
    <x v="114"/>
    <n v="0.25750000000000001"/>
    <s v="Architect - Scope of work consists of modernization interior of classrooms, replace sink/faucets, new monitors/projectors, update technology systems, provide additional power as required, and update accessible path of travel at Workman ES."/>
  </r>
  <r>
    <s v="Workman ES-21st Century-Design"/>
    <x v="6"/>
    <x v="6"/>
    <x v="36"/>
    <x v="0"/>
    <x v="67"/>
    <x v="8"/>
    <x v="164"/>
    <x v="245"/>
    <x v="0"/>
    <m/>
    <x v="362"/>
    <n v="0"/>
    <n v="1950.04"/>
    <n v="20031048"/>
    <d v="2019-10-25T00:00:00"/>
    <s v="000000020031048"/>
    <n v="1950.04"/>
    <x v="49"/>
    <m/>
    <s v="21.0"/>
    <s v="00036.0"/>
    <s v="91001"/>
    <s v="85000"/>
    <x v="8"/>
    <x v="114"/>
    <n v="1.6500033845529005E-2"/>
    <s v="Architect - Scope of work consists of modernization interior of classrooms, replace sink/faucets, new monitors/projectors, update technology systems, provide additional power as required, and update accessible path of travel at Workman ES."/>
  </r>
  <r>
    <s v="Workman ES-21st Century-Design"/>
    <x v="6"/>
    <x v="6"/>
    <x v="36"/>
    <x v="0"/>
    <x v="67"/>
    <x v="8"/>
    <x v="164"/>
    <x v="245"/>
    <x v="0"/>
    <m/>
    <x v="362"/>
    <n v="0"/>
    <n v="3900.07"/>
    <n v="20031048"/>
    <d v="2019-10-25T00:00:00"/>
    <s v="000000020031048"/>
    <n v="3900.07"/>
    <x v="49"/>
    <m/>
    <s v="21.0"/>
    <s v="00036.0"/>
    <s v="91001"/>
    <s v="85000"/>
    <x v="8"/>
    <x v="114"/>
    <n v="3.2999983077235499E-2"/>
    <s v="Architect - Scope of work consists of modernization interior of classrooms, replace sink/faucets, new monitors/projectors, update technology systems, provide additional power as required, and update accessible path of travel at Workman ES."/>
  </r>
  <r>
    <s v="Workman ES-21st Century-Design"/>
    <x v="6"/>
    <x v="6"/>
    <x v="36"/>
    <x v="0"/>
    <x v="67"/>
    <x v="8"/>
    <x v="164"/>
    <x v="122"/>
    <x v="0"/>
    <m/>
    <x v="362"/>
    <n v="0"/>
    <n v="9809.27"/>
    <s v="56735R"/>
    <d v="2020-05-26T00:00:00"/>
    <s v="000000020099838"/>
    <n v="9809.27"/>
    <x v="49"/>
    <m/>
    <s v="21.0"/>
    <s v="00036.0"/>
    <s v="91001"/>
    <s v="85000"/>
    <x v="8"/>
    <x v="114"/>
    <n v="8.2999983077235495E-2"/>
    <s v="Architect - Scope of work consists of modernization interior of classrooms, replace sink/faucets, new monitors/projectors, update technology systems, provide additional power as required, and update accessible path of travel at Workman ES."/>
  </r>
  <r>
    <s v="Workman ES-21st Century-Design"/>
    <x v="6"/>
    <x v="6"/>
    <x v="36"/>
    <x v="0"/>
    <x v="67"/>
    <x v="8"/>
    <x v="164"/>
    <x v="101"/>
    <x v="1"/>
    <m/>
    <x v="362"/>
    <n v="0"/>
    <n v="5909.2"/>
    <n v="56975"/>
    <d v="2020-08-18T00:00:00"/>
    <s v="000000020120097"/>
    <n v="5909.2"/>
    <x v="49"/>
    <m/>
    <s v="21.0"/>
    <s v="00036.0"/>
    <s v="91001"/>
    <s v="85000"/>
    <x v="8"/>
    <x v="114"/>
    <n v="4.9999999999999996E-2"/>
    <s v="Architect - Scope of work consists of modernization interior of classrooms, replace sink/faucets, new monitors/projectors, update technology systems, provide additional power as required, and update accessible path of travel at Workman ES."/>
  </r>
  <r>
    <s v="Workman ES-21st Century-Design"/>
    <x v="6"/>
    <x v="6"/>
    <x v="36"/>
    <x v="0"/>
    <x v="67"/>
    <x v="8"/>
    <x v="164"/>
    <x v="33"/>
    <x v="1"/>
    <m/>
    <x v="362"/>
    <n v="0"/>
    <n v="14773"/>
    <n v="57291"/>
    <d v="2021-02-05T00:00:00"/>
    <s v="000000020162573"/>
    <n v="14773"/>
    <x v="49"/>
    <m/>
    <s v="21.0"/>
    <s v="00036.0"/>
    <s v="91001"/>
    <s v="85000"/>
    <x v="8"/>
    <x v="114"/>
    <n v="0.125"/>
    <s v="Architect - Scope of work consists of modernization interior of classrooms, replace sink/faucets, new monitors/projectors, update technology systems, provide additional power as required, and update accessible path of travel at Workman ES."/>
  </r>
  <r>
    <s v="Workman ES-21st Century-Design"/>
    <x v="6"/>
    <x v="6"/>
    <x v="36"/>
    <x v="0"/>
    <x v="67"/>
    <x v="8"/>
    <x v="164"/>
    <x v="33"/>
    <x v="1"/>
    <m/>
    <x v="362"/>
    <n v="0"/>
    <n v="4431.8999999999996"/>
    <n v="57389"/>
    <d v="2021-02-05T00:00:00"/>
    <s v="000000020162573"/>
    <n v="4431.8999999999996"/>
    <x v="49"/>
    <m/>
    <s v="21.0"/>
    <s v="00036.0"/>
    <s v="91001"/>
    <s v="85000"/>
    <x v="8"/>
    <x v="114"/>
    <n v="3.7499999999999999E-2"/>
    <s v="Architect - Scope of work consists of modernization interior of classrooms, replace sink/faucets, new monitors/projectors, update technology systems, provide additional power as required, and update accessible path of travel at Workman ES."/>
  </r>
  <r>
    <s v="Workman ES-21st Century-Design"/>
    <x v="6"/>
    <x v="6"/>
    <x v="36"/>
    <x v="0"/>
    <x v="67"/>
    <x v="8"/>
    <x v="164"/>
    <x v="301"/>
    <x v="1"/>
    <m/>
    <x v="362"/>
    <n v="0"/>
    <n v="2954.6"/>
    <s v="57466R"/>
    <d v="2022-03-24T00:00:00"/>
    <s v="000000020451068"/>
    <n v="2954.6"/>
    <x v="49"/>
    <m/>
    <s v="21.0"/>
    <s v="00036.0"/>
    <s v="91001"/>
    <s v="85000"/>
    <x v="8"/>
    <x v="114"/>
    <n v="2.4999999999999998E-2"/>
    <s v="Architect - Scope of work consists of modernization interior of classrooms, replace sink/faucets, new monitors/projectors, update technology systems, provide additional power as required, and update accessible path of travel at Workman ES."/>
  </r>
  <r>
    <s v="Workman ES-21st Century-Design"/>
    <x v="6"/>
    <x v="6"/>
    <x v="36"/>
    <x v="0"/>
    <x v="67"/>
    <x v="8"/>
    <x v="164"/>
    <x v="301"/>
    <x v="1"/>
    <m/>
    <x v="362"/>
    <n v="0"/>
    <n v="9750.18"/>
    <s v="57966R"/>
    <d v="2022-03-24T00:00:00"/>
    <s v="000000020451068"/>
    <n v="9750.18"/>
    <x v="49"/>
    <m/>
    <s v="21.0"/>
    <s v="00036.0"/>
    <s v="91001"/>
    <s v="85000"/>
    <x v="8"/>
    <x v="114"/>
    <n v="8.2500000000000004E-2"/>
    <s v="Architect - Scope of work consists of modernization interior of classrooms, replace sink/faucets, new monitors/projectors, update technology systems, provide additional power as required, and update accessible path of travel at Workman ES."/>
  </r>
  <r>
    <s v="Workman ES-21st Century-Design"/>
    <x v="6"/>
    <x v="6"/>
    <x v="36"/>
    <x v="0"/>
    <x v="67"/>
    <x v="8"/>
    <x v="164"/>
    <x v="81"/>
    <x v="2"/>
    <s v="2-526"/>
    <x v="362"/>
    <n v="3545.5199999999895"/>
    <n v="3545.5199999999895"/>
    <m/>
    <m/>
    <m/>
    <n v="0"/>
    <x v="49"/>
    <m/>
    <s v="21.0"/>
    <s v="00036.0"/>
    <s v="91001"/>
    <s v="85000"/>
    <x v="8"/>
    <x v="114"/>
    <n v="0"/>
    <s v="Architect - Scope of work consists of modernization interior of classrooms, replace sink/faucets, new monitors/projectors, update technology systems, provide additional power as required, and update accessible path of travel at Workman ES."/>
  </r>
  <r>
    <s v="Workman ES-21st Century-Design"/>
    <x v="6"/>
    <x v="6"/>
    <x v="36"/>
    <x v="0"/>
    <x v="67"/>
    <x v="8"/>
    <x v="164"/>
    <x v="319"/>
    <x v="4"/>
    <m/>
    <x v="363"/>
    <n v="0"/>
    <n v="3450"/>
    <n v="55509"/>
    <d v="2019-02-08T00:00:00"/>
    <n v="25085117"/>
    <n v="3450"/>
    <x v="49"/>
    <m/>
    <s v="21.0"/>
    <s v="00036.0"/>
    <s v="91001"/>
    <s v="85000"/>
    <x v="8"/>
    <x v="114"/>
    <n v="0.17249999999999999"/>
    <s v="Architect - Allowances to be used for civil engineering and related services in 21st Century classroom projects at Workman ES."/>
  </r>
  <r>
    <s v="Workman ES-21st Century-Design"/>
    <x v="6"/>
    <x v="6"/>
    <x v="36"/>
    <x v="0"/>
    <x v="67"/>
    <x v="8"/>
    <x v="164"/>
    <x v="319"/>
    <x v="4"/>
    <m/>
    <x v="363"/>
    <n v="0"/>
    <n v="1450"/>
    <n v="55510"/>
    <d v="2019-02-08T00:00:00"/>
    <n v="25085117"/>
    <n v="1450"/>
    <x v="49"/>
    <m/>
    <s v="21.0"/>
    <s v="00036.0"/>
    <s v="91001"/>
    <s v="85000"/>
    <x v="8"/>
    <x v="114"/>
    <n v="7.2499999999999995E-2"/>
    <s v="Architect - Allowances to be used for civil engineering and related services in 21st Century classroom projects at Workman ES."/>
  </r>
  <r>
    <s v="Workman ES-21st Century-Design"/>
    <x v="6"/>
    <x v="6"/>
    <x v="36"/>
    <x v="0"/>
    <x v="67"/>
    <x v="8"/>
    <x v="164"/>
    <x v="217"/>
    <x v="0"/>
    <m/>
    <x v="363"/>
    <n v="0"/>
    <n v="404.95"/>
    <s v="56736R"/>
    <d v="2020-06-03T00:00:00"/>
    <s v="000000020102139"/>
    <n v="404.95"/>
    <x v="49"/>
    <m/>
    <s v="21.0"/>
    <s v="00036.0"/>
    <s v="91001"/>
    <s v="85000"/>
    <x v="8"/>
    <x v="114"/>
    <n v="2.0247499999999998E-2"/>
    <s v="Architect - Allowances to be used for civil engineering and related services in 21st Century classroom projects at Workman ES."/>
  </r>
  <r>
    <s v="Workman ES-21st Century-Design"/>
    <x v="6"/>
    <x v="6"/>
    <x v="36"/>
    <x v="0"/>
    <x v="67"/>
    <x v="8"/>
    <x v="164"/>
    <x v="81"/>
    <x v="2"/>
    <s v="2-527"/>
    <x v="363"/>
    <n v="14695.05"/>
    <n v="14695.05"/>
    <m/>
    <m/>
    <m/>
    <n v="0"/>
    <x v="49"/>
    <m/>
    <s v="21.0"/>
    <s v="00036.0"/>
    <s v="91001"/>
    <s v="85000"/>
    <x v="8"/>
    <x v="114"/>
    <n v="0"/>
    <s v="Architect - Allowances to be used for civil engineering and related services in 21st Century classroom projects at Workman ES."/>
  </r>
  <r>
    <s v="Workman ES-21st Century-DSA Fees"/>
    <x v="6"/>
    <x v="7"/>
    <x v="36"/>
    <x v="0"/>
    <x v="67"/>
    <x v="9"/>
    <x v="165"/>
    <x v="264"/>
    <x v="0"/>
    <s v="2-8457"/>
    <x v="364"/>
    <n v="0"/>
    <n v="2250"/>
    <n v="56405"/>
    <d v="2020-04-02T00:00:00"/>
    <s v="000000020086382"/>
    <n v="2250"/>
    <x v="49"/>
    <m/>
    <s v="21.0"/>
    <s v="00036.0"/>
    <s v="91001"/>
    <s v="85000"/>
    <x v="9"/>
    <x v="114"/>
    <n v="1"/>
    <s v="DSA plan check review fee for Workman ES 21st Century."/>
  </r>
  <r>
    <s v="Workman ES-21st Century-Design"/>
    <x v="6"/>
    <x v="6"/>
    <x v="36"/>
    <x v="0"/>
    <x v="8"/>
    <x v="8"/>
    <x v="166"/>
    <x v="320"/>
    <x v="2"/>
    <s v="21-5882"/>
    <x v="365"/>
    <n v="0"/>
    <n v="8116.8"/>
    <s v="T8665R"/>
    <d v="2021-08-31T00:00:00"/>
    <s v="000000020248528"/>
    <n v="8116.8"/>
    <x v="50"/>
    <s v="73445-382"/>
    <s v="21.0"/>
    <s v="00036.0"/>
    <s v="91001"/>
    <s v="85000"/>
    <x v="8"/>
    <x v="114"/>
    <n v="0.6"/>
    <s v="Architect - Prepare design documents for Workman ES 21st Century Hardware replacement project (doors &amp; locks)."/>
  </r>
  <r>
    <s v="Workman ES-21st Century-Design"/>
    <x v="6"/>
    <x v="6"/>
    <x v="36"/>
    <x v="0"/>
    <x v="8"/>
    <x v="8"/>
    <x v="166"/>
    <x v="321"/>
    <x v="2"/>
    <s v="21-5882"/>
    <x v="365"/>
    <n v="5411.2"/>
    <n v="5411.2"/>
    <m/>
    <m/>
    <m/>
    <n v="0"/>
    <x v="50"/>
    <s v="73445-382"/>
    <s v="21.0"/>
    <s v="00036.0"/>
    <s v="91001"/>
    <s v="85000"/>
    <x v="8"/>
    <x v="114"/>
    <n v="0"/>
    <s v="Architect - Prepare design documents for Workman ES 21st Century Hardware replacement project (doors &amp; locks)."/>
  </r>
  <r>
    <s v="Workman ES-21st Century-DSA Inspection"/>
    <x v="6"/>
    <x v="4"/>
    <x v="36"/>
    <x v="0"/>
    <x v="5"/>
    <x v="4"/>
    <x v="118"/>
    <x v="194"/>
    <x v="0"/>
    <m/>
    <x v="366"/>
    <n v="0"/>
    <n v="2940"/>
    <s v="20200630-05:WEM"/>
    <d v="2020-06-19T00:00:00"/>
    <s v="000000020106934"/>
    <n v="2940"/>
    <x v="49"/>
    <m/>
    <s v="21.0"/>
    <s v="00036.0"/>
    <s v="91001"/>
    <s v="85000"/>
    <x v="5"/>
    <x v="114"/>
    <n v="8.4677419354838704E-2"/>
    <s v="General inspection for the project as defined in Title 24.  Modernization of Workman ES. "/>
  </r>
  <r>
    <s v="Workman ES-21st Century-DSA Inspection"/>
    <x v="6"/>
    <x v="4"/>
    <x v="36"/>
    <x v="0"/>
    <x v="5"/>
    <x v="4"/>
    <x v="118"/>
    <x v="226"/>
    <x v="1"/>
    <m/>
    <x v="366"/>
    <n v="0"/>
    <n v="3080"/>
    <s v="202008-05:WEM"/>
    <d v="2020-08-19T00:00:00"/>
    <s v="000000020120364"/>
    <n v="3080"/>
    <x v="49"/>
    <m/>
    <s v="21.0"/>
    <s v="00036.0"/>
    <s v="91001"/>
    <s v="85000"/>
    <x v="5"/>
    <x v="114"/>
    <n v="8.8709677419354843E-2"/>
    <s v="General inspection for the project as defined in Title 24.  Modernization of Workman ES. "/>
  </r>
  <r>
    <s v="Workman ES-21st Century-DSA Inspection"/>
    <x v="6"/>
    <x v="4"/>
    <x v="36"/>
    <x v="0"/>
    <x v="5"/>
    <x v="4"/>
    <x v="118"/>
    <x v="121"/>
    <x v="1"/>
    <m/>
    <x v="366"/>
    <n v="0"/>
    <n v="3500"/>
    <s v="202009-05:WEM"/>
    <d v="2020-10-14T00:00:00"/>
    <s v="000000020134520"/>
    <n v="3500"/>
    <x v="49"/>
    <m/>
    <s v="21.0"/>
    <s v="00036.0"/>
    <s v="91001"/>
    <s v="85000"/>
    <x v="5"/>
    <x v="114"/>
    <n v="0.10080645161290322"/>
    <s v="General inspection for the project as defined in Title 24.  Modernization of Workman ES. "/>
  </r>
  <r>
    <s v="Workman ES-21st Century-DSA Inspection"/>
    <x v="6"/>
    <x v="4"/>
    <x v="36"/>
    <x v="0"/>
    <x v="5"/>
    <x v="4"/>
    <x v="118"/>
    <x v="21"/>
    <x v="1"/>
    <m/>
    <x v="366"/>
    <n v="0"/>
    <n v="2940"/>
    <s v="202010-05:WEM"/>
    <d v="2020-10-21T00:00:00"/>
    <s v="000000020136459"/>
    <n v="2940"/>
    <x v="49"/>
    <m/>
    <s v="21.0"/>
    <s v="00036.0"/>
    <s v="91001"/>
    <s v="85000"/>
    <x v="5"/>
    <x v="114"/>
    <n v="8.4677419354838704E-2"/>
    <s v="General inspection for the project as defined in Title 24.  Modernization of Workman ES. "/>
  </r>
  <r>
    <s v="Workman ES-21st Century-DSA Inspection"/>
    <x v="6"/>
    <x v="4"/>
    <x v="36"/>
    <x v="0"/>
    <x v="5"/>
    <x v="4"/>
    <x v="118"/>
    <x v="33"/>
    <x v="1"/>
    <m/>
    <x v="366"/>
    <n v="0"/>
    <n v="3080"/>
    <s v="202011-05:WEM"/>
    <d v="2021-02-05T00:00:00"/>
    <s v="000000020162579"/>
    <n v="3080"/>
    <x v="49"/>
    <m/>
    <s v="21.0"/>
    <s v="00036.0"/>
    <s v="91001"/>
    <s v="85000"/>
    <x v="5"/>
    <x v="114"/>
    <n v="8.8709677419354843E-2"/>
    <s v="General inspection for the project as defined in Title 24.  Modernization of Workman ES. "/>
  </r>
  <r>
    <s v="Workman ES-21st Century-DSA Inspection"/>
    <x v="6"/>
    <x v="4"/>
    <x v="36"/>
    <x v="0"/>
    <x v="5"/>
    <x v="4"/>
    <x v="118"/>
    <x v="55"/>
    <x v="1"/>
    <m/>
    <x v="366"/>
    <n v="0"/>
    <n v="5040"/>
    <s v="202012-05:WEM"/>
    <d v="2021-04-19T00:00:00"/>
    <s v="000000020181403"/>
    <n v="5040"/>
    <x v="49"/>
    <m/>
    <s v="21.0"/>
    <s v="00036.0"/>
    <s v="91001"/>
    <s v="85000"/>
    <x v="5"/>
    <x v="114"/>
    <n v="0.14516129032258066"/>
    <s v="General inspection for the project as defined in Title 24.  Modernization of Workman ES. "/>
  </r>
  <r>
    <s v="Workman ES-21st Century-DSA Inspection"/>
    <x v="6"/>
    <x v="4"/>
    <x v="36"/>
    <x v="0"/>
    <x v="5"/>
    <x v="4"/>
    <x v="118"/>
    <x v="55"/>
    <x v="1"/>
    <m/>
    <x v="366"/>
    <n v="0"/>
    <n v="4900"/>
    <s v="202101-05:WEM"/>
    <d v="2021-04-19T00:00:00"/>
    <s v="000000020181403"/>
    <n v="4900"/>
    <x v="49"/>
    <m/>
    <s v="21.0"/>
    <s v="00036.0"/>
    <s v="91001"/>
    <s v="85000"/>
    <x v="5"/>
    <x v="114"/>
    <n v="0.14112903225806453"/>
    <s v="General inspection for the project as defined in Title 24.  Modernization of Workman ES. "/>
  </r>
  <r>
    <s v="Workman ES-21st Century-DSA Inspection"/>
    <x v="6"/>
    <x v="4"/>
    <x v="36"/>
    <x v="0"/>
    <x v="5"/>
    <x v="4"/>
    <x v="118"/>
    <x v="25"/>
    <x v="2"/>
    <s v="2-9869"/>
    <x v="366"/>
    <n v="9240"/>
    <n v="9240"/>
    <m/>
    <m/>
    <m/>
    <n v="0"/>
    <x v="49"/>
    <m/>
    <s v="21.0"/>
    <s v="00036.0"/>
    <s v="91001"/>
    <s v="85000"/>
    <x v="5"/>
    <x v="114"/>
    <n v="0"/>
    <s v="General inspection for the project as defined in Title 24.  Modernization of Workman ES. "/>
  </r>
  <r>
    <s v="Workman ES-21st Century-Contractor"/>
    <x v="6"/>
    <x v="3"/>
    <x v="36"/>
    <x v="0"/>
    <x v="68"/>
    <x v="3"/>
    <x v="100"/>
    <x v="44"/>
    <x v="1"/>
    <m/>
    <x v="367"/>
    <n v="0"/>
    <n v="369049.35"/>
    <s v="Pay app #1"/>
    <d v="2020-10-13T00:00:00"/>
    <s v="000000020134121"/>
    <n v="369049.35"/>
    <x v="49"/>
    <m/>
    <s v="21.0"/>
    <s v="00036.0"/>
    <s v="91001"/>
    <s v="85000"/>
    <x v="3"/>
    <x v="114"/>
    <n v="0.24700064854098355"/>
    <s v=" 21st Classroom modifications at Workman ES. Bid bundle #1.  The total project with change order (xreq 22-5141) is $1,533,416.51"/>
  </r>
  <r>
    <s v="Workman ES-21st Century-Contractor"/>
    <x v="6"/>
    <x v="3"/>
    <x v="36"/>
    <x v="0"/>
    <x v="68"/>
    <x v="3"/>
    <x v="100"/>
    <x v="44"/>
    <x v="1"/>
    <m/>
    <x v="367"/>
    <n v="0"/>
    <n v="76902.5"/>
    <s v="Pay app #2"/>
    <d v="2020-10-13T00:00:00"/>
    <s v="000000020134121"/>
    <n v="76902.5"/>
    <x v="49"/>
    <m/>
    <s v="21.0"/>
    <s v="00036.0"/>
    <s v="91001"/>
    <s v="85000"/>
    <x v="3"/>
    <x v="114"/>
    <n v="5.1469992764986552E-2"/>
    <s v=" 21st Classroom modifications at Workman ES. Bid bundle #1.  The total project with change order (xreq 22-5141) is $1,533,416.51"/>
  </r>
  <r>
    <s v="Workman ES-21st Century-Contractor"/>
    <x v="6"/>
    <x v="3"/>
    <x v="36"/>
    <x v="0"/>
    <x v="68"/>
    <x v="3"/>
    <x v="100"/>
    <x v="33"/>
    <x v="1"/>
    <m/>
    <x v="367"/>
    <n v="0"/>
    <n v="766840"/>
    <s v="Pay app #3"/>
    <d v="2021-02-05T00:00:00"/>
    <s v="000000020162581"/>
    <n v="766840"/>
    <x v="49"/>
    <m/>
    <s v="21.0"/>
    <s v="00036.0"/>
    <s v="91001"/>
    <s v="85000"/>
    <x v="3"/>
    <x v="114"/>
    <n v="0.51323753131435634"/>
    <s v=" 21st Classroom modifications at Workman ES. Bid bundle #1.  The total project with change order (xreq 22-5141) is $1,533,416.51"/>
  </r>
  <r>
    <s v="Workman ES-21st Century-Contractor"/>
    <x v="6"/>
    <x v="3"/>
    <x v="36"/>
    <x v="0"/>
    <x v="68"/>
    <x v="3"/>
    <x v="100"/>
    <x v="250"/>
    <x v="1"/>
    <m/>
    <x v="367"/>
    <n v="0"/>
    <n v="95237.5"/>
    <s v="Pay app #4"/>
    <d v="2021-04-06T00:00:00"/>
    <s v="000000020177879"/>
    <n v="95237.5"/>
    <x v="49"/>
    <m/>
    <s v="21.0"/>
    <s v="00036.0"/>
    <s v="91001"/>
    <s v="85000"/>
    <x v="3"/>
    <x v="114"/>
    <n v="6.3741405493389774E-2"/>
    <s v=" 21st Classroom modifications at Workman ES. Bid bundle #1.  The total project with change order (xreq 22-5141) is $1,533,416.51"/>
  </r>
  <r>
    <s v="Workman ES-21st Century-Contractor"/>
    <x v="6"/>
    <x v="3"/>
    <x v="36"/>
    <x v="0"/>
    <x v="68"/>
    <x v="3"/>
    <x v="100"/>
    <x v="25"/>
    <x v="2"/>
    <s v="2-10690"/>
    <x v="367"/>
    <n v="186093.64999999991"/>
    <n v="186093.64999999991"/>
    <m/>
    <m/>
    <m/>
    <n v="0"/>
    <x v="49"/>
    <m/>
    <s v="21.0"/>
    <s v="00036.0"/>
    <s v="91001"/>
    <s v="85000"/>
    <x v="3"/>
    <x v="114"/>
    <n v="0"/>
    <s v=" 21st Classroom modifications at Workman ES. Bid bundle #1.  The total project with change order (xreq 22-5141) is $1,533,416.51"/>
  </r>
  <r>
    <s v="Workman ES-21st Century-Contractor"/>
    <x v="6"/>
    <x v="3"/>
    <x v="36"/>
    <x v="0"/>
    <x v="68"/>
    <x v="3"/>
    <x v="167"/>
    <x v="130"/>
    <x v="2"/>
    <s v="22-5141"/>
    <x v="87"/>
    <n v="39293.51"/>
    <n v="39293.51"/>
    <m/>
    <m/>
    <m/>
    <n v="0"/>
    <x v="49"/>
    <m/>
    <s v="21.0"/>
    <s v="00036.0"/>
    <s v="91001"/>
    <s v="85000"/>
    <x v="13"/>
    <x v="114"/>
    <n v="0"/>
    <s v="Change orders for the 21st Classroom modifications at Workman ES. Bid bundle #1. Addendum to PO2W-20*5821. The total project with change order is $1,533,416.51"/>
  </r>
  <r>
    <s v="Workman ES-Ceiling replacement-Contractor"/>
    <x v="6"/>
    <x v="3"/>
    <x v="36"/>
    <x v="1"/>
    <x v="3"/>
    <x v="3"/>
    <x v="0"/>
    <x v="4"/>
    <x v="0"/>
    <m/>
    <x v="5"/>
    <n v="0"/>
    <n v="23073.599999999999"/>
    <s v="Pay app #1"/>
    <d v="2019-12-17T00:00:00"/>
    <s v="000000020049998"/>
    <n v="23073.599999999999"/>
    <x v="0"/>
    <m/>
    <s v="21.0"/>
    <s v="00036.0"/>
    <s v="91001"/>
    <s v="85000"/>
    <x v="3"/>
    <x v="115"/>
    <n v="5.0451588244580523E-3"/>
    <s v="Ceiling replacement for Workman ES."/>
  </r>
  <r>
    <s v="Workman ES-Ceiling replacement-Contractor"/>
    <x v="6"/>
    <x v="3"/>
    <x v="36"/>
    <x v="1"/>
    <x v="3"/>
    <x v="3"/>
    <x v="0"/>
    <x v="21"/>
    <x v="1"/>
    <m/>
    <x v="5"/>
    <n v="0"/>
    <n v="69220.800000000003"/>
    <s v="Pay app #2"/>
    <d v="2020-10-21T00:00:00"/>
    <s v="000000020136454"/>
    <n v="69220.800000000003"/>
    <x v="0"/>
    <m/>
    <s v="21.0"/>
    <s v="00036.0"/>
    <s v="91001"/>
    <s v="85000"/>
    <x v="3"/>
    <x v="115"/>
    <n v="1.5135476473374158E-2"/>
    <s v="Ceiling replacement for Workman ES."/>
  </r>
  <r>
    <s v="Workman ES-Ceiling replacement-Contractor"/>
    <x v="6"/>
    <x v="3"/>
    <x v="36"/>
    <x v="1"/>
    <x v="3"/>
    <x v="3"/>
    <x v="0"/>
    <x v="32"/>
    <x v="1"/>
    <m/>
    <x v="5"/>
    <n v="0"/>
    <n v="138441.60000000001"/>
    <s v="Pay app #3"/>
    <d v="2021-01-08T00:00:00"/>
    <s v="000000020155354"/>
    <n v="138441.60000000001"/>
    <x v="0"/>
    <m/>
    <s v="21.0"/>
    <s v="00036.0"/>
    <s v="91001"/>
    <s v="85000"/>
    <x v="3"/>
    <x v="115"/>
    <n v="3.0270952946748315E-2"/>
    <s v="Ceiling replacement for Workman ES."/>
  </r>
  <r>
    <s v="Workman ES-Ceiling replacement-Contractor"/>
    <x v="6"/>
    <x v="3"/>
    <x v="36"/>
    <x v="1"/>
    <x v="3"/>
    <x v="3"/>
    <x v="0"/>
    <x v="5"/>
    <x v="2"/>
    <s v="2-5072"/>
    <x v="5"/>
    <n v="12144"/>
    <n v="12144"/>
    <m/>
    <m/>
    <m/>
    <n v="0"/>
    <x v="0"/>
    <m/>
    <s v="21.0"/>
    <s v="00036.0"/>
    <s v="91001"/>
    <s v="85000"/>
    <x v="3"/>
    <x v="115"/>
    <n v="0"/>
    <s v="Ceiling replacement for Workman ES."/>
  </r>
  <r>
    <s v="Workman ES-Drinking fountain replacement-DSA Inspection"/>
    <x v="6"/>
    <x v="4"/>
    <x v="36"/>
    <x v="2"/>
    <x v="5"/>
    <x v="4"/>
    <x v="4"/>
    <x v="34"/>
    <x v="1"/>
    <s v="2-6609"/>
    <x v="7"/>
    <n v="0"/>
    <n v="1200"/>
    <s v="202103-10:WDF"/>
    <d v="2021-03-24T00:00:00"/>
    <s v="000000020174730"/>
    <n v="1200"/>
    <x v="0"/>
    <m/>
    <s v="21.0"/>
    <s v="00036.0"/>
    <s v="91001"/>
    <s v="85000"/>
    <x v="5"/>
    <x v="116"/>
    <n v="0.1"/>
    <s v="General inspection for the project as defined in Title 24 at Workman ES.  Replacement of 2-exterior drinking fountains"/>
  </r>
  <r>
    <s v="Workman ES-Fire alarm-Design"/>
    <x v="6"/>
    <x v="6"/>
    <x v="36"/>
    <x v="3"/>
    <x v="10"/>
    <x v="8"/>
    <x v="12"/>
    <x v="197"/>
    <x v="1"/>
    <m/>
    <x v="20"/>
    <n v="0"/>
    <n v="2375"/>
    <n v="28123"/>
    <d v="2021-01-07T00:00:00"/>
    <s v="000000020154828"/>
    <n v="2375"/>
    <x v="51"/>
    <m/>
    <s v="21.0"/>
    <s v="00036.0"/>
    <s v="91001"/>
    <s v="85000"/>
    <x v="8"/>
    <x v="117"/>
    <n v="1.3860519404727167E-2"/>
    <s v="Architect - Provide architectural &amp; engineering services to upgrade the existing fire detection and alarm systems for Workman ES. Facilities paid PO1-20*904 &amp; 19-109193 in the amount of $35,625.00. The total architect contract for Workman ES FA is $47,500.00"/>
  </r>
  <r>
    <s v="Workman ES-Fire alarm-Design"/>
    <x v="6"/>
    <x v="6"/>
    <x v="36"/>
    <x v="3"/>
    <x v="10"/>
    <x v="8"/>
    <x v="12"/>
    <x v="34"/>
    <x v="1"/>
    <m/>
    <x v="20"/>
    <n v="0"/>
    <n v="4750"/>
    <n v="28382"/>
    <d v="2021-03-24T00:00:00"/>
    <s v="000000020174735"/>
    <n v="4750"/>
    <x v="51"/>
    <m/>
    <s v="21.0"/>
    <s v="00036.0"/>
    <s v="91001"/>
    <s v="85000"/>
    <x v="8"/>
    <x v="117"/>
    <n v="2.7721038809454333E-2"/>
    <s v="Architect - Provide architectural &amp; engineering services to upgrade the existing fire detection and alarm systems for Workman ES. Facilities paid PO1-20*904 &amp; 19-109193 in the amount of $35,625.00. The total architect contract for Workman ES FA is $47,500.00"/>
  </r>
  <r>
    <s v="Workman ES-Fire alarm-Design"/>
    <x v="6"/>
    <x v="6"/>
    <x v="36"/>
    <x v="3"/>
    <x v="10"/>
    <x v="8"/>
    <x v="12"/>
    <x v="34"/>
    <x v="1"/>
    <m/>
    <x v="20"/>
    <n v="0"/>
    <n v="2375"/>
    <n v="28467"/>
    <d v="2021-03-24T00:00:00"/>
    <s v="000000020174735"/>
    <n v="2375"/>
    <x v="51"/>
    <m/>
    <s v="21.0"/>
    <s v="00036.0"/>
    <s v="91001"/>
    <s v="85000"/>
    <x v="8"/>
    <x v="117"/>
    <n v="1.3860519404727167E-2"/>
    <s v="Architect - Provide architectural &amp; engineering services to upgrade the existing fire detection and alarm systems for Workman ES. Facilities paid PO1-20*904 &amp; 19-109193 in the amount of $35,625.00. The total architect contract for Workman ES FA is $47,500.00"/>
  </r>
  <r>
    <s v="Workman ES-Fire alarm-Design"/>
    <x v="6"/>
    <x v="6"/>
    <x v="36"/>
    <x v="3"/>
    <x v="10"/>
    <x v="8"/>
    <x v="12"/>
    <x v="17"/>
    <x v="1"/>
    <m/>
    <x v="20"/>
    <n v="0"/>
    <n v="1425"/>
    <n v="28727"/>
    <d v="2021-09-09T00:00:00"/>
    <s v="000000020255226"/>
    <n v="1425"/>
    <x v="51"/>
    <m/>
    <s v="21.0"/>
    <s v="00036.0"/>
    <s v="91001"/>
    <s v="85000"/>
    <x v="8"/>
    <x v="117"/>
    <n v="8.3163116428362997E-3"/>
    <s v="Architect - Provide architectural &amp; engineering services to upgrade the existing fire detection and alarm systems for Workman ES. Facilities paid PO1-20*904 &amp; 19-109193 in the amount of $35,625.00. The total architect contract for Workman ES FA is $47,500.00"/>
  </r>
  <r>
    <s v="Workman ES-Fire alarm-Design"/>
    <x v="6"/>
    <x v="6"/>
    <x v="36"/>
    <x v="3"/>
    <x v="10"/>
    <x v="8"/>
    <x v="12"/>
    <x v="291"/>
    <x v="2"/>
    <s v="21-1992"/>
    <x v="20"/>
    <n v="0"/>
    <n v="950"/>
    <n v="29185"/>
    <d v="2022-02-23T00:00:00"/>
    <s v="000000020425550"/>
    <n v="950"/>
    <x v="51"/>
    <m/>
    <s v="21.0"/>
    <s v="00036.0"/>
    <s v="91001"/>
    <s v="85000"/>
    <x v="8"/>
    <x v="117"/>
    <n v="5.544207761890867E-3"/>
    <s v="Architect - Provide architectural &amp; engineering services to upgrade the existing fire detection and alarm systems for Workman ES. Facilities paid PO1-20*904 &amp; 19-109193 in the amount of $35,625.00. The total architect contract for Workman ES FA is $47,500.00"/>
  </r>
  <r>
    <s v="Workman ES-Fire Alarm-DSA Inspection"/>
    <x v="6"/>
    <x v="4"/>
    <x v="36"/>
    <x v="3"/>
    <x v="5"/>
    <x v="4"/>
    <x v="168"/>
    <x v="37"/>
    <x v="1"/>
    <m/>
    <x v="368"/>
    <n v="0"/>
    <n v="6120"/>
    <s v="202101-13:WFA"/>
    <d v="2021-02-09T00:00:00"/>
    <s v="000000020163358"/>
    <n v="6120"/>
    <x v="51"/>
    <m/>
    <s v="21.0"/>
    <s v="00036.0"/>
    <s v="91001"/>
    <s v="85000"/>
    <x v="5"/>
    <x v="117"/>
    <n v="0.49959183673469387"/>
    <s v="General inspection for the project as defined in Title 24 at Workman ES.  Alterations to fire alarm system "/>
  </r>
  <r>
    <s v="Workman ES-Fire Alarm-DSA Inspection"/>
    <x v="6"/>
    <x v="4"/>
    <x v="36"/>
    <x v="3"/>
    <x v="5"/>
    <x v="4"/>
    <x v="168"/>
    <x v="55"/>
    <x v="1"/>
    <m/>
    <x v="368"/>
    <n v="0"/>
    <n v="3060"/>
    <s v="202102-11:WFA"/>
    <d v="2021-04-19T00:00:00"/>
    <s v="000000020181403"/>
    <n v="3060"/>
    <x v="51"/>
    <m/>
    <s v="21.0"/>
    <s v="00036.0"/>
    <s v="91001"/>
    <s v="85000"/>
    <x v="5"/>
    <x v="117"/>
    <n v="0.24979591836734694"/>
    <s v="General inspection for the project as defined in Title 24 at Workman ES.  Alterations to fire alarm system "/>
  </r>
  <r>
    <s v="Workman ES-Fire Alarm-DSA Inspection"/>
    <x v="6"/>
    <x v="4"/>
    <x v="36"/>
    <x v="3"/>
    <x v="5"/>
    <x v="4"/>
    <x v="168"/>
    <x v="199"/>
    <x v="1"/>
    <m/>
    <x v="368"/>
    <n v="0"/>
    <n v="2570"/>
    <s v="20210630-11: WFA"/>
    <d v="2021-09-13T00:00:00"/>
    <s v="000000020257046"/>
    <n v="2570"/>
    <x v="51"/>
    <m/>
    <s v="21.0"/>
    <s v="00036.0"/>
    <s v="91001"/>
    <s v="85000"/>
    <x v="5"/>
    <x v="117"/>
    <n v="0.20979591836734693"/>
    <s v="General inspection for the project as defined in Title 24 at Workman ES.  Alterations to fire alarm system "/>
  </r>
  <r>
    <s v="Workman ES-Fire Alarm-DSA Inspection"/>
    <x v="6"/>
    <x v="4"/>
    <x v="36"/>
    <x v="3"/>
    <x v="5"/>
    <x v="4"/>
    <x v="168"/>
    <x v="165"/>
    <x v="2"/>
    <s v="21-3772"/>
    <x v="368"/>
    <n v="500"/>
    <n v="500"/>
    <m/>
    <m/>
    <m/>
    <n v="0"/>
    <x v="51"/>
    <m/>
    <s v="21.0"/>
    <s v="00036.0"/>
    <s v="91001"/>
    <s v="85000"/>
    <x v="5"/>
    <x v="117"/>
    <n v="0"/>
    <s v="General inspection for the project as defined in Title 24 at Workman ES.  Alterations to fire alarm system "/>
  </r>
  <r>
    <s v="Workman ES-Fire Alarm-Contractor"/>
    <x v="6"/>
    <x v="3"/>
    <x v="36"/>
    <x v="3"/>
    <x v="13"/>
    <x v="3"/>
    <x v="59"/>
    <x v="123"/>
    <x v="0"/>
    <m/>
    <x v="83"/>
    <n v="0"/>
    <n v="1131.45"/>
    <s v="Pay app #1"/>
    <d v="2020-03-10T00:00:00"/>
    <s v="000000020079637"/>
    <n v="1131.45"/>
    <x v="51"/>
    <m/>
    <s v="21.0"/>
    <s v="00036.0"/>
    <s v="91001"/>
    <s v="85000"/>
    <x v="4"/>
    <x v="117"/>
    <n v="8.8413701136309667E-4"/>
    <s v="Fire alarm and low voltage service for Workman ES"/>
  </r>
  <r>
    <s v="Workman ES-Fire Alarm-Contractor"/>
    <x v="6"/>
    <x v="3"/>
    <x v="36"/>
    <x v="3"/>
    <x v="13"/>
    <x v="3"/>
    <x v="59"/>
    <x v="90"/>
    <x v="1"/>
    <m/>
    <x v="83"/>
    <n v="0"/>
    <n v="62754.38"/>
    <s v="Pay app #12"/>
    <d v="2021-05-21T00:00:00"/>
    <s v="000000020191188"/>
    <n v="62754.38"/>
    <x v="51"/>
    <m/>
    <s v="21.0"/>
    <s v="00036.0"/>
    <s v="91001"/>
    <s v="85000"/>
    <x v="4"/>
    <x v="117"/>
    <n v="4.9037491699274453E-2"/>
    <s v="Fire alarm and low voltage service for Workman ES"/>
  </r>
  <r>
    <s v="Workman ES-Fire Alarm-Contractor"/>
    <x v="6"/>
    <x v="3"/>
    <x v="36"/>
    <x v="3"/>
    <x v="13"/>
    <x v="3"/>
    <x v="59"/>
    <x v="90"/>
    <x v="1"/>
    <m/>
    <x v="83"/>
    <n v="0"/>
    <n v="13328.69"/>
    <s v="Pay app #13"/>
    <d v="2021-05-21T00:00:00"/>
    <s v="000000020191188"/>
    <n v="13328.69"/>
    <x v="51"/>
    <m/>
    <s v="21.0"/>
    <s v="00036.0"/>
    <s v="91001"/>
    <s v="85000"/>
    <x v="4"/>
    <x v="117"/>
    <n v="1.0415297310517647E-2"/>
    <s v="Fire alarm and low voltage service for Workman ES"/>
  </r>
  <r>
    <s v="Workman ES-Fire Alarm-Contractor"/>
    <x v="6"/>
    <x v="3"/>
    <x v="36"/>
    <x v="3"/>
    <x v="13"/>
    <x v="3"/>
    <x v="59"/>
    <x v="90"/>
    <x v="1"/>
    <m/>
    <x v="83"/>
    <n v="0"/>
    <n v="2235.7800000000002"/>
    <s v="Pay app #14"/>
    <d v="2021-05-21T00:00:00"/>
    <s v="000000020191188"/>
    <n v="2235.7800000000002"/>
    <x v="51"/>
    <m/>
    <s v="21.0"/>
    <s v="00036.0"/>
    <s v="91001"/>
    <s v="85000"/>
    <x v="4"/>
    <x v="117"/>
    <n v="1.7470819278495597E-3"/>
    <s v="Fire alarm and low voltage service for Workman ES"/>
  </r>
  <r>
    <s v="Workman ES-Fire Alarm-Contractor"/>
    <x v="6"/>
    <x v="3"/>
    <x v="36"/>
    <x v="3"/>
    <x v="13"/>
    <x v="3"/>
    <x v="59"/>
    <x v="90"/>
    <x v="1"/>
    <m/>
    <x v="83"/>
    <n v="0"/>
    <n v="6656.75"/>
    <s v="Pay app #15"/>
    <d v="2021-05-21T00:00:00"/>
    <s v="000000020191188"/>
    <n v="6656.75"/>
    <x v="51"/>
    <m/>
    <s v="21.0"/>
    <s v="00036.0"/>
    <s v="91001"/>
    <s v="85000"/>
    <x v="4"/>
    <x v="117"/>
    <n v="5.2017137747061674E-3"/>
    <s v="Fire alarm and low voltage service for Workman ES"/>
  </r>
  <r>
    <s v="Workman ES-Fire Alarm-Contractor"/>
    <x v="6"/>
    <x v="3"/>
    <x v="36"/>
    <x v="3"/>
    <x v="13"/>
    <x v="3"/>
    <x v="59"/>
    <x v="201"/>
    <x v="2"/>
    <m/>
    <x v="83"/>
    <n v="0"/>
    <n v="39885.71"/>
    <s v="Pay app #16"/>
    <d v="2021-11-22T00:00:00"/>
    <s v="000000020341778"/>
    <n v="39885.71"/>
    <x v="51"/>
    <m/>
    <s v="21.0"/>
    <s v="00036.0"/>
    <s v="91001"/>
    <s v="85000"/>
    <x v="4"/>
    <x v="117"/>
    <n v="3.1167468677798554E-2"/>
    <s v="Fire alarm and low voltage service for Workman ES"/>
  </r>
  <r>
    <s v="Workman ES-Fire Alarm-Contractor"/>
    <x v="6"/>
    <x v="3"/>
    <x v="36"/>
    <x v="3"/>
    <x v="13"/>
    <x v="3"/>
    <x v="59"/>
    <x v="5"/>
    <x v="2"/>
    <s v="2-4512"/>
    <x v="83"/>
    <n v="7774.2500000000291"/>
    <n v="7774.2500000000291"/>
    <m/>
    <m/>
    <m/>
    <n v="0"/>
    <x v="51"/>
    <m/>
    <s v="21.0"/>
    <s v="00036.0"/>
    <s v="91001"/>
    <s v="85000"/>
    <x v="4"/>
    <x v="117"/>
    <n v="0"/>
    <s v="Fire alarm and low voltage service for Workman ES"/>
  </r>
  <r>
    <s v="Workman HS-21st Century-Technology"/>
    <x v="7"/>
    <x v="0"/>
    <x v="37"/>
    <x v="0"/>
    <x v="0"/>
    <x v="5"/>
    <x v="0"/>
    <x v="9"/>
    <x v="0"/>
    <s v="2-512"/>
    <x v="8"/>
    <n v="0"/>
    <n v="15525.78"/>
    <s v="0173366-IN"/>
    <d v="2019-10-10T00:00:00"/>
    <s v="000000020025135"/>
    <n v="15525.78"/>
    <x v="0"/>
    <m/>
    <s v="21.0"/>
    <s v="00036.0"/>
    <s v="91001"/>
    <s v="85000"/>
    <x v="1"/>
    <x v="118"/>
    <n v="3.5735125224606421E-3"/>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19795.37"/>
    <s v="0173630-IN"/>
    <d v="2019-10-10T00:00:00"/>
    <s v="000000020025135"/>
    <n v="19795.37"/>
    <x v="0"/>
    <m/>
    <s v="21.0"/>
    <s v="00036.0"/>
    <s v="91001"/>
    <s v="85000"/>
    <x v="1"/>
    <x v="118"/>
    <n v="4.5562285812205065E-3"/>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359033.8"/>
    <s v="0174233-IN"/>
    <d v="2019-10-10T00:00:00"/>
    <s v="000000020025135"/>
    <n v="359033.8"/>
    <x v="0"/>
    <m/>
    <s v="21.0"/>
    <s v="00036.0"/>
    <s v="91001"/>
    <s v="85000"/>
    <x v="1"/>
    <x v="118"/>
    <n v="8.2637508729779097E-2"/>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200"/>
    <s v="0173366-IN"/>
    <d v="2019-10-10T00:00:00"/>
    <s v="000000020025135"/>
    <n v="200"/>
    <x v="0"/>
    <m/>
    <s v="21.0"/>
    <s v="00036.0"/>
    <s v="91001"/>
    <s v="85000"/>
    <x v="6"/>
    <x v="118"/>
    <n v="4.6033275268110739E-5"/>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120"/>
    <s v="0173366-IN"/>
    <d v="2019-10-10T00:00:00"/>
    <s v="000000020025135"/>
    <n v="120"/>
    <x v="0"/>
    <m/>
    <s v="21.0"/>
    <s v="00036.0"/>
    <s v="91001"/>
    <s v="85000"/>
    <x v="6"/>
    <x v="118"/>
    <n v="2.7619965160866445E-5"/>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60"/>
    <s v="0173366-IN"/>
    <d v="2019-10-10T00:00:00"/>
    <s v="000000020025135"/>
    <n v="60"/>
    <x v="0"/>
    <m/>
    <s v="21.0"/>
    <s v="00036.0"/>
    <s v="91001"/>
    <s v="85000"/>
    <x v="6"/>
    <x v="118"/>
    <n v="1.3809982580433222E-5"/>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380"/>
    <s v="0173366-IN"/>
    <d v="2019-10-10T00:00:00"/>
    <s v="000000020025135"/>
    <n v="380"/>
    <x v="0"/>
    <m/>
    <s v="21.0"/>
    <s v="00036.0"/>
    <s v="91001"/>
    <s v="85000"/>
    <x v="6"/>
    <x v="118"/>
    <n v="8.7463223009410403E-5"/>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465.6"/>
    <s v="0173366-IN"/>
    <d v="2019-10-10T00:00:00"/>
    <s v="000000020025135"/>
    <n v="465.6"/>
    <x v="0"/>
    <m/>
    <s v="21.0"/>
    <s v="00036.0"/>
    <s v="91001"/>
    <s v="85000"/>
    <x v="6"/>
    <x v="118"/>
    <n v="1.0716546482416181E-4"/>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1281.2"/>
    <s v="0173366-IN"/>
    <d v="2019-10-10T00:00:00"/>
    <s v="000000020025135"/>
    <n v="1281.2"/>
    <x v="0"/>
    <m/>
    <s v="21.0"/>
    <s v="00036.0"/>
    <s v="91001"/>
    <s v="85000"/>
    <x v="6"/>
    <x v="118"/>
    <n v="2.9488916136751744E-4"/>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153"/>
    <s v="0173630-IN"/>
    <d v="2019-10-10T00:00:00"/>
    <s v="000000020025135"/>
    <n v="153"/>
    <x v="0"/>
    <m/>
    <s v="21.0"/>
    <s v="00036.0"/>
    <s v="91001"/>
    <s v="85000"/>
    <x v="6"/>
    <x v="118"/>
    <n v="3.5215455580104716E-5"/>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76.5"/>
    <s v="0173630-IN"/>
    <d v="2019-10-10T00:00:00"/>
    <s v="000000020025135"/>
    <n v="76.5"/>
    <x v="0"/>
    <m/>
    <s v="21.0"/>
    <s v="00036.0"/>
    <s v="91001"/>
    <s v="85000"/>
    <x v="6"/>
    <x v="118"/>
    <n v="1.7607727790052358E-5"/>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255"/>
    <s v="0173630-IN"/>
    <d v="2019-10-10T00:00:00"/>
    <s v="000000020025135"/>
    <n v="255"/>
    <x v="0"/>
    <m/>
    <s v="21.0"/>
    <s v="00036.0"/>
    <s v="91001"/>
    <s v="85000"/>
    <x v="6"/>
    <x v="118"/>
    <n v="5.8692425966841193E-5"/>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484.5"/>
    <s v="0173630-IN"/>
    <d v="2019-10-10T00:00:00"/>
    <s v="000000020025135"/>
    <n v="484.5"/>
    <x v="0"/>
    <m/>
    <s v="21.0"/>
    <s v="00036.0"/>
    <s v="91001"/>
    <s v="85000"/>
    <x v="6"/>
    <x v="118"/>
    <n v="1.1151560933699828E-4"/>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593.64"/>
    <s v="0173630-IN"/>
    <d v="2019-10-10T00:00:00"/>
    <s v="000000020025135"/>
    <n v="593.64"/>
    <x v="0"/>
    <m/>
    <s v="21.0"/>
    <s v="00036.0"/>
    <s v="91001"/>
    <s v="85000"/>
    <x v="6"/>
    <x v="118"/>
    <n v="1.3663596765080629E-4"/>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1633.53"/>
    <s v="0173630-IN"/>
    <d v="2019-10-10T00:00:00"/>
    <s v="000000020025135"/>
    <n v="1633.53"/>
    <x v="0"/>
    <m/>
    <s v="21.0"/>
    <s v="00036.0"/>
    <s v="91001"/>
    <s v="85000"/>
    <x v="6"/>
    <x v="118"/>
    <n v="3.7598368074358469E-4"/>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1387.5"/>
    <s v="0174233-IN"/>
    <d v="2019-10-10T00:00:00"/>
    <s v="000000020025136"/>
    <n v="1387.5"/>
    <x v="0"/>
    <m/>
    <s v="21.0"/>
    <s v="00036.0"/>
    <s v="91001"/>
    <s v="85000"/>
    <x v="6"/>
    <x v="118"/>
    <n v="3.1935584717251829E-4"/>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2775"/>
    <s v="0174233-IN"/>
    <d v="2019-10-10T00:00:00"/>
    <s v="000000020025136"/>
    <n v="2775"/>
    <x v="0"/>
    <m/>
    <s v="21.0"/>
    <s v="00036.0"/>
    <s v="91001"/>
    <s v="85000"/>
    <x v="6"/>
    <x v="118"/>
    <n v="6.3871169434503658E-4"/>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4625"/>
    <s v="0174233-IN"/>
    <d v="2019-10-10T00:00:00"/>
    <s v="000000020025136"/>
    <n v="4625"/>
    <x v="0"/>
    <m/>
    <s v="21.0"/>
    <s v="00036.0"/>
    <s v="91001"/>
    <s v="85000"/>
    <x v="6"/>
    <x v="118"/>
    <n v="1.0645194905750609E-3"/>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2"/>
    <x v="8"/>
    <n v="0"/>
    <n v="8787.5"/>
    <s v="0174233-IN"/>
    <d v="2019-10-10T00:00:00"/>
    <s v="000000020025136"/>
    <n v="8787.5"/>
    <x v="0"/>
    <m/>
    <s v="21.0"/>
    <s v="00036.0"/>
    <s v="91001"/>
    <s v="85000"/>
    <x v="6"/>
    <x v="118"/>
    <n v="2.0225870320926156E-3"/>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3"/>
    <x v="8"/>
    <n v="0"/>
    <n v="10767"/>
    <s v="0174233-IN"/>
    <d v="2019-10-10T00:00:00"/>
    <s v="000000020025136"/>
    <n v="10767"/>
    <x v="0"/>
    <m/>
    <s v="21.0"/>
    <s v="00036.0"/>
    <s v="91001"/>
    <s v="85000"/>
    <x v="6"/>
    <x v="118"/>
    <n v="2.4782013740587416E-3"/>
    <s v="Lenovo 300e Laptops, electronic waste, 3 yr sealed battery replacement, 4.5 year warranty, integration services, imaging, asset tag &amp; reporting, cart wiring, and delivery for Workman HS. Total computers: 1016"/>
  </r>
  <r>
    <s v="Workman HS-21st Century-Technology"/>
    <x v="7"/>
    <x v="0"/>
    <x v="37"/>
    <x v="0"/>
    <x v="0"/>
    <x v="5"/>
    <x v="0"/>
    <x v="9"/>
    <x v="0"/>
    <s v="2-514"/>
    <x v="8"/>
    <n v="0"/>
    <n v="29627.75"/>
    <s v="0174233-IN"/>
    <d v="2019-10-10T00:00:00"/>
    <s v="000000020025136"/>
    <n v="29627.75"/>
    <x v="0"/>
    <m/>
    <s v="21.0"/>
    <s v="00036.0"/>
    <s v="91001"/>
    <s v="85000"/>
    <x v="6"/>
    <x v="118"/>
    <n v="6.8193118566238402E-3"/>
    <s v="Lenovo 300e Laptops, electronic waste, 3 yr sealed battery replacement, 4.5 year warranty, integration services, imaging, asset tag &amp; reporting, cart wiring, and delivery for Workman HS. Total computers: 1016"/>
  </r>
  <r>
    <s v="Workman HS-21st Century-Technology"/>
    <x v="7"/>
    <x v="0"/>
    <x v="37"/>
    <x v="0"/>
    <x v="0"/>
    <x v="0"/>
    <x v="0"/>
    <x v="10"/>
    <x v="0"/>
    <s v="2-515"/>
    <x v="9"/>
    <n v="0"/>
    <n v="1300.32"/>
    <s v="0173473-IN"/>
    <d v="2019-09-23T00:00:00"/>
    <s v="000000020017958"/>
    <n v="1300.32"/>
    <x v="0"/>
    <m/>
    <s v="21.0"/>
    <s v="00036.0"/>
    <s v="91001"/>
    <s v="85000"/>
    <x v="0"/>
    <x v="118"/>
    <n v="1.4267996540972046E-2"/>
    <s v="Ergotron Zip40 Charging carts to store laptops Workman HS. Total cart: 1"/>
  </r>
  <r>
    <s v="Workman HS-21st Century-Technology"/>
    <x v="7"/>
    <x v="0"/>
    <x v="37"/>
    <x v="0"/>
    <x v="0"/>
    <x v="0"/>
    <x v="0"/>
    <x v="11"/>
    <x v="0"/>
    <s v="2-516"/>
    <x v="0"/>
    <n v="0"/>
    <n v="40310.03"/>
    <s v="0174342-IN"/>
    <d v="2019-11-07T00:00:00"/>
    <s v="000000020035575"/>
    <n v="40310.03"/>
    <x v="0"/>
    <m/>
    <s v="21.0"/>
    <s v="00036.0"/>
    <s v="91001"/>
    <s v="85000"/>
    <x v="0"/>
    <x v="118"/>
    <n v="5.0799140712569892E-2"/>
    <s v="Ergotron Zip40 Charging carts to store laptops Workman HS. Total carts: 31"/>
  </r>
  <r>
    <s v="Workman HS-21st Century-Contractor"/>
    <x v="7"/>
    <x v="3"/>
    <x v="37"/>
    <x v="0"/>
    <x v="11"/>
    <x v="3"/>
    <x v="17"/>
    <x v="250"/>
    <x v="1"/>
    <m/>
    <x v="28"/>
    <n v="0"/>
    <n v="57350.16"/>
    <s v="Pay app #6"/>
    <d v="2021-04-06T00:00:00"/>
    <s v="000000020177862"/>
    <n v="57350.16"/>
    <x v="0"/>
    <m/>
    <s v="21.0"/>
    <s v="00036.0"/>
    <s v="91001"/>
    <s v="85000"/>
    <x v="3"/>
    <x v="118"/>
    <n v="0.12738546668040843"/>
    <s v="Prep &amp; install Mohawk LVT, walk off mat &amp; base at Workman HS for room #A9-A12, A18, E25-E27, &amp; F1"/>
  </r>
  <r>
    <s v="Workman HS-21st Century-Environ Consultant"/>
    <x v="7"/>
    <x v="2"/>
    <x v="37"/>
    <x v="0"/>
    <x v="2"/>
    <x v="2"/>
    <x v="68"/>
    <x v="246"/>
    <x v="1"/>
    <s v="21-1583"/>
    <x v="97"/>
    <n v="0"/>
    <n v="4150"/>
    <s v="MCSI-4657"/>
    <d v="2021-01-19T00:00:00"/>
    <s v="000000020157533"/>
    <n v="4150"/>
    <x v="0"/>
    <m/>
    <s v="21.0"/>
    <s v="00036.0"/>
    <s v="91001"/>
    <s v="85000"/>
    <x v="2"/>
    <x v="118"/>
    <n v="0.10072815533980582"/>
    <s v="Asbestos &amp; lead-based paint survey of Workman HS permanent buildings."/>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4" cacheId="79" applyNumberFormats="0" applyBorderFormats="0" applyFontFormats="0" applyPatternFormats="0" applyAlignmentFormats="0" applyWidthHeightFormats="1" dataCaption="Values" grandTotalCaption="Grand Total:" updatedVersion="6" minRefreshableVersion="3" itemPrintTitles="1" createdVersion="6" indent="0" compact="0" compactData="0" multipleFieldFilters="0">
  <location ref="A3:I1296" firstHeaderRow="0" firstDataRow="1" firstDataCol="6"/>
  <pivotFields count="28">
    <pivotField compact="0" outline="0" showAll="0"/>
    <pivotField compact="0" outline="0" showAll="0"/>
    <pivotField compact="0" outline="0" showAll="0"/>
    <pivotField axis="axisRow" compact="0" outline="0" showAll="0">
      <items count="3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t="default"/>
      </items>
    </pivotField>
    <pivotField name="Project _x000a_Description" axis="axisRow" compact="0" outline="0" showAll="0" defaultSubtotal="0">
      <items count="7">
        <item x="0"/>
        <item x="1"/>
        <item x="5"/>
        <item x="6"/>
        <item x="2"/>
        <item x="3"/>
        <item x="4"/>
      </items>
    </pivotField>
    <pivotField axis="axisRow" compact="0" outline="0" showAll="0" defaultSubtotal="0">
      <items count="71">
        <item x="62"/>
        <item x="15"/>
        <item x="0"/>
        <item x="40"/>
        <item x="41"/>
        <item x="16"/>
        <item x="17"/>
        <item x="58"/>
        <item x="66"/>
        <item x="30"/>
        <item x="18"/>
        <item x="6"/>
        <item x="19"/>
        <item x="20"/>
        <item x="12"/>
        <item x="9"/>
        <item x="32"/>
        <item x="33"/>
        <item x="42"/>
        <item x="11"/>
        <item x="52"/>
        <item x="34"/>
        <item x="21"/>
        <item x="51"/>
        <item x="59"/>
        <item x="43"/>
        <item x="35"/>
        <item x="22"/>
        <item x="7"/>
        <item x="53"/>
        <item x="44"/>
        <item x="1"/>
        <item x="54"/>
        <item x="23"/>
        <item x="24"/>
        <item x="2"/>
        <item x="25"/>
        <item x="56"/>
        <item x="31"/>
        <item x="45"/>
        <item x="46"/>
        <item x="60"/>
        <item x="4"/>
        <item x="37"/>
        <item x="26"/>
        <item x="27"/>
        <item x="47"/>
        <item x="48"/>
        <item x="28"/>
        <item x="3"/>
        <item x="14"/>
        <item x="67"/>
        <item x="10"/>
        <item x="8"/>
        <item m="1" x="69"/>
        <item x="5"/>
        <item x="13"/>
        <item x="65"/>
        <item x="68"/>
        <item x="49"/>
        <item x="39"/>
        <item x="50"/>
        <item x="57"/>
        <item x="29"/>
        <item x="63"/>
        <item x="61"/>
        <item m="1" x="70"/>
        <item x="36"/>
        <item x="64"/>
        <item x="38"/>
        <item x="55"/>
      </items>
    </pivotField>
    <pivotField axis="axisRow" compact="0" outline="0" showAll="0" defaultSubtotal="0">
      <items count="70">
        <item x="56"/>
        <item x="8"/>
        <item x="2"/>
        <item x="67"/>
        <item x="54"/>
        <item x="29"/>
        <item x="36"/>
        <item x="45"/>
        <item x="25"/>
        <item x="26"/>
        <item x="40"/>
        <item x="0"/>
        <item x="23"/>
        <item x="6"/>
        <item sd="0" x="3"/>
        <item x="7"/>
        <item x="43"/>
        <item x="59"/>
        <item x="33"/>
        <item x="13"/>
        <item x="15"/>
        <item x="18"/>
        <item x="19"/>
        <item x="32"/>
        <item x="10"/>
        <item x="1"/>
        <item x="4"/>
        <item x="30"/>
        <item x="38"/>
        <item x="48"/>
        <item x="41"/>
        <item x="5"/>
        <item x="53"/>
        <item x="57"/>
        <item x="47"/>
        <item x="17"/>
        <item x="24"/>
        <item x="22"/>
        <item m="1" x="68"/>
        <item x="28"/>
        <item m="1" x="69"/>
        <item x="31"/>
        <item x="58"/>
        <item x="42"/>
        <item x="44"/>
        <item x="49"/>
        <item x="60"/>
        <item x="46"/>
        <item x="21"/>
        <item x="66"/>
        <item x="11"/>
        <item x="37"/>
        <item x="62"/>
        <item x="61"/>
        <item x="27"/>
        <item x="35"/>
        <item x="55"/>
        <item x="63"/>
        <item x="50"/>
        <item x="51"/>
        <item x="12"/>
        <item x="20"/>
        <item x="16"/>
        <item x="14"/>
        <item x="52"/>
        <item x="34"/>
        <item x="65"/>
        <item x="39"/>
        <item x="9"/>
        <item x="64"/>
      </items>
    </pivotField>
    <pivotField name="Est. _x000a_start _x000a_date" axis="axisRow" compact="0" numFmtId="164" outline="0" showAll="0" defaultSubtotal="0">
      <items count="172">
        <item x="71"/>
        <item x="88"/>
        <item x="89"/>
        <item x="86"/>
        <item x="90"/>
        <item x="87"/>
        <item x="164"/>
        <item x="93"/>
        <item x="48"/>
        <item x="12"/>
        <item x="72"/>
        <item x="116"/>
        <item x="149"/>
        <item x="139"/>
        <item x="140"/>
        <item x="122"/>
        <item x="64"/>
        <item x="65"/>
        <item x="69"/>
        <item x="104"/>
        <item x="0"/>
        <item x="76"/>
        <item x="125"/>
        <item x="154"/>
        <item x="3"/>
        <item x="11"/>
        <item x="92"/>
        <item x="59"/>
        <item x="98"/>
        <item x="32"/>
        <item x="124"/>
        <item x="126"/>
        <item x="1"/>
        <item x="66"/>
        <item x="96"/>
        <item x="157"/>
        <item x="4"/>
        <item x="141"/>
        <item x="16"/>
        <item x="15"/>
        <item x="62"/>
        <item x="80"/>
        <item x="138"/>
        <item x="147"/>
        <item x="10"/>
        <item x="148"/>
        <item x="58"/>
        <item x="135"/>
        <item x="17"/>
        <item x="165"/>
        <item x="136"/>
        <item x="123"/>
        <item x="74"/>
        <item x="61"/>
        <item x="21"/>
        <item x="113"/>
        <item x="23"/>
        <item x="118"/>
        <item x="111"/>
        <item x="117"/>
        <item x="134"/>
        <item x="78"/>
        <item x="2"/>
        <item x="137"/>
        <item x="40"/>
        <item x="112"/>
        <item x="114"/>
        <item x="100"/>
        <item x="99"/>
        <item x="107"/>
        <item x="110"/>
        <item x="145"/>
        <item x="75"/>
        <item x="94"/>
        <item x="151"/>
        <item x="81"/>
        <item x="158"/>
        <item x="68"/>
        <item x="143"/>
        <item x="18"/>
        <item x="105"/>
        <item x="162"/>
        <item x="159"/>
        <item x="49"/>
        <item x="108"/>
        <item x="127"/>
        <item x="51"/>
        <item x="20"/>
        <item x="47"/>
        <item x="41"/>
        <item x="101"/>
        <item x="50"/>
        <item x="60"/>
        <item x="109"/>
        <item x="115"/>
        <item x="83"/>
        <item x="24"/>
        <item x="25"/>
        <item x="52"/>
        <item x="27"/>
        <item x="106"/>
        <item x="120"/>
        <item x="38"/>
        <item m="1" x="171"/>
        <item x="57"/>
        <item x="53"/>
        <item x="91"/>
        <item x="168"/>
        <item x="54"/>
        <item x="144"/>
        <item x="42"/>
        <item x="28"/>
        <item x="133"/>
        <item x="160"/>
        <item x="39"/>
        <item x="129"/>
        <item x="152"/>
        <item x="7"/>
        <item x="142"/>
        <item x="163"/>
        <item x="67"/>
        <item x="132"/>
        <item x="43"/>
        <item x="97"/>
        <item x="166"/>
        <item x="37"/>
        <item x="130"/>
        <item x="14"/>
        <item x="29"/>
        <item x="9"/>
        <item x="44"/>
        <item x="30"/>
        <item x="13"/>
        <item x="34"/>
        <item x="77"/>
        <item x="131"/>
        <item x="84"/>
        <item x="45"/>
        <item x="85"/>
        <item x="8"/>
        <item x="35"/>
        <item x="5"/>
        <item m="1" x="169"/>
        <item x="55"/>
        <item x="56"/>
        <item x="156"/>
        <item x="95"/>
        <item x="46"/>
        <item x="26"/>
        <item x="19"/>
        <item x="119"/>
        <item x="102"/>
        <item x="22"/>
        <item x="36"/>
        <item x="6"/>
        <item x="33"/>
        <item x="150"/>
        <item x="103"/>
        <item x="128"/>
        <item x="73"/>
        <item x="153"/>
        <item x="79"/>
        <item x="31"/>
        <item x="146"/>
        <item x="161"/>
        <item x="70"/>
        <item m="1" x="170"/>
        <item x="167"/>
        <item x="82"/>
        <item x="63"/>
        <item x="121"/>
        <item x="155"/>
      </items>
    </pivotField>
    <pivotField name="Est. _x000a_end _x000a_date" axis="axisRow" compact="0" numFmtId="164" outline="0" showAll="0">
      <items count="360">
        <item x="178"/>
        <item x="181"/>
        <item x="182"/>
        <item x="179"/>
        <item x="183"/>
        <item x="180"/>
        <item x="151"/>
        <item x="261"/>
        <item x="262"/>
        <item x="190"/>
        <item x="184"/>
        <item x="223"/>
        <item x="97"/>
        <item x="185"/>
        <item x="238"/>
        <item x="275"/>
        <item x="224"/>
        <item x="239"/>
        <item x="319"/>
        <item x="191"/>
        <item x="260"/>
        <item x="132"/>
        <item x="300"/>
        <item x="276"/>
        <item x="230"/>
        <item x="240"/>
        <item x="318"/>
        <item x="152"/>
        <item x="136"/>
        <item x="314"/>
        <item x="98"/>
        <item m="1" x="334"/>
        <item x="133"/>
        <item x="141"/>
        <item x="210"/>
        <item m="1" x="353"/>
        <item x="195"/>
        <item x="243"/>
        <item x="277"/>
        <item x="167"/>
        <item x="244"/>
        <item x="225"/>
        <item x="289"/>
        <item x="24"/>
        <item x="192"/>
        <item x="168"/>
        <item x="134"/>
        <item x="10"/>
        <item x="189"/>
        <item x="135"/>
        <item x="145"/>
        <item x="8"/>
        <item x="9"/>
        <item x="186"/>
        <item x="47"/>
        <item x="0"/>
        <item x="46"/>
        <item x="245"/>
        <item x="263"/>
        <item x="235"/>
        <item x="233"/>
        <item x="11"/>
        <item x="305"/>
        <item x="28"/>
        <item x="241"/>
        <item x="144"/>
        <item x="306"/>
        <item x="137"/>
        <item x="229"/>
        <item x="4"/>
        <item x="18"/>
        <item x="153"/>
        <item x="154"/>
        <item x="58"/>
        <item x="155"/>
        <item x="59"/>
        <item x="242"/>
        <item x="237"/>
        <item x="304"/>
        <item x="298"/>
        <item x="2"/>
        <item x="1"/>
        <item x="247"/>
        <item x="232"/>
        <item x="23"/>
        <item x="131"/>
        <item x="6"/>
        <item x="174"/>
        <item x="156"/>
        <item x="172"/>
        <item x="142"/>
        <item x="123"/>
        <item x="231"/>
        <item x="290"/>
        <item x="60"/>
        <item x="264"/>
        <item x="173"/>
        <item x="124"/>
        <item x="61"/>
        <item x="99"/>
        <item x="150"/>
        <item x="143"/>
        <item x="72"/>
        <item x="120"/>
        <item x="282"/>
        <item x="311"/>
        <item x="169"/>
        <item x="122"/>
        <item x="62"/>
        <item x="125"/>
        <item x="217"/>
        <item x="193"/>
        <item x="234"/>
        <item x="63"/>
        <item x="265"/>
        <item x="194"/>
        <item x="100"/>
        <item x="274"/>
        <item x="315"/>
        <item x="127"/>
        <item x="157"/>
        <item x="158"/>
        <item x="205"/>
        <item x="281"/>
        <item x="216"/>
        <item x="64"/>
        <item x="271"/>
        <item x="280"/>
        <item x="126"/>
        <item x="218"/>
        <item x="215"/>
        <item x="286"/>
        <item x="3"/>
        <item x="101"/>
        <item x="226"/>
        <item x="287"/>
        <item x="284"/>
        <item x="213"/>
        <item x="200"/>
        <item x="272"/>
        <item x="292"/>
        <item x="283"/>
        <item x="295"/>
        <item x="219"/>
        <item x="204"/>
        <item x="44"/>
        <item x="121"/>
        <item x="105"/>
        <item x="45"/>
        <item x="21"/>
        <item x="175"/>
        <item x="114"/>
        <item x="268"/>
        <item x="312"/>
        <item x="270"/>
        <item x="220"/>
        <item x="267"/>
        <item x="316"/>
        <item x="212"/>
        <item x="138"/>
        <item m="1" x="355"/>
        <item x="206"/>
        <item x="29"/>
        <item x="115"/>
        <item x="146"/>
        <item x="40"/>
        <item m="1" x="325"/>
        <item x="197"/>
        <item x="32"/>
        <item x="116"/>
        <item x="221"/>
        <item x="246"/>
        <item x="119"/>
        <item x="50"/>
        <item x="41"/>
        <item x="80"/>
        <item x="33"/>
        <item x="65"/>
        <item x="37"/>
        <item x="104"/>
        <item x="249"/>
        <item x="214"/>
        <item x="79"/>
        <item m="1" x="341"/>
        <item x="48"/>
        <item x="53"/>
        <item x="278"/>
        <item x="222"/>
        <item x="88"/>
        <item x="187"/>
        <item x="294"/>
        <item x="82"/>
        <item x="129"/>
        <item x="34"/>
        <item x="211"/>
        <item x="139"/>
        <item m="1" x="343"/>
        <item x="66"/>
        <item x="250"/>
        <item x="89"/>
        <item x="49"/>
        <item x="78"/>
        <item x="52"/>
        <item x="67"/>
        <item x="55"/>
        <item x="106"/>
        <item x="16"/>
        <item x="203"/>
        <item m="1" x="345"/>
        <item x="27"/>
        <item x="128"/>
        <item x="309"/>
        <item x="90"/>
        <item x="68"/>
        <item x="35"/>
        <item x="285"/>
        <item x="42"/>
        <item x="171"/>
        <item x="117"/>
        <item x="77"/>
        <item x="107"/>
        <item x="177"/>
        <item x="22"/>
        <item x="91"/>
        <item x="147"/>
        <item x="108"/>
        <item x="266"/>
        <item x="26"/>
        <item x="159"/>
        <item m="1" x="349"/>
        <item m="1" x="332"/>
        <item x="252"/>
        <item x="92"/>
        <item x="118"/>
        <item x="303"/>
        <item x="307"/>
        <item x="196"/>
        <item x="54"/>
        <item x="93"/>
        <item x="71"/>
        <item x="73"/>
        <item x="320"/>
        <item x="258"/>
        <item x="227"/>
        <item x="12"/>
        <item x="17"/>
        <item x="199"/>
        <item x="38"/>
        <item x="109"/>
        <item x="74"/>
        <item x="43"/>
        <item x="13"/>
        <item x="56"/>
        <item x="31"/>
        <item x="208"/>
        <item x="19"/>
        <item x="76"/>
        <item x="110"/>
        <item m="1" x="323"/>
        <item x="188"/>
        <item x="15"/>
        <item x="207"/>
        <item x="198"/>
        <item x="201"/>
        <item x="94"/>
        <item x="236"/>
        <item x="111"/>
        <item x="269"/>
        <item m="1" x="328"/>
        <item x="209"/>
        <item m="1" x="329"/>
        <item m="1" x="350"/>
        <item x="248"/>
        <item m="1" x="330"/>
        <item m="1" x="331"/>
        <item m="1" x="348"/>
        <item m="1" x="335"/>
        <item m="1" x="346"/>
        <item m="1" x="338"/>
        <item m="1" x="351"/>
        <item x="165"/>
        <item x="293"/>
        <item m="1" x="337"/>
        <item m="1" x="352"/>
        <item x="30"/>
        <item m="1" x="354"/>
        <item x="69"/>
        <item x="39"/>
        <item m="1" x="322"/>
        <item m="1" x="324"/>
        <item m="1" x="336"/>
        <item m="1" x="357"/>
        <item m="1" x="339"/>
        <item m="1" x="340"/>
        <item m="1" x="356"/>
        <item x="202"/>
        <item x="81"/>
        <item x="83"/>
        <item x="259"/>
        <item x="84"/>
        <item x="321"/>
        <item x="85"/>
        <item m="1" x="347"/>
        <item x="86"/>
        <item m="1" x="333"/>
        <item x="7"/>
        <item x="25"/>
        <item x="87"/>
        <item x="317"/>
        <item x="254"/>
        <item x="96"/>
        <item m="1" x="358"/>
        <item x="310"/>
        <item x="20"/>
        <item x="14"/>
        <item x="279"/>
        <item x="170"/>
        <item x="140"/>
        <item x="256"/>
        <item x="297"/>
        <item x="5"/>
        <item x="113"/>
        <item x="299"/>
        <item x="255"/>
        <item x="160"/>
        <item x="95"/>
        <item x="161"/>
        <item x="166"/>
        <item x="251"/>
        <item x="308"/>
        <item x="253"/>
        <item m="1" x="326"/>
        <item x="70"/>
        <item x="112"/>
        <item x="57"/>
        <item m="1" x="342"/>
        <item m="1" x="344"/>
        <item x="36"/>
        <item x="102"/>
        <item x="162"/>
        <item x="163"/>
        <item x="103"/>
        <item x="273"/>
        <item x="149"/>
        <item x="257"/>
        <item x="51"/>
        <item x="148"/>
        <item x="291"/>
        <item x="164"/>
        <item m="1" x="327"/>
        <item x="288"/>
        <item x="130"/>
        <item x="296"/>
        <item x="75"/>
        <item x="302"/>
        <item x="176"/>
        <item x="228"/>
        <item x="301"/>
        <item x="313"/>
        <item t="default"/>
      </items>
    </pivotField>
    <pivotField compact="0" outline="0" showAll="0"/>
    <pivotField compact="0" outline="0" showAll="0"/>
    <pivotField compact="0" outline="0" showAll="0"/>
    <pivotField dataField="1" compact="0" numFmtId="4" outline="0" showAll="0"/>
    <pivotField dataField="1" compact="0" numFmtId="4" outline="0" showAll="0"/>
    <pivotField compact="0" outline="0" showAll="0"/>
    <pivotField compact="0" outline="0" showAll="0"/>
    <pivotField compact="0" outline="0" showAll="0"/>
    <pivotField dataField="1" compact="0" numFmtId="4" outline="0" showAll="0"/>
    <pivotField compact="0" outline="0" showAll="0"/>
    <pivotField compact="0" outline="0" showAll="0"/>
    <pivotField compact="0" outline="0" showAll="0"/>
    <pivotField compact="0" outline="0" showAll="0"/>
    <pivotField compact="0" outline="0" showAll="0"/>
    <pivotField compact="0" outline="0" showAll="0"/>
    <pivotField compact="0" numFmtId="1" outline="0" showAll="0"/>
    <pivotField compact="0" outline="0" showAll="0"/>
    <pivotField compact="0" numFmtId="10" outline="0" showAll="0"/>
    <pivotField compact="0" outline="0" showAll="0"/>
  </pivotFields>
  <rowFields count="6">
    <field x="3"/>
    <field x="4"/>
    <field x="5"/>
    <field x="6"/>
    <field x="7"/>
    <field x="8"/>
  </rowFields>
  <rowItems count="1293">
    <i>
      <x/>
      <x/>
      <x v="2"/>
      <x v="11"/>
      <x v="20"/>
      <x v="55"/>
    </i>
    <i r="2">
      <x v="31"/>
      <x v="25"/>
      <x v="32"/>
      <x v="80"/>
    </i>
    <i r="5">
      <x v="81"/>
    </i>
    <i r="2">
      <x v="35"/>
      <x v="2"/>
      <x v="62"/>
      <x v="132"/>
    </i>
    <i r="1">
      <x v="1"/>
      <x v="49"/>
      <x v="14"/>
    </i>
    <i r="1">
      <x v="4"/>
      <x v="42"/>
      <x v="14"/>
    </i>
    <i r="2">
      <x v="55"/>
      <x v="26"/>
      <x v="36"/>
      <x v="305"/>
    </i>
    <i t="default">
      <x/>
    </i>
    <i>
      <x v="1"/>
      <x/>
      <x v="2"/>
      <x v="11"/>
      <x v="20"/>
      <x v="47"/>
    </i>
    <i r="5">
      <x v="61"/>
    </i>
    <i r="3">
      <x v="31"/>
      <x v="20"/>
      <x v="51"/>
    </i>
    <i r="5">
      <x v="52"/>
    </i>
    <i r="2">
      <x v="11"/>
      <x v="13"/>
      <x v="141"/>
      <x v="244"/>
    </i>
    <i r="5">
      <x v="251"/>
    </i>
    <i r="5">
      <x v="314"/>
    </i>
    <i r="4">
      <x v="154"/>
      <x v="260"/>
    </i>
    <i r="2">
      <x v="28"/>
      <x v="15"/>
      <x v="117"/>
      <x v="206"/>
    </i>
    <i r="4">
      <x v="139"/>
      <x v="245"/>
    </i>
    <i r="2">
      <x v="31"/>
      <x v="25"/>
      <x v="32"/>
      <x v="70"/>
    </i>
    <i r="5">
      <x v="81"/>
    </i>
    <i r="2">
      <x v="35"/>
      <x v="2"/>
      <x v="62"/>
      <x v="132"/>
    </i>
    <i r="2">
      <x v="53"/>
      <x v="1"/>
      <x v="129"/>
      <x v="245"/>
    </i>
    <i r="5">
      <x v="255"/>
    </i>
    <i r="5">
      <x v="313"/>
    </i>
    <i r="1">
      <x v="1"/>
      <x v="49"/>
      <x v="14"/>
    </i>
    <i r="1">
      <x v="4"/>
      <x v="15"/>
      <x v="68"/>
      <x v="44"/>
      <x v="84"/>
    </i>
    <i r="1">
      <x v="5"/>
      <x v="15"/>
      <x v="68"/>
      <x v="25"/>
      <x v="43"/>
    </i>
    <i r="2">
      <x v="52"/>
      <x v="1"/>
      <x v="9"/>
      <x v="306"/>
    </i>
    <i r="1">
      <x v="6"/>
      <x v="53"/>
      <x v="1"/>
      <x v="129"/>
      <x v="313"/>
    </i>
    <i t="default">
      <x v="1"/>
    </i>
    <i>
      <x v="2"/>
      <x/>
      <x v="2"/>
      <x v="11"/>
      <x v="20"/>
      <x v="47"/>
    </i>
    <i r="5">
      <x v="51"/>
    </i>
    <i r="3">
      <x v="31"/>
      <x v="20"/>
      <x v="52"/>
    </i>
    <i r="2">
      <x v="28"/>
      <x v="15"/>
      <x v="132"/>
      <x v="227"/>
    </i>
    <i r="2">
      <x v="31"/>
      <x v="25"/>
      <x v="32"/>
      <x v="81"/>
    </i>
    <i r="2">
      <x v="35"/>
      <x v="2"/>
      <x v="62"/>
      <x v="132"/>
    </i>
    <i r="1">
      <x v="1"/>
      <x v="49"/>
      <x v="14"/>
    </i>
    <i r="1">
      <x v="4"/>
      <x v="15"/>
      <x v="68"/>
      <x v="127"/>
      <x v="209"/>
    </i>
    <i r="1">
      <x v="5"/>
      <x v="15"/>
      <x v="68"/>
      <x v="39"/>
      <x v="84"/>
    </i>
    <i r="2">
      <x v="52"/>
      <x v="1"/>
      <x v="38"/>
      <x v="306"/>
    </i>
    <i t="default">
      <x v="2"/>
    </i>
    <i>
      <x v="3"/>
      <x/>
      <x v="2"/>
      <x v="11"/>
      <x v="20"/>
      <x v="55"/>
    </i>
    <i r="3">
      <x v="31"/>
      <x v="20"/>
      <x v="51"/>
    </i>
    <i r="5">
      <x v="55"/>
    </i>
    <i r="5">
      <x v="63"/>
    </i>
    <i r="2">
      <x v="11"/>
      <x v="13"/>
      <x v="141"/>
      <x v="244"/>
    </i>
    <i r="5">
      <x v="251"/>
    </i>
    <i r="5">
      <x v="314"/>
    </i>
    <i r="4">
      <x v="154"/>
      <x v="260"/>
    </i>
    <i r="2">
      <x v="19"/>
      <x v="14"/>
    </i>
    <i r="2">
      <x v="28"/>
      <x v="15"/>
      <x v="79"/>
      <x v="284"/>
    </i>
    <i r="2">
      <x v="31"/>
      <x v="25"/>
      <x v="32"/>
      <x v="81"/>
    </i>
    <i r="2">
      <x v="35"/>
      <x v="2"/>
      <x v="62"/>
      <x v="132"/>
    </i>
    <i r="2">
      <x v="53"/>
      <x v="1"/>
      <x v="129"/>
      <x v="245"/>
    </i>
    <i r="5">
      <x v="253"/>
    </i>
    <i r="5">
      <x v="255"/>
    </i>
    <i r="5">
      <x v="313"/>
    </i>
    <i r="1">
      <x v="1"/>
      <x v="49"/>
      <x v="14"/>
    </i>
    <i r="1">
      <x v="4"/>
      <x v="15"/>
      <x v="68"/>
      <x v="44"/>
      <x v="84"/>
    </i>
    <i r="1">
      <x v="5"/>
      <x v="14"/>
      <x v="68"/>
      <x v="149"/>
      <x v="245"/>
    </i>
    <i r="2">
      <x v="15"/>
      <x v="68"/>
      <x v="25"/>
      <x v="43"/>
    </i>
    <i r="2">
      <x v="52"/>
      <x v="1"/>
      <x v="9"/>
      <x v="176"/>
    </i>
    <i r="5">
      <x v="193"/>
    </i>
    <i r="5">
      <x v="214"/>
    </i>
    <i r="5">
      <x v="245"/>
    </i>
    <i r="5">
      <x v="337"/>
    </i>
    <i r="2">
      <x v="55"/>
      <x v="26"/>
      <x v="87"/>
      <x v="176"/>
    </i>
    <i r="5">
      <x v="178"/>
    </i>
    <i r="5">
      <x v="247"/>
    </i>
    <i r="5">
      <x v="287"/>
    </i>
    <i r="2">
      <x v="56"/>
      <x v="14"/>
    </i>
    <i r="1">
      <x v="6"/>
      <x v="50"/>
      <x v="24"/>
      <x v="152"/>
      <x v="250"/>
    </i>
    <i r="2">
      <x v="53"/>
      <x v="1"/>
      <x v="129"/>
      <x v="245"/>
    </i>
    <i r="5">
      <x v="255"/>
    </i>
    <i r="5">
      <x v="313"/>
    </i>
    <i t="default">
      <x v="3"/>
    </i>
    <i>
      <x v="4"/>
      <x/>
      <x v="1"/>
      <x v="50"/>
      <x v="56"/>
      <x v="145"/>
    </i>
    <i r="5">
      <x v="148"/>
    </i>
    <i r="2">
      <x v="2"/>
      <x v="11"/>
      <x v="20"/>
      <x v="47"/>
    </i>
    <i r="5">
      <x v="54"/>
    </i>
    <i r="3">
      <x v="19"/>
      <x v="97"/>
      <x v="173"/>
    </i>
    <i r="5">
      <x v="184"/>
    </i>
    <i r="4">
      <x v="148"/>
      <x v="345"/>
    </i>
    <i r="3">
      <x v="31"/>
      <x v="20"/>
      <x v="52"/>
    </i>
    <i r="5">
      <x v="55"/>
    </i>
    <i r="5">
      <x v="56"/>
    </i>
    <i r="3">
      <x v="60"/>
      <x v="96"/>
      <x v="184"/>
    </i>
    <i r="5">
      <x v="200"/>
    </i>
    <i r="4">
      <x v="148"/>
      <x v="345"/>
    </i>
    <i r="3">
      <x v="63"/>
      <x v="148"/>
      <x v="345"/>
    </i>
    <i r="2">
      <x v="5"/>
      <x v="20"/>
      <x v="96"/>
      <x v="202"/>
    </i>
    <i r="2">
      <x v="6"/>
      <x v="62"/>
      <x v="99"/>
      <x v="185"/>
    </i>
    <i r="2">
      <x v="10"/>
      <x v="25"/>
      <x v="111"/>
      <x v="193"/>
    </i>
    <i r="5">
      <x v="204"/>
    </i>
    <i r="5">
      <x v="237"/>
    </i>
    <i r="4">
      <x v="128"/>
      <x v="237"/>
    </i>
    <i r="4">
      <x v="131"/>
      <x v="237"/>
    </i>
    <i r="5">
      <x v="252"/>
    </i>
    <i r="4">
      <x v="162"/>
      <x v="334"/>
    </i>
    <i r="2">
      <x v="11"/>
      <x v="13"/>
      <x v="29"/>
      <x v="73"/>
    </i>
    <i r="5">
      <x v="75"/>
    </i>
    <i r="5">
      <x v="94"/>
    </i>
    <i r="5">
      <x v="98"/>
    </i>
    <i r="5">
      <x v="108"/>
    </i>
    <i r="5">
      <x v="113"/>
    </i>
    <i r="5">
      <x v="125"/>
    </i>
    <i r="5">
      <x v="132"/>
    </i>
    <i r="5">
      <x v="145"/>
    </i>
    <i r="5">
      <x v="148"/>
    </i>
    <i r="5">
      <x v="165"/>
    </i>
    <i r="5">
      <x v="177"/>
    </i>
    <i r="5">
      <x v="197"/>
    </i>
    <i r="5">
      <x v="203"/>
    </i>
    <i r="5">
      <x v="213"/>
    </i>
    <i r="5">
      <x v="252"/>
    </i>
    <i r="5">
      <x v="286"/>
    </i>
    <i r="2">
      <x v="12"/>
      <x v="25"/>
      <x v="155"/>
      <x v="332"/>
    </i>
    <i r="2">
      <x v="13"/>
      <x v="35"/>
      <x v="133"/>
      <x v="239"/>
    </i>
    <i r="2">
      <x v="15"/>
      <x v="68"/>
      <x v="54"/>
      <x v="102"/>
    </i>
    <i r="2">
      <x v="22"/>
      <x v="21"/>
      <x v="140"/>
      <x v="240"/>
    </i>
    <i r="5">
      <x v="249"/>
    </i>
    <i r="5">
      <x v="353"/>
    </i>
    <i r="2">
      <x v="27"/>
      <x v="14"/>
    </i>
    <i r="3">
      <x v="22"/>
      <x v="125"/>
      <x v="219"/>
    </i>
    <i r="2">
      <x v="31"/>
      <x v="25"/>
      <x v="32"/>
      <x v="81"/>
    </i>
    <i r="4">
      <x v="102"/>
      <x v="203"/>
    </i>
    <i r="2">
      <x v="33"/>
      <x v="61"/>
      <x v="97"/>
      <x v="201"/>
    </i>
    <i r="2">
      <x v="34"/>
      <x v="48"/>
      <x v="114"/>
      <x v="182"/>
    </i>
    <i r="5">
      <x v="245"/>
    </i>
    <i r="2">
      <x v="35"/>
      <x v="2"/>
      <x v="64"/>
      <x v="145"/>
    </i>
    <i r="3">
      <x v="37"/>
      <x v="89"/>
      <x v="175"/>
    </i>
    <i r="5">
      <x v="296"/>
    </i>
    <i r="4">
      <x v="110"/>
      <x v="191"/>
    </i>
    <i r="5">
      <x v="297"/>
    </i>
    <i r="4">
      <x v="122"/>
      <x v="203"/>
    </i>
    <i r="5">
      <x v="299"/>
    </i>
    <i r="4">
      <x v="130"/>
      <x v="213"/>
    </i>
    <i r="5">
      <x v="244"/>
    </i>
    <i r="5">
      <x v="301"/>
    </i>
    <i r="4">
      <x v="137"/>
      <x v="303"/>
    </i>
    <i r="4">
      <x v="147"/>
      <x v="252"/>
    </i>
    <i r="5">
      <x v="307"/>
    </i>
    <i r="2">
      <x v="36"/>
      <x v="14"/>
    </i>
    <i r="2">
      <x v="44"/>
      <x v="1"/>
      <x v="8"/>
      <x v="12"/>
    </i>
    <i r="5">
      <x v="30"/>
    </i>
    <i r="5">
      <x v="52"/>
    </i>
    <i r="5">
      <x v="99"/>
    </i>
    <i r="5">
      <x v="116"/>
    </i>
    <i r="5">
      <x v="133"/>
    </i>
    <i r="5">
      <x v="145"/>
    </i>
    <i r="5">
      <x v="149"/>
    </i>
    <i r="5">
      <x v="176"/>
    </i>
    <i r="5">
      <x v="296"/>
    </i>
    <i r="5">
      <x v="338"/>
    </i>
    <i r="5">
      <x v="341"/>
    </i>
    <i r="2">
      <x v="45"/>
      <x v="12"/>
      <x v="97"/>
      <x v="179"/>
    </i>
    <i r="2">
      <x v="48"/>
      <x v="36"/>
      <x v="83"/>
      <x v="147"/>
    </i>
    <i r="2">
      <x v="55"/>
      <x v="26"/>
      <x v="91"/>
      <x v="193"/>
    </i>
    <i r="5">
      <x v="204"/>
    </i>
    <i r="5">
      <x v="205"/>
    </i>
    <i r="5">
      <x v="220"/>
    </i>
    <i r="5">
      <x v="225"/>
    </i>
    <i r="5">
      <x v="245"/>
    </i>
    <i r="5">
      <x v="248"/>
    </i>
    <i r="5">
      <x v="257"/>
    </i>
    <i r="5">
      <x v="266"/>
    </i>
    <i r="5">
      <x v="321"/>
    </i>
    <i r="5">
      <x v="325"/>
    </i>
    <i r="5">
      <x v="333"/>
    </i>
    <i r="2">
      <x v="63"/>
      <x v="8"/>
      <x v="86"/>
      <x v="151"/>
    </i>
    <i r="4">
      <x v="108"/>
      <x v="218"/>
    </i>
    <i r="3">
      <x v="9"/>
      <x v="97"/>
      <x v="162"/>
    </i>
    <i r="4">
      <x v="98"/>
      <x v="163"/>
    </i>
    <i r="4">
      <x v="105"/>
      <x v="169"/>
    </i>
    <i r="3">
      <x v="39"/>
      <x v="144"/>
      <x v="233"/>
    </i>
    <i r="3">
      <x v="54"/>
      <x v="143"/>
      <x v="232"/>
    </i>
    <i r="1">
      <x v="4"/>
      <x v="55"/>
      <x v="26"/>
      <x v="36"/>
      <x v="305"/>
    </i>
    <i r="1">
      <x v="5"/>
      <x v="14"/>
      <x v="68"/>
      <x v="104"/>
      <x v="172"/>
    </i>
    <i r="2">
      <x v="35"/>
      <x v="5"/>
      <x v="54"/>
      <x v="103"/>
    </i>
    <i r="2">
      <x v="52"/>
      <x v="1"/>
      <x v="9"/>
      <x v="146"/>
    </i>
    <i r="5">
      <x v="176"/>
    </i>
    <i r="5">
      <x v="193"/>
    </i>
    <i r="2">
      <x v="55"/>
      <x v="26"/>
      <x v="46"/>
      <x v="107"/>
    </i>
    <i r="5">
      <x v="146"/>
    </i>
    <i r="2">
      <x v="56"/>
      <x v="14"/>
    </i>
    <i r="1">
      <x v="6"/>
      <x v="9"/>
      <x v="27"/>
      <x v="92"/>
      <x v="176"/>
    </i>
    <i r="5">
      <x v="204"/>
    </i>
    <i r="5">
      <x v="214"/>
    </i>
    <i r="5">
      <x v="247"/>
    </i>
    <i r="5">
      <x v="296"/>
    </i>
    <i r="2">
      <x v="10"/>
      <x v="25"/>
      <x v="53"/>
      <x v="165"/>
    </i>
    <i r="5">
      <x v="210"/>
    </i>
    <i r="5">
      <x v="213"/>
    </i>
    <i r="2">
      <x v="15"/>
      <x v="68"/>
      <x v="40"/>
      <x v="80"/>
    </i>
    <i r="2">
      <x v="36"/>
      <x v="14"/>
    </i>
    <i r="2">
      <x v="38"/>
      <x v="41"/>
      <x v="16"/>
      <x v="85"/>
    </i>
    <i r="5">
      <x v="176"/>
    </i>
    <i r="2">
      <x v="44"/>
      <x v="1"/>
      <x v="8"/>
      <x v="12"/>
    </i>
    <i r="5">
      <x v="21"/>
    </i>
    <i r="5">
      <x v="32"/>
    </i>
    <i r="5">
      <x v="46"/>
    </i>
    <i r="5">
      <x v="49"/>
    </i>
    <i r="5">
      <x v="133"/>
    </i>
    <i r="5">
      <x v="176"/>
    </i>
    <i r="5">
      <x v="296"/>
    </i>
    <i r="5">
      <x v="341"/>
    </i>
    <i r="2">
      <x v="48"/>
      <x v="36"/>
      <x v="83"/>
      <x v="147"/>
    </i>
    <i r="2">
      <x v="50"/>
      <x v="18"/>
      <x v="33"/>
      <x v="67"/>
    </i>
    <i r="3">
      <x v="23"/>
      <x v="17"/>
      <x v="28"/>
    </i>
    <i r="2">
      <x v="55"/>
      <x v="26"/>
      <x v="91"/>
      <x v="193"/>
    </i>
    <i r="5">
      <x v="204"/>
    </i>
    <i r="5">
      <x v="205"/>
    </i>
    <i t="default">
      <x v="4"/>
    </i>
    <i>
      <x v="5"/>
      <x/>
      <x v="2"/>
      <x v="11"/>
      <x v="20"/>
      <x v="51"/>
    </i>
    <i r="3">
      <x v="31"/>
      <x v="20"/>
      <x v="52"/>
    </i>
    <i r="2">
      <x v="19"/>
      <x v="14"/>
    </i>
    <i r="2">
      <x v="28"/>
      <x v="15"/>
      <x v="79"/>
      <x v="159"/>
    </i>
    <i r="2">
      <x v="31"/>
      <x v="25"/>
      <x v="32"/>
      <x v="81"/>
    </i>
    <i r="2">
      <x v="35"/>
      <x v="2"/>
      <x v="62"/>
      <x v="132"/>
    </i>
    <i r="1">
      <x v="1"/>
      <x v="49"/>
      <x v="14"/>
    </i>
    <i r="1">
      <x v="5"/>
      <x v="15"/>
      <x v="68"/>
      <x v="120"/>
      <x v="195"/>
    </i>
    <i r="2">
      <x v="52"/>
      <x v="1"/>
      <x v="86"/>
      <x v="176"/>
    </i>
    <i r="5">
      <x v="178"/>
    </i>
    <i r="5">
      <x v="193"/>
    </i>
    <i r="5">
      <x v="214"/>
    </i>
    <i r="5">
      <x v="225"/>
    </i>
    <i r="5">
      <x v="245"/>
    </i>
    <i r="5">
      <x v="317"/>
    </i>
    <i t="default">
      <x v="5"/>
    </i>
    <i>
      <x v="6"/>
      <x/>
      <x v="35"/>
      <x v="2"/>
      <x v="77"/>
      <x v="148"/>
    </i>
    <i t="default">
      <x v="6"/>
    </i>
    <i>
      <x v="7"/>
      <x/>
      <x v="1"/>
      <x v="50"/>
      <x v="18"/>
      <x v="33"/>
    </i>
    <i r="4">
      <x v="83"/>
      <x v="296"/>
    </i>
    <i r="2">
      <x v="2"/>
      <x v="31"/>
      <x v="20"/>
      <x v="52"/>
    </i>
    <i r="5">
      <x v="65"/>
    </i>
    <i r="4">
      <x v="46"/>
      <x v="90"/>
    </i>
    <i r="5">
      <x v="101"/>
    </i>
    <i r="2">
      <x v="6"/>
      <x v="65"/>
      <x v="20"/>
      <x v="50"/>
    </i>
    <i r="5">
      <x v="51"/>
    </i>
    <i r="2">
      <x v="10"/>
      <x v="25"/>
      <x v="53"/>
      <x v="113"/>
    </i>
    <i r="2">
      <x v="11"/>
      <x v="13"/>
      <x v="29"/>
      <x v="75"/>
    </i>
    <i r="5">
      <x v="94"/>
    </i>
    <i r="5">
      <x v="98"/>
    </i>
    <i r="5">
      <x v="108"/>
    </i>
    <i r="5">
      <x v="113"/>
    </i>
    <i r="5">
      <x v="125"/>
    </i>
    <i r="5">
      <x v="132"/>
    </i>
    <i r="5">
      <x v="145"/>
    </i>
    <i r="5">
      <x v="148"/>
    </i>
    <i r="5">
      <x v="164"/>
    </i>
    <i r="5">
      <x v="177"/>
    </i>
    <i r="5">
      <x v="197"/>
    </i>
    <i r="5">
      <x v="203"/>
    </i>
    <i r="5">
      <x v="210"/>
    </i>
    <i r="5">
      <x v="213"/>
    </i>
    <i r="5">
      <x v="224"/>
    </i>
    <i r="5">
      <x v="244"/>
    </i>
    <i r="5">
      <x v="245"/>
    </i>
    <i r="5">
      <x v="286"/>
    </i>
    <i r="4">
      <x v="165"/>
      <x v="343"/>
    </i>
    <i r="5">
      <x v="346"/>
    </i>
    <i r="5">
      <x v="353"/>
    </i>
    <i r="2">
      <x v="16"/>
      <x v="55"/>
      <x v="44"/>
      <x v="100"/>
    </i>
    <i r="2">
      <x v="17"/>
      <x v="6"/>
      <x/>
      <x v="6"/>
    </i>
    <i r="4">
      <x v="10"/>
      <x v="27"/>
    </i>
    <i r="4">
      <x v="21"/>
      <x v="39"/>
    </i>
    <i r="5">
      <x v="45"/>
    </i>
    <i r="5">
      <x v="71"/>
    </i>
    <i r="5">
      <x v="327"/>
    </i>
    <i r="4">
      <x v="52"/>
      <x v="103"/>
    </i>
    <i r="5">
      <x v="119"/>
    </i>
    <i r="5">
      <x v="120"/>
    </i>
    <i r="5">
      <x v="121"/>
    </i>
    <i r="5">
      <x v="228"/>
    </i>
    <i r="4">
      <x v="72"/>
      <x v="280"/>
    </i>
    <i r="5">
      <x v="324"/>
    </i>
    <i r="5">
      <x v="326"/>
    </i>
    <i r="5">
      <x v="339"/>
    </i>
    <i r="5">
      <x v="340"/>
    </i>
    <i r="5">
      <x v="348"/>
    </i>
    <i r="4">
      <x v="159"/>
      <x v="71"/>
    </i>
    <i r="5">
      <x v="72"/>
    </i>
    <i r="5">
      <x v="74"/>
    </i>
    <i r="5">
      <x v="88"/>
    </i>
    <i r="5">
      <x v="103"/>
    </i>
    <i r="2">
      <x v="19"/>
      <x v="14"/>
    </i>
    <i r="2">
      <x v="21"/>
      <x v="51"/>
      <x v="134"/>
      <x v="217"/>
    </i>
    <i r="2">
      <x v="26"/>
      <x v="28"/>
      <x v="61"/>
      <x v="113"/>
    </i>
    <i r="2">
      <x v="43"/>
      <x v="6"/>
      <x v="41"/>
      <x v="87"/>
    </i>
    <i r="4">
      <x v="48"/>
      <x v="89"/>
    </i>
    <i r="5">
      <x v="96"/>
    </i>
    <i r="5">
      <x v="100"/>
    </i>
    <i r="5">
      <x v="119"/>
    </i>
    <i r="5">
      <x v="120"/>
    </i>
    <i r="5">
      <x v="121"/>
    </i>
    <i r="5">
      <x v="228"/>
    </i>
    <i r="2">
      <x v="48"/>
      <x v="36"/>
      <x v="75"/>
      <x v="150"/>
    </i>
    <i r="2">
      <x v="60"/>
      <x v="10"/>
      <x v="95"/>
      <x v="162"/>
    </i>
    <i r="3">
      <x v="30"/>
      <x v="136"/>
      <x v="218"/>
    </i>
    <i r="4">
      <x v="138"/>
      <x v="221"/>
    </i>
    <i r="2">
      <x v="67"/>
      <x v="67"/>
      <x v="161"/>
      <x v="339"/>
    </i>
    <i r="2">
      <x v="69"/>
      <x v="36"/>
      <x v="168"/>
      <x v="355"/>
    </i>
    <i r="1">
      <x v="2"/>
      <x v="3"/>
      <x v="43"/>
      <x/>
      <x/>
    </i>
    <i r="2">
      <x v="4"/>
      <x v="16"/>
      <x/>
      <x/>
    </i>
    <i r="2">
      <x v="18"/>
      <x v="44"/>
      <x v="3"/>
      <x v="3"/>
    </i>
    <i r="2">
      <x v="25"/>
      <x v="7"/>
      <x/>
      <x/>
    </i>
    <i r="2">
      <x v="30"/>
      <x v="47"/>
      <x v="5"/>
      <x v="5"/>
    </i>
    <i r="2">
      <x v="39"/>
      <x v="34"/>
      <x v="1"/>
      <x v="1"/>
    </i>
    <i r="2">
      <x v="40"/>
      <x v="44"/>
      <x v="2"/>
      <x v="2"/>
    </i>
    <i r="2">
      <x v="46"/>
      <x v="29"/>
      <x/>
      <x/>
    </i>
    <i r="3">
      <x v="45"/>
      <x v="4"/>
      <x v="4"/>
    </i>
    <i r="2">
      <x v="47"/>
      <x v="44"/>
      <x v="3"/>
      <x v="3"/>
    </i>
    <i r="2">
      <x v="59"/>
      <x v="58"/>
      <x v="1"/>
      <x v="1"/>
    </i>
    <i r="2">
      <x v="61"/>
      <x v="59"/>
      <x v="1"/>
      <x v="1"/>
    </i>
    <i r="1">
      <x v="3"/>
      <x v="23"/>
      <x v="1"/>
      <x v="9"/>
      <x v="10"/>
    </i>
    <i r="5">
      <x v="13"/>
    </i>
    <i r="5">
      <x v="216"/>
    </i>
    <i r="5">
      <x v="296"/>
    </i>
    <i t="default">
      <x v="7"/>
    </i>
    <i>
      <x v="8"/>
      <x/>
      <x v="2"/>
      <x v="11"/>
      <x v="20"/>
      <x v="47"/>
    </i>
    <i r="5">
      <x v="53"/>
    </i>
    <i r="5">
      <x v="54"/>
    </i>
    <i r="3">
      <x v="31"/>
      <x v="20"/>
      <x v="52"/>
    </i>
    <i r="5">
      <x v="55"/>
    </i>
    <i r="5">
      <x v="56"/>
    </i>
    <i r="2">
      <x v="11"/>
      <x v="13"/>
      <x v="141"/>
      <x v="244"/>
    </i>
    <i r="5">
      <x v="251"/>
    </i>
    <i r="5">
      <x v="314"/>
    </i>
    <i r="4">
      <x v="154"/>
      <x v="260"/>
    </i>
    <i r="2">
      <x v="31"/>
      <x v="25"/>
      <x v="32"/>
      <x v="81"/>
    </i>
    <i r="2">
      <x v="35"/>
      <x v="2"/>
      <x v="77"/>
      <x v="145"/>
    </i>
    <i r="2">
      <x v="44"/>
      <x v="1"/>
      <x v="129"/>
      <x v="313"/>
    </i>
    <i r="1">
      <x v="4"/>
      <x v="55"/>
      <x v="26"/>
      <x v="36"/>
      <x v="305"/>
    </i>
    <i r="1">
      <x v="5"/>
      <x v="15"/>
      <x v="68"/>
      <x v="25"/>
      <x v="43"/>
    </i>
    <i r="2">
      <x v="52"/>
      <x v="1"/>
      <x v="9"/>
      <x v="193"/>
    </i>
    <i r="5">
      <x v="214"/>
    </i>
    <i r="5">
      <x v="245"/>
    </i>
    <i r="5">
      <x v="306"/>
    </i>
    <i r="2">
      <x v="55"/>
      <x v="26"/>
      <x v="108"/>
      <x v="255"/>
    </i>
    <i r="2">
      <x v="56"/>
      <x v="14"/>
    </i>
    <i r="1">
      <x v="6"/>
      <x v="44"/>
      <x v="1"/>
      <x v="129"/>
      <x v="313"/>
    </i>
    <i t="default">
      <x v="8"/>
    </i>
    <i>
      <x v="9"/>
      <x/>
      <x v="2"/>
      <x v="11"/>
      <x v="20"/>
      <x v="56"/>
    </i>
    <i r="3">
      <x v="31"/>
      <x v="20"/>
      <x v="52"/>
    </i>
    <i r="5">
      <x v="55"/>
    </i>
    <i r="5">
      <x v="56"/>
    </i>
    <i r="2">
      <x v="11"/>
      <x v="13"/>
      <x v="29"/>
      <x v="73"/>
    </i>
    <i r="5">
      <x v="75"/>
    </i>
    <i r="5">
      <x v="94"/>
    </i>
    <i r="5">
      <x v="98"/>
    </i>
    <i r="5">
      <x v="108"/>
    </i>
    <i r="5">
      <x v="113"/>
    </i>
    <i r="5">
      <x v="125"/>
    </i>
    <i r="5">
      <x v="132"/>
    </i>
    <i r="5">
      <x v="145"/>
    </i>
    <i r="5">
      <x v="148"/>
    </i>
    <i r="5">
      <x v="165"/>
    </i>
    <i r="5">
      <x v="177"/>
    </i>
    <i r="5">
      <x v="197"/>
    </i>
    <i r="5">
      <x v="203"/>
    </i>
    <i r="5">
      <x v="213"/>
    </i>
    <i r="5">
      <x v="224"/>
    </i>
    <i r="5">
      <x v="244"/>
    </i>
    <i r="5">
      <x v="245"/>
    </i>
    <i r="5">
      <x v="286"/>
    </i>
    <i r="5">
      <x v="353"/>
    </i>
    <i r="2">
      <x v="15"/>
      <x v="68"/>
      <x v="106"/>
      <x v="172"/>
    </i>
    <i r="2">
      <x v="16"/>
      <x v="64"/>
      <x v="26"/>
      <x v="48"/>
    </i>
    <i r="2">
      <x v="23"/>
      <x v="1"/>
      <x v="7"/>
      <x v="9"/>
    </i>
    <i r="5">
      <x v="19"/>
    </i>
    <i r="5">
      <x v="44"/>
    </i>
    <i r="5">
      <x v="84"/>
    </i>
    <i r="5">
      <x v="111"/>
    </i>
    <i r="5">
      <x v="162"/>
    </i>
    <i r="5">
      <x v="210"/>
    </i>
    <i r="5">
      <x v="225"/>
    </i>
    <i r="5">
      <x v="296"/>
    </i>
    <i r="5">
      <x v="325"/>
    </i>
    <i r="4">
      <x v="73"/>
      <x v="162"/>
    </i>
    <i r="2">
      <x v="31"/>
      <x v="25"/>
      <x v="32"/>
      <x v="81"/>
    </i>
    <i r="2">
      <x v="35"/>
      <x v="2"/>
      <x v="64"/>
      <x v="115"/>
    </i>
    <i r="2">
      <x v="60"/>
      <x v="25"/>
      <x v="20"/>
      <x v="36"/>
    </i>
    <i r="1">
      <x v="5"/>
      <x v="14"/>
      <x v="68"/>
      <x v="146"/>
      <x v="236"/>
    </i>
    <i r="2">
      <x v="35"/>
      <x v="5"/>
      <x v="54"/>
      <x v="103"/>
    </i>
    <i r="2">
      <x v="52"/>
      <x v="1"/>
      <x v="9"/>
      <x v="146"/>
    </i>
    <i r="5">
      <x v="167"/>
    </i>
    <i r="5">
      <x v="193"/>
    </i>
    <i r="5">
      <x v="245"/>
    </i>
    <i r="5">
      <x v="262"/>
    </i>
    <i r="2">
      <x v="55"/>
      <x v="26"/>
      <x v="34"/>
      <x v="107"/>
    </i>
    <i r="5">
      <x v="115"/>
    </i>
    <i r="5">
      <x v="146"/>
    </i>
    <i r="5">
      <x v="246"/>
    </i>
    <i r="5">
      <x v="306"/>
    </i>
    <i r="2">
      <x v="56"/>
      <x v="14"/>
    </i>
    <i t="default">
      <x v="9"/>
    </i>
    <i>
      <x v="10"/>
      <x/>
      <x v="2"/>
      <x v="11"/>
      <x v="20"/>
      <x v="47"/>
    </i>
    <i r="5">
      <x v="51"/>
    </i>
    <i r="3">
      <x v="31"/>
      <x v="20"/>
      <x v="52"/>
    </i>
    <i r="2">
      <x v="11"/>
      <x v="13"/>
      <x v="141"/>
      <x v="244"/>
    </i>
    <i r="5">
      <x v="251"/>
    </i>
    <i r="5">
      <x v="314"/>
    </i>
    <i r="4">
      <x v="154"/>
      <x v="260"/>
    </i>
    <i r="2">
      <x v="28"/>
      <x v="15"/>
      <x v="104"/>
      <x v="295"/>
    </i>
    <i r="2">
      <x v="35"/>
      <x v="2"/>
      <x v="62"/>
      <x v="132"/>
    </i>
    <i r="2">
      <x v="53"/>
      <x v="1"/>
      <x v="129"/>
      <x v="245"/>
    </i>
    <i r="5">
      <x v="255"/>
    </i>
    <i r="5">
      <x v="313"/>
    </i>
    <i r="1">
      <x v="1"/>
      <x v="49"/>
      <x v="14"/>
    </i>
    <i r="1">
      <x v="5"/>
      <x v="15"/>
      <x v="68"/>
      <x v="39"/>
      <x v="84"/>
    </i>
    <i r="2">
      <x v="52"/>
      <x v="1"/>
      <x v="38"/>
      <x v="306"/>
    </i>
    <i r="1">
      <x v="6"/>
      <x v="53"/>
      <x v="1"/>
      <x v="129"/>
      <x v="313"/>
    </i>
    <i t="default">
      <x v="10"/>
    </i>
    <i>
      <x v="11"/>
      <x/>
      <x v="2"/>
      <x v="11"/>
      <x v="20"/>
      <x v="47"/>
    </i>
    <i r="5">
      <x v="51"/>
    </i>
    <i r="3">
      <x v="31"/>
      <x v="20"/>
      <x v="52"/>
    </i>
    <i r="2">
      <x v="28"/>
      <x v="15"/>
      <x v="123"/>
      <x v="214"/>
    </i>
    <i r="4">
      <x v="139"/>
      <x v="245"/>
    </i>
    <i r="2">
      <x v="31"/>
      <x v="25"/>
      <x v="32"/>
      <x v="81"/>
    </i>
    <i r="2">
      <x v="35"/>
      <x v="2"/>
      <x v="62"/>
      <x v="132"/>
    </i>
    <i r="1">
      <x v="1"/>
      <x v="49"/>
      <x v="14"/>
    </i>
    <i r="1">
      <x v="4"/>
      <x v="55"/>
      <x v="26"/>
      <x v="36"/>
      <x v="305"/>
    </i>
    <i r="1">
      <x v="5"/>
      <x v="15"/>
      <x v="68"/>
      <x v="120"/>
      <x v="195"/>
    </i>
    <i r="2">
      <x v="52"/>
      <x v="1"/>
      <x v="86"/>
      <x v="176"/>
    </i>
    <i r="5">
      <x v="178"/>
    </i>
    <i r="5">
      <x v="193"/>
    </i>
    <i r="5">
      <x v="214"/>
    </i>
    <i r="5">
      <x v="225"/>
    </i>
    <i r="5">
      <x v="245"/>
    </i>
    <i r="5">
      <x v="317"/>
    </i>
    <i t="default">
      <x v="11"/>
    </i>
    <i>
      <x v="12"/>
      <x/>
      <x v="2"/>
      <x v="11"/>
      <x v="20"/>
      <x v="47"/>
    </i>
    <i r="5">
      <x v="51"/>
    </i>
    <i r="3">
      <x v="31"/>
      <x v="20"/>
      <x v="52"/>
    </i>
    <i r="2">
      <x v="35"/>
      <x v="2"/>
      <x v="77"/>
      <x v="192"/>
    </i>
    <i r="1">
      <x v="4"/>
      <x v="55"/>
      <x v="26"/>
      <x v="36"/>
      <x v="305"/>
    </i>
    <i r="1">
      <x v="5"/>
      <x v="52"/>
      <x v="1"/>
      <x v="9"/>
      <x v="306"/>
    </i>
    <i r="2">
      <x v="56"/>
      <x v="14"/>
    </i>
    <i t="default">
      <x v="12"/>
    </i>
    <i>
      <x v="13"/>
      <x/>
      <x v="2"/>
      <x v="11"/>
      <x v="20"/>
      <x v="47"/>
    </i>
    <i r="5">
      <x v="61"/>
    </i>
    <i r="3">
      <x v="31"/>
      <x v="20"/>
      <x v="52"/>
    </i>
    <i r="2">
      <x v="31"/>
      <x v="25"/>
      <x v="32"/>
      <x v="81"/>
    </i>
    <i r="2">
      <x v="35"/>
      <x v="2"/>
      <x v="77"/>
      <x v="145"/>
    </i>
    <i r="1">
      <x v="4"/>
      <x v="55"/>
      <x v="26"/>
      <x v="36"/>
      <x v="305"/>
    </i>
    <i r="1">
      <x v="5"/>
      <x v="15"/>
      <x v="68"/>
      <x v="39"/>
      <x v="84"/>
    </i>
    <i r="2">
      <x v="52"/>
      <x v="1"/>
      <x v="38"/>
      <x v="306"/>
    </i>
    <i t="default">
      <x v="13"/>
    </i>
    <i>
      <x v="14"/>
      <x/>
      <x v="1"/>
      <x v="50"/>
      <x v="28"/>
      <x v="100"/>
    </i>
    <i r="2">
      <x v="2"/>
      <x v="11"/>
      <x v="20"/>
      <x v="56"/>
    </i>
    <i r="3">
      <x v="31"/>
      <x v="20"/>
      <x v="52"/>
    </i>
    <i r="5">
      <x v="56"/>
    </i>
    <i r="3">
      <x v="60"/>
      <x v="68"/>
      <x v="144"/>
    </i>
    <i r="2">
      <x v="5"/>
      <x v="20"/>
      <x v="68"/>
      <x v="122"/>
    </i>
    <i r="2">
      <x v="6"/>
      <x v="62"/>
      <x v="99"/>
      <x v="185"/>
    </i>
    <i r="2">
      <x v="9"/>
      <x v="27"/>
      <x v="67"/>
      <x v="132"/>
    </i>
    <i r="5">
      <x v="161"/>
    </i>
    <i r="5">
      <x v="176"/>
    </i>
    <i r="5">
      <x v="193"/>
    </i>
    <i r="5">
      <x v="204"/>
    </i>
    <i r="5">
      <x v="306"/>
    </i>
    <i r="3">
      <x v="32"/>
      <x v="90"/>
      <x v="245"/>
    </i>
    <i r="2">
      <x v="10"/>
      <x v="25"/>
      <x v="53"/>
      <x v="210"/>
    </i>
    <i r="5">
      <x v="213"/>
    </i>
    <i r="4">
      <x v="92"/>
      <x v="178"/>
    </i>
    <i r="4">
      <x v="151"/>
      <x v="261"/>
    </i>
    <i r="5">
      <x v="334"/>
    </i>
    <i r="2">
      <x v="11"/>
      <x v="13"/>
      <x v="29"/>
      <x v="73"/>
    </i>
    <i r="5">
      <x v="75"/>
    </i>
    <i r="5">
      <x v="94"/>
    </i>
    <i r="5">
      <x v="98"/>
    </i>
    <i r="5">
      <x v="108"/>
    </i>
    <i r="5">
      <x v="113"/>
    </i>
    <i r="5">
      <x v="125"/>
    </i>
    <i r="5">
      <x v="132"/>
    </i>
    <i r="5">
      <x v="145"/>
    </i>
    <i r="5">
      <x v="148"/>
    </i>
    <i r="5">
      <x v="165"/>
    </i>
    <i r="5">
      <x v="177"/>
    </i>
    <i r="5">
      <x v="197"/>
    </i>
    <i r="5">
      <x v="203"/>
    </i>
    <i r="5">
      <x v="213"/>
    </i>
    <i r="5">
      <x v="252"/>
    </i>
    <i r="5">
      <x v="254"/>
    </i>
    <i r="5">
      <x v="286"/>
    </i>
    <i r="2">
      <x v="13"/>
      <x v="35"/>
      <x v="133"/>
      <x v="239"/>
    </i>
    <i r="2">
      <x v="14"/>
      <x v="68"/>
      <x v="157"/>
      <x v="269"/>
    </i>
    <i r="2">
      <x v="15"/>
      <x v="68"/>
      <x v="19"/>
      <x v="34"/>
    </i>
    <i r="2">
      <x v="20"/>
      <x v="14"/>
    </i>
    <i r="2">
      <x v="22"/>
      <x v="21"/>
      <x v="100"/>
      <x v="177"/>
    </i>
    <i r="2">
      <x v="27"/>
      <x v="14"/>
    </i>
    <i r="3">
      <x v="22"/>
      <x v="125"/>
      <x v="219"/>
    </i>
    <i r="2">
      <x v="28"/>
      <x v="4"/>
      <x v="67"/>
      <x v="133"/>
    </i>
    <i r="4">
      <x v="69"/>
      <x v="145"/>
    </i>
    <i r="3">
      <x v="15"/>
      <x v="84"/>
      <x v="158"/>
    </i>
    <i r="2">
      <x v="29"/>
      <x v="56"/>
      <x v="73"/>
      <x v="137"/>
    </i>
    <i r="2">
      <x v="31"/>
      <x v="25"/>
      <x v="93"/>
      <x v="181"/>
    </i>
    <i r="2">
      <x v="32"/>
      <x v="19"/>
      <x v="68"/>
      <x v="125"/>
    </i>
    <i r="5">
      <x v="130"/>
    </i>
    <i r="2">
      <x v="33"/>
      <x v="61"/>
      <x v="70"/>
      <x v="124"/>
    </i>
    <i r="2">
      <x v="34"/>
      <x v="48"/>
      <x v="58"/>
      <x v="120"/>
    </i>
    <i r="5">
      <x v="228"/>
    </i>
    <i r="4">
      <x v="65"/>
      <x v="133"/>
    </i>
    <i r="4">
      <x v="69"/>
      <x v="132"/>
    </i>
    <i r="5">
      <x v="145"/>
    </i>
    <i r="4">
      <x v="114"/>
      <x v="182"/>
    </i>
    <i r="5">
      <x v="193"/>
    </i>
    <i r="5">
      <x v="214"/>
    </i>
    <i r="5">
      <x v="225"/>
    </i>
    <i r="5">
      <x v="228"/>
    </i>
    <i r="5">
      <x v="245"/>
    </i>
    <i r="2">
      <x v="35"/>
      <x v="2"/>
      <x v="55"/>
      <x v="110"/>
    </i>
    <i r="3">
      <x v="37"/>
      <x v="69"/>
      <x v="132"/>
    </i>
    <i r="5">
      <x v="296"/>
    </i>
    <i r="2">
      <x v="36"/>
      <x v="14"/>
    </i>
    <i r="2">
      <x v="45"/>
      <x v="12"/>
      <x v="94"/>
      <x v="179"/>
    </i>
    <i r="2">
      <x v="53"/>
      <x v="1"/>
      <x v="11"/>
      <x v="11"/>
    </i>
    <i r="5">
      <x v="16"/>
    </i>
    <i r="5">
      <x v="41"/>
    </i>
    <i r="5">
      <x v="43"/>
    </i>
    <i r="5">
      <x v="111"/>
    </i>
    <i r="5">
      <x v="176"/>
    </i>
    <i r="5">
      <x v="204"/>
    </i>
    <i r="5">
      <x v="325"/>
    </i>
    <i r="4">
      <x v="59"/>
      <x v="149"/>
    </i>
    <i r="2">
      <x v="55"/>
      <x v="26"/>
      <x v="57"/>
      <x v="115"/>
    </i>
    <i r="5">
      <x v="134"/>
    </i>
    <i r="5">
      <x v="146"/>
    </i>
    <i r="5">
      <x v="149"/>
    </i>
    <i r="5">
      <x v="176"/>
    </i>
    <i r="5">
      <x v="193"/>
    </i>
    <i r="5">
      <x v="204"/>
    </i>
    <i r="2">
      <x v="63"/>
      <x v="39"/>
      <x v="150"/>
      <x v="243"/>
    </i>
    <i r="1">
      <x v="1"/>
      <x v="49"/>
      <x v="14"/>
    </i>
    <i r="1">
      <x v="4"/>
      <x v="15"/>
      <x v="68"/>
      <x v="44"/>
      <x v="84"/>
    </i>
    <i r="1">
      <x v="5"/>
      <x v="52"/>
      <x v="1"/>
      <x v="9"/>
      <x v="193"/>
    </i>
    <i r="5">
      <x v="214"/>
    </i>
    <i r="5">
      <x v="245"/>
    </i>
    <i r="5">
      <x v="337"/>
    </i>
    <i r="2">
      <x v="55"/>
      <x v="26"/>
      <x v="101"/>
      <x v="178"/>
    </i>
    <i r="5">
      <x v="204"/>
    </i>
    <i r="5">
      <x v="245"/>
    </i>
    <i r="5">
      <x v="246"/>
    </i>
    <i r="2">
      <x v="56"/>
      <x v="14"/>
    </i>
    <i r="1">
      <x v="6"/>
      <x v="9"/>
      <x v="27"/>
      <x v="20"/>
      <x v="68"/>
    </i>
    <i r="5">
      <x v="296"/>
    </i>
    <i r="2">
      <x v="10"/>
      <x v="25"/>
      <x v="53"/>
      <x v="210"/>
    </i>
    <i r="5">
      <x v="213"/>
    </i>
    <i r="2">
      <x v="15"/>
      <x v="68"/>
      <x v="15"/>
      <x v="24"/>
    </i>
    <i r="4">
      <x v="51"/>
      <x v="92"/>
    </i>
    <i r="2">
      <x v="16"/>
      <x v="14"/>
    </i>
    <i r="2">
      <x v="20"/>
      <x v="14"/>
    </i>
    <i r="2">
      <x v="37"/>
      <x/>
      <x v="28"/>
      <x v="59"/>
    </i>
    <i r="5">
      <x v="75"/>
    </i>
    <i r="5">
      <x v="96"/>
    </i>
    <i r="5">
      <x v="132"/>
    </i>
    <i r="5">
      <x v="145"/>
    </i>
    <i r="5">
      <x v="170"/>
    </i>
    <i r="5">
      <x v="203"/>
    </i>
    <i r="5">
      <x v="265"/>
    </i>
    <i r="2">
      <x v="38"/>
      <x v="41"/>
      <x v="16"/>
      <x v="77"/>
    </i>
    <i r="2">
      <x v="53"/>
      <x v="1"/>
      <x v="11"/>
      <x v="14"/>
    </i>
    <i r="5">
      <x v="17"/>
    </i>
    <i r="5">
      <x v="25"/>
    </i>
    <i r="5">
      <x v="41"/>
    </i>
    <i r="5">
      <x v="64"/>
    </i>
    <i r="5">
      <x v="68"/>
    </i>
    <i r="5">
      <x v="111"/>
    </i>
    <i r="5">
      <x v="305"/>
    </i>
    <i r="2">
      <x v="55"/>
      <x v="26"/>
      <x v="20"/>
      <x v="68"/>
    </i>
    <i r="5">
      <x v="76"/>
    </i>
    <i r="2">
      <x v="62"/>
      <x v="14"/>
    </i>
    <i r="2">
      <x v="70"/>
      <x/>
      <x v="170"/>
      <x v="356"/>
    </i>
    <i t="default">
      <x v="14"/>
    </i>
    <i>
      <x v="15"/>
      <x/>
      <x v="2"/>
      <x v="11"/>
      <x v="20"/>
      <x v="47"/>
    </i>
    <i r="5">
      <x v="61"/>
    </i>
    <i r="3">
      <x v="31"/>
      <x v="20"/>
      <x v="52"/>
    </i>
    <i r="2">
      <x v="19"/>
      <x v="14"/>
    </i>
    <i r="2">
      <x v="35"/>
      <x v="2"/>
      <x v="77"/>
      <x v="171"/>
    </i>
    <i r="1">
      <x v="4"/>
      <x v="42"/>
      <x v="14"/>
    </i>
    <i r="1">
      <x v="5"/>
      <x v="15"/>
      <x v="68"/>
      <x v="25"/>
      <x v="43"/>
    </i>
    <i r="2">
      <x v="52"/>
      <x v="1"/>
      <x v="9"/>
      <x v="306"/>
    </i>
    <i t="default">
      <x v="15"/>
    </i>
    <i>
      <x v="16"/>
      <x/>
      <x v="2"/>
      <x v="11"/>
      <x v="20"/>
      <x v="56"/>
    </i>
    <i r="3">
      <x v="31"/>
      <x v="20"/>
      <x v="52"/>
    </i>
    <i r="5">
      <x v="56"/>
    </i>
    <i r="2">
      <x v="10"/>
      <x v="25"/>
      <x v="31"/>
      <x v="98"/>
    </i>
    <i r="2">
      <x v="11"/>
      <x v="13"/>
      <x v="141"/>
      <x v="244"/>
    </i>
    <i r="5">
      <x v="251"/>
    </i>
    <i r="5">
      <x v="314"/>
    </i>
    <i r="4">
      <x v="154"/>
      <x v="260"/>
    </i>
    <i r="2">
      <x v="28"/>
      <x v="15"/>
      <x v="104"/>
      <x v="295"/>
    </i>
    <i r="2">
      <x v="35"/>
      <x v="2"/>
      <x v="62"/>
      <x v="132"/>
    </i>
    <i r="2">
      <x v="53"/>
      <x v="1"/>
      <x v="129"/>
      <x v="245"/>
    </i>
    <i r="5">
      <x v="255"/>
    </i>
    <i r="5">
      <x v="313"/>
    </i>
    <i r="1">
      <x v="1"/>
      <x v="49"/>
      <x v="14"/>
    </i>
    <i r="1">
      <x v="4"/>
      <x v="15"/>
      <x v="68"/>
      <x v="120"/>
      <x v="209"/>
    </i>
    <i r="1">
      <x v="5"/>
      <x v="1"/>
      <x v="50"/>
      <x v="83"/>
      <x v="177"/>
    </i>
    <i r="2">
      <x v="15"/>
      <x v="68"/>
      <x v="25"/>
      <x v="43"/>
    </i>
    <i r="2">
      <x v="52"/>
      <x v="1"/>
      <x v="9"/>
      <x v="193"/>
    </i>
    <i r="5">
      <x v="214"/>
    </i>
    <i r="5">
      <x v="245"/>
    </i>
    <i r="5">
      <x v="306"/>
    </i>
    <i r="2">
      <x v="55"/>
      <x v="26"/>
      <x v="108"/>
      <x v="255"/>
    </i>
    <i r="2">
      <x v="56"/>
      <x v="14"/>
    </i>
    <i r="1">
      <x v="6"/>
      <x v="53"/>
      <x v="1"/>
      <x v="129"/>
      <x v="313"/>
    </i>
    <i t="default">
      <x v="16"/>
    </i>
    <i>
      <x v="17"/>
      <x/>
      <x v="2"/>
      <x v="11"/>
      <x v="20"/>
      <x v="54"/>
    </i>
    <i r="3">
      <x v="31"/>
      <x v="20"/>
      <x v="52"/>
    </i>
    <i r="5">
      <x v="56"/>
    </i>
    <i r="2">
      <x v="28"/>
      <x v="15"/>
      <x v="123"/>
      <x v="214"/>
    </i>
    <i r="2">
      <x v="35"/>
      <x v="2"/>
      <x v="62"/>
      <x v="132"/>
    </i>
    <i r="1">
      <x v="1"/>
      <x v="49"/>
      <x v="14"/>
    </i>
    <i r="1">
      <x v="5"/>
      <x v="15"/>
      <x v="68"/>
      <x v="120"/>
      <x v="195"/>
    </i>
    <i r="2">
      <x v="52"/>
      <x v="1"/>
      <x v="86"/>
      <x v="176"/>
    </i>
    <i r="5">
      <x v="178"/>
    </i>
    <i r="5">
      <x v="193"/>
    </i>
    <i r="5">
      <x v="214"/>
    </i>
    <i r="5">
      <x v="225"/>
    </i>
    <i r="5">
      <x v="245"/>
    </i>
    <i r="5">
      <x v="317"/>
    </i>
    <i t="default">
      <x v="17"/>
    </i>
    <i>
      <x v="18"/>
      <x/>
      <x v="1"/>
      <x v="50"/>
      <x v="56"/>
      <x v="145"/>
    </i>
    <i r="5">
      <x v="148"/>
    </i>
    <i r="2">
      <x v="2"/>
      <x v="11"/>
      <x v="20"/>
      <x v="56"/>
    </i>
    <i r="3">
      <x v="19"/>
      <x v="97"/>
      <x v="173"/>
    </i>
    <i r="5">
      <x v="184"/>
    </i>
    <i r="3">
      <x v="31"/>
      <x v="20"/>
      <x v="52"/>
    </i>
    <i r="5">
      <x v="56"/>
    </i>
    <i r="3">
      <x v="60"/>
      <x v="96"/>
      <x v="184"/>
    </i>
    <i r="5">
      <x v="200"/>
    </i>
    <i r="4">
      <x v="139"/>
      <x v="272"/>
    </i>
    <i r="2">
      <x v="5"/>
      <x v="20"/>
      <x v="96"/>
      <x v="202"/>
    </i>
    <i r="2">
      <x v="6"/>
      <x v="62"/>
      <x v="99"/>
      <x v="185"/>
    </i>
    <i r="2">
      <x v="7"/>
      <x v="14"/>
    </i>
    <i r="2">
      <x v="10"/>
      <x v="25"/>
      <x v="53"/>
      <x v="210"/>
    </i>
    <i r="4">
      <x v="111"/>
      <x v="192"/>
    </i>
    <i r="5">
      <x v="193"/>
    </i>
    <i r="5">
      <x v="204"/>
    </i>
    <i r="5">
      <x v="237"/>
    </i>
    <i r="4">
      <x v="128"/>
      <x v="237"/>
    </i>
    <i r="5">
      <x v="252"/>
    </i>
    <i r="4">
      <x v="131"/>
      <x v="237"/>
    </i>
    <i r="4">
      <x v="151"/>
      <x v="339"/>
    </i>
    <i r="4">
      <x v="162"/>
      <x v="334"/>
    </i>
    <i r="2">
      <x v="11"/>
      <x v="13"/>
      <x v="29"/>
      <x v="73"/>
    </i>
    <i r="5">
      <x v="75"/>
    </i>
    <i r="5">
      <x v="94"/>
    </i>
    <i r="5">
      <x v="98"/>
    </i>
    <i r="5">
      <x v="108"/>
    </i>
    <i r="5">
      <x v="113"/>
    </i>
    <i r="5">
      <x v="125"/>
    </i>
    <i r="5">
      <x v="132"/>
    </i>
    <i r="5">
      <x v="145"/>
    </i>
    <i r="5">
      <x v="148"/>
    </i>
    <i r="5">
      <x v="165"/>
    </i>
    <i r="5">
      <x v="177"/>
    </i>
    <i r="5">
      <x v="197"/>
    </i>
    <i r="5">
      <x v="203"/>
    </i>
    <i r="5">
      <x v="213"/>
    </i>
    <i r="5">
      <x v="224"/>
    </i>
    <i r="5">
      <x v="245"/>
    </i>
    <i r="5">
      <x v="254"/>
    </i>
    <i r="5">
      <x v="286"/>
    </i>
    <i r="5">
      <x v="318"/>
    </i>
    <i r="5">
      <x v="339"/>
    </i>
    <i r="5">
      <x v="344"/>
    </i>
    <i r="2">
      <x v="13"/>
      <x v="35"/>
      <x v="133"/>
      <x v="239"/>
    </i>
    <i r="2">
      <x v="15"/>
      <x v="68"/>
      <x v="54"/>
      <x v="102"/>
    </i>
    <i r="2">
      <x v="22"/>
      <x v="21"/>
      <x v="140"/>
      <x v="240"/>
    </i>
    <i r="5">
      <x v="249"/>
    </i>
    <i r="5">
      <x v="353"/>
    </i>
    <i r="2">
      <x v="24"/>
      <x v="48"/>
      <x v="115"/>
      <x v="182"/>
    </i>
    <i r="2">
      <x v="27"/>
      <x v="14"/>
    </i>
    <i r="3">
      <x v="22"/>
      <x v="126"/>
      <x v="219"/>
    </i>
    <i r="2">
      <x v="31"/>
      <x v="25"/>
      <x v="102"/>
      <x v="197"/>
    </i>
    <i r="2">
      <x v="33"/>
      <x v="61"/>
      <x v="135"/>
      <x v="242"/>
    </i>
    <i r="2">
      <x v="34"/>
      <x v="48"/>
      <x v="58"/>
      <x v="120"/>
    </i>
    <i r="5">
      <x v="228"/>
    </i>
    <i r="4">
      <x v="87"/>
      <x v="176"/>
    </i>
    <i r="4">
      <x v="114"/>
      <x v="182"/>
    </i>
    <i r="5">
      <x v="193"/>
    </i>
    <i r="5">
      <x v="214"/>
    </i>
    <i r="5">
      <x v="225"/>
    </i>
    <i r="5">
      <x v="245"/>
    </i>
    <i r="2">
      <x v="35"/>
      <x v="2"/>
      <x v="64"/>
      <x v="115"/>
    </i>
    <i r="4">
      <x v="88"/>
      <x v="175"/>
    </i>
    <i r="3">
      <x v="37"/>
      <x v="87"/>
      <x v="175"/>
    </i>
    <i r="5">
      <x v="296"/>
    </i>
    <i r="4">
      <x v="110"/>
      <x v="191"/>
    </i>
    <i r="5">
      <x v="297"/>
    </i>
    <i r="4">
      <x v="121"/>
      <x v="203"/>
    </i>
    <i r="5">
      <x v="298"/>
    </i>
    <i r="4">
      <x v="137"/>
      <x v="303"/>
    </i>
    <i r="2">
      <x v="41"/>
      <x v="1"/>
      <x v="7"/>
      <x v="7"/>
    </i>
    <i r="5">
      <x v="8"/>
    </i>
    <i r="4">
      <x v="9"/>
      <x v="20"/>
    </i>
    <i r="5">
      <x v="58"/>
    </i>
    <i r="2">
      <x v="44"/>
      <x v="1"/>
      <x v="20"/>
      <x v="95"/>
    </i>
    <i r="5">
      <x v="99"/>
    </i>
    <i r="5">
      <x v="114"/>
    </i>
    <i r="5">
      <x v="133"/>
    </i>
    <i r="5">
      <x v="145"/>
    </i>
    <i r="5">
      <x v="176"/>
    </i>
    <i r="5">
      <x v="320"/>
    </i>
    <i r="5">
      <x v="338"/>
    </i>
    <i r="2">
      <x v="45"/>
      <x v="12"/>
      <x v="97"/>
      <x v="181"/>
    </i>
    <i r="5">
      <x v="226"/>
    </i>
    <i r="2">
      <x v="48"/>
      <x v="36"/>
      <x v="83"/>
      <x v="147"/>
    </i>
    <i r="2">
      <x v="55"/>
      <x v="26"/>
      <x v="91"/>
      <x v="193"/>
    </i>
    <i r="5">
      <x v="204"/>
    </i>
    <i r="5">
      <x v="205"/>
    </i>
    <i r="5">
      <x v="214"/>
    </i>
    <i r="5">
      <x v="225"/>
    </i>
    <i r="5">
      <x v="245"/>
    </i>
    <i r="5">
      <x v="248"/>
    </i>
    <i r="5">
      <x v="321"/>
    </i>
    <i r="2">
      <x v="63"/>
      <x v="8"/>
      <x v="86"/>
      <x v="151"/>
    </i>
    <i r="5">
      <x v="156"/>
    </i>
    <i r="4">
      <x v="112"/>
      <x v="179"/>
    </i>
    <i r="3">
      <x v="9"/>
      <x v="98"/>
      <x v="163"/>
    </i>
    <i r="2">
      <x v="65"/>
      <x v="14"/>
    </i>
    <i r="1">
      <x v="4"/>
      <x v="15"/>
      <x v="68"/>
      <x v="44"/>
      <x v="84"/>
    </i>
    <i r="2">
      <x v="42"/>
      <x v="14"/>
    </i>
    <i r="1">
      <x v="5"/>
      <x v="14"/>
      <x v="68"/>
      <x v="146"/>
      <x v="236"/>
    </i>
    <i r="2">
      <x v="52"/>
      <x v="1"/>
      <x v="9"/>
      <x v="167"/>
    </i>
    <i r="5">
      <x v="176"/>
    </i>
    <i r="5">
      <x v="193"/>
    </i>
    <i r="5">
      <x v="245"/>
    </i>
    <i r="5">
      <x v="267"/>
    </i>
    <i r="2">
      <x v="55"/>
      <x v="26"/>
      <x v="60"/>
      <x v="134"/>
    </i>
    <i r="5">
      <x v="146"/>
    </i>
    <i r="5">
      <x v="149"/>
    </i>
    <i r="5">
      <x v="246"/>
    </i>
    <i r="2">
      <x v="56"/>
      <x v="14"/>
    </i>
    <i r="1">
      <x v="6"/>
      <x v="1"/>
      <x v="50"/>
      <x v="56"/>
      <x v="113"/>
    </i>
    <i r="2">
      <x v="9"/>
      <x v="27"/>
      <x v="47"/>
      <x v="116"/>
    </i>
    <i r="5">
      <x v="145"/>
    </i>
    <i r="5">
      <x v="204"/>
    </i>
    <i r="5">
      <x v="245"/>
    </i>
    <i r="5">
      <x v="296"/>
    </i>
    <i r="2">
      <x v="10"/>
      <x v="25"/>
      <x v="53"/>
      <x v="143"/>
    </i>
    <i r="5">
      <x v="210"/>
    </i>
    <i r="5">
      <x v="213"/>
    </i>
    <i r="2">
      <x v="15"/>
      <x v="68"/>
      <x v="31"/>
      <x v="58"/>
    </i>
    <i r="2">
      <x v="20"/>
      <x v="14"/>
    </i>
    <i r="2">
      <x v="34"/>
      <x v="33"/>
      <x v="63"/>
      <x v="117"/>
    </i>
    <i r="2">
      <x v="35"/>
      <x v="42"/>
      <x v="42"/>
      <x v="110"/>
    </i>
    <i r="2">
      <x v="38"/>
      <x v="41"/>
      <x v="16"/>
      <x v="85"/>
    </i>
    <i r="5">
      <x v="133"/>
    </i>
    <i r="2">
      <x v="41"/>
      <x v="1"/>
      <x v="7"/>
      <x v="7"/>
    </i>
    <i r="5">
      <x v="8"/>
    </i>
    <i r="4">
      <x v="9"/>
      <x v="58"/>
    </i>
    <i r="2">
      <x v="50"/>
      <x v="17"/>
      <x v="14"/>
      <x v="23"/>
    </i>
    <i r="3">
      <x v="23"/>
      <x v="13"/>
      <x v="15"/>
    </i>
    <i r="3">
      <x v="46"/>
      <x v="37"/>
      <x v="77"/>
    </i>
    <i r="2">
      <x v="52"/>
      <x v="1"/>
      <x v="19"/>
      <x v="38"/>
    </i>
    <i r="5">
      <x v="47"/>
    </i>
    <i r="5">
      <x v="76"/>
    </i>
    <i r="5">
      <x v="107"/>
    </i>
    <i r="5">
      <x v="115"/>
    </i>
    <i r="5">
      <x v="133"/>
    </i>
    <i r="5">
      <x v="146"/>
    </i>
    <i r="5">
      <x v="176"/>
    </i>
    <i r="5">
      <x v="253"/>
    </i>
    <i r="2">
      <x v="55"/>
      <x v="26"/>
      <x v="47"/>
      <x v="115"/>
    </i>
    <i r="5">
      <x v="134"/>
    </i>
    <i r="5">
      <x v="146"/>
    </i>
    <i r="5">
      <x v="205"/>
    </i>
    <i r="2">
      <x v="56"/>
      <x v="14"/>
    </i>
    <i r="2">
      <x v="62"/>
      <x v="14"/>
    </i>
    <i r="2">
      <x v="65"/>
      <x v="14"/>
    </i>
    <i t="default">
      <x v="18"/>
    </i>
    <i>
      <x v="19"/>
      <x/>
      <x/>
      <x v="62"/>
      <x v="71"/>
      <x v="123"/>
    </i>
    <i r="2">
      <x v="1"/>
      <x v="50"/>
      <x v="28"/>
      <x v="104"/>
    </i>
    <i r="2">
      <x v="2"/>
      <x v="11"/>
      <x v="20"/>
      <x v="56"/>
    </i>
    <i r="3">
      <x v="31"/>
      <x v="20"/>
      <x v="52"/>
    </i>
    <i r="5">
      <x v="55"/>
    </i>
    <i r="5">
      <x v="56"/>
    </i>
    <i r="3">
      <x v="60"/>
      <x v="67"/>
      <x v="120"/>
    </i>
    <i r="4">
      <x v="68"/>
      <x v="141"/>
    </i>
    <i r="5">
      <x v="144"/>
    </i>
    <i r="2">
      <x v="5"/>
      <x v="20"/>
      <x v="68"/>
      <x v="122"/>
    </i>
    <i r="2">
      <x v="6"/>
      <x v="20"/>
      <x v="68"/>
      <x v="136"/>
    </i>
    <i r="3">
      <x v="62"/>
      <x v="99"/>
      <x v="185"/>
    </i>
    <i r="2">
      <x v="9"/>
      <x v="27"/>
      <x v="67"/>
      <x v="176"/>
    </i>
    <i r="5">
      <x v="306"/>
    </i>
    <i r="3">
      <x v="32"/>
      <x v="90"/>
      <x v="253"/>
    </i>
    <i r="2">
      <x v="10"/>
      <x v="25"/>
      <x v="53"/>
      <x v="137"/>
    </i>
    <i r="5">
      <x v="210"/>
    </i>
    <i r="5">
      <x v="213"/>
    </i>
    <i r="5">
      <x v="215"/>
    </i>
    <i r="4">
      <x v="92"/>
      <x v="178"/>
    </i>
    <i r="4">
      <x v="162"/>
      <x v="334"/>
    </i>
    <i r="2">
      <x v="11"/>
      <x v="13"/>
      <x v="29"/>
      <x v="73"/>
    </i>
    <i r="5">
      <x v="75"/>
    </i>
    <i r="5">
      <x v="94"/>
    </i>
    <i r="5">
      <x v="98"/>
    </i>
    <i r="5">
      <x v="108"/>
    </i>
    <i r="5">
      <x v="113"/>
    </i>
    <i r="5">
      <x v="125"/>
    </i>
    <i r="5">
      <x v="132"/>
    </i>
    <i r="5">
      <x v="145"/>
    </i>
    <i r="5">
      <x v="148"/>
    </i>
    <i r="5">
      <x v="165"/>
    </i>
    <i r="5">
      <x v="177"/>
    </i>
    <i r="5">
      <x v="197"/>
    </i>
    <i r="5">
      <x v="203"/>
    </i>
    <i r="5">
      <x v="213"/>
    </i>
    <i r="5">
      <x v="286"/>
    </i>
    <i r="5">
      <x v="344"/>
    </i>
    <i r="5">
      <x v="353"/>
    </i>
    <i r="2">
      <x v="13"/>
      <x v="35"/>
      <x v="133"/>
      <x v="239"/>
    </i>
    <i r="2">
      <x v="14"/>
      <x v="68"/>
      <x v="163"/>
      <x v="340"/>
    </i>
    <i r="2">
      <x v="15"/>
      <x v="68"/>
      <x v="19"/>
      <x v="34"/>
    </i>
    <i r="2">
      <x v="16"/>
      <x v="52"/>
      <x v="42"/>
      <x v="101"/>
    </i>
    <i r="3">
      <x v="53"/>
      <x v="39"/>
      <x v="101"/>
    </i>
    <i r="3">
      <x v="64"/>
      <x v="42"/>
      <x v="101"/>
    </i>
    <i r="2">
      <x v="19"/>
      <x v="14"/>
    </i>
    <i r="2">
      <x v="20"/>
      <x v="14"/>
    </i>
    <i r="2">
      <x v="22"/>
      <x v="21"/>
      <x v="100"/>
      <x v="177"/>
    </i>
    <i r="2">
      <x v="27"/>
      <x v="14"/>
    </i>
    <i r="3">
      <x v="22"/>
      <x v="125"/>
      <x v="219"/>
    </i>
    <i r="2">
      <x v="28"/>
      <x v="4"/>
      <x v="69"/>
      <x v="145"/>
    </i>
    <i r="3">
      <x v="14"/>
    </i>
    <i r="3">
      <x v="15"/>
      <x v="84"/>
      <x v="158"/>
    </i>
    <i r="2">
      <x v="31"/>
      <x v="25"/>
      <x v="32"/>
      <x v="81"/>
    </i>
    <i r="4">
      <x v="53"/>
      <x v="131"/>
    </i>
    <i r="5">
      <x v="192"/>
    </i>
    <i r="2">
      <x v="32"/>
      <x v="19"/>
      <x v="68"/>
      <x v="125"/>
    </i>
    <i r="5">
      <x v="130"/>
    </i>
    <i r="5">
      <x v="135"/>
    </i>
    <i r="2">
      <x v="33"/>
      <x v="61"/>
      <x v="70"/>
      <x v="124"/>
    </i>
    <i r="2">
      <x v="34"/>
      <x v="48"/>
      <x v="58"/>
      <x v="120"/>
    </i>
    <i r="5">
      <x v="228"/>
    </i>
    <i r="4">
      <x v="65"/>
      <x v="133"/>
    </i>
    <i r="4">
      <x v="84"/>
      <x v="350"/>
    </i>
    <i r="4">
      <x v="114"/>
      <x v="182"/>
    </i>
    <i r="5">
      <x v="193"/>
    </i>
    <i r="5">
      <x v="214"/>
    </i>
    <i r="5">
      <x v="225"/>
    </i>
    <i r="5">
      <x v="228"/>
    </i>
    <i r="5">
      <x v="245"/>
    </i>
    <i r="2">
      <x v="35"/>
      <x v="2"/>
      <x v="55"/>
      <x v="110"/>
    </i>
    <i r="3">
      <x v="37"/>
      <x v="69"/>
      <x v="145"/>
    </i>
    <i r="5">
      <x v="296"/>
    </i>
    <i r="2">
      <x v="36"/>
      <x v="14"/>
    </i>
    <i r="2">
      <x v="45"/>
      <x v="12"/>
      <x v="94"/>
      <x v="179"/>
    </i>
    <i r="2">
      <x v="53"/>
      <x v="1"/>
      <x v="11"/>
      <x v="11"/>
    </i>
    <i r="5">
      <x v="16"/>
    </i>
    <i r="5">
      <x v="41"/>
    </i>
    <i r="5">
      <x v="42"/>
    </i>
    <i r="5">
      <x v="111"/>
    </i>
    <i r="5">
      <x v="149"/>
    </i>
    <i r="5">
      <x v="204"/>
    </i>
    <i r="5">
      <x v="325"/>
    </i>
    <i r="4">
      <x v="59"/>
      <x v="149"/>
    </i>
    <i r="2">
      <x v="55"/>
      <x v="26"/>
      <x v="57"/>
      <x v="115"/>
    </i>
    <i r="5">
      <x v="134"/>
    </i>
    <i r="5">
      <x v="146"/>
    </i>
    <i r="5">
      <x v="149"/>
    </i>
    <i r="5">
      <x v="176"/>
    </i>
    <i r="5">
      <x v="193"/>
    </i>
    <i r="5">
      <x v="204"/>
    </i>
    <i r="5">
      <x v="205"/>
    </i>
    <i r="5">
      <x v="306"/>
    </i>
    <i r="2">
      <x v="56"/>
      <x v="14"/>
    </i>
    <i r="2">
      <x v="65"/>
      <x v="14"/>
    </i>
    <i r="1">
      <x v="1"/>
      <x v="49"/>
      <x v="14"/>
    </i>
    <i r="1">
      <x v="4"/>
      <x v="15"/>
      <x v="68"/>
      <x v="44"/>
      <x v="84"/>
    </i>
    <i r="1">
      <x v="5"/>
      <x v="52"/>
      <x v="1"/>
      <x v="9"/>
      <x v="193"/>
    </i>
    <i r="5">
      <x v="214"/>
    </i>
    <i r="5">
      <x v="245"/>
    </i>
    <i r="5">
      <x v="347"/>
    </i>
    <i r="2">
      <x v="55"/>
      <x v="26"/>
      <x v="101"/>
      <x v="178"/>
    </i>
    <i r="5">
      <x v="245"/>
    </i>
    <i r="5">
      <x v="246"/>
    </i>
    <i r="2">
      <x v="56"/>
      <x v="14"/>
    </i>
    <i t="default">
      <x v="19"/>
    </i>
    <i>
      <x v="20"/>
      <x/>
      <x v="2"/>
      <x v="11"/>
      <x v="20"/>
      <x v="47"/>
    </i>
    <i r="5">
      <x v="54"/>
    </i>
    <i r="3">
      <x v="31"/>
      <x v="20"/>
      <x v="52"/>
    </i>
    <i r="5">
      <x v="56"/>
    </i>
    <i r="2">
      <x v="11"/>
      <x v="13"/>
      <x v="29"/>
      <x v="73"/>
    </i>
    <i r="5">
      <x v="75"/>
    </i>
    <i r="5">
      <x v="94"/>
    </i>
    <i r="5">
      <x v="98"/>
    </i>
    <i r="5">
      <x v="108"/>
    </i>
    <i r="5">
      <x v="113"/>
    </i>
    <i r="5">
      <x v="125"/>
    </i>
    <i r="5">
      <x v="132"/>
    </i>
    <i r="5">
      <x v="145"/>
    </i>
    <i r="5">
      <x v="148"/>
    </i>
    <i r="5">
      <x v="165"/>
    </i>
    <i r="5">
      <x v="177"/>
    </i>
    <i r="5">
      <x v="197"/>
    </i>
    <i r="5">
      <x v="203"/>
    </i>
    <i r="5">
      <x v="213"/>
    </i>
    <i r="5">
      <x v="224"/>
    </i>
    <i r="5">
      <x v="244"/>
    </i>
    <i r="5">
      <x v="245"/>
    </i>
    <i r="5">
      <x v="286"/>
    </i>
    <i r="2">
      <x v="15"/>
      <x v="68"/>
      <x v="106"/>
      <x v="172"/>
    </i>
    <i r="2">
      <x v="23"/>
      <x v="1"/>
      <x v="12"/>
      <x v="13"/>
    </i>
    <i r="5">
      <x v="44"/>
    </i>
    <i r="5">
      <x v="84"/>
    </i>
    <i r="5">
      <x v="111"/>
    </i>
    <i r="5">
      <x v="140"/>
    </i>
    <i r="5">
      <x v="210"/>
    </i>
    <i r="5">
      <x v="225"/>
    </i>
    <i r="5">
      <x v="296"/>
    </i>
    <i r="5">
      <x v="325"/>
    </i>
    <i r="4">
      <x v="73"/>
      <x v="140"/>
    </i>
    <i r="2">
      <x v="35"/>
      <x v="2"/>
      <x v="64"/>
      <x v="145"/>
    </i>
    <i r="2">
      <x v="64"/>
      <x v="57"/>
      <x v="89"/>
      <x v="281"/>
    </i>
    <i r="1">
      <x v="5"/>
      <x v="14"/>
      <x v="68"/>
      <x v="104"/>
      <x v="190"/>
    </i>
    <i r="2">
      <x v="52"/>
      <x v="1"/>
      <x v="9"/>
      <x v="142"/>
    </i>
    <i r="5">
      <x v="176"/>
    </i>
    <i r="5">
      <x v="214"/>
    </i>
    <i r="2">
      <x v="55"/>
      <x v="26"/>
      <x v="34"/>
      <x v="107"/>
    </i>
    <i r="5">
      <x v="115"/>
    </i>
    <i r="2">
      <x v="56"/>
      <x v="14"/>
    </i>
    <i r="1">
      <x v="6"/>
      <x v="1"/>
      <x v="50"/>
      <x v="83"/>
      <x v="244"/>
    </i>
    <i r="5">
      <x v="339"/>
    </i>
    <i r="2">
      <x v="7"/>
      <x v="14"/>
    </i>
    <i r="2">
      <x v="15"/>
      <x v="68"/>
      <x v="39"/>
      <x v="79"/>
    </i>
    <i r="2">
      <x v="23"/>
      <x v="1"/>
      <x v="12"/>
      <x v="13"/>
    </i>
    <i r="5">
      <x v="22"/>
    </i>
    <i r="5">
      <x v="44"/>
    </i>
    <i r="5">
      <x v="95"/>
    </i>
    <i r="5">
      <x v="210"/>
    </i>
    <i r="5">
      <x v="216"/>
    </i>
    <i r="5">
      <x v="296"/>
    </i>
    <i r="5">
      <x v="325"/>
    </i>
    <i r="5">
      <x v="352"/>
    </i>
    <i r="5">
      <x v="357"/>
    </i>
    <i r="4">
      <x v="74"/>
      <x v="210"/>
    </i>
    <i r="4">
      <x v="116"/>
      <x v="210"/>
    </i>
    <i r="4">
      <x v="157"/>
      <x v="322"/>
    </i>
    <i r="2">
      <x v="38"/>
      <x v="41"/>
      <x v="16"/>
      <x v="85"/>
    </i>
    <i r="3">
      <x v="69"/>
      <x v="16"/>
      <x v="354"/>
    </i>
    <i r="2">
      <x v="48"/>
      <x v="36"/>
      <x v="143"/>
      <x v="234"/>
    </i>
    <i r="2">
      <x v="50"/>
      <x v="23"/>
      <x v="38"/>
      <x v="78"/>
    </i>
    <i r="2">
      <x v="55"/>
      <x v="26"/>
      <x v="68"/>
      <x v="306"/>
    </i>
    <i r="2">
      <x v="57"/>
      <x v="49"/>
      <x v="23"/>
      <x v="176"/>
    </i>
    <i r="5">
      <x v="296"/>
    </i>
    <i r="4">
      <x v="171"/>
      <x v="321"/>
    </i>
    <i r="2">
      <x v="68"/>
      <x v="66"/>
      <x v="160"/>
      <x v="339"/>
    </i>
    <i t="default">
      <x v="20"/>
    </i>
    <i>
      <x v="21"/>
      <x/>
      <x v="2"/>
      <x v="11"/>
      <x v="20"/>
      <x v="47"/>
    </i>
    <i r="5">
      <x v="51"/>
    </i>
    <i r="5">
      <x v="56"/>
    </i>
    <i r="3">
      <x v="31"/>
      <x v="20"/>
      <x v="52"/>
    </i>
    <i r="5">
      <x v="56"/>
    </i>
    <i r="2">
      <x v="11"/>
      <x v="13"/>
      <x v="141"/>
      <x v="244"/>
    </i>
    <i r="5">
      <x v="251"/>
    </i>
    <i r="5">
      <x v="314"/>
    </i>
    <i r="4">
      <x v="154"/>
      <x v="260"/>
    </i>
    <i r="2">
      <x v="35"/>
      <x v="2"/>
      <x v="77"/>
      <x v="145"/>
    </i>
    <i r="2">
      <x v="44"/>
      <x v="1"/>
      <x v="129"/>
      <x v="313"/>
    </i>
    <i r="1">
      <x v="5"/>
      <x v="15"/>
      <x v="68"/>
      <x v="120"/>
      <x v="195"/>
    </i>
    <i r="2">
      <x v="52"/>
      <x v="1"/>
      <x v="86"/>
      <x v="176"/>
    </i>
    <i r="5">
      <x v="178"/>
    </i>
    <i r="5">
      <x v="182"/>
    </i>
    <i r="5">
      <x v="193"/>
    </i>
    <i r="5">
      <x v="214"/>
    </i>
    <i r="5">
      <x v="225"/>
    </i>
    <i r="5">
      <x v="245"/>
    </i>
    <i r="5">
      <x v="317"/>
    </i>
    <i r="1">
      <x v="6"/>
      <x v="44"/>
      <x v="1"/>
      <x v="129"/>
      <x v="313"/>
    </i>
    <i t="default">
      <x v="21"/>
    </i>
    <i>
      <x v="22"/>
      <x/>
      <x v="2"/>
      <x v="11"/>
      <x v="20"/>
      <x v="47"/>
    </i>
    <i r="5">
      <x v="51"/>
    </i>
    <i r="3">
      <x v="31"/>
      <x v="20"/>
      <x v="52"/>
    </i>
    <i r="2">
      <x v="19"/>
      <x v="14"/>
    </i>
    <i r="2">
      <x v="28"/>
      <x v="15"/>
      <x v="117"/>
      <x v="206"/>
    </i>
    <i r="2">
      <x v="31"/>
      <x v="25"/>
      <x v="32"/>
      <x v="81"/>
    </i>
    <i r="2">
      <x v="35"/>
      <x v="2"/>
      <x v="62"/>
      <x v="132"/>
    </i>
    <i r="1">
      <x v="1"/>
      <x v="49"/>
      <x v="14"/>
    </i>
    <i r="1">
      <x v="4"/>
      <x v="15"/>
      <x v="68"/>
      <x v="44"/>
      <x v="84"/>
    </i>
    <i r="1">
      <x v="5"/>
      <x v="15"/>
      <x v="68"/>
      <x v="120"/>
      <x v="195"/>
    </i>
    <i r="2">
      <x v="52"/>
      <x v="1"/>
      <x v="86"/>
      <x v="176"/>
    </i>
    <i r="5">
      <x v="178"/>
    </i>
    <i r="5">
      <x v="193"/>
    </i>
    <i r="5">
      <x v="214"/>
    </i>
    <i r="5">
      <x v="225"/>
    </i>
    <i r="5">
      <x v="245"/>
    </i>
    <i r="5">
      <x v="317"/>
    </i>
    <i t="default">
      <x v="22"/>
    </i>
    <i>
      <x v="23"/>
      <x/>
      <x v="2"/>
      <x v="31"/>
      <x v="20"/>
      <x v="52"/>
    </i>
    <i r="5">
      <x v="56"/>
    </i>
    <i t="default">
      <x v="23"/>
    </i>
    <i>
      <x v="24"/>
      <x/>
      <x v="2"/>
      <x v="11"/>
      <x v="20"/>
      <x v="51"/>
    </i>
    <i r="3">
      <x v="31"/>
      <x v="20"/>
      <x v="52"/>
    </i>
    <i r="2">
      <x v="35"/>
      <x v="2"/>
      <x v="77"/>
      <x v="145"/>
    </i>
    <i r="1">
      <x v="5"/>
      <x v="15"/>
      <x v="68"/>
      <x v="120"/>
      <x v="195"/>
    </i>
    <i r="2">
      <x v="52"/>
      <x v="1"/>
      <x v="86"/>
      <x v="193"/>
    </i>
    <i r="5">
      <x v="214"/>
    </i>
    <i r="5">
      <x v="225"/>
    </i>
    <i r="5">
      <x v="245"/>
    </i>
    <i r="5">
      <x v="317"/>
    </i>
    <i t="default">
      <x v="24"/>
    </i>
    <i>
      <x v="25"/>
      <x/>
      <x v="2"/>
      <x v="11"/>
      <x v="20"/>
      <x v="53"/>
    </i>
    <i r="3">
      <x v="31"/>
      <x v="20"/>
      <x v="51"/>
    </i>
    <i r="5">
      <x v="55"/>
    </i>
    <i r="5">
      <x v="56"/>
    </i>
    <i r="2">
      <x v="19"/>
      <x v="14"/>
    </i>
    <i r="2">
      <x v="28"/>
      <x v="15"/>
      <x v="79"/>
      <x v="145"/>
    </i>
    <i r="4">
      <x v="139"/>
      <x v="245"/>
    </i>
    <i r="2">
      <x v="31"/>
      <x v="25"/>
      <x v="32"/>
      <x v="81"/>
    </i>
    <i r="2">
      <x v="35"/>
      <x v="2"/>
      <x v="62"/>
      <x v="132"/>
    </i>
    <i r="1">
      <x v="1"/>
      <x v="49"/>
      <x v="14"/>
    </i>
    <i r="1">
      <x v="4"/>
      <x v="55"/>
      <x v="26"/>
      <x v="36"/>
      <x v="305"/>
    </i>
    <i r="1">
      <x v="5"/>
      <x v="15"/>
      <x v="68"/>
      <x v="39"/>
      <x v="84"/>
    </i>
    <i r="2">
      <x v="52"/>
      <x v="1"/>
      <x v="38"/>
      <x v="306"/>
    </i>
    <i t="default">
      <x v="25"/>
    </i>
    <i>
      <x v="26"/>
      <x/>
      <x v="2"/>
      <x v="11"/>
      <x v="20"/>
      <x v="50"/>
    </i>
    <i r="3">
      <x v="31"/>
      <x v="20"/>
      <x v="51"/>
    </i>
    <i r="5">
      <x v="52"/>
    </i>
    <i r="2">
      <x v="11"/>
      <x v="13"/>
      <x v="29"/>
      <x v="73"/>
    </i>
    <i r="5">
      <x v="75"/>
    </i>
    <i r="5">
      <x v="94"/>
    </i>
    <i r="5">
      <x v="98"/>
    </i>
    <i r="5">
      <x v="108"/>
    </i>
    <i r="5">
      <x v="113"/>
    </i>
    <i r="5">
      <x v="125"/>
    </i>
    <i r="5">
      <x v="132"/>
    </i>
    <i r="5">
      <x v="145"/>
    </i>
    <i r="5">
      <x v="148"/>
    </i>
    <i r="5">
      <x v="165"/>
    </i>
    <i r="5">
      <x v="177"/>
    </i>
    <i r="5">
      <x v="197"/>
    </i>
    <i r="5">
      <x v="203"/>
    </i>
    <i r="5">
      <x v="213"/>
    </i>
    <i r="5">
      <x v="224"/>
    </i>
    <i r="5">
      <x v="244"/>
    </i>
    <i r="5">
      <x v="245"/>
    </i>
    <i r="5">
      <x v="286"/>
    </i>
    <i r="2">
      <x v="15"/>
      <x v="68"/>
      <x v="106"/>
      <x v="172"/>
    </i>
    <i r="2">
      <x v="23"/>
      <x v="1"/>
      <x v="12"/>
      <x v="13"/>
    </i>
    <i r="5">
      <x v="21"/>
    </i>
    <i r="5">
      <x v="84"/>
    </i>
    <i r="5">
      <x v="114"/>
    </i>
    <i r="5">
      <x v="162"/>
    </i>
    <i r="5">
      <x v="210"/>
    </i>
    <i r="5">
      <x v="225"/>
    </i>
    <i r="5">
      <x v="296"/>
    </i>
    <i r="5">
      <x v="325"/>
    </i>
    <i r="4">
      <x v="73"/>
      <x v="162"/>
    </i>
    <i r="2">
      <x v="35"/>
      <x v="2"/>
      <x v="64"/>
      <x v="115"/>
    </i>
    <i r="1">
      <x v="5"/>
      <x v="14"/>
      <x v="68"/>
      <x v="104"/>
      <x v="172"/>
    </i>
    <i r="2">
      <x v="52"/>
      <x v="1"/>
      <x v="9"/>
      <x v="146"/>
    </i>
    <i r="5">
      <x v="176"/>
    </i>
    <i r="5">
      <x v="193"/>
    </i>
    <i r="2">
      <x v="55"/>
      <x v="26"/>
      <x v="34"/>
      <x v="86"/>
    </i>
    <i r="5">
      <x v="99"/>
    </i>
    <i r="5">
      <x v="115"/>
    </i>
    <i r="2">
      <x v="56"/>
      <x v="14"/>
    </i>
    <i t="default">
      <x v="26"/>
    </i>
    <i>
      <x v="27"/>
      <x/>
      <x v="2"/>
      <x v="31"/>
      <x v="20"/>
      <x v="52"/>
    </i>
    <i r="5">
      <x v="56"/>
    </i>
    <i r="2">
      <x v="11"/>
      <x v="13"/>
      <x v="141"/>
      <x v="244"/>
    </i>
    <i r="5">
      <x v="251"/>
    </i>
    <i r="5">
      <x v="314"/>
    </i>
    <i r="4">
      <x v="154"/>
      <x v="260"/>
    </i>
    <i r="1">
      <x v="5"/>
      <x v="15"/>
      <x v="68"/>
      <x v="39"/>
      <x v="84"/>
    </i>
    <i r="2">
      <x v="52"/>
      <x v="1"/>
      <x v="38"/>
      <x v="107"/>
    </i>
    <i r="5">
      <x v="115"/>
    </i>
    <i r="5">
      <x v="146"/>
    </i>
    <i r="5">
      <x v="214"/>
    </i>
    <i r="5">
      <x v="306"/>
    </i>
    <i t="default">
      <x v="27"/>
    </i>
    <i>
      <x v="28"/>
      <x/>
      <x v="2"/>
      <x v="11"/>
      <x v="20"/>
      <x v="56"/>
    </i>
    <i r="5">
      <x v="66"/>
    </i>
    <i r="3">
      <x v="31"/>
      <x v="20"/>
      <x v="52"/>
    </i>
    <i r="5">
      <x v="56"/>
    </i>
    <i r="5">
      <x v="62"/>
    </i>
    <i r="2">
      <x v="11"/>
      <x v="13"/>
      <x v="141"/>
      <x v="244"/>
    </i>
    <i r="5">
      <x v="251"/>
    </i>
    <i r="5">
      <x v="314"/>
    </i>
    <i r="4">
      <x v="154"/>
      <x v="260"/>
    </i>
    <i r="2">
      <x v="28"/>
      <x v="15"/>
      <x v="104"/>
      <x v="295"/>
    </i>
    <i r="4">
      <x v="145"/>
      <x v="245"/>
    </i>
    <i r="2">
      <x v="31"/>
      <x v="25"/>
      <x v="32"/>
      <x v="81"/>
    </i>
    <i r="2">
      <x v="35"/>
      <x v="2"/>
      <x v="62"/>
      <x v="132"/>
    </i>
    <i r="2">
      <x v="53"/>
      <x v="1"/>
      <x v="129"/>
      <x v="245"/>
    </i>
    <i r="5">
      <x v="255"/>
    </i>
    <i r="5">
      <x v="313"/>
    </i>
    <i r="1">
      <x v="1"/>
      <x v="49"/>
      <x v="14"/>
    </i>
    <i r="1">
      <x v="4"/>
      <x v="42"/>
      <x v="14"/>
    </i>
    <i r="2">
      <x v="65"/>
      <x v="14"/>
    </i>
    <i r="1">
      <x v="5"/>
      <x v="15"/>
      <x v="68"/>
      <x v="120"/>
      <x v="195"/>
    </i>
    <i r="2">
      <x v="52"/>
      <x v="1"/>
      <x v="86"/>
      <x v="176"/>
    </i>
    <i r="5">
      <x v="178"/>
    </i>
    <i r="5">
      <x v="193"/>
    </i>
    <i r="5">
      <x v="214"/>
    </i>
    <i r="5">
      <x v="225"/>
    </i>
    <i r="5">
      <x v="245"/>
    </i>
    <i r="5">
      <x v="317"/>
    </i>
    <i r="1">
      <x v="6"/>
      <x v="53"/>
      <x v="1"/>
      <x v="129"/>
      <x v="313"/>
    </i>
    <i t="default">
      <x v="28"/>
    </i>
    <i>
      <x v="29"/>
      <x/>
      <x v="2"/>
      <x v="11"/>
      <x v="20"/>
      <x v="53"/>
    </i>
    <i r="3">
      <x v="31"/>
      <x v="20"/>
      <x v="51"/>
    </i>
    <i r="5">
      <x v="55"/>
    </i>
    <i r="5">
      <x v="56"/>
    </i>
    <i r="2">
      <x v="31"/>
      <x v="25"/>
      <x v="32"/>
      <x v="81"/>
    </i>
    <i r="2">
      <x v="35"/>
      <x v="2"/>
      <x v="62"/>
      <x v="132"/>
    </i>
    <i r="1">
      <x v="1"/>
      <x v="49"/>
      <x v="14"/>
    </i>
    <i t="default">
      <x v="29"/>
    </i>
    <i>
      <x v="30"/>
      <x/>
      <x v="2"/>
      <x v="11"/>
      <x v="20"/>
      <x v="47"/>
    </i>
    <i r="5">
      <x v="53"/>
    </i>
    <i r="3">
      <x v="31"/>
      <x v="20"/>
      <x v="51"/>
    </i>
    <i r="5">
      <x v="55"/>
    </i>
    <i r="5">
      <x v="56"/>
    </i>
    <i r="2">
      <x v="16"/>
      <x v="64"/>
      <x v="26"/>
      <x v="49"/>
    </i>
    <i r="2">
      <x v="31"/>
      <x v="25"/>
      <x v="32"/>
      <x v="81"/>
    </i>
    <i r="2">
      <x v="35"/>
      <x v="2"/>
      <x v="77"/>
      <x v="145"/>
    </i>
    <i r="1">
      <x v="5"/>
      <x v="15"/>
      <x v="68"/>
      <x v="39"/>
      <x v="84"/>
    </i>
    <i r="2">
      <x v="52"/>
      <x v="1"/>
      <x v="38"/>
      <x v="306"/>
    </i>
    <i t="default">
      <x v="30"/>
    </i>
    <i>
      <x v="31"/>
      <x/>
      <x v="2"/>
      <x v="11"/>
      <x v="20"/>
      <x v="55"/>
    </i>
    <i r="3">
      <x v="31"/>
      <x v="20"/>
      <x v="52"/>
    </i>
    <i r="5">
      <x v="56"/>
    </i>
    <i r="2">
      <x v="19"/>
      <x v="14"/>
    </i>
    <i r="2">
      <x v="35"/>
      <x v="2"/>
      <x v="77"/>
      <x v="145"/>
    </i>
    <i r="1">
      <x v="5"/>
      <x v="14"/>
      <x v="68"/>
      <x v="144"/>
      <x v="235"/>
    </i>
    <i r="2">
      <x v="15"/>
      <x v="68"/>
      <x v="25"/>
      <x v="43"/>
    </i>
    <i r="2">
      <x v="52"/>
      <x v="1"/>
      <x v="9"/>
      <x v="146"/>
    </i>
    <i r="5">
      <x v="167"/>
    </i>
    <i r="5">
      <x v="176"/>
    </i>
    <i r="5">
      <x v="178"/>
    </i>
    <i r="5">
      <x v="329"/>
    </i>
    <i r="2">
      <x v="55"/>
      <x v="26"/>
      <x v="76"/>
      <x v="146"/>
    </i>
    <i r="5">
      <x v="178"/>
    </i>
    <i r="2">
      <x v="56"/>
      <x v="14"/>
    </i>
    <i t="default">
      <x v="31"/>
    </i>
    <i>
      <x v="32"/>
      <x/>
      <x v="2"/>
      <x v="11"/>
      <x v="20"/>
      <x v="51"/>
    </i>
    <i r="3">
      <x v="31"/>
      <x v="20"/>
      <x v="52"/>
    </i>
    <i r="2">
      <x v="19"/>
      <x v="14"/>
    </i>
    <i r="1">
      <x v="4"/>
      <x v="42"/>
      <x v="14"/>
    </i>
    <i r="2">
      <x v="55"/>
      <x v="26"/>
      <x v="36"/>
      <x v="305"/>
    </i>
    <i t="default">
      <x v="32"/>
    </i>
    <i>
      <x v="33"/>
      <x/>
      <x v="35"/>
      <x v="2"/>
      <x v="77"/>
      <x v="148"/>
    </i>
    <i t="default">
      <x v="33"/>
    </i>
    <i>
      <x v="34"/>
      <x/>
      <x v="2"/>
      <x v="11"/>
      <x v="20"/>
      <x v="51"/>
    </i>
    <i r="3">
      <x v="31"/>
      <x v="20"/>
      <x v="52"/>
    </i>
    <i r="5">
      <x v="55"/>
    </i>
    <i r="2">
      <x v="19"/>
      <x v="14"/>
    </i>
    <i r="2">
      <x v="35"/>
      <x v="2"/>
      <x v="77"/>
      <x v="148"/>
    </i>
    <i r="1">
      <x v="4"/>
      <x v="55"/>
      <x v="26"/>
      <x v="36"/>
      <x v="305"/>
    </i>
    <i r="1">
      <x v="5"/>
      <x v="52"/>
      <x v="1"/>
      <x v="9"/>
      <x v="167"/>
    </i>
    <i r="5">
      <x v="176"/>
    </i>
    <i r="5">
      <x v="193"/>
    </i>
    <i r="5">
      <x v="306"/>
    </i>
    <i r="2">
      <x v="55"/>
      <x v="26"/>
      <x v="60"/>
      <x v="115"/>
    </i>
    <i r="5">
      <x v="134"/>
    </i>
    <i r="5">
      <x v="246"/>
    </i>
    <i r="5">
      <x v="306"/>
    </i>
    <i r="2">
      <x v="56"/>
      <x v="14"/>
    </i>
    <i t="default">
      <x v="34"/>
    </i>
    <i>
      <x v="35"/>
      <x/>
      <x v="2"/>
      <x v="11"/>
      <x v="20"/>
      <x v="50"/>
    </i>
    <i r="3">
      <x v="31"/>
      <x v="20"/>
      <x v="51"/>
    </i>
    <i r="5">
      <x v="52"/>
    </i>
    <i r="2">
      <x v="28"/>
      <x v="15"/>
      <x v="117"/>
      <x v="206"/>
    </i>
    <i r="2">
      <x v="31"/>
      <x v="25"/>
      <x v="32"/>
      <x v="81"/>
    </i>
    <i r="2">
      <x v="35"/>
      <x v="2"/>
      <x v="62"/>
      <x v="132"/>
    </i>
    <i r="1">
      <x v="1"/>
      <x v="49"/>
      <x v="14"/>
    </i>
    <i r="1">
      <x v="4"/>
      <x v="42"/>
      <x v="14"/>
    </i>
    <i r="1">
      <x v="5"/>
      <x v="15"/>
      <x v="68"/>
      <x v="120"/>
      <x v="195"/>
    </i>
    <i r="2">
      <x v="52"/>
      <x v="1"/>
      <x v="86"/>
      <x v="176"/>
    </i>
    <i r="5">
      <x v="178"/>
    </i>
    <i r="5">
      <x v="193"/>
    </i>
    <i r="5">
      <x v="214"/>
    </i>
    <i r="5">
      <x v="225"/>
    </i>
    <i r="5">
      <x v="245"/>
    </i>
    <i r="5">
      <x v="317"/>
    </i>
    <i t="default">
      <x v="35"/>
    </i>
    <i>
      <x v="36"/>
      <x/>
      <x v="1"/>
      <x v="50"/>
      <x v="28"/>
      <x v="100"/>
    </i>
    <i r="5">
      <x v="104"/>
    </i>
    <i r="5">
      <x v="105"/>
    </i>
    <i r="4">
      <x v="56"/>
      <x v="105"/>
    </i>
    <i r="5">
      <x v="132"/>
    </i>
    <i r="2">
      <x v="2"/>
      <x v="11"/>
      <x v="20"/>
      <x v="47"/>
    </i>
    <i r="5">
      <x v="51"/>
    </i>
    <i r="3">
      <x v="31"/>
      <x v="20"/>
      <x v="52"/>
    </i>
    <i r="3">
      <x v="60"/>
      <x v="68"/>
      <x v="144"/>
    </i>
    <i r="4">
      <x v="139"/>
      <x v="344"/>
    </i>
    <i r="2">
      <x v="5"/>
      <x v="20"/>
      <x v="68"/>
      <x v="122"/>
    </i>
    <i r="2">
      <x v="6"/>
      <x v="62"/>
      <x v="99"/>
      <x v="185"/>
    </i>
    <i r="2">
      <x v="8"/>
      <x v="55"/>
      <x v="82"/>
      <x v="153"/>
    </i>
    <i r="2">
      <x v="9"/>
      <x v="27"/>
      <x v="67"/>
      <x v="176"/>
    </i>
    <i r="5">
      <x v="306"/>
    </i>
    <i r="2">
      <x v="10"/>
      <x v="25"/>
      <x v="53"/>
      <x v="165"/>
    </i>
    <i r="5">
      <x v="210"/>
    </i>
    <i r="5">
      <x v="213"/>
    </i>
    <i r="4">
      <x v="92"/>
      <x v="204"/>
    </i>
    <i r="4">
      <x v="113"/>
      <x v="213"/>
    </i>
    <i r="4">
      <x v="162"/>
      <x v="358"/>
    </i>
    <i r="2">
      <x v="11"/>
      <x v="13"/>
      <x v="29"/>
      <x v="73"/>
    </i>
    <i r="5">
      <x v="75"/>
    </i>
    <i r="5">
      <x v="94"/>
    </i>
    <i r="5">
      <x v="98"/>
    </i>
    <i r="5">
      <x v="108"/>
    </i>
    <i r="5">
      <x v="113"/>
    </i>
    <i r="5">
      <x v="125"/>
    </i>
    <i r="5">
      <x v="132"/>
    </i>
    <i r="5">
      <x v="145"/>
    </i>
    <i r="5">
      <x v="148"/>
    </i>
    <i r="5">
      <x v="165"/>
    </i>
    <i r="5">
      <x v="177"/>
    </i>
    <i r="5">
      <x v="197"/>
    </i>
    <i r="5">
      <x v="203"/>
    </i>
    <i r="5">
      <x v="213"/>
    </i>
    <i r="5">
      <x v="224"/>
    </i>
    <i r="5">
      <x v="286"/>
    </i>
    <i r="5">
      <x v="353"/>
    </i>
    <i r="2">
      <x v="13"/>
      <x v="35"/>
      <x v="133"/>
      <x v="239"/>
    </i>
    <i r="2">
      <x v="15"/>
      <x v="68"/>
      <x v="17"/>
      <x v="29"/>
    </i>
    <i r="4">
      <x v="120"/>
      <x v="209"/>
    </i>
    <i r="4">
      <x v="164"/>
      <x v="340"/>
    </i>
    <i r="2">
      <x v="22"/>
      <x v="21"/>
      <x v="100"/>
      <x v="177"/>
    </i>
    <i r="2">
      <x v="27"/>
      <x v="22"/>
      <x v="94"/>
      <x v="203"/>
    </i>
    <i r="5">
      <x v="296"/>
    </i>
    <i r="2">
      <x v="28"/>
      <x v="3"/>
      <x v="81"/>
      <x v="193"/>
    </i>
    <i r="3">
      <x v="4"/>
      <x v="69"/>
      <x v="133"/>
    </i>
    <i r="3">
      <x v="15"/>
      <x v="84"/>
      <x v="158"/>
    </i>
    <i r="2">
      <x v="31"/>
      <x v="25"/>
      <x v="32"/>
      <x v="81"/>
    </i>
    <i r="4">
      <x v="93"/>
      <x v="193"/>
    </i>
    <i r="5">
      <x v="203"/>
    </i>
    <i r="2">
      <x v="32"/>
      <x v="19"/>
      <x v="68"/>
      <x v="125"/>
    </i>
    <i r="5">
      <x v="130"/>
    </i>
    <i r="2">
      <x v="33"/>
      <x v="61"/>
      <x v="70"/>
      <x v="124"/>
    </i>
    <i r="2">
      <x v="34"/>
      <x v="48"/>
      <x v="58"/>
      <x v="120"/>
    </i>
    <i r="5">
      <x v="228"/>
    </i>
    <i r="4">
      <x v="65"/>
      <x v="133"/>
    </i>
    <i r="4">
      <x v="114"/>
      <x v="182"/>
    </i>
    <i r="5">
      <x v="193"/>
    </i>
    <i r="5">
      <x v="214"/>
    </i>
    <i r="5">
      <x v="225"/>
    </i>
    <i r="5">
      <x v="228"/>
    </i>
    <i r="5">
      <x v="245"/>
    </i>
    <i r="4">
      <x v="119"/>
      <x v="195"/>
    </i>
    <i r="5">
      <x v="214"/>
    </i>
    <i r="5">
      <x v="245"/>
    </i>
    <i r="2">
      <x v="35"/>
      <x v="2"/>
      <x v="55"/>
      <x v="110"/>
    </i>
    <i r="4">
      <x v="65"/>
      <x v="118"/>
    </i>
    <i r="3">
      <x v="37"/>
      <x v="69"/>
      <x v="132"/>
    </i>
    <i r="5">
      <x v="296"/>
    </i>
    <i r="4">
      <x v="80"/>
      <x v="157"/>
    </i>
    <i r="5">
      <x v="308"/>
    </i>
    <i r="2">
      <x v="45"/>
      <x v="12"/>
      <x v="94"/>
      <x v="179"/>
    </i>
    <i r="2">
      <x v="51"/>
      <x v="1"/>
      <x v="6"/>
      <x v="7"/>
    </i>
    <i r="5">
      <x v="18"/>
    </i>
    <i r="5">
      <x v="26"/>
    </i>
    <i r="5">
      <x v="41"/>
    </i>
    <i r="5">
      <x v="57"/>
    </i>
    <i r="5">
      <x v="107"/>
    </i>
    <i r="5">
      <x v="110"/>
    </i>
    <i r="5">
      <x v="133"/>
    </i>
    <i r="5">
      <x v="176"/>
    </i>
    <i r="5">
      <x v="296"/>
    </i>
    <i r="5">
      <x v="357"/>
    </i>
    <i r="3">
      <x v="68"/>
      <x v="49"/>
      <x v="95"/>
    </i>
    <i r="2">
      <x v="53"/>
      <x v="1"/>
      <x v="124"/>
      <x v="241"/>
    </i>
    <i r="5">
      <x v="300"/>
    </i>
    <i r="2">
      <x v="55"/>
      <x v="26"/>
      <x v="57"/>
      <x v="115"/>
    </i>
    <i r="5">
      <x v="134"/>
    </i>
    <i r="5">
      <x v="146"/>
    </i>
    <i r="5">
      <x v="149"/>
    </i>
    <i r="5">
      <x v="176"/>
    </i>
    <i r="5">
      <x v="204"/>
    </i>
    <i r="5">
      <x v="306"/>
    </i>
    <i r="2">
      <x v="58"/>
      <x v="14"/>
    </i>
    <i r="1">
      <x v="1"/>
      <x v="49"/>
      <x v="14"/>
    </i>
    <i r="1">
      <x v="4"/>
      <x v="55"/>
      <x v="26"/>
      <x v="36"/>
      <x v="193"/>
    </i>
    <i r="1">
      <x v="5"/>
      <x v="52"/>
      <x v="1"/>
      <x v="9"/>
      <x v="167"/>
    </i>
    <i r="5">
      <x v="193"/>
    </i>
    <i r="5">
      <x v="245"/>
    </i>
    <i r="5">
      <x v="347"/>
    </i>
    <i r="2">
      <x v="55"/>
      <x v="26"/>
      <x v="107"/>
      <x v="178"/>
    </i>
    <i r="5">
      <x v="204"/>
    </i>
    <i r="5">
      <x v="246"/>
    </i>
    <i r="5">
      <x v="280"/>
    </i>
    <i r="2">
      <x v="56"/>
      <x v="14"/>
    </i>
    <i t="default">
      <x v="36"/>
    </i>
    <i>
      <x v="37"/>
      <x/>
      <x v="2"/>
      <x v="11"/>
      <x v="20"/>
      <x v="47"/>
    </i>
    <i r="5">
      <x v="61"/>
    </i>
    <i r="3">
      <x v="31"/>
      <x v="20"/>
      <x v="52"/>
    </i>
    <i r="2">
      <x v="19"/>
      <x v="14"/>
    </i>
    <i r="2">
      <x v="35"/>
      <x v="2"/>
      <x v="77"/>
      <x v="171"/>
    </i>
    <i t="default">
      <x v="37"/>
    </i>
    <i t="grand">
      <x/>
    </i>
  </rowItems>
  <colFields count="1">
    <field x="-2"/>
  </colFields>
  <colItems count="3">
    <i>
      <x/>
    </i>
    <i i="1">
      <x v="1"/>
    </i>
    <i i="2">
      <x v="2"/>
    </i>
  </colItems>
  <dataFields count="3">
    <dataField name="Completed_x000a_ Amount " fld="17" baseField="0" baseItem="0" numFmtId="4"/>
    <dataField name="Committed _x000a_Amount" fld="12" baseField="0" baseItem="0" numFmtId="4"/>
    <dataField name="Total Exp. &amp; _x000a_Committed" fld="13" baseField="0" baseItem="0" numFmtId="4"/>
  </dataFields>
  <formats count="1706">
    <format dxfId="2108">
      <pivotArea grandRow="1" outline="0" collapsedLevelsAreSubtotals="1" fieldPosition="0"/>
    </format>
    <format dxfId="2107">
      <pivotArea dataOnly="0" labelOnly="1" grandRow="1" outline="0" fieldPosition="0"/>
    </format>
    <format dxfId="2106">
      <pivotArea dataOnly="0" labelOnly="1" grandRow="1" outline="0" fieldPosition="0"/>
    </format>
    <format dxfId="2105">
      <pivotArea dataOnly="0" labelOnly="1" grandRow="1" outline="0" fieldPosition="0"/>
    </format>
    <format dxfId="2104">
      <pivotArea dataOnly="0" labelOnly="1" grandRow="1" outline="0" fieldPosition="0"/>
    </format>
    <format dxfId="2103">
      <pivotArea field="3" type="button" dataOnly="0" labelOnly="1" outline="0" axis="axisRow" fieldPosition="0"/>
    </format>
    <format dxfId="2102">
      <pivotArea field="4" type="button" dataOnly="0" labelOnly="1" outline="0" axis="axisRow" fieldPosition="1"/>
    </format>
    <format dxfId="2101">
      <pivotArea field="5" type="button" dataOnly="0" labelOnly="1" outline="0" axis="axisRow" fieldPosition="2"/>
    </format>
    <format dxfId="2100">
      <pivotArea field="6" type="button" dataOnly="0" labelOnly="1" outline="0" axis="axisRow" fieldPosition="3"/>
    </format>
    <format dxfId="2099">
      <pivotArea field="7" type="button" dataOnly="0" labelOnly="1" outline="0" axis="axisRow" fieldPosition="4"/>
    </format>
    <format dxfId="2098">
      <pivotArea field="8" type="button" dataOnly="0" labelOnly="1" outline="0" axis="axisRow" fieldPosition="5"/>
    </format>
    <format dxfId="2097">
      <pivotArea dataOnly="0" labelOnly="1" outline="0" fieldPosition="0">
        <references count="1">
          <reference field="4294967294" count="3">
            <x v="0"/>
            <x v="1"/>
            <x v="2"/>
          </reference>
        </references>
      </pivotArea>
    </format>
    <format dxfId="2096">
      <pivotArea grandRow="1" outline="0" collapsedLevelsAreSubtotals="1" fieldPosition="0"/>
    </format>
    <format dxfId="2095">
      <pivotArea dataOnly="0" labelOnly="1" grandRow="1" outline="0" fieldPosition="0"/>
    </format>
    <format dxfId="2094">
      <pivotArea type="all" dataOnly="0" outline="0" fieldPosition="0"/>
    </format>
    <format dxfId="2093">
      <pivotArea outline="0" collapsedLevelsAreSubtotals="1" fieldPosition="0"/>
    </format>
    <format dxfId="2092">
      <pivotArea field="3" type="button" dataOnly="0" labelOnly="1" outline="0" axis="axisRow" fieldPosition="0"/>
    </format>
    <format dxfId="2091">
      <pivotArea field="4" type="button" dataOnly="0" labelOnly="1" outline="0" axis="axisRow" fieldPosition="1"/>
    </format>
    <format dxfId="2090">
      <pivotArea field="5" type="button" dataOnly="0" labelOnly="1" outline="0" axis="axisRow" fieldPosition="2"/>
    </format>
    <format dxfId="2089">
      <pivotArea field="6" type="button" dataOnly="0" labelOnly="1" outline="0" axis="axisRow" fieldPosition="3"/>
    </format>
    <format dxfId="2088">
      <pivotArea field="7" type="button" dataOnly="0" labelOnly="1" outline="0" axis="axisRow" fieldPosition="4"/>
    </format>
    <format dxfId="2087">
      <pivotArea field="8" type="button" dataOnly="0" labelOnly="1" outline="0" axis="axisRow" fieldPosition="5"/>
    </format>
    <format dxfId="2086">
      <pivotArea dataOnly="0" labelOnly="1" outline="0" fieldPosition="0">
        <references count="1">
          <reference field="3" count="25">
            <x v="0"/>
            <x v="1"/>
            <x v="2"/>
            <x v="3"/>
            <x v="4"/>
            <x v="5"/>
            <x v="6"/>
            <x v="7"/>
            <x v="8"/>
            <x v="9"/>
            <x v="10"/>
            <x v="11"/>
            <x v="12"/>
            <x v="13"/>
            <x v="14"/>
            <x v="15"/>
            <x v="16"/>
            <x v="17"/>
            <x v="18"/>
            <x v="19"/>
            <x v="20"/>
            <x v="21"/>
            <x v="22"/>
            <x v="23"/>
            <x v="24"/>
          </reference>
        </references>
      </pivotArea>
    </format>
    <format dxfId="2085">
      <pivotArea dataOnly="0" labelOnly="1" outline="0" fieldPosition="0">
        <references count="1">
          <reference field="3" count="25" defaultSubtotal="1">
            <x v="0"/>
            <x v="1"/>
            <x v="2"/>
            <x v="3"/>
            <x v="4"/>
            <x v="5"/>
            <x v="6"/>
            <x v="7"/>
            <x v="8"/>
            <x v="9"/>
            <x v="10"/>
            <x v="11"/>
            <x v="12"/>
            <x v="13"/>
            <x v="14"/>
            <x v="15"/>
            <x v="16"/>
            <x v="17"/>
            <x v="18"/>
            <x v="19"/>
            <x v="20"/>
            <x v="21"/>
            <x v="22"/>
            <x v="23"/>
            <x v="24"/>
          </reference>
        </references>
      </pivotArea>
    </format>
    <format dxfId="2084">
      <pivotArea dataOnly="0" labelOnly="1" outline="0" fieldPosition="0">
        <references count="1">
          <reference field="3" count="13">
            <x v="25"/>
            <x v="26"/>
            <x v="27"/>
            <x v="28"/>
            <x v="29"/>
            <x v="30"/>
            <x v="31"/>
            <x v="32"/>
            <x v="33"/>
            <x v="34"/>
            <x v="35"/>
            <x v="36"/>
            <x v="37"/>
          </reference>
        </references>
      </pivotArea>
    </format>
    <format dxfId="2083">
      <pivotArea dataOnly="0" labelOnly="1" outline="0" fieldPosition="0">
        <references count="1">
          <reference field="3" count="13" defaultSubtotal="1">
            <x v="25"/>
            <x v="26"/>
            <x v="27"/>
            <x v="28"/>
            <x v="29"/>
            <x v="30"/>
            <x v="31"/>
            <x v="32"/>
            <x v="33"/>
            <x v="34"/>
            <x v="35"/>
            <x v="36"/>
            <x v="37"/>
          </reference>
        </references>
      </pivotArea>
    </format>
    <format dxfId="2082">
      <pivotArea dataOnly="0" labelOnly="1" grandRow="1" outline="0" fieldPosition="0"/>
    </format>
    <format dxfId="2081">
      <pivotArea dataOnly="0" labelOnly="1" outline="0" fieldPosition="0">
        <references count="2">
          <reference field="3" count="1" selected="0">
            <x v="0"/>
          </reference>
          <reference field="4" count="3">
            <x v="0"/>
            <x v="1"/>
            <x v="4"/>
          </reference>
        </references>
      </pivotArea>
    </format>
    <format dxfId="2080">
      <pivotArea dataOnly="0" labelOnly="1" outline="0" fieldPosition="0">
        <references count="2">
          <reference field="3" count="1" selected="0">
            <x v="1"/>
          </reference>
          <reference field="4" count="5">
            <x v="0"/>
            <x v="1"/>
            <x v="4"/>
            <x v="5"/>
            <x v="6"/>
          </reference>
        </references>
      </pivotArea>
    </format>
    <format dxfId="2079">
      <pivotArea dataOnly="0" labelOnly="1" outline="0" fieldPosition="0">
        <references count="2">
          <reference field="3" count="1" selected="0">
            <x v="2"/>
          </reference>
          <reference field="4" count="4">
            <x v="0"/>
            <x v="1"/>
            <x v="4"/>
            <x v="5"/>
          </reference>
        </references>
      </pivotArea>
    </format>
    <format dxfId="2078">
      <pivotArea dataOnly="0" labelOnly="1" outline="0" fieldPosition="0">
        <references count="2">
          <reference field="3" count="1" selected="0">
            <x v="3"/>
          </reference>
          <reference field="4" count="5">
            <x v="0"/>
            <x v="1"/>
            <x v="4"/>
            <x v="5"/>
            <x v="6"/>
          </reference>
        </references>
      </pivotArea>
    </format>
    <format dxfId="2077">
      <pivotArea dataOnly="0" labelOnly="1" outline="0" fieldPosition="0">
        <references count="2">
          <reference field="3" count="1" selected="0">
            <x v="4"/>
          </reference>
          <reference field="4" count="4">
            <x v="0"/>
            <x v="4"/>
            <x v="5"/>
            <x v="6"/>
          </reference>
        </references>
      </pivotArea>
    </format>
    <format dxfId="2076">
      <pivotArea dataOnly="0" labelOnly="1" outline="0" fieldPosition="0">
        <references count="2">
          <reference field="3" count="1" selected="0">
            <x v="5"/>
          </reference>
          <reference field="4" count="3">
            <x v="0"/>
            <x v="1"/>
            <x v="5"/>
          </reference>
        </references>
      </pivotArea>
    </format>
    <format dxfId="2075">
      <pivotArea dataOnly="0" labelOnly="1" outline="0" fieldPosition="0">
        <references count="2">
          <reference field="3" count="1" selected="0">
            <x v="6"/>
          </reference>
          <reference field="4" count="1">
            <x v="0"/>
          </reference>
        </references>
      </pivotArea>
    </format>
    <format dxfId="2074">
      <pivotArea dataOnly="0" labelOnly="1" outline="0" fieldPosition="0">
        <references count="2">
          <reference field="3" count="1" selected="0">
            <x v="7"/>
          </reference>
          <reference field="4" count="3">
            <x v="0"/>
            <x v="2"/>
            <x v="3"/>
          </reference>
        </references>
      </pivotArea>
    </format>
    <format dxfId="2073">
      <pivotArea dataOnly="0" labelOnly="1" outline="0" fieldPosition="0">
        <references count="2">
          <reference field="3" count="1" selected="0">
            <x v="8"/>
          </reference>
          <reference field="4" count="4">
            <x v="0"/>
            <x v="4"/>
            <x v="5"/>
            <x v="6"/>
          </reference>
        </references>
      </pivotArea>
    </format>
    <format dxfId="2072">
      <pivotArea dataOnly="0" labelOnly="1" outline="0" fieldPosition="0">
        <references count="2">
          <reference field="3" count="1" selected="0">
            <x v="9"/>
          </reference>
          <reference field="4" count="2">
            <x v="0"/>
            <x v="5"/>
          </reference>
        </references>
      </pivotArea>
    </format>
    <format dxfId="2071">
      <pivotArea dataOnly="0" labelOnly="1" outline="0" fieldPosition="0">
        <references count="2">
          <reference field="3" count="1" selected="0">
            <x v="10"/>
          </reference>
          <reference field="4" count="4">
            <x v="0"/>
            <x v="1"/>
            <x v="5"/>
            <x v="6"/>
          </reference>
        </references>
      </pivotArea>
    </format>
    <format dxfId="2070">
      <pivotArea dataOnly="0" labelOnly="1" outline="0" fieldPosition="0">
        <references count="2">
          <reference field="3" count="1" selected="0">
            <x v="11"/>
          </reference>
          <reference field="4" count="4">
            <x v="0"/>
            <x v="1"/>
            <x v="4"/>
            <x v="5"/>
          </reference>
        </references>
      </pivotArea>
    </format>
    <format dxfId="2069">
      <pivotArea dataOnly="0" labelOnly="1" outline="0" fieldPosition="0">
        <references count="2">
          <reference field="3" count="1" selected="0">
            <x v="12"/>
          </reference>
          <reference field="4" count="3">
            <x v="0"/>
            <x v="4"/>
            <x v="5"/>
          </reference>
        </references>
      </pivotArea>
    </format>
    <format dxfId="2068">
      <pivotArea dataOnly="0" labelOnly="1" outline="0" fieldPosition="0">
        <references count="2">
          <reference field="3" count="1" selected="0">
            <x v="13"/>
          </reference>
          <reference field="4" count="3">
            <x v="0"/>
            <x v="4"/>
            <x v="5"/>
          </reference>
        </references>
      </pivotArea>
    </format>
    <format dxfId="2067">
      <pivotArea dataOnly="0" labelOnly="1" outline="0" fieldPosition="0">
        <references count="2">
          <reference field="3" count="1" selected="0">
            <x v="14"/>
          </reference>
          <reference field="4" count="5">
            <x v="0"/>
            <x v="1"/>
            <x v="4"/>
            <x v="5"/>
            <x v="6"/>
          </reference>
        </references>
      </pivotArea>
    </format>
    <format dxfId="2066">
      <pivotArea dataOnly="0" labelOnly="1" outline="0" fieldPosition="0">
        <references count="2">
          <reference field="3" count="1" selected="0">
            <x v="15"/>
          </reference>
          <reference field="4" count="3">
            <x v="0"/>
            <x v="4"/>
            <x v="5"/>
          </reference>
        </references>
      </pivotArea>
    </format>
    <format dxfId="2065">
      <pivotArea dataOnly="0" labelOnly="1" outline="0" fieldPosition="0">
        <references count="2">
          <reference field="3" count="1" selected="0">
            <x v="16"/>
          </reference>
          <reference field="4" count="5">
            <x v="0"/>
            <x v="1"/>
            <x v="4"/>
            <x v="5"/>
            <x v="6"/>
          </reference>
        </references>
      </pivotArea>
    </format>
    <format dxfId="2064">
      <pivotArea dataOnly="0" labelOnly="1" outline="0" fieldPosition="0">
        <references count="2">
          <reference field="3" count="1" selected="0">
            <x v="17"/>
          </reference>
          <reference field="4" count="3">
            <x v="0"/>
            <x v="1"/>
            <x v="5"/>
          </reference>
        </references>
      </pivotArea>
    </format>
    <format dxfId="2063">
      <pivotArea dataOnly="0" labelOnly="1" outline="0" fieldPosition="0">
        <references count="2">
          <reference field="3" count="1" selected="0">
            <x v="18"/>
          </reference>
          <reference field="4" count="4">
            <x v="0"/>
            <x v="4"/>
            <x v="5"/>
            <x v="6"/>
          </reference>
        </references>
      </pivotArea>
    </format>
    <format dxfId="2062">
      <pivotArea dataOnly="0" labelOnly="1" outline="0" fieldPosition="0">
        <references count="2">
          <reference field="3" count="1" selected="0">
            <x v="19"/>
          </reference>
          <reference field="4" count="4">
            <x v="0"/>
            <x v="1"/>
            <x v="4"/>
            <x v="5"/>
          </reference>
        </references>
      </pivotArea>
    </format>
    <format dxfId="2061">
      <pivotArea dataOnly="0" labelOnly="1" outline="0" fieldPosition="0">
        <references count="2">
          <reference field="3" count="1" selected="0">
            <x v="20"/>
          </reference>
          <reference field="4" count="3">
            <x v="0"/>
            <x v="5"/>
            <x v="6"/>
          </reference>
        </references>
      </pivotArea>
    </format>
    <format dxfId="2060">
      <pivotArea dataOnly="0" labelOnly="1" outline="0" fieldPosition="0">
        <references count="2">
          <reference field="3" count="1" selected="0">
            <x v="21"/>
          </reference>
          <reference field="4" count="3">
            <x v="0"/>
            <x v="5"/>
            <x v="6"/>
          </reference>
        </references>
      </pivotArea>
    </format>
    <format dxfId="2059">
      <pivotArea dataOnly="0" labelOnly="1" outline="0" fieldPosition="0">
        <references count="2">
          <reference field="3" count="1" selected="0">
            <x v="22"/>
          </reference>
          <reference field="4" count="4">
            <x v="0"/>
            <x v="1"/>
            <x v="4"/>
            <x v="5"/>
          </reference>
        </references>
      </pivotArea>
    </format>
    <format dxfId="2058">
      <pivotArea dataOnly="0" labelOnly="1" outline="0" fieldPosition="0">
        <references count="2">
          <reference field="3" count="1" selected="0">
            <x v="23"/>
          </reference>
          <reference field="4" count="1">
            <x v="0"/>
          </reference>
        </references>
      </pivotArea>
    </format>
    <format dxfId="2057">
      <pivotArea dataOnly="0" labelOnly="1" outline="0" fieldPosition="0">
        <references count="2">
          <reference field="3" count="1" selected="0">
            <x v="24"/>
          </reference>
          <reference field="4" count="2">
            <x v="0"/>
            <x v="5"/>
          </reference>
        </references>
      </pivotArea>
    </format>
    <format dxfId="2056">
      <pivotArea dataOnly="0" labelOnly="1" outline="0" fieldPosition="0">
        <references count="2">
          <reference field="3" count="1" selected="0">
            <x v="25"/>
          </reference>
          <reference field="4" count="4">
            <x v="0"/>
            <x v="1"/>
            <x v="4"/>
            <x v="5"/>
          </reference>
        </references>
      </pivotArea>
    </format>
    <format dxfId="2055">
      <pivotArea dataOnly="0" labelOnly="1" outline="0" fieldPosition="0">
        <references count="2">
          <reference field="3" count="1" selected="0">
            <x v="26"/>
          </reference>
          <reference field="4" count="2">
            <x v="0"/>
            <x v="5"/>
          </reference>
        </references>
      </pivotArea>
    </format>
    <format dxfId="2054">
      <pivotArea dataOnly="0" labelOnly="1" outline="0" fieldPosition="0">
        <references count="2">
          <reference field="3" count="1" selected="0">
            <x v="27"/>
          </reference>
          <reference field="4" count="2">
            <x v="0"/>
            <x v="5"/>
          </reference>
        </references>
      </pivotArea>
    </format>
    <format dxfId="2053">
      <pivotArea dataOnly="0" labelOnly="1" outline="0" fieldPosition="0">
        <references count="2">
          <reference field="3" count="1" selected="0">
            <x v="28"/>
          </reference>
          <reference field="4" count="5">
            <x v="0"/>
            <x v="1"/>
            <x v="4"/>
            <x v="5"/>
            <x v="6"/>
          </reference>
        </references>
      </pivotArea>
    </format>
    <format dxfId="2052">
      <pivotArea dataOnly="0" labelOnly="1" outline="0" fieldPosition="0">
        <references count="2">
          <reference field="3" count="1" selected="0">
            <x v="29"/>
          </reference>
          <reference field="4" count="2">
            <x v="0"/>
            <x v="1"/>
          </reference>
        </references>
      </pivotArea>
    </format>
    <format dxfId="2051">
      <pivotArea dataOnly="0" labelOnly="1" outline="0" fieldPosition="0">
        <references count="2">
          <reference field="3" count="1" selected="0">
            <x v="30"/>
          </reference>
          <reference field="4" count="2">
            <x v="0"/>
            <x v="5"/>
          </reference>
        </references>
      </pivotArea>
    </format>
    <format dxfId="2050">
      <pivotArea dataOnly="0" labelOnly="1" outline="0" fieldPosition="0">
        <references count="2">
          <reference field="3" count="1" selected="0">
            <x v="31"/>
          </reference>
          <reference field="4" count="2">
            <x v="0"/>
            <x v="5"/>
          </reference>
        </references>
      </pivotArea>
    </format>
    <format dxfId="2049">
      <pivotArea dataOnly="0" labelOnly="1" outline="0" fieldPosition="0">
        <references count="2">
          <reference field="3" count="1" selected="0">
            <x v="32"/>
          </reference>
          <reference field="4" count="2">
            <x v="0"/>
            <x v="4"/>
          </reference>
        </references>
      </pivotArea>
    </format>
    <format dxfId="2048">
      <pivotArea dataOnly="0" labelOnly="1" outline="0" fieldPosition="0">
        <references count="2">
          <reference field="3" count="1" selected="0">
            <x v="33"/>
          </reference>
          <reference field="4" count="1">
            <x v="0"/>
          </reference>
        </references>
      </pivotArea>
    </format>
    <format dxfId="2047">
      <pivotArea dataOnly="0" labelOnly="1" outline="0" fieldPosition="0">
        <references count="2">
          <reference field="3" count="1" selected="0">
            <x v="34"/>
          </reference>
          <reference field="4" count="3">
            <x v="0"/>
            <x v="4"/>
            <x v="5"/>
          </reference>
        </references>
      </pivotArea>
    </format>
    <format dxfId="2046">
      <pivotArea dataOnly="0" labelOnly="1" outline="0" fieldPosition="0">
        <references count="2">
          <reference field="3" count="1" selected="0">
            <x v="35"/>
          </reference>
          <reference field="4" count="4">
            <x v="0"/>
            <x v="1"/>
            <x v="4"/>
            <x v="5"/>
          </reference>
        </references>
      </pivotArea>
    </format>
    <format dxfId="2045">
      <pivotArea dataOnly="0" labelOnly="1" outline="0" fieldPosition="0">
        <references count="2">
          <reference field="3" count="1" selected="0">
            <x v="36"/>
          </reference>
          <reference field="4" count="4">
            <x v="0"/>
            <x v="1"/>
            <x v="4"/>
            <x v="5"/>
          </reference>
        </references>
      </pivotArea>
    </format>
    <format dxfId="2044">
      <pivotArea dataOnly="0" labelOnly="1" outline="0" fieldPosition="0">
        <references count="2">
          <reference field="3" count="1" selected="0">
            <x v="37"/>
          </reference>
          <reference field="4" count="1">
            <x v="0"/>
          </reference>
        </references>
      </pivotArea>
    </format>
    <format dxfId="2043">
      <pivotArea dataOnly="0" labelOnly="1" outline="0" fieldPosition="0">
        <references count="3">
          <reference field="3" count="1" selected="0">
            <x v="0"/>
          </reference>
          <reference field="4" count="1" selected="0">
            <x v="0"/>
          </reference>
          <reference field="5" count="4">
            <x v="2"/>
            <x v="28"/>
            <x v="31"/>
            <x v="35"/>
          </reference>
        </references>
      </pivotArea>
    </format>
    <format dxfId="2042">
      <pivotArea dataOnly="0" labelOnly="1" outline="0" fieldPosition="0">
        <references count="3">
          <reference field="3" count="1" selected="0">
            <x v="0"/>
          </reference>
          <reference field="4" count="1" selected="0">
            <x v="1"/>
          </reference>
          <reference field="5" count="1">
            <x v="49"/>
          </reference>
        </references>
      </pivotArea>
    </format>
    <format dxfId="2041">
      <pivotArea dataOnly="0" labelOnly="1" outline="0" fieldPosition="0">
        <references count="3">
          <reference field="3" count="1" selected="0">
            <x v="0"/>
          </reference>
          <reference field="4" count="1" selected="0">
            <x v="4"/>
          </reference>
          <reference field="5" count="2">
            <x v="42"/>
            <x v="55"/>
          </reference>
        </references>
      </pivotArea>
    </format>
    <format dxfId="2040">
      <pivotArea dataOnly="0" labelOnly="1" outline="0" fieldPosition="0">
        <references count="3">
          <reference field="3" count="1" selected="0">
            <x v="1"/>
          </reference>
          <reference field="4" count="1" selected="0">
            <x v="0"/>
          </reference>
          <reference field="5" count="6">
            <x v="2"/>
            <x v="11"/>
            <x v="28"/>
            <x v="31"/>
            <x v="35"/>
            <x v="53"/>
          </reference>
        </references>
      </pivotArea>
    </format>
    <format dxfId="2039">
      <pivotArea dataOnly="0" labelOnly="1" outline="0" fieldPosition="0">
        <references count="3">
          <reference field="3" count="1" selected="0">
            <x v="1"/>
          </reference>
          <reference field="4" count="1" selected="0">
            <x v="1"/>
          </reference>
          <reference field="5" count="1">
            <x v="49"/>
          </reference>
        </references>
      </pivotArea>
    </format>
    <format dxfId="2038">
      <pivotArea dataOnly="0" labelOnly="1" outline="0" fieldPosition="0">
        <references count="3">
          <reference field="3" count="1" selected="0">
            <x v="1"/>
          </reference>
          <reference field="4" count="1" selected="0">
            <x v="4"/>
          </reference>
          <reference field="5" count="1">
            <x v="15"/>
          </reference>
        </references>
      </pivotArea>
    </format>
    <format dxfId="2037">
      <pivotArea dataOnly="0" labelOnly="1" outline="0" fieldPosition="0">
        <references count="3">
          <reference field="3" count="1" selected="0">
            <x v="1"/>
          </reference>
          <reference field="4" count="1" selected="0">
            <x v="5"/>
          </reference>
          <reference field="5" count="1">
            <x v="52"/>
          </reference>
        </references>
      </pivotArea>
    </format>
    <format dxfId="2036">
      <pivotArea dataOnly="0" labelOnly="1" outline="0" fieldPosition="0">
        <references count="3">
          <reference field="3" count="1" selected="0">
            <x v="1"/>
          </reference>
          <reference field="4" count="1" selected="0">
            <x v="6"/>
          </reference>
          <reference field="5" count="1">
            <x v="53"/>
          </reference>
        </references>
      </pivotArea>
    </format>
    <format dxfId="2035">
      <pivotArea dataOnly="0" labelOnly="1" outline="0" fieldPosition="0">
        <references count="3">
          <reference field="3" count="1" selected="0">
            <x v="2"/>
          </reference>
          <reference field="4" count="1" selected="0">
            <x v="0"/>
          </reference>
          <reference field="5" count="4">
            <x v="2"/>
            <x v="28"/>
            <x v="31"/>
            <x v="35"/>
          </reference>
        </references>
      </pivotArea>
    </format>
    <format dxfId="2034">
      <pivotArea dataOnly="0" labelOnly="1" outline="0" fieldPosition="0">
        <references count="3">
          <reference field="3" count="1" selected="0">
            <x v="2"/>
          </reference>
          <reference field="4" count="1" selected="0">
            <x v="1"/>
          </reference>
          <reference field="5" count="1">
            <x v="49"/>
          </reference>
        </references>
      </pivotArea>
    </format>
    <format dxfId="2033">
      <pivotArea dataOnly="0" labelOnly="1" outline="0" fieldPosition="0">
        <references count="3">
          <reference field="3" count="1" selected="0">
            <x v="2"/>
          </reference>
          <reference field="4" count="1" selected="0">
            <x v="4"/>
          </reference>
          <reference field="5" count="1">
            <x v="15"/>
          </reference>
        </references>
      </pivotArea>
    </format>
    <format dxfId="2032">
      <pivotArea dataOnly="0" labelOnly="1" outline="0" fieldPosition="0">
        <references count="3">
          <reference field="3" count="1" selected="0">
            <x v="2"/>
          </reference>
          <reference field="4" count="1" selected="0">
            <x v="5"/>
          </reference>
          <reference field="5" count="1">
            <x v="52"/>
          </reference>
        </references>
      </pivotArea>
    </format>
    <format dxfId="2031">
      <pivotArea dataOnly="0" labelOnly="1" outline="0" fieldPosition="0">
        <references count="3">
          <reference field="3" count="1" selected="0">
            <x v="3"/>
          </reference>
          <reference field="4" count="1" selected="0">
            <x v="0"/>
          </reference>
          <reference field="5" count="7">
            <x v="2"/>
            <x v="11"/>
            <x v="19"/>
            <x v="28"/>
            <x v="31"/>
            <x v="35"/>
            <x v="53"/>
          </reference>
        </references>
      </pivotArea>
    </format>
    <format dxfId="2030">
      <pivotArea dataOnly="0" labelOnly="1" outline="0" fieldPosition="0">
        <references count="3">
          <reference field="3" count="1" selected="0">
            <x v="3"/>
          </reference>
          <reference field="4" count="1" selected="0">
            <x v="1"/>
          </reference>
          <reference field="5" count="1">
            <x v="49"/>
          </reference>
        </references>
      </pivotArea>
    </format>
    <format dxfId="2029">
      <pivotArea dataOnly="0" labelOnly="1" outline="0" fieldPosition="0">
        <references count="3">
          <reference field="3" count="1" selected="0">
            <x v="3"/>
          </reference>
          <reference field="4" count="1" selected="0">
            <x v="4"/>
          </reference>
          <reference field="5" count="1">
            <x v="15"/>
          </reference>
        </references>
      </pivotArea>
    </format>
    <format dxfId="2028">
      <pivotArea dataOnly="0" labelOnly="1" outline="0" fieldPosition="0">
        <references count="3">
          <reference field="3" count="1" selected="0">
            <x v="3"/>
          </reference>
          <reference field="4" count="1" selected="0">
            <x v="5"/>
          </reference>
          <reference field="5" count="5">
            <x v="14"/>
            <x v="15"/>
            <x v="52"/>
            <x v="55"/>
            <x v="56"/>
          </reference>
        </references>
      </pivotArea>
    </format>
    <format dxfId="2027">
      <pivotArea dataOnly="0" labelOnly="1" outline="0" fieldPosition="0">
        <references count="3">
          <reference field="3" count="1" selected="0">
            <x v="3"/>
          </reference>
          <reference field="4" count="1" selected="0">
            <x v="6"/>
          </reference>
          <reference field="5" count="2">
            <x v="50"/>
            <x v="53"/>
          </reference>
        </references>
      </pivotArea>
    </format>
    <format dxfId="2026">
      <pivotArea dataOnly="0" labelOnly="1" outline="0" fieldPosition="0">
        <references count="3">
          <reference field="3" count="1" selected="0">
            <x v="4"/>
          </reference>
          <reference field="4" count="1" selected="0">
            <x v="0"/>
          </reference>
          <reference field="5" count="22">
            <x v="1"/>
            <x v="2"/>
            <x v="5"/>
            <x v="6"/>
            <x v="10"/>
            <x v="11"/>
            <x v="12"/>
            <x v="13"/>
            <x v="15"/>
            <x v="22"/>
            <x v="27"/>
            <x v="31"/>
            <x v="33"/>
            <x v="34"/>
            <x v="35"/>
            <x v="36"/>
            <x v="44"/>
            <x v="45"/>
            <x v="48"/>
            <x v="54"/>
            <x v="55"/>
            <x v="63"/>
          </reference>
        </references>
      </pivotArea>
    </format>
    <format dxfId="2025">
      <pivotArea dataOnly="0" labelOnly="1" outline="0" fieldPosition="0">
        <references count="3">
          <reference field="3" count="1" selected="0">
            <x v="4"/>
          </reference>
          <reference field="4" count="1" selected="0">
            <x v="4"/>
          </reference>
          <reference field="5" count="1">
            <x v="55"/>
          </reference>
        </references>
      </pivotArea>
    </format>
    <format dxfId="2024">
      <pivotArea dataOnly="0" labelOnly="1" outline="0" fieldPosition="0">
        <references count="3">
          <reference field="3" count="1" selected="0">
            <x v="4"/>
          </reference>
          <reference field="4" count="1" selected="0">
            <x v="5"/>
          </reference>
          <reference field="5" count="5">
            <x v="14"/>
            <x v="35"/>
            <x v="52"/>
            <x v="55"/>
            <x v="56"/>
          </reference>
        </references>
      </pivotArea>
    </format>
    <format dxfId="2023">
      <pivotArea dataOnly="0" labelOnly="1" outline="0" fieldPosition="0">
        <references count="3">
          <reference field="3" count="1" selected="0">
            <x v="4"/>
          </reference>
          <reference field="4" count="1" selected="0">
            <x v="6"/>
          </reference>
          <reference field="5" count="9">
            <x v="9"/>
            <x v="10"/>
            <x v="15"/>
            <x v="36"/>
            <x v="38"/>
            <x v="44"/>
            <x v="48"/>
            <x v="50"/>
            <x v="55"/>
          </reference>
        </references>
      </pivotArea>
    </format>
    <format dxfId="2022">
      <pivotArea dataOnly="0" labelOnly="1" outline="0" fieldPosition="0">
        <references count="3">
          <reference field="3" count="1" selected="0">
            <x v="5"/>
          </reference>
          <reference field="4" count="1" selected="0">
            <x v="0"/>
          </reference>
          <reference field="5" count="5">
            <x v="2"/>
            <x v="19"/>
            <x v="28"/>
            <x v="31"/>
            <x v="35"/>
          </reference>
        </references>
      </pivotArea>
    </format>
    <format dxfId="2021">
      <pivotArea dataOnly="0" labelOnly="1" outline="0" fieldPosition="0">
        <references count="3">
          <reference field="3" count="1" selected="0">
            <x v="5"/>
          </reference>
          <reference field="4" count="1" selected="0">
            <x v="1"/>
          </reference>
          <reference field="5" count="1">
            <x v="49"/>
          </reference>
        </references>
      </pivotArea>
    </format>
    <format dxfId="2020">
      <pivotArea dataOnly="0" labelOnly="1" outline="0" fieldPosition="0">
        <references count="3">
          <reference field="3" count="1" selected="0">
            <x v="5"/>
          </reference>
          <reference field="4" count="1" selected="0">
            <x v="5"/>
          </reference>
          <reference field="5" count="2">
            <x v="15"/>
            <x v="52"/>
          </reference>
        </references>
      </pivotArea>
    </format>
    <format dxfId="2019">
      <pivotArea dataOnly="0" labelOnly="1" outline="0" fieldPosition="0">
        <references count="3">
          <reference field="3" count="1" selected="0">
            <x v="6"/>
          </reference>
          <reference field="4" count="1" selected="0">
            <x v="0"/>
          </reference>
          <reference field="5" count="1">
            <x v="35"/>
          </reference>
        </references>
      </pivotArea>
    </format>
    <format dxfId="2018">
      <pivotArea dataOnly="0" labelOnly="1" outline="0" fieldPosition="0">
        <references count="3">
          <reference field="3" count="1" selected="0">
            <x v="7"/>
          </reference>
          <reference field="4" count="1" selected="0">
            <x v="0"/>
          </reference>
          <reference field="5" count="13">
            <x v="1"/>
            <x v="2"/>
            <x v="6"/>
            <x v="10"/>
            <x v="11"/>
            <x v="16"/>
            <x v="17"/>
            <x v="19"/>
            <x v="21"/>
            <x v="26"/>
            <x v="43"/>
            <x v="48"/>
            <x v="60"/>
          </reference>
        </references>
      </pivotArea>
    </format>
    <format dxfId="2017">
      <pivotArea dataOnly="0" labelOnly="1" outline="0" fieldPosition="0">
        <references count="3">
          <reference field="3" count="1" selected="0">
            <x v="7"/>
          </reference>
          <reference field="4" count="1" selected="0">
            <x v="2"/>
          </reference>
          <reference field="5" count="11">
            <x v="3"/>
            <x v="4"/>
            <x v="18"/>
            <x v="25"/>
            <x v="30"/>
            <x v="39"/>
            <x v="40"/>
            <x v="46"/>
            <x v="47"/>
            <x v="59"/>
            <x v="61"/>
          </reference>
        </references>
      </pivotArea>
    </format>
    <format dxfId="2016">
      <pivotArea dataOnly="0" labelOnly="1" outline="0" fieldPosition="0">
        <references count="3">
          <reference field="3" count="1" selected="0">
            <x v="7"/>
          </reference>
          <reference field="4" count="1" selected="0">
            <x v="3"/>
          </reference>
          <reference field="5" count="1">
            <x v="23"/>
          </reference>
        </references>
      </pivotArea>
    </format>
    <format dxfId="2015">
      <pivotArea dataOnly="0" labelOnly="1" outline="0" fieldPosition="0">
        <references count="3">
          <reference field="3" count="1" selected="0">
            <x v="8"/>
          </reference>
          <reference field="4" count="1" selected="0">
            <x v="0"/>
          </reference>
          <reference field="5" count="5">
            <x v="2"/>
            <x v="11"/>
            <x v="31"/>
            <x v="35"/>
            <x v="44"/>
          </reference>
        </references>
      </pivotArea>
    </format>
    <format dxfId="2014">
      <pivotArea dataOnly="0" labelOnly="1" outline="0" fieldPosition="0">
        <references count="3">
          <reference field="3" count="1" selected="0">
            <x v="8"/>
          </reference>
          <reference field="4" count="1" selected="0">
            <x v="4"/>
          </reference>
          <reference field="5" count="1">
            <x v="55"/>
          </reference>
        </references>
      </pivotArea>
    </format>
    <format dxfId="2013">
      <pivotArea dataOnly="0" labelOnly="1" outline="0" fieldPosition="0">
        <references count="3">
          <reference field="3" count="1" selected="0">
            <x v="8"/>
          </reference>
          <reference field="4" count="1" selected="0">
            <x v="5"/>
          </reference>
          <reference field="5" count="4">
            <x v="15"/>
            <x v="52"/>
            <x v="55"/>
            <x v="56"/>
          </reference>
        </references>
      </pivotArea>
    </format>
    <format dxfId="2012">
      <pivotArea dataOnly="0" labelOnly="1" outline="0" fieldPosition="0">
        <references count="3">
          <reference field="3" count="1" selected="0">
            <x v="8"/>
          </reference>
          <reference field="4" count="1" selected="0">
            <x v="6"/>
          </reference>
          <reference field="5" count="1">
            <x v="44"/>
          </reference>
        </references>
      </pivotArea>
    </format>
    <format dxfId="2011">
      <pivotArea dataOnly="0" labelOnly="1" outline="0" fieldPosition="0">
        <references count="3">
          <reference field="3" count="1" selected="0">
            <x v="9"/>
          </reference>
          <reference field="4" count="1" selected="0">
            <x v="0"/>
          </reference>
          <reference field="5" count="8">
            <x v="2"/>
            <x v="11"/>
            <x v="15"/>
            <x v="16"/>
            <x v="23"/>
            <x v="31"/>
            <x v="35"/>
            <x v="60"/>
          </reference>
        </references>
      </pivotArea>
    </format>
    <format dxfId="2010">
      <pivotArea dataOnly="0" labelOnly="1" outline="0" fieldPosition="0">
        <references count="3">
          <reference field="3" count="1" selected="0">
            <x v="9"/>
          </reference>
          <reference field="4" count="1" selected="0">
            <x v="5"/>
          </reference>
          <reference field="5" count="5">
            <x v="14"/>
            <x v="35"/>
            <x v="52"/>
            <x v="55"/>
            <x v="56"/>
          </reference>
        </references>
      </pivotArea>
    </format>
    <format dxfId="2009">
      <pivotArea dataOnly="0" labelOnly="1" outline="0" fieldPosition="0">
        <references count="3">
          <reference field="3" count="1" selected="0">
            <x v="10"/>
          </reference>
          <reference field="4" count="1" selected="0">
            <x v="0"/>
          </reference>
          <reference field="5" count="5">
            <x v="2"/>
            <x v="11"/>
            <x v="28"/>
            <x v="35"/>
            <x v="53"/>
          </reference>
        </references>
      </pivotArea>
    </format>
    <format dxfId="2008">
      <pivotArea dataOnly="0" labelOnly="1" outline="0" fieldPosition="0">
        <references count="3">
          <reference field="3" count="1" selected="0">
            <x v="10"/>
          </reference>
          <reference field="4" count="1" selected="0">
            <x v="1"/>
          </reference>
          <reference field="5" count="1">
            <x v="49"/>
          </reference>
        </references>
      </pivotArea>
    </format>
    <format dxfId="2007">
      <pivotArea dataOnly="0" labelOnly="1" outline="0" fieldPosition="0">
        <references count="3">
          <reference field="3" count="1" selected="0">
            <x v="10"/>
          </reference>
          <reference field="4" count="1" selected="0">
            <x v="5"/>
          </reference>
          <reference field="5" count="2">
            <x v="15"/>
            <x v="52"/>
          </reference>
        </references>
      </pivotArea>
    </format>
    <format dxfId="2006">
      <pivotArea dataOnly="0" labelOnly="1" outline="0" fieldPosition="0">
        <references count="3">
          <reference field="3" count="1" selected="0">
            <x v="10"/>
          </reference>
          <reference field="4" count="1" selected="0">
            <x v="6"/>
          </reference>
          <reference field="5" count="1">
            <x v="53"/>
          </reference>
        </references>
      </pivotArea>
    </format>
    <format dxfId="2005">
      <pivotArea dataOnly="0" labelOnly="1" outline="0" fieldPosition="0">
        <references count="3">
          <reference field="3" count="1" selected="0">
            <x v="11"/>
          </reference>
          <reference field="4" count="1" selected="0">
            <x v="0"/>
          </reference>
          <reference field="5" count="4">
            <x v="2"/>
            <x v="28"/>
            <x v="31"/>
            <x v="35"/>
          </reference>
        </references>
      </pivotArea>
    </format>
    <format dxfId="2004">
      <pivotArea dataOnly="0" labelOnly="1" outline="0" fieldPosition="0">
        <references count="3">
          <reference field="3" count="1" selected="0">
            <x v="11"/>
          </reference>
          <reference field="4" count="1" selected="0">
            <x v="1"/>
          </reference>
          <reference field="5" count="1">
            <x v="49"/>
          </reference>
        </references>
      </pivotArea>
    </format>
    <format dxfId="2003">
      <pivotArea dataOnly="0" labelOnly="1" outline="0" fieldPosition="0">
        <references count="3">
          <reference field="3" count="1" selected="0">
            <x v="11"/>
          </reference>
          <reference field="4" count="1" selected="0">
            <x v="4"/>
          </reference>
          <reference field="5" count="1">
            <x v="55"/>
          </reference>
        </references>
      </pivotArea>
    </format>
    <format dxfId="2002">
      <pivotArea dataOnly="0" labelOnly="1" outline="0" fieldPosition="0">
        <references count="3">
          <reference field="3" count="1" selected="0">
            <x v="11"/>
          </reference>
          <reference field="4" count="1" selected="0">
            <x v="5"/>
          </reference>
          <reference field="5" count="2">
            <x v="15"/>
            <x v="52"/>
          </reference>
        </references>
      </pivotArea>
    </format>
    <format dxfId="2001">
      <pivotArea dataOnly="0" labelOnly="1" outline="0" fieldPosition="0">
        <references count="3">
          <reference field="3" count="1" selected="0">
            <x v="12"/>
          </reference>
          <reference field="4" count="1" selected="0">
            <x v="0"/>
          </reference>
          <reference field="5" count="2">
            <x v="2"/>
            <x v="35"/>
          </reference>
        </references>
      </pivotArea>
    </format>
    <format dxfId="2000">
      <pivotArea dataOnly="0" labelOnly="1" outline="0" fieldPosition="0">
        <references count="3">
          <reference field="3" count="1" selected="0">
            <x v="12"/>
          </reference>
          <reference field="4" count="1" selected="0">
            <x v="4"/>
          </reference>
          <reference field="5" count="1">
            <x v="55"/>
          </reference>
        </references>
      </pivotArea>
    </format>
    <format dxfId="1999">
      <pivotArea dataOnly="0" labelOnly="1" outline="0" fieldPosition="0">
        <references count="3">
          <reference field="3" count="1" selected="0">
            <x v="12"/>
          </reference>
          <reference field="4" count="1" selected="0">
            <x v="5"/>
          </reference>
          <reference field="5" count="2">
            <x v="52"/>
            <x v="56"/>
          </reference>
        </references>
      </pivotArea>
    </format>
    <format dxfId="1998">
      <pivotArea dataOnly="0" labelOnly="1" outline="0" fieldPosition="0">
        <references count="3">
          <reference field="3" count="1" selected="0">
            <x v="13"/>
          </reference>
          <reference field="4" count="1" selected="0">
            <x v="0"/>
          </reference>
          <reference field="5" count="3">
            <x v="2"/>
            <x v="31"/>
            <x v="35"/>
          </reference>
        </references>
      </pivotArea>
    </format>
    <format dxfId="1997">
      <pivotArea dataOnly="0" labelOnly="1" outline="0" fieldPosition="0">
        <references count="3">
          <reference field="3" count="1" selected="0">
            <x v="13"/>
          </reference>
          <reference field="4" count="1" selected="0">
            <x v="4"/>
          </reference>
          <reference field="5" count="1">
            <x v="55"/>
          </reference>
        </references>
      </pivotArea>
    </format>
    <format dxfId="1996">
      <pivotArea dataOnly="0" labelOnly="1" outline="0" fieldPosition="0">
        <references count="3">
          <reference field="3" count="1" selected="0">
            <x v="13"/>
          </reference>
          <reference field="4" count="1" selected="0">
            <x v="5"/>
          </reference>
          <reference field="5" count="2">
            <x v="15"/>
            <x v="52"/>
          </reference>
        </references>
      </pivotArea>
    </format>
    <format dxfId="1995">
      <pivotArea dataOnly="0" labelOnly="1" outline="0" fieldPosition="0">
        <references count="3">
          <reference field="3" count="1" selected="0">
            <x v="14"/>
          </reference>
          <reference field="4" count="1" selected="0">
            <x v="0"/>
          </reference>
          <reference field="5" count="25">
            <x v="1"/>
            <x v="2"/>
            <x v="5"/>
            <x v="6"/>
            <x v="9"/>
            <x v="10"/>
            <x v="11"/>
            <x v="13"/>
            <x v="14"/>
            <x v="15"/>
            <x v="20"/>
            <x v="22"/>
            <x v="27"/>
            <x v="28"/>
            <x v="29"/>
            <x v="31"/>
            <x v="32"/>
            <x v="33"/>
            <x v="34"/>
            <x v="35"/>
            <x v="36"/>
            <x v="45"/>
            <x v="53"/>
            <x v="55"/>
            <x v="63"/>
          </reference>
        </references>
      </pivotArea>
    </format>
    <format dxfId="1994">
      <pivotArea dataOnly="0" labelOnly="1" outline="0" fieldPosition="0">
        <references count="3">
          <reference field="3" count="1" selected="0">
            <x v="14"/>
          </reference>
          <reference field="4" count="1" selected="0">
            <x v="1"/>
          </reference>
          <reference field="5" count="1">
            <x v="49"/>
          </reference>
        </references>
      </pivotArea>
    </format>
    <format dxfId="1993">
      <pivotArea dataOnly="0" labelOnly="1" outline="0" fieldPosition="0">
        <references count="3">
          <reference field="3" count="1" selected="0">
            <x v="14"/>
          </reference>
          <reference field="4" count="1" selected="0">
            <x v="4"/>
          </reference>
          <reference field="5" count="1">
            <x v="15"/>
          </reference>
        </references>
      </pivotArea>
    </format>
    <format dxfId="1992">
      <pivotArea dataOnly="0" labelOnly="1" outline="0" fieldPosition="0">
        <references count="3">
          <reference field="3" count="1" selected="0">
            <x v="14"/>
          </reference>
          <reference field="4" count="1" selected="0">
            <x v="5"/>
          </reference>
          <reference field="5" count="3">
            <x v="52"/>
            <x v="55"/>
            <x v="56"/>
          </reference>
        </references>
      </pivotArea>
    </format>
    <format dxfId="1991">
      <pivotArea dataOnly="0" labelOnly="1" outline="0" fieldPosition="0">
        <references count="3">
          <reference field="3" count="1" selected="0">
            <x v="14"/>
          </reference>
          <reference field="4" count="1" selected="0">
            <x v="6"/>
          </reference>
          <reference field="5" count="10">
            <x v="9"/>
            <x v="10"/>
            <x v="15"/>
            <x v="16"/>
            <x v="20"/>
            <x v="37"/>
            <x v="38"/>
            <x v="53"/>
            <x v="55"/>
            <x v="62"/>
          </reference>
        </references>
      </pivotArea>
    </format>
    <format dxfId="1990">
      <pivotArea dataOnly="0" labelOnly="1" outline="0" fieldPosition="0">
        <references count="3">
          <reference field="3" count="1" selected="0">
            <x v="15"/>
          </reference>
          <reference field="4" count="1" selected="0">
            <x v="0"/>
          </reference>
          <reference field="5" count="3">
            <x v="2"/>
            <x v="19"/>
            <x v="35"/>
          </reference>
        </references>
      </pivotArea>
    </format>
    <format dxfId="1989">
      <pivotArea dataOnly="0" labelOnly="1" outline="0" fieldPosition="0">
        <references count="3">
          <reference field="3" count="1" selected="0">
            <x v="15"/>
          </reference>
          <reference field="4" count="1" selected="0">
            <x v="4"/>
          </reference>
          <reference field="5" count="1">
            <x v="42"/>
          </reference>
        </references>
      </pivotArea>
    </format>
    <format dxfId="1988">
      <pivotArea dataOnly="0" labelOnly="1" outline="0" fieldPosition="0">
        <references count="3">
          <reference field="3" count="1" selected="0">
            <x v="15"/>
          </reference>
          <reference field="4" count="1" selected="0">
            <x v="5"/>
          </reference>
          <reference field="5" count="2">
            <x v="15"/>
            <x v="52"/>
          </reference>
        </references>
      </pivotArea>
    </format>
    <format dxfId="1987">
      <pivotArea dataOnly="0" labelOnly="1" outline="0" fieldPosition="0">
        <references count="3">
          <reference field="3" count="1" selected="0">
            <x v="16"/>
          </reference>
          <reference field="4" count="1" selected="0">
            <x v="0"/>
          </reference>
          <reference field="5" count="6">
            <x v="2"/>
            <x v="10"/>
            <x v="11"/>
            <x v="28"/>
            <x v="35"/>
            <x v="53"/>
          </reference>
        </references>
      </pivotArea>
    </format>
    <format dxfId="1986">
      <pivotArea dataOnly="0" labelOnly="1" outline="0" fieldPosition="0">
        <references count="3">
          <reference field="3" count="1" selected="0">
            <x v="16"/>
          </reference>
          <reference field="4" count="1" selected="0">
            <x v="1"/>
          </reference>
          <reference field="5" count="1">
            <x v="49"/>
          </reference>
        </references>
      </pivotArea>
    </format>
    <format dxfId="1985">
      <pivotArea dataOnly="0" labelOnly="1" outline="0" fieldPosition="0">
        <references count="3">
          <reference field="3" count="1" selected="0">
            <x v="16"/>
          </reference>
          <reference field="4" count="1" selected="0">
            <x v="4"/>
          </reference>
          <reference field="5" count="1">
            <x v="15"/>
          </reference>
        </references>
      </pivotArea>
    </format>
    <format dxfId="1984">
      <pivotArea dataOnly="0" labelOnly="1" outline="0" fieldPosition="0">
        <references count="3">
          <reference field="3" count="1" selected="0">
            <x v="16"/>
          </reference>
          <reference field="4" count="1" selected="0">
            <x v="5"/>
          </reference>
          <reference field="5" count="5">
            <x v="1"/>
            <x v="15"/>
            <x v="52"/>
            <x v="55"/>
            <x v="56"/>
          </reference>
        </references>
      </pivotArea>
    </format>
    <format dxfId="1983">
      <pivotArea dataOnly="0" labelOnly="1" outline="0" fieldPosition="0">
        <references count="3">
          <reference field="3" count="1" selected="0">
            <x v="16"/>
          </reference>
          <reference field="4" count="1" selected="0">
            <x v="6"/>
          </reference>
          <reference field="5" count="1">
            <x v="53"/>
          </reference>
        </references>
      </pivotArea>
    </format>
    <format dxfId="1982">
      <pivotArea dataOnly="0" labelOnly="1" outline="0" fieldPosition="0">
        <references count="3">
          <reference field="3" count="1" selected="0">
            <x v="17"/>
          </reference>
          <reference field="4" count="1" selected="0">
            <x v="0"/>
          </reference>
          <reference field="5" count="3">
            <x v="2"/>
            <x v="28"/>
            <x v="35"/>
          </reference>
        </references>
      </pivotArea>
    </format>
    <format dxfId="1981">
      <pivotArea dataOnly="0" labelOnly="1" outline="0" fieldPosition="0">
        <references count="3">
          <reference field="3" count="1" selected="0">
            <x v="17"/>
          </reference>
          <reference field="4" count="1" selected="0">
            <x v="1"/>
          </reference>
          <reference field="5" count="1">
            <x v="49"/>
          </reference>
        </references>
      </pivotArea>
    </format>
    <format dxfId="1980">
      <pivotArea dataOnly="0" labelOnly="1" outline="0" fieldPosition="0">
        <references count="3">
          <reference field="3" count="1" selected="0">
            <x v="17"/>
          </reference>
          <reference field="4" count="1" selected="0">
            <x v="5"/>
          </reference>
          <reference field="5" count="2">
            <x v="15"/>
            <x v="52"/>
          </reference>
        </references>
      </pivotArea>
    </format>
    <format dxfId="1979">
      <pivotArea dataOnly="0" labelOnly="1" outline="0" fieldPosition="0">
        <references count="3">
          <reference field="3" count="1" selected="0">
            <x v="18"/>
          </reference>
          <reference field="4" count="1" selected="0">
            <x v="0"/>
          </reference>
          <reference field="5" count="24">
            <x v="1"/>
            <x v="2"/>
            <x v="5"/>
            <x v="6"/>
            <x v="7"/>
            <x v="10"/>
            <x v="11"/>
            <x v="13"/>
            <x v="15"/>
            <x v="22"/>
            <x v="24"/>
            <x v="27"/>
            <x v="31"/>
            <x v="33"/>
            <x v="34"/>
            <x v="35"/>
            <x v="41"/>
            <x v="44"/>
            <x v="45"/>
            <x v="48"/>
            <x v="54"/>
            <x v="55"/>
            <x v="63"/>
            <x v="65"/>
          </reference>
        </references>
      </pivotArea>
    </format>
    <format dxfId="1978">
      <pivotArea dataOnly="0" labelOnly="1" outline="0" fieldPosition="0">
        <references count="3">
          <reference field="3" count="1" selected="0">
            <x v="18"/>
          </reference>
          <reference field="4" count="1" selected="0">
            <x v="4"/>
          </reference>
          <reference field="5" count="2">
            <x v="15"/>
            <x v="42"/>
          </reference>
        </references>
      </pivotArea>
    </format>
    <format dxfId="1977">
      <pivotArea dataOnly="0" labelOnly="1" outline="0" fieldPosition="0">
        <references count="3">
          <reference field="3" count="1" selected="0">
            <x v="18"/>
          </reference>
          <reference field="4" count="1" selected="0">
            <x v="5"/>
          </reference>
          <reference field="5" count="4">
            <x v="14"/>
            <x v="52"/>
            <x v="55"/>
            <x v="56"/>
          </reference>
        </references>
      </pivotArea>
    </format>
    <format dxfId="1976">
      <pivotArea dataOnly="0" labelOnly="1" outline="0" fieldPosition="0">
        <references count="3">
          <reference field="3" count="1" selected="0">
            <x v="18"/>
          </reference>
          <reference field="4" count="1" selected="0">
            <x v="6"/>
          </reference>
          <reference field="5" count="15">
            <x v="1"/>
            <x v="9"/>
            <x v="10"/>
            <x v="15"/>
            <x v="20"/>
            <x v="34"/>
            <x v="35"/>
            <x v="38"/>
            <x v="41"/>
            <x v="50"/>
            <x v="52"/>
            <x v="55"/>
            <x v="56"/>
            <x v="62"/>
            <x v="65"/>
          </reference>
        </references>
      </pivotArea>
    </format>
    <format dxfId="1975">
      <pivotArea dataOnly="0" labelOnly="1" outline="0" fieldPosition="0">
        <references count="3">
          <reference field="3" count="1" selected="0">
            <x v="19"/>
          </reference>
          <reference field="4" count="1" selected="0">
            <x v="0"/>
          </reference>
          <reference field="5" count="27">
            <x v="0"/>
            <x v="1"/>
            <x v="2"/>
            <x v="5"/>
            <x v="6"/>
            <x v="9"/>
            <x v="10"/>
            <x v="11"/>
            <x v="13"/>
            <x v="15"/>
            <x v="16"/>
            <x v="19"/>
            <x v="20"/>
            <x v="22"/>
            <x v="27"/>
            <x v="28"/>
            <x v="31"/>
            <x v="32"/>
            <x v="33"/>
            <x v="34"/>
            <x v="35"/>
            <x v="36"/>
            <x v="45"/>
            <x v="53"/>
            <x v="55"/>
            <x v="56"/>
            <x v="65"/>
          </reference>
        </references>
      </pivotArea>
    </format>
    <format dxfId="1974">
      <pivotArea dataOnly="0" labelOnly="1" outline="0" fieldPosition="0">
        <references count="3">
          <reference field="3" count="1" selected="0">
            <x v="19"/>
          </reference>
          <reference field="4" count="1" selected="0">
            <x v="1"/>
          </reference>
          <reference field="5" count="1">
            <x v="49"/>
          </reference>
        </references>
      </pivotArea>
    </format>
    <format dxfId="1973">
      <pivotArea dataOnly="0" labelOnly="1" outline="0" fieldPosition="0">
        <references count="3">
          <reference field="3" count="1" selected="0">
            <x v="19"/>
          </reference>
          <reference field="4" count="1" selected="0">
            <x v="4"/>
          </reference>
          <reference field="5" count="1">
            <x v="15"/>
          </reference>
        </references>
      </pivotArea>
    </format>
    <format dxfId="1972">
      <pivotArea dataOnly="0" labelOnly="1" outline="0" fieldPosition="0">
        <references count="3">
          <reference field="3" count="1" selected="0">
            <x v="19"/>
          </reference>
          <reference field="4" count="1" selected="0">
            <x v="5"/>
          </reference>
          <reference field="5" count="3">
            <x v="52"/>
            <x v="55"/>
            <x v="56"/>
          </reference>
        </references>
      </pivotArea>
    </format>
    <format dxfId="1971">
      <pivotArea dataOnly="0" labelOnly="1" outline="0" fieldPosition="0">
        <references count="3">
          <reference field="3" count="1" selected="0">
            <x v="20"/>
          </reference>
          <reference field="4" count="1" selected="0">
            <x v="0"/>
          </reference>
          <reference field="5" count="6">
            <x v="2"/>
            <x v="11"/>
            <x v="15"/>
            <x v="23"/>
            <x v="35"/>
            <x v="64"/>
          </reference>
        </references>
      </pivotArea>
    </format>
    <format dxfId="1970">
      <pivotArea dataOnly="0" labelOnly="1" outline="0" fieldPosition="0">
        <references count="3">
          <reference field="3" count="1" selected="0">
            <x v="20"/>
          </reference>
          <reference field="4" count="1" selected="0">
            <x v="5"/>
          </reference>
          <reference field="5" count="4">
            <x v="14"/>
            <x v="52"/>
            <x v="55"/>
            <x v="56"/>
          </reference>
        </references>
      </pivotArea>
    </format>
    <format dxfId="1969">
      <pivotArea dataOnly="0" labelOnly="1" outline="0" fieldPosition="0">
        <references count="3">
          <reference field="3" count="1" selected="0">
            <x v="20"/>
          </reference>
          <reference field="4" count="1" selected="0">
            <x v="6"/>
          </reference>
          <reference field="5" count="9">
            <x v="1"/>
            <x v="7"/>
            <x v="15"/>
            <x v="23"/>
            <x v="38"/>
            <x v="48"/>
            <x v="50"/>
            <x v="55"/>
            <x v="57"/>
          </reference>
        </references>
      </pivotArea>
    </format>
    <format dxfId="1968">
      <pivotArea dataOnly="0" labelOnly="1" outline="0" fieldPosition="0">
        <references count="3">
          <reference field="3" count="1" selected="0">
            <x v="21"/>
          </reference>
          <reference field="4" count="1" selected="0">
            <x v="0"/>
          </reference>
          <reference field="5" count="4">
            <x v="2"/>
            <x v="11"/>
            <x v="35"/>
            <x v="44"/>
          </reference>
        </references>
      </pivotArea>
    </format>
    <format dxfId="1967">
      <pivotArea dataOnly="0" labelOnly="1" outline="0" fieldPosition="0">
        <references count="3">
          <reference field="3" count="1" selected="0">
            <x v="21"/>
          </reference>
          <reference field="4" count="1" selected="0">
            <x v="5"/>
          </reference>
          <reference field="5" count="2">
            <x v="15"/>
            <x v="52"/>
          </reference>
        </references>
      </pivotArea>
    </format>
    <format dxfId="1966">
      <pivotArea dataOnly="0" labelOnly="1" outline="0" fieldPosition="0">
        <references count="3">
          <reference field="3" count="1" selected="0">
            <x v="21"/>
          </reference>
          <reference field="4" count="1" selected="0">
            <x v="6"/>
          </reference>
          <reference field="5" count="1">
            <x v="44"/>
          </reference>
        </references>
      </pivotArea>
    </format>
    <format dxfId="1965">
      <pivotArea dataOnly="0" labelOnly="1" outline="0" fieldPosition="0">
        <references count="3">
          <reference field="3" count="1" selected="0">
            <x v="22"/>
          </reference>
          <reference field="4" count="1" selected="0">
            <x v="0"/>
          </reference>
          <reference field="5" count="5">
            <x v="2"/>
            <x v="19"/>
            <x v="28"/>
            <x v="31"/>
            <x v="35"/>
          </reference>
        </references>
      </pivotArea>
    </format>
    <format dxfId="1964">
      <pivotArea dataOnly="0" labelOnly="1" outline="0" fieldPosition="0">
        <references count="3">
          <reference field="3" count="1" selected="0">
            <x v="22"/>
          </reference>
          <reference field="4" count="1" selected="0">
            <x v="1"/>
          </reference>
          <reference field="5" count="1">
            <x v="49"/>
          </reference>
        </references>
      </pivotArea>
    </format>
    <format dxfId="1963">
      <pivotArea dataOnly="0" labelOnly="1" outline="0" fieldPosition="0">
        <references count="3">
          <reference field="3" count="1" selected="0">
            <x v="22"/>
          </reference>
          <reference field="4" count="1" selected="0">
            <x v="4"/>
          </reference>
          <reference field="5" count="1">
            <x v="15"/>
          </reference>
        </references>
      </pivotArea>
    </format>
    <format dxfId="1962">
      <pivotArea dataOnly="0" labelOnly="1" outline="0" fieldPosition="0">
        <references count="3">
          <reference field="3" count="1" selected="0">
            <x v="22"/>
          </reference>
          <reference field="4" count="1" selected="0">
            <x v="5"/>
          </reference>
          <reference field="5" count="1">
            <x v="52"/>
          </reference>
        </references>
      </pivotArea>
    </format>
    <format dxfId="1961">
      <pivotArea dataOnly="0" labelOnly="1" outline="0" fieldPosition="0">
        <references count="3">
          <reference field="3" count="1" selected="0">
            <x v="23"/>
          </reference>
          <reference field="4" count="1" selected="0">
            <x v="0"/>
          </reference>
          <reference field="5" count="1">
            <x v="2"/>
          </reference>
        </references>
      </pivotArea>
    </format>
    <format dxfId="1960">
      <pivotArea dataOnly="0" labelOnly="1" outline="0" fieldPosition="0">
        <references count="3">
          <reference field="3" count="1" selected="0">
            <x v="24"/>
          </reference>
          <reference field="4" count="1" selected="0">
            <x v="0"/>
          </reference>
          <reference field="5" count="2">
            <x v="2"/>
            <x v="35"/>
          </reference>
        </references>
      </pivotArea>
    </format>
    <format dxfId="1959">
      <pivotArea dataOnly="0" labelOnly="1" outline="0" fieldPosition="0">
        <references count="3">
          <reference field="3" count="1" selected="0">
            <x v="24"/>
          </reference>
          <reference field="4" count="1" selected="0">
            <x v="5"/>
          </reference>
          <reference field="5" count="2">
            <x v="15"/>
            <x v="52"/>
          </reference>
        </references>
      </pivotArea>
    </format>
    <format dxfId="1958">
      <pivotArea dataOnly="0" labelOnly="1" outline="0" fieldPosition="0">
        <references count="3">
          <reference field="3" count="1" selected="0">
            <x v="25"/>
          </reference>
          <reference field="4" count="1" selected="0">
            <x v="0"/>
          </reference>
          <reference field="5" count="5">
            <x v="2"/>
            <x v="19"/>
            <x v="28"/>
            <x v="31"/>
            <x v="35"/>
          </reference>
        </references>
      </pivotArea>
    </format>
    <format dxfId="1957">
      <pivotArea dataOnly="0" labelOnly="1" outline="0" fieldPosition="0">
        <references count="3">
          <reference field="3" count="1" selected="0">
            <x v="25"/>
          </reference>
          <reference field="4" count="1" selected="0">
            <x v="1"/>
          </reference>
          <reference field="5" count="1">
            <x v="49"/>
          </reference>
        </references>
      </pivotArea>
    </format>
    <format dxfId="1956">
      <pivotArea dataOnly="0" labelOnly="1" outline="0" fieldPosition="0">
        <references count="3">
          <reference field="3" count="1" selected="0">
            <x v="25"/>
          </reference>
          <reference field="4" count="1" selected="0">
            <x v="4"/>
          </reference>
          <reference field="5" count="1">
            <x v="55"/>
          </reference>
        </references>
      </pivotArea>
    </format>
    <format dxfId="1955">
      <pivotArea dataOnly="0" labelOnly="1" outline="0" fieldPosition="0">
        <references count="3">
          <reference field="3" count="1" selected="0">
            <x v="25"/>
          </reference>
          <reference field="4" count="1" selected="0">
            <x v="5"/>
          </reference>
          <reference field="5" count="2">
            <x v="15"/>
            <x v="52"/>
          </reference>
        </references>
      </pivotArea>
    </format>
    <format dxfId="1954">
      <pivotArea dataOnly="0" labelOnly="1" outline="0" fieldPosition="0">
        <references count="3">
          <reference field="3" count="1" selected="0">
            <x v="26"/>
          </reference>
          <reference field="4" count="1" selected="0">
            <x v="0"/>
          </reference>
          <reference field="5" count="5">
            <x v="2"/>
            <x v="11"/>
            <x v="15"/>
            <x v="23"/>
            <x v="35"/>
          </reference>
        </references>
      </pivotArea>
    </format>
    <format dxfId="1953">
      <pivotArea dataOnly="0" labelOnly="1" outline="0" fieldPosition="0">
        <references count="3">
          <reference field="3" count="1" selected="0">
            <x v="26"/>
          </reference>
          <reference field="4" count="1" selected="0">
            <x v="5"/>
          </reference>
          <reference field="5" count="4">
            <x v="14"/>
            <x v="52"/>
            <x v="55"/>
            <x v="56"/>
          </reference>
        </references>
      </pivotArea>
    </format>
    <format dxfId="1952">
      <pivotArea dataOnly="0" labelOnly="1" outline="0" fieldPosition="0">
        <references count="3">
          <reference field="3" count="1" selected="0">
            <x v="27"/>
          </reference>
          <reference field="4" count="1" selected="0">
            <x v="0"/>
          </reference>
          <reference field="5" count="2">
            <x v="2"/>
            <x v="11"/>
          </reference>
        </references>
      </pivotArea>
    </format>
    <format dxfId="1951">
      <pivotArea dataOnly="0" labelOnly="1" outline="0" fieldPosition="0">
        <references count="3">
          <reference field="3" count="1" selected="0">
            <x v="27"/>
          </reference>
          <reference field="4" count="1" selected="0">
            <x v="5"/>
          </reference>
          <reference field="5" count="2">
            <x v="15"/>
            <x v="52"/>
          </reference>
        </references>
      </pivotArea>
    </format>
    <format dxfId="1950">
      <pivotArea dataOnly="0" labelOnly="1" outline="0" fieldPosition="0">
        <references count="3">
          <reference field="3" count="1" selected="0">
            <x v="28"/>
          </reference>
          <reference field="4" count="1" selected="0">
            <x v="0"/>
          </reference>
          <reference field="5" count="6">
            <x v="2"/>
            <x v="11"/>
            <x v="28"/>
            <x v="31"/>
            <x v="35"/>
            <x v="53"/>
          </reference>
        </references>
      </pivotArea>
    </format>
    <format dxfId="1949">
      <pivotArea dataOnly="0" labelOnly="1" outline="0" fieldPosition="0">
        <references count="3">
          <reference field="3" count="1" selected="0">
            <x v="28"/>
          </reference>
          <reference field="4" count="1" selected="0">
            <x v="1"/>
          </reference>
          <reference field="5" count="1">
            <x v="49"/>
          </reference>
        </references>
      </pivotArea>
    </format>
    <format dxfId="1948">
      <pivotArea dataOnly="0" labelOnly="1" outline="0" fieldPosition="0">
        <references count="3">
          <reference field="3" count="1" selected="0">
            <x v="28"/>
          </reference>
          <reference field="4" count="1" selected="0">
            <x v="4"/>
          </reference>
          <reference field="5" count="2">
            <x v="42"/>
            <x v="65"/>
          </reference>
        </references>
      </pivotArea>
    </format>
    <format dxfId="1947">
      <pivotArea dataOnly="0" labelOnly="1" outline="0" fieldPosition="0">
        <references count="3">
          <reference field="3" count="1" selected="0">
            <x v="28"/>
          </reference>
          <reference field="4" count="1" selected="0">
            <x v="5"/>
          </reference>
          <reference field="5" count="2">
            <x v="15"/>
            <x v="52"/>
          </reference>
        </references>
      </pivotArea>
    </format>
    <format dxfId="1946">
      <pivotArea dataOnly="0" labelOnly="1" outline="0" fieldPosition="0">
        <references count="3">
          <reference field="3" count="1" selected="0">
            <x v="28"/>
          </reference>
          <reference field="4" count="1" selected="0">
            <x v="6"/>
          </reference>
          <reference field="5" count="1">
            <x v="53"/>
          </reference>
        </references>
      </pivotArea>
    </format>
    <format dxfId="1945">
      <pivotArea dataOnly="0" labelOnly="1" outline="0" fieldPosition="0">
        <references count="3">
          <reference field="3" count="1" selected="0">
            <x v="29"/>
          </reference>
          <reference field="4" count="1" selected="0">
            <x v="0"/>
          </reference>
          <reference field="5" count="3">
            <x v="2"/>
            <x v="31"/>
            <x v="35"/>
          </reference>
        </references>
      </pivotArea>
    </format>
    <format dxfId="1944">
      <pivotArea dataOnly="0" labelOnly="1" outline="0" fieldPosition="0">
        <references count="3">
          <reference field="3" count="1" selected="0">
            <x v="29"/>
          </reference>
          <reference field="4" count="1" selected="0">
            <x v="1"/>
          </reference>
          <reference field="5" count="1">
            <x v="49"/>
          </reference>
        </references>
      </pivotArea>
    </format>
    <format dxfId="1943">
      <pivotArea dataOnly="0" labelOnly="1" outline="0" fieldPosition="0">
        <references count="3">
          <reference field="3" count="1" selected="0">
            <x v="30"/>
          </reference>
          <reference field="4" count="1" selected="0">
            <x v="0"/>
          </reference>
          <reference field="5" count="4">
            <x v="2"/>
            <x v="16"/>
            <x v="31"/>
            <x v="35"/>
          </reference>
        </references>
      </pivotArea>
    </format>
    <format dxfId="1942">
      <pivotArea dataOnly="0" labelOnly="1" outline="0" fieldPosition="0">
        <references count="3">
          <reference field="3" count="1" selected="0">
            <x v="30"/>
          </reference>
          <reference field="4" count="1" selected="0">
            <x v="5"/>
          </reference>
          <reference field="5" count="2">
            <x v="15"/>
            <x v="52"/>
          </reference>
        </references>
      </pivotArea>
    </format>
    <format dxfId="1941">
      <pivotArea dataOnly="0" labelOnly="1" outline="0" fieldPosition="0">
        <references count="3">
          <reference field="3" count="1" selected="0">
            <x v="31"/>
          </reference>
          <reference field="4" count="1" selected="0">
            <x v="0"/>
          </reference>
          <reference field="5" count="3">
            <x v="2"/>
            <x v="19"/>
            <x v="35"/>
          </reference>
        </references>
      </pivotArea>
    </format>
    <format dxfId="1940">
      <pivotArea dataOnly="0" labelOnly="1" outline="0" fieldPosition="0">
        <references count="3">
          <reference field="3" count="1" selected="0">
            <x v="31"/>
          </reference>
          <reference field="4" count="1" selected="0">
            <x v="5"/>
          </reference>
          <reference field="5" count="5">
            <x v="14"/>
            <x v="15"/>
            <x v="52"/>
            <x v="55"/>
            <x v="56"/>
          </reference>
        </references>
      </pivotArea>
    </format>
    <format dxfId="1939">
      <pivotArea dataOnly="0" labelOnly="1" outline="0" fieldPosition="0">
        <references count="3">
          <reference field="3" count="1" selected="0">
            <x v="32"/>
          </reference>
          <reference field="4" count="1" selected="0">
            <x v="0"/>
          </reference>
          <reference field="5" count="2">
            <x v="2"/>
            <x v="19"/>
          </reference>
        </references>
      </pivotArea>
    </format>
    <format dxfId="1938">
      <pivotArea dataOnly="0" labelOnly="1" outline="0" fieldPosition="0">
        <references count="3">
          <reference field="3" count="1" selected="0">
            <x v="32"/>
          </reference>
          <reference field="4" count="1" selected="0">
            <x v="4"/>
          </reference>
          <reference field="5" count="2">
            <x v="42"/>
            <x v="55"/>
          </reference>
        </references>
      </pivotArea>
    </format>
    <format dxfId="1937">
      <pivotArea dataOnly="0" labelOnly="1" outline="0" fieldPosition="0">
        <references count="3">
          <reference field="3" count="1" selected="0">
            <x v="33"/>
          </reference>
          <reference field="4" count="1" selected="0">
            <x v="0"/>
          </reference>
          <reference field="5" count="1">
            <x v="35"/>
          </reference>
        </references>
      </pivotArea>
    </format>
    <format dxfId="1936">
      <pivotArea dataOnly="0" labelOnly="1" outline="0" fieldPosition="0">
        <references count="3">
          <reference field="3" count="1" selected="0">
            <x v="34"/>
          </reference>
          <reference field="4" count="1" selected="0">
            <x v="0"/>
          </reference>
          <reference field="5" count="3">
            <x v="2"/>
            <x v="19"/>
            <x v="35"/>
          </reference>
        </references>
      </pivotArea>
    </format>
    <format dxfId="1935">
      <pivotArea dataOnly="0" labelOnly="1" outline="0" fieldPosition="0">
        <references count="3">
          <reference field="3" count="1" selected="0">
            <x v="34"/>
          </reference>
          <reference field="4" count="1" selected="0">
            <x v="4"/>
          </reference>
          <reference field="5" count="1">
            <x v="55"/>
          </reference>
        </references>
      </pivotArea>
    </format>
    <format dxfId="1934">
      <pivotArea dataOnly="0" labelOnly="1" outline="0" fieldPosition="0">
        <references count="3">
          <reference field="3" count="1" selected="0">
            <x v="34"/>
          </reference>
          <reference field="4" count="1" selected="0">
            <x v="5"/>
          </reference>
          <reference field="5" count="3">
            <x v="52"/>
            <x v="55"/>
            <x v="56"/>
          </reference>
        </references>
      </pivotArea>
    </format>
    <format dxfId="1933">
      <pivotArea dataOnly="0" labelOnly="1" outline="0" fieldPosition="0">
        <references count="3">
          <reference field="3" count="1" selected="0">
            <x v="35"/>
          </reference>
          <reference field="4" count="1" selected="0">
            <x v="0"/>
          </reference>
          <reference field="5" count="4">
            <x v="2"/>
            <x v="28"/>
            <x v="31"/>
            <x v="35"/>
          </reference>
        </references>
      </pivotArea>
    </format>
    <format dxfId="1932">
      <pivotArea dataOnly="0" labelOnly="1" outline="0" fieldPosition="0">
        <references count="3">
          <reference field="3" count="1" selected="0">
            <x v="35"/>
          </reference>
          <reference field="4" count="1" selected="0">
            <x v="1"/>
          </reference>
          <reference field="5" count="1">
            <x v="49"/>
          </reference>
        </references>
      </pivotArea>
    </format>
    <format dxfId="1931">
      <pivotArea dataOnly="0" labelOnly="1" outline="0" fieldPosition="0">
        <references count="3">
          <reference field="3" count="1" selected="0">
            <x v="35"/>
          </reference>
          <reference field="4" count="1" selected="0">
            <x v="4"/>
          </reference>
          <reference field="5" count="1">
            <x v="42"/>
          </reference>
        </references>
      </pivotArea>
    </format>
    <format dxfId="1930">
      <pivotArea dataOnly="0" labelOnly="1" outline="0" fieldPosition="0">
        <references count="3">
          <reference field="3" count="1" selected="0">
            <x v="35"/>
          </reference>
          <reference field="4" count="1" selected="0">
            <x v="5"/>
          </reference>
          <reference field="5" count="2">
            <x v="15"/>
            <x v="52"/>
          </reference>
        </references>
      </pivotArea>
    </format>
    <format dxfId="1929">
      <pivotArea dataOnly="0" labelOnly="1" outline="0" fieldPosition="0">
        <references count="3">
          <reference field="3" count="1" selected="0">
            <x v="36"/>
          </reference>
          <reference field="4" count="1" selected="0">
            <x v="0"/>
          </reference>
          <reference field="5" count="23">
            <x v="1"/>
            <x v="2"/>
            <x v="5"/>
            <x v="6"/>
            <x v="8"/>
            <x v="9"/>
            <x v="10"/>
            <x v="11"/>
            <x v="13"/>
            <x v="15"/>
            <x v="22"/>
            <x v="27"/>
            <x v="28"/>
            <x v="31"/>
            <x v="32"/>
            <x v="33"/>
            <x v="34"/>
            <x v="35"/>
            <x v="45"/>
            <x v="51"/>
            <x v="53"/>
            <x v="55"/>
            <x v="58"/>
          </reference>
        </references>
      </pivotArea>
    </format>
    <format dxfId="1928">
      <pivotArea dataOnly="0" labelOnly="1" outline="0" fieldPosition="0">
        <references count="3">
          <reference field="3" count="1" selected="0">
            <x v="36"/>
          </reference>
          <reference field="4" count="1" selected="0">
            <x v="1"/>
          </reference>
          <reference field="5" count="1">
            <x v="49"/>
          </reference>
        </references>
      </pivotArea>
    </format>
    <format dxfId="1927">
      <pivotArea dataOnly="0" labelOnly="1" outline="0" fieldPosition="0">
        <references count="3">
          <reference field="3" count="1" selected="0">
            <x v="36"/>
          </reference>
          <reference field="4" count="1" selected="0">
            <x v="4"/>
          </reference>
          <reference field="5" count="1">
            <x v="55"/>
          </reference>
        </references>
      </pivotArea>
    </format>
    <format dxfId="1926">
      <pivotArea dataOnly="0" labelOnly="1" outline="0" fieldPosition="0">
        <references count="3">
          <reference field="3" count="1" selected="0">
            <x v="36"/>
          </reference>
          <reference field="4" count="1" selected="0">
            <x v="5"/>
          </reference>
          <reference field="5" count="3">
            <x v="52"/>
            <x v="55"/>
            <x v="56"/>
          </reference>
        </references>
      </pivotArea>
    </format>
    <format dxfId="1925">
      <pivotArea dataOnly="0" labelOnly="1" outline="0" fieldPosition="0">
        <references count="3">
          <reference field="3" count="1" selected="0">
            <x v="37"/>
          </reference>
          <reference field="4" count="1" selected="0">
            <x v="0"/>
          </reference>
          <reference field="5" count="3">
            <x v="2"/>
            <x v="19"/>
            <x v="35"/>
          </reference>
        </references>
      </pivotArea>
    </format>
    <format dxfId="1924">
      <pivotArea dataOnly="0" labelOnly="1" outline="0" fieldPosition="0">
        <references count="4">
          <reference field="3" count="1" selected="0">
            <x v="0"/>
          </reference>
          <reference field="4" count="1" selected="0">
            <x v="0"/>
          </reference>
          <reference field="5" count="1" selected="0">
            <x v="2"/>
          </reference>
          <reference field="6" count="1">
            <x v="11"/>
          </reference>
        </references>
      </pivotArea>
    </format>
    <format dxfId="1923">
      <pivotArea dataOnly="0" labelOnly="1" outline="0" fieldPosition="0">
        <references count="4">
          <reference field="3" count="1" selected="0">
            <x v="0"/>
          </reference>
          <reference field="4" count="1" selected="0">
            <x v="0"/>
          </reference>
          <reference field="5" count="1" selected="0">
            <x v="28"/>
          </reference>
          <reference field="6" count="1">
            <x v="15"/>
          </reference>
        </references>
      </pivotArea>
    </format>
    <format dxfId="1922">
      <pivotArea dataOnly="0" labelOnly="1" outline="0" fieldPosition="0">
        <references count="4">
          <reference field="3" count="1" selected="0">
            <x v="0"/>
          </reference>
          <reference field="4" count="1" selected="0">
            <x v="0"/>
          </reference>
          <reference field="5" count="1" selected="0">
            <x v="31"/>
          </reference>
          <reference field="6" count="1">
            <x v="25"/>
          </reference>
        </references>
      </pivotArea>
    </format>
    <format dxfId="1921">
      <pivotArea dataOnly="0" labelOnly="1" outline="0" fieldPosition="0">
        <references count="4">
          <reference field="3" count="1" selected="0">
            <x v="0"/>
          </reference>
          <reference field="4" count="1" selected="0">
            <x v="0"/>
          </reference>
          <reference field="5" count="1" selected="0">
            <x v="35"/>
          </reference>
          <reference field="6" count="1">
            <x v="2"/>
          </reference>
        </references>
      </pivotArea>
    </format>
    <format dxfId="1920">
      <pivotArea dataOnly="0" labelOnly="1" outline="0" fieldPosition="0">
        <references count="4">
          <reference field="3" count="1" selected="0">
            <x v="0"/>
          </reference>
          <reference field="4" count="1" selected="0">
            <x v="1"/>
          </reference>
          <reference field="5" count="1" selected="0">
            <x v="49"/>
          </reference>
          <reference field="6" count="1">
            <x v="14"/>
          </reference>
        </references>
      </pivotArea>
    </format>
    <format dxfId="1919">
      <pivotArea dataOnly="0" labelOnly="1" outline="0" fieldPosition="0">
        <references count="4">
          <reference field="3" count="1" selected="0">
            <x v="0"/>
          </reference>
          <reference field="4" count="1" selected="0">
            <x v="4"/>
          </reference>
          <reference field="5" count="1" selected="0">
            <x v="55"/>
          </reference>
          <reference field="6" count="1">
            <x v="26"/>
          </reference>
        </references>
      </pivotArea>
    </format>
    <format dxfId="1918">
      <pivotArea dataOnly="0" labelOnly="1" outline="0" fieldPosition="0">
        <references count="4">
          <reference field="3" count="1" selected="0">
            <x v="1"/>
          </reference>
          <reference field="4" count="1" selected="0">
            <x v="0"/>
          </reference>
          <reference field="5" count="1" selected="0">
            <x v="2"/>
          </reference>
          <reference field="6" count="2">
            <x v="11"/>
            <x v="31"/>
          </reference>
        </references>
      </pivotArea>
    </format>
    <format dxfId="1917">
      <pivotArea dataOnly="0" labelOnly="1" outline="0" fieldPosition="0">
        <references count="4">
          <reference field="3" count="1" selected="0">
            <x v="1"/>
          </reference>
          <reference field="4" count="1" selected="0">
            <x v="0"/>
          </reference>
          <reference field="5" count="1" selected="0">
            <x v="11"/>
          </reference>
          <reference field="6" count="1">
            <x v="13"/>
          </reference>
        </references>
      </pivotArea>
    </format>
    <format dxfId="1916">
      <pivotArea dataOnly="0" labelOnly="1" outline="0" fieldPosition="0">
        <references count="4">
          <reference field="3" count="1" selected="0">
            <x v="1"/>
          </reference>
          <reference field="4" count="1" selected="0">
            <x v="0"/>
          </reference>
          <reference field="5" count="1" selected="0">
            <x v="28"/>
          </reference>
          <reference field="6" count="1">
            <x v="15"/>
          </reference>
        </references>
      </pivotArea>
    </format>
    <format dxfId="1915">
      <pivotArea dataOnly="0" labelOnly="1" outline="0" fieldPosition="0">
        <references count="4">
          <reference field="3" count="1" selected="0">
            <x v="1"/>
          </reference>
          <reference field="4" count="1" selected="0">
            <x v="0"/>
          </reference>
          <reference field="5" count="1" selected="0">
            <x v="31"/>
          </reference>
          <reference field="6" count="1">
            <x v="25"/>
          </reference>
        </references>
      </pivotArea>
    </format>
    <format dxfId="1914">
      <pivotArea dataOnly="0" labelOnly="1" outline="0" fieldPosition="0">
        <references count="4">
          <reference field="3" count="1" selected="0">
            <x v="1"/>
          </reference>
          <reference field="4" count="1" selected="0">
            <x v="0"/>
          </reference>
          <reference field="5" count="1" selected="0">
            <x v="35"/>
          </reference>
          <reference field="6" count="1">
            <x v="2"/>
          </reference>
        </references>
      </pivotArea>
    </format>
    <format dxfId="1913">
      <pivotArea dataOnly="0" labelOnly="1" outline="0" fieldPosition="0">
        <references count="4">
          <reference field="3" count="1" selected="0">
            <x v="1"/>
          </reference>
          <reference field="4" count="1" selected="0">
            <x v="0"/>
          </reference>
          <reference field="5" count="1" selected="0">
            <x v="53"/>
          </reference>
          <reference field="6" count="1">
            <x v="1"/>
          </reference>
        </references>
      </pivotArea>
    </format>
    <format dxfId="1912">
      <pivotArea dataOnly="0" labelOnly="1" outline="0" fieldPosition="0">
        <references count="4">
          <reference field="3" count="1" selected="0">
            <x v="1"/>
          </reference>
          <reference field="4" count="1" selected="0">
            <x v="1"/>
          </reference>
          <reference field="5" count="1" selected="0">
            <x v="49"/>
          </reference>
          <reference field="6" count="1">
            <x v="14"/>
          </reference>
        </references>
      </pivotArea>
    </format>
    <format dxfId="1911">
      <pivotArea dataOnly="0" labelOnly="1" outline="0" fieldPosition="0">
        <references count="4">
          <reference field="3" count="1" selected="0">
            <x v="1"/>
          </reference>
          <reference field="4" count="1" selected="0">
            <x v="4"/>
          </reference>
          <reference field="5" count="1" selected="0">
            <x v="15"/>
          </reference>
          <reference field="6" count="1">
            <x v="40"/>
          </reference>
        </references>
      </pivotArea>
    </format>
    <format dxfId="1910">
      <pivotArea dataOnly="0" labelOnly="1" outline="0" fieldPosition="0">
        <references count="4">
          <reference field="3" count="1" selected="0">
            <x v="1"/>
          </reference>
          <reference field="4" count="1" selected="0">
            <x v="5"/>
          </reference>
          <reference field="5" count="1" selected="0">
            <x v="52"/>
          </reference>
          <reference field="6" count="1">
            <x v="1"/>
          </reference>
        </references>
      </pivotArea>
    </format>
    <format dxfId="1909">
      <pivotArea dataOnly="0" labelOnly="1" outline="0" fieldPosition="0">
        <references count="4">
          <reference field="3" count="1" selected="0">
            <x v="2"/>
          </reference>
          <reference field="4" count="1" selected="0">
            <x v="0"/>
          </reference>
          <reference field="5" count="1" selected="0">
            <x v="2"/>
          </reference>
          <reference field="6" count="2">
            <x v="11"/>
            <x v="31"/>
          </reference>
        </references>
      </pivotArea>
    </format>
    <format dxfId="1908">
      <pivotArea dataOnly="0" labelOnly="1" outline="0" fieldPosition="0">
        <references count="4">
          <reference field="3" count="1" selected="0">
            <x v="2"/>
          </reference>
          <reference field="4" count="1" selected="0">
            <x v="0"/>
          </reference>
          <reference field="5" count="1" selected="0">
            <x v="28"/>
          </reference>
          <reference field="6" count="1">
            <x v="15"/>
          </reference>
        </references>
      </pivotArea>
    </format>
    <format dxfId="1907">
      <pivotArea dataOnly="0" labelOnly="1" outline="0" fieldPosition="0">
        <references count="4">
          <reference field="3" count="1" selected="0">
            <x v="2"/>
          </reference>
          <reference field="4" count="1" selected="0">
            <x v="0"/>
          </reference>
          <reference field="5" count="1" selected="0">
            <x v="31"/>
          </reference>
          <reference field="6" count="1">
            <x v="25"/>
          </reference>
        </references>
      </pivotArea>
    </format>
    <format dxfId="1906">
      <pivotArea dataOnly="0" labelOnly="1" outline="0" fieldPosition="0">
        <references count="4">
          <reference field="3" count="1" selected="0">
            <x v="2"/>
          </reference>
          <reference field="4" count="1" selected="0">
            <x v="0"/>
          </reference>
          <reference field="5" count="1" selected="0">
            <x v="35"/>
          </reference>
          <reference field="6" count="1">
            <x v="2"/>
          </reference>
        </references>
      </pivotArea>
    </format>
    <format dxfId="1905">
      <pivotArea dataOnly="0" labelOnly="1" outline="0" fieldPosition="0">
        <references count="4">
          <reference field="3" count="1" selected="0">
            <x v="2"/>
          </reference>
          <reference field="4" count="1" selected="0">
            <x v="1"/>
          </reference>
          <reference field="5" count="1" selected="0">
            <x v="49"/>
          </reference>
          <reference field="6" count="1">
            <x v="14"/>
          </reference>
        </references>
      </pivotArea>
    </format>
    <format dxfId="1904">
      <pivotArea dataOnly="0" labelOnly="1" outline="0" fieldPosition="0">
        <references count="4">
          <reference field="3" count="1" selected="0">
            <x v="2"/>
          </reference>
          <reference field="4" count="1" selected="0">
            <x v="4"/>
          </reference>
          <reference field="5" count="1" selected="0">
            <x v="15"/>
          </reference>
          <reference field="6" count="1">
            <x v="40"/>
          </reference>
        </references>
      </pivotArea>
    </format>
    <format dxfId="1903">
      <pivotArea dataOnly="0" labelOnly="1" outline="0" fieldPosition="0">
        <references count="4">
          <reference field="3" count="1" selected="0">
            <x v="2"/>
          </reference>
          <reference field="4" count="1" selected="0">
            <x v="5"/>
          </reference>
          <reference field="5" count="1" selected="0">
            <x v="52"/>
          </reference>
          <reference field="6" count="1">
            <x v="1"/>
          </reference>
        </references>
      </pivotArea>
    </format>
    <format dxfId="1902">
      <pivotArea dataOnly="0" labelOnly="1" outline="0" fieldPosition="0">
        <references count="4">
          <reference field="3" count="1" selected="0">
            <x v="3"/>
          </reference>
          <reference field="4" count="1" selected="0">
            <x v="0"/>
          </reference>
          <reference field="5" count="1" selected="0">
            <x v="2"/>
          </reference>
          <reference field="6" count="2">
            <x v="11"/>
            <x v="31"/>
          </reference>
        </references>
      </pivotArea>
    </format>
    <format dxfId="1901">
      <pivotArea dataOnly="0" labelOnly="1" outline="0" fieldPosition="0">
        <references count="4">
          <reference field="3" count="1" selected="0">
            <x v="3"/>
          </reference>
          <reference field="4" count="1" selected="0">
            <x v="0"/>
          </reference>
          <reference field="5" count="1" selected="0">
            <x v="11"/>
          </reference>
          <reference field="6" count="1">
            <x v="13"/>
          </reference>
        </references>
      </pivotArea>
    </format>
    <format dxfId="1900">
      <pivotArea dataOnly="0" labelOnly="1" outline="0" fieldPosition="0">
        <references count="4">
          <reference field="3" count="1" selected="0">
            <x v="3"/>
          </reference>
          <reference field="4" count="1" selected="0">
            <x v="0"/>
          </reference>
          <reference field="5" count="1" selected="0">
            <x v="19"/>
          </reference>
          <reference field="6" count="1">
            <x v="14"/>
          </reference>
        </references>
      </pivotArea>
    </format>
    <format dxfId="1899">
      <pivotArea dataOnly="0" labelOnly="1" outline="0" fieldPosition="0">
        <references count="4">
          <reference field="3" count="1" selected="0">
            <x v="3"/>
          </reference>
          <reference field="4" count="1" selected="0">
            <x v="0"/>
          </reference>
          <reference field="5" count="1" selected="0">
            <x v="28"/>
          </reference>
          <reference field="6" count="1">
            <x v="15"/>
          </reference>
        </references>
      </pivotArea>
    </format>
    <format dxfId="1898">
      <pivotArea dataOnly="0" labelOnly="1" outline="0" fieldPosition="0">
        <references count="4">
          <reference field="3" count="1" selected="0">
            <x v="3"/>
          </reference>
          <reference field="4" count="1" selected="0">
            <x v="0"/>
          </reference>
          <reference field="5" count="1" selected="0">
            <x v="31"/>
          </reference>
          <reference field="6" count="1">
            <x v="25"/>
          </reference>
        </references>
      </pivotArea>
    </format>
    <format dxfId="1897">
      <pivotArea dataOnly="0" labelOnly="1" outline="0" fieldPosition="0">
        <references count="4">
          <reference field="3" count="1" selected="0">
            <x v="3"/>
          </reference>
          <reference field="4" count="1" selected="0">
            <x v="0"/>
          </reference>
          <reference field="5" count="1" selected="0">
            <x v="35"/>
          </reference>
          <reference field="6" count="1">
            <x v="2"/>
          </reference>
        </references>
      </pivotArea>
    </format>
    <format dxfId="1896">
      <pivotArea dataOnly="0" labelOnly="1" outline="0" fieldPosition="0">
        <references count="4">
          <reference field="3" count="1" selected="0">
            <x v="3"/>
          </reference>
          <reference field="4" count="1" selected="0">
            <x v="0"/>
          </reference>
          <reference field="5" count="1" selected="0">
            <x v="53"/>
          </reference>
          <reference field="6" count="1">
            <x v="1"/>
          </reference>
        </references>
      </pivotArea>
    </format>
    <format dxfId="1895">
      <pivotArea dataOnly="0" labelOnly="1" outline="0" fieldPosition="0">
        <references count="4">
          <reference field="3" count="1" selected="0">
            <x v="3"/>
          </reference>
          <reference field="4" count="1" selected="0">
            <x v="1"/>
          </reference>
          <reference field="5" count="1" selected="0">
            <x v="49"/>
          </reference>
          <reference field="6" count="1">
            <x v="14"/>
          </reference>
        </references>
      </pivotArea>
    </format>
    <format dxfId="1894">
      <pivotArea dataOnly="0" labelOnly="1" outline="0" fieldPosition="0">
        <references count="4">
          <reference field="3" count="1" selected="0">
            <x v="3"/>
          </reference>
          <reference field="4" count="1" selected="0">
            <x v="4"/>
          </reference>
          <reference field="5" count="1" selected="0">
            <x v="15"/>
          </reference>
          <reference field="6" count="1">
            <x v="40"/>
          </reference>
        </references>
      </pivotArea>
    </format>
    <format dxfId="1893">
      <pivotArea dataOnly="0" labelOnly="1" outline="0" fieldPosition="0">
        <references count="4">
          <reference field="3" count="1" selected="0">
            <x v="3"/>
          </reference>
          <reference field="4" count="1" selected="0">
            <x v="5"/>
          </reference>
          <reference field="5" count="1" selected="0">
            <x v="52"/>
          </reference>
          <reference field="6" count="1">
            <x v="1"/>
          </reference>
        </references>
      </pivotArea>
    </format>
    <format dxfId="1892">
      <pivotArea dataOnly="0" labelOnly="1" outline="0" fieldPosition="0">
        <references count="4">
          <reference field="3" count="1" selected="0">
            <x v="3"/>
          </reference>
          <reference field="4" count="1" selected="0">
            <x v="5"/>
          </reference>
          <reference field="5" count="1" selected="0">
            <x v="55"/>
          </reference>
          <reference field="6" count="1">
            <x v="26"/>
          </reference>
        </references>
      </pivotArea>
    </format>
    <format dxfId="1891">
      <pivotArea dataOnly="0" labelOnly="1" outline="0" fieldPosition="0">
        <references count="4">
          <reference field="3" count="1" selected="0">
            <x v="3"/>
          </reference>
          <reference field="4" count="1" selected="0">
            <x v="5"/>
          </reference>
          <reference field="5" count="1" selected="0">
            <x v="56"/>
          </reference>
          <reference field="6" count="1">
            <x v="14"/>
          </reference>
        </references>
      </pivotArea>
    </format>
    <format dxfId="1890">
      <pivotArea dataOnly="0" labelOnly="1" outline="0" fieldPosition="0">
        <references count="4">
          <reference field="3" count="1" selected="0">
            <x v="3"/>
          </reference>
          <reference field="4" count="1" selected="0">
            <x v="6"/>
          </reference>
          <reference field="5" count="1" selected="0">
            <x v="50"/>
          </reference>
          <reference field="6" count="1">
            <x v="24"/>
          </reference>
        </references>
      </pivotArea>
    </format>
    <format dxfId="1889">
      <pivotArea dataOnly="0" labelOnly="1" outline="0" fieldPosition="0">
        <references count="4">
          <reference field="3" count="1" selected="0">
            <x v="3"/>
          </reference>
          <reference field="4" count="1" selected="0">
            <x v="6"/>
          </reference>
          <reference field="5" count="1" selected="0">
            <x v="53"/>
          </reference>
          <reference field="6" count="1">
            <x v="1"/>
          </reference>
        </references>
      </pivotArea>
    </format>
    <format dxfId="1888">
      <pivotArea dataOnly="0" labelOnly="1" outline="0" fieldPosition="0">
        <references count="4">
          <reference field="3" count="1" selected="0">
            <x v="4"/>
          </reference>
          <reference field="4" count="1" selected="0">
            <x v="0"/>
          </reference>
          <reference field="5" count="1" selected="0">
            <x v="1"/>
          </reference>
          <reference field="6" count="1">
            <x v="50"/>
          </reference>
        </references>
      </pivotArea>
    </format>
    <format dxfId="1887">
      <pivotArea dataOnly="0" labelOnly="1" outline="0" fieldPosition="0">
        <references count="4">
          <reference field="3" count="1" selected="0">
            <x v="4"/>
          </reference>
          <reference field="4" count="1" selected="0">
            <x v="0"/>
          </reference>
          <reference field="5" count="1" selected="0">
            <x v="2"/>
          </reference>
          <reference field="6" count="5">
            <x v="11"/>
            <x v="19"/>
            <x v="31"/>
            <x v="60"/>
            <x v="63"/>
          </reference>
        </references>
      </pivotArea>
    </format>
    <format dxfId="1886">
      <pivotArea dataOnly="0" labelOnly="1" outline="0" fieldPosition="0">
        <references count="4">
          <reference field="3" count="1" selected="0">
            <x v="4"/>
          </reference>
          <reference field="4" count="1" selected="0">
            <x v="0"/>
          </reference>
          <reference field="5" count="1" selected="0">
            <x v="5"/>
          </reference>
          <reference field="6" count="1">
            <x v="20"/>
          </reference>
        </references>
      </pivotArea>
    </format>
    <format dxfId="1885">
      <pivotArea dataOnly="0" labelOnly="1" outline="0" fieldPosition="0">
        <references count="4">
          <reference field="3" count="1" selected="0">
            <x v="4"/>
          </reference>
          <reference field="4" count="1" selected="0">
            <x v="0"/>
          </reference>
          <reference field="5" count="1" selected="0">
            <x v="6"/>
          </reference>
          <reference field="6" count="1">
            <x v="62"/>
          </reference>
        </references>
      </pivotArea>
    </format>
    <format dxfId="1884">
      <pivotArea dataOnly="0" labelOnly="1" outline="0" fieldPosition="0">
        <references count="4">
          <reference field="3" count="1" selected="0">
            <x v="4"/>
          </reference>
          <reference field="4" count="1" selected="0">
            <x v="0"/>
          </reference>
          <reference field="5" count="1" selected="0">
            <x v="10"/>
          </reference>
          <reference field="6" count="1">
            <x v="25"/>
          </reference>
        </references>
      </pivotArea>
    </format>
    <format dxfId="1883">
      <pivotArea dataOnly="0" labelOnly="1" outline="0" fieldPosition="0">
        <references count="4">
          <reference field="3" count="1" selected="0">
            <x v="4"/>
          </reference>
          <reference field="4" count="1" selected="0">
            <x v="0"/>
          </reference>
          <reference field="5" count="1" selected="0">
            <x v="11"/>
          </reference>
          <reference field="6" count="1">
            <x v="13"/>
          </reference>
        </references>
      </pivotArea>
    </format>
    <format dxfId="1882">
      <pivotArea dataOnly="0" labelOnly="1" outline="0" fieldPosition="0">
        <references count="4">
          <reference field="3" count="1" selected="0">
            <x v="4"/>
          </reference>
          <reference field="4" count="1" selected="0">
            <x v="0"/>
          </reference>
          <reference field="5" count="1" selected="0">
            <x v="12"/>
          </reference>
          <reference field="6" count="1">
            <x v="25"/>
          </reference>
        </references>
      </pivotArea>
    </format>
    <format dxfId="1881">
      <pivotArea dataOnly="0" labelOnly="1" outline="0" fieldPosition="0">
        <references count="4">
          <reference field="3" count="1" selected="0">
            <x v="4"/>
          </reference>
          <reference field="4" count="1" selected="0">
            <x v="0"/>
          </reference>
          <reference field="5" count="1" selected="0">
            <x v="13"/>
          </reference>
          <reference field="6" count="1">
            <x v="35"/>
          </reference>
        </references>
      </pivotArea>
    </format>
    <format dxfId="1880">
      <pivotArea dataOnly="0" labelOnly="1" outline="0" fieldPosition="0">
        <references count="4">
          <reference field="3" count="1" selected="0">
            <x v="4"/>
          </reference>
          <reference field="4" count="1" selected="0">
            <x v="0"/>
          </reference>
          <reference field="5" count="1" selected="0">
            <x v="15"/>
          </reference>
          <reference field="6" count="1">
            <x v="40"/>
          </reference>
        </references>
      </pivotArea>
    </format>
    <format dxfId="1879">
      <pivotArea dataOnly="0" labelOnly="1" outline="0" fieldPosition="0">
        <references count="4">
          <reference field="3" count="1" selected="0">
            <x v="4"/>
          </reference>
          <reference field="4" count="1" selected="0">
            <x v="0"/>
          </reference>
          <reference field="5" count="1" selected="0">
            <x v="22"/>
          </reference>
          <reference field="6" count="1">
            <x v="21"/>
          </reference>
        </references>
      </pivotArea>
    </format>
    <format dxfId="1878">
      <pivotArea dataOnly="0" labelOnly="1" outline="0" fieldPosition="0">
        <references count="4">
          <reference field="3" count="1" selected="0">
            <x v="4"/>
          </reference>
          <reference field="4" count="1" selected="0">
            <x v="0"/>
          </reference>
          <reference field="5" count="1" selected="0">
            <x v="27"/>
          </reference>
          <reference field="6" count="2">
            <x v="14"/>
            <x v="22"/>
          </reference>
        </references>
      </pivotArea>
    </format>
    <format dxfId="1877">
      <pivotArea dataOnly="0" labelOnly="1" outline="0" fieldPosition="0">
        <references count="4">
          <reference field="3" count="1" selected="0">
            <x v="4"/>
          </reference>
          <reference field="4" count="1" selected="0">
            <x v="0"/>
          </reference>
          <reference field="5" count="1" selected="0">
            <x v="31"/>
          </reference>
          <reference field="6" count="1">
            <x v="25"/>
          </reference>
        </references>
      </pivotArea>
    </format>
    <format dxfId="1876">
      <pivotArea dataOnly="0" labelOnly="1" outline="0" fieldPosition="0">
        <references count="4">
          <reference field="3" count="1" selected="0">
            <x v="4"/>
          </reference>
          <reference field="4" count="1" selected="0">
            <x v="0"/>
          </reference>
          <reference field="5" count="1" selected="0">
            <x v="33"/>
          </reference>
          <reference field="6" count="1">
            <x v="61"/>
          </reference>
        </references>
      </pivotArea>
    </format>
    <format dxfId="1875">
      <pivotArea dataOnly="0" labelOnly="1" outline="0" fieldPosition="0">
        <references count="4">
          <reference field="3" count="1" selected="0">
            <x v="4"/>
          </reference>
          <reference field="4" count="1" selected="0">
            <x v="0"/>
          </reference>
          <reference field="5" count="1" selected="0">
            <x v="34"/>
          </reference>
          <reference field="6" count="1">
            <x v="48"/>
          </reference>
        </references>
      </pivotArea>
    </format>
    <format dxfId="1874">
      <pivotArea dataOnly="0" labelOnly="1" outline="0" fieldPosition="0">
        <references count="4">
          <reference field="3" count="1" selected="0">
            <x v="4"/>
          </reference>
          <reference field="4" count="1" selected="0">
            <x v="0"/>
          </reference>
          <reference field="5" count="1" selected="0">
            <x v="35"/>
          </reference>
          <reference field="6" count="2">
            <x v="2"/>
            <x v="37"/>
          </reference>
        </references>
      </pivotArea>
    </format>
    <format dxfId="1873">
      <pivotArea dataOnly="0" labelOnly="1" outline="0" fieldPosition="0">
        <references count="4">
          <reference field="3" count="1" selected="0">
            <x v="4"/>
          </reference>
          <reference field="4" count="1" selected="0">
            <x v="0"/>
          </reference>
          <reference field="5" count="1" selected="0">
            <x v="36"/>
          </reference>
          <reference field="6" count="1">
            <x v="14"/>
          </reference>
        </references>
      </pivotArea>
    </format>
    <format dxfId="1872">
      <pivotArea dataOnly="0" labelOnly="1" outline="0" fieldPosition="0">
        <references count="4">
          <reference field="3" count="1" selected="0">
            <x v="4"/>
          </reference>
          <reference field="4" count="1" selected="0">
            <x v="0"/>
          </reference>
          <reference field="5" count="1" selected="0">
            <x v="44"/>
          </reference>
          <reference field="6" count="1">
            <x v="1"/>
          </reference>
        </references>
      </pivotArea>
    </format>
    <format dxfId="1871">
      <pivotArea dataOnly="0" labelOnly="1" outline="0" fieldPosition="0">
        <references count="4">
          <reference field="3" count="1" selected="0">
            <x v="4"/>
          </reference>
          <reference field="4" count="1" selected="0">
            <x v="0"/>
          </reference>
          <reference field="5" count="1" selected="0">
            <x v="45"/>
          </reference>
          <reference field="6" count="1">
            <x v="12"/>
          </reference>
        </references>
      </pivotArea>
    </format>
    <format dxfId="1870">
      <pivotArea dataOnly="0" labelOnly="1" outline="0" fieldPosition="0">
        <references count="4">
          <reference field="3" count="1" selected="0">
            <x v="4"/>
          </reference>
          <reference field="4" count="1" selected="0">
            <x v="0"/>
          </reference>
          <reference field="5" count="1" selected="0">
            <x v="48"/>
          </reference>
          <reference field="6" count="1">
            <x v="36"/>
          </reference>
        </references>
      </pivotArea>
    </format>
    <format dxfId="1869">
      <pivotArea dataOnly="0" labelOnly="1" outline="0" fieldPosition="0">
        <references count="4">
          <reference field="3" count="1" selected="0">
            <x v="4"/>
          </reference>
          <reference field="4" count="1" selected="0">
            <x v="0"/>
          </reference>
          <reference field="5" count="1" selected="0">
            <x v="54"/>
          </reference>
          <reference field="6" count="1">
            <x v="38"/>
          </reference>
        </references>
      </pivotArea>
    </format>
    <format dxfId="1868">
      <pivotArea dataOnly="0" labelOnly="1" outline="0" fieldPosition="0">
        <references count="4">
          <reference field="3" count="1" selected="0">
            <x v="4"/>
          </reference>
          <reference field="4" count="1" selected="0">
            <x v="0"/>
          </reference>
          <reference field="5" count="1" selected="0">
            <x v="55"/>
          </reference>
          <reference field="6" count="1">
            <x v="26"/>
          </reference>
        </references>
      </pivotArea>
    </format>
    <format dxfId="1867">
      <pivotArea dataOnly="0" labelOnly="1" outline="0" fieldPosition="0">
        <references count="4">
          <reference field="3" count="1" selected="0">
            <x v="4"/>
          </reference>
          <reference field="4" count="1" selected="0">
            <x v="0"/>
          </reference>
          <reference field="5" count="1" selected="0">
            <x v="63"/>
          </reference>
          <reference field="6" count="4">
            <x v="8"/>
            <x v="9"/>
            <x v="39"/>
            <x v="54"/>
          </reference>
        </references>
      </pivotArea>
    </format>
    <format dxfId="1866">
      <pivotArea dataOnly="0" labelOnly="1" outline="0" fieldPosition="0">
        <references count="4">
          <reference field="3" count="1" selected="0">
            <x v="4"/>
          </reference>
          <reference field="4" count="1" selected="0">
            <x v="4"/>
          </reference>
          <reference field="5" count="1" selected="0">
            <x v="55"/>
          </reference>
          <reference field="6" count="1">
            <x v="26"/>
          </reference>
        </references>
      </pivotArea>
    </format>
    <format dxfId="1865">
      <pivotArea dataOnly="0" labelOnly="1" outline="0" fieldPosition="0">
        <references count="4">
          <reference field="3" count="1" selected="0">
            <x v="4"/>
          </reference>
          <reference field="4" count="1" selected="0">
            <x v="5"/>
          </reference>
          <reference field="5" count="1" selected="0">
            <x v="14"/>
          </reference>
          <reference field="6" count="1">
            <x v="40"/>
          </reference>
        </references>
      </pivotArea>
    </format>
    <format dxfId="1864">
      <pivotArea dataOnly="0" labelOnly="1" outline="0" fieldPosition="0">
        <references count="4">
          <reference field="3" count="1" selected="0">
            <x v="4"/>
          </reference>
          <reference field="4" count="1" selected="0">
            <x v="5"/>
          </reference>
          <reference field="5" count="1" selected="0">
            <x v="35"/>
          </reference>
          <reference field="6" count="1">
            <x v="5"/>
          </reference>
        </references>
      </pivotArea>
    </format>
    <format dxfId="1863">
      <pivotArea dataOnly="0" labelOnly="1" outline="0" fieldPosition="0">
        <references count="4">
          <reference field="3" count="1" selected="0">
            <x v="4"/>
          </reference>
          <reference field="4" count="1" selected="0">
            <x v="5"/>
          </reference>
          <reference field="5" count="1" selected="0">
            <x v="52"/>
          </reference>
          <reference field="6" count="1">
            <x v="1"/>
          </reference>
        </references>
      </pivotArea>
    </format>
    <format dxfId="1862">
      <pivotArea dataOnly="0" labelOnly="1" outline="0" fieldPosition="0">
        <references count="4">
          <reference field="3" count="1" selected="0">
            <x v="4"/>
          </reference>
          <reference field="4" count="1" selected="0">
            <x v="5"/>
          </reference>
          <reference field="5" count="1" selected="0">
            <x v="55"/>
          </reference>
          <reference field="6" count="1">
            <x v="26"/>
          </reference>
        </references>
      </pivotArea>
    </format>
    <format dxfId="1861">
      <pivotArea dataOnly="0" labelOnly="1" outline="0" fieldPosition="0">
        <references count="4">
          <reference field="3" count="1" selected="0">
            <x v="4"/>
          </reference>
          <reference field="4" count="1" selected="0">
            <x v="5"/>
          </reference>
          <reference field="5" count="1" selected="0">
            <x v="56"/>
          </reference>
          <reference field="6" count="1">
            <x v="14"/>
          </reference>
        </references>
      </pivotArea>
    </format>
    <format dxfId="1860">
      <pivotArea dataOnly="0" labelOnly="1" outline="0" fieldPosition="0">
        <references count="4">
          <reference field="3" count="1" selected="0">
            <x v="4"/>
          </reference>
          <reference field="4" count="1" selected="0">
            <x v="6"/>
          </reference>
          <reference field="5" count="1" selected="0">
            <x v="9"/>
          </reference>
          <reference field="6" count="1">
            <x v="27"/>
          </reference>
        </references>
      </pivotArea>
    </format>
    <format dxfId="1859">
      <pivotArea dataOnly="0" labelOnly="1" outline="0" fieldPosition="0">
        <references count="4">
          <reference field="3" count="1" selected="0">
            <x v="4"/>
          </reference>
          <reference field="4" count="1" selected="0">
            <x v="6"/>
          </reference>
          <reference field="5" count="1" selected="0">
            <x v="10"/>
          </reference>
          <reference field="6" count="1">
            <x v="25"/>
          </reference>
        </references>
      </pivotArea>
    </format>
    <format dxfId="1858">
      <pivotArea dataOnly="0" labelOnly="1" outline="0" fieldPosition="0">
        <references count="4">
          <reference field="3" count="1" selected="0">
            <x v="4"/>
          </reference>
          <reference field="4" count="1" selected="0">
            <x v="6"/>
          </reference>
          <reference field="5" count="1" selected="0">
            <x v="15"/>
          </reference>
          <reference field="6" count="1">
            <x v="40"/>
          </reference>
        </references>
      </pivotArea>
    </format>
    <format dxfId="1857">
      <pivotArea dataOnly="0" labelOnly="1" outline="0" fieldPosition="0">
        <references count="4">
          <reference field="3" count="1" selected="0">
            <x v="4"/>
          </reference>
          <reference field="4" count="1" selected="0">
            <x v="6"/>
          </reference>
          <reference field="5" count="1" selected="0">
            <x v="36"/>
          </reference>
          <reference field="6" count="1">
            <x v="14"/>
          </reference>
        </references>
      </pivotArea>
    </format>
    <format dxfId="1856">
      <pivotArea dataOnly="0" labelOnly="1" outline="0" fieldPosition="0">
        <references count="4">
          <reference field="3" count="1" selected="0">
            <x v="4"/>
          </reference>
          <reference field="4" count="1" selected="0">
            <x v="6"/>
          </reference>
          <reference field="5" count="1" selected="0">
            <x v="38"/>
          </reference>
          <reference field="6" count="1">
            <x v="41"/>
          </reference>
        </references>
      </pivotArea>
    </format>
    <format dxfId="1855">
      <pivotArea dataOnly="0" labelOnly="1" outline="0" fieldPosition="0">
        <references count="4">
          <reference field="3" count="1" selected="0">
            <x v="4"/>
          </reference>
          <reference field="4" count="1" selected="0">
            <x v="6"/>
          </reference>
          <reference field="5" count="1" selected="0">
            <x v="44"/>
          </reference>
          <reference field="6" count="1">
            <x v="1"/>
          </reference>
        </references>
      </pivotArea>
    </format>
    <format dxfId="1854">
      <pivotArea dataOnly="0" labelOnly="1" outline="0" fieldPosition="0">
        <references count="4">
          <reference field="3" count="1" selected="0">
            <x v="4"/>
          </reference>
          <reference field="4" count="1" selected="0">
            <x v="6"/>
          </reference>
          <reference field="5" count="1" selected="0">
            <x v="48"/>
          </reference>
          <reference field="6" count="1">
            <x v="36"/>
          </reference>
        </references>
      </pivotArea>
    </format>
    <format dxfId="1853">
      <pivotArea dataOnly="0" labelOnly="1" outline="0" fieldPosition="0">
        <references count="4">
          <reference field="3" count="1" selected="0">
            <x v="4"/>
          </reference>
          <reference field="4" count="1" selected="0">
            <x v="6"/>
          </reference>
          <reference field="5" count="1" selected="0">
            <x v="50"/>
          </reference>
          <reference field="6" count="2">
            <x v="18"/>
            <x v="23"/>
          </reference>
        </references>
      </pivotArea>
    </format>
    <format dxfId="1852">
      <pivotArea dataOnly="0" labelOnly="1" outline="0" fieldPosition="0">
        <references count="4">
          <reference field="3" count="1" selected="0">
            <x v="4"/>
          </reference>
          <reference field="4" count="1" selected="0">
            <x v="6"/>
          </reference>
          <reference field="5" count="1" selected="0">
            <x v="55"/>
          </reference>
          <reference field="6" count="1">
            <x v="26"/>
          </reference>
        </references>
      </pivotArea>
    </format>
    <format dxfId="1851">
      <pivotArea dataOnly="0" labelOnly="1" outline="0" fieldPosition="0">
        <references count="4">
          <reference field="3" count="1" selected="0">
            <x v="5"/>
          </reference>
          <reference field="4" count="1" selected="0">
            <x v="0"/>
          </reference>
          <reference field="5" count="1" selected="0">
            <x v="2"/>
          </reference>
          <reference field="6" count="2">
            <x v="11"/>
            <x v="31"/>
          </reference>
        </references>
      </pivotArea>
    </format>
    <format dxfId="1850">
      <pivotArea dataOnly="0" labelOnly="1" outline="0" fieldPosition="0">
        <references count="4">
          <reference field="3" count="1" selected="0">
            <x v="5"/>
          </reference>
          <reference field="4" count="1" selected="0">
            <x v="0"/>
          </reference>
          <reference field="5" count="1" selected="0">
            <x v="19"/>
          </reference>
          <reference field="6" count="1">
            <x v="14"/>
          </reference>
        </references>
      </pivotArea>
    </format>
    <format dxfId="1849">
      <pivotArea dataOnly="0" labelOnly="1" outline="0" fieldPosition="0">
        <references count="4">
          <reference field="3" count="1" selected="0">
            <x v="5"/>
          </reference>
          <reference field="4" count="1" selected="0">
            <x v="0"/>
          </reference>
          <reference field="5" count="1" selected="0">
            <x v="28"/>
          </reference>
          <reference field="6" count="1">
            <x v="15"/>
          </reference>
        </references>
      </pivotArea>
    </format>
    <format dxfId="1848">
      <pivotArea dataOnly="0" labelOnly="1" outline="0" fieldPosition="0">
        <references count="4">
          <reference field="3" count="1" selected="0">
            <x v="5"/>
          </reference>
          <reference field="4" count="1" selected="0">
            <x v="0"/>
          </reference>
          <reference field="5" count="1" selected="0">
            <x v="31"/>
          </reference>
          <reference field="6" count="1">
            <x v="25"/>
          </reference>
        </references>
      </pivotArea>
    </format>
    <format dxfId="1847">
      <pivotArea dataOnly="0" labelOnly="1" outline="0" fieldPosition="0">
        <references count="4">
          <reference field="3" count="1" selected="0">
            <x v="5"/>
          </reference>
          <reference field="4" count="1" selected="0">
            <x v="0"/>
          </reference>
          <reference field="5" count="1" selected="0">
            <x v="35"/>
          </reference>
          <reference field="6" count="1">
            <x v="2"/>
          </reference>
        </references>
      </pivotArea>
    </format>
    <format dxfId="1846">
      <pivotArea dataOnly="0" labelOnly="1" outline="0" fieldPosition="0">
        <references count="4">
          <reference field="3" count="1" selected="0">
            <x v="5"/>
          </reference>
          <reference field="4" count="1" selected="0">
            <x v="1"/>
          </reference>
          <reference field="5" count="1" selected="0">
            <x v="49"/>
          </reference>
          <reference field="6" count="1">
            <x v="14"/>
          </reference>
        </references>
      </pivotArea>
    </format>
    <format dxfId="1845">
      <pivotArea dataOnly="0" labelOnly="1" outline="0" fieldPosition="0">
        <references count="4">
          <reference field="3" count="1" selected="0">
            <x v="5"/>
          </reference>
          <reference field="4" count="1" selected="0">
            <x v="5"/>
          </reference>
          <reference field="5" count="1" selected="0">
            <x v="15"/>
          </reference>
          <reference field="6" count="1">
            <x v="40"/>
          </reference>
        </references>
      </pivotArea>
    </format>
    <format dxfId="1844">
      <pivotArea dataOnly="0" labelOnly="1" outline="0" fieldPosition="0">
        <references count="4">
          <reference field="3" count="1" selected="0">
            <x v="5"/>
          </reference>
          <reference field="4" count="1" selected="0">
            <x v="5"/>
          </reference>
          <reference field="5" count="1" selected="0">
            <x v="52"/>
          </reference>
          <reference field="6" count="1">
            <x v="1"/>
          </reference>
        </references>
      </pivotArea>
    </format>
    <format dxfId="1843">
      <pivotArea dataOnly="0" labelOnly="1" outline="0" fieldPosition="0">
        <references count="4">
          <reference field="3" count="1" selected="0">
            <x v="6"/>
          </reference>
          <reference field="4" count="1" selected="0">
            <x v="0"/>
          </reference>
          <reference field="5" count="1" selected="0">
            <x v="35"/>
          </reference>
          <reference field="6" count="1">
            <x v="2"/>
          </reference>
        </references>
      </pivotArea>
    </format>
    <format dxfId="1842">
      <pivotArea dataOnly="0" labelOnly="1" outline="0" fieldPosition="0">
        <references count="4">
          <reference field="3" count="1" selected="0">
            <x v="7"/>
          </reference>
          <reference field="4" count="1" selected="0">
            <x v="0"/>
          </reference>
          <reference field="5" count="1" selected="0">
            <x v="1"/>
          </reference>
          <reference field="6" count="1">
            <x v="50"/>
          </reference>
        </references>
      </pivotArea>
    </format>
    <format dxfId="1841">
      <pivotArea dataOnly="0" labelOnly="1" outline="0" fieldPosition="0">
        <references count="4">
          <reference field="3" count="1" selected="0">
            <x v="7"/>
          </reference>
          <reference field="4" count="1" selected="0">
            <x v="0"/>
          </reference>
          <reference field="5" count="1" selected="0">
            <x v="2"/>
          </reference>
          <reference field="6" count="1">
            <x v="31"/>
          </reference>
        </references>
      </pivotArea>
    </format>
    <format dxfId="1840">
      <pivotArea dataOnly="0" labelOnly="1" outline="0" fieldPosition="0">
        <references count="4">
          <reference field="3" count="1" selected="0">
            <x v="7"/>
          </reference>
          <reference field="4" count="1" selected="0">
            <x v="0"/>
          </reference>
          <reference field="5" count="1" selected="0">
            <x v="6"/>
          </reference>
          <reference field="6" count="1">
            <x v="65"/>
          </reference>
        </references>
      </pivotArea>
    </format>
    <format dxfId="1839">
      <pivotArea dataOnly="0" labelOnly="1" outline="0" fieldPosition="0">
        <references count="4">
          <reference field="3" count="1" selected="0">
            <x v="7"/>
          </reference>
          <reference field="4" count="1" selected="0">
            <x v="0"/>
          </reference>
          <reference field="5" count="1" selected="0">
            <x v="10"/>
          </reference>
          <reference field="6" count="1">
            <x v="25"/>
          </reference>
        </references>
      </pivotArea>
    </format>
    <format dxfId="1838">
      <pivotArea dataOnly="0" labelOnly="1" outline="0" fieldPosition="0">
        <references count="4">
          <reference field="3" count="1" selected="0">
            <x v="7"/>
          </reference>
          <reference field="4" count="1" selected="0">
            <x v="0"/>
          </reference>
          <reference field="5" count="1" selected="0">
            <x v="11"/>
          </reference>
          <reference field="6" count="1">
            <x v="13"/>
          </reference>
        </references>
      </pivotArea>
    </format>
    <format dxfId="1837">
      <pivotArea dataOnly="0" labelOnly="1" outline="0" fieldPosition="0">
        <references count="4">
          <reference field="3" count="1" selected="0">
            <x v="7"/>
          </reference>
          <reference field="4" count="1" selected="0">
            <x v="0"/>
          </reference>
          <reference field="5" count="1" selected="0">
            <x v="16"/>
          </reference>
          <reference field="6" count="1">
            <x v="55"/>
          </reference>
        </references>
      </pivotArea>
    </format>
    <format dxfId="1836">
      <pivotArea dataOnly="0" labelOnly="1" outline="0" fieldPosition="0">
        <references count="4">
          <reference field="3" count="1" selected="0">
            <x v="7"/>
          </reference>
          <reference field="4" count="1" selected="0">
            <x v="0"/>
          </reference>
          <reference field="5" count="1" selected="0">
            <x v="17"/>
          </reference>
          <reference field="6" count="1">
            <x v="6"/>
          </reference>
        </references>
      </pivotArea>
    </format>
    <format dxfId="1835">
      <pivotArea dataOnly="0" labelOnly="1" outline="0" fieldPosition="0">
        <references count="4">
          <reference field="3" count="1" selected="0">
            <x v="7"/>
          </reference>
          <reference field="4" count="1" selected="0">
            <x v="0"/>
          </reference>
          <reference field="5" count="1" selected="0">
            <x v="19"/>
          </reference>
          <reference field="6" count="1">
            <x v="14"/>
          </reference>
        </references>
      </pivotArea>
    </format>
    <format dxfId="1834">
      <pivotArea dataOnly="0" labelOnly="1" outline="0" fieldPosition="0">
        <references count="4">
          <reference field="3" count="1" selected="0">
            <x v="7"/>
          </reference>
          <reference field="4" count="1" selected="0">
            <x v="0"/>
          </reference>
          <reference field="5" count="1" selected="0">
            <x v="21"/>
          </reference>
          <reference field="6" count="1">
            <x v="51"/>
          </reference>
        </references>
      </pivotArea>
    </format>
    <format dxfId="1833">
      <pivotArea dataOnly="0" labelOnly="1" outline="0" fieldPosition="0">
        <references count="4">
          <reference field="3" count="1" selected="0">
            <x v="7"/>
          </reference>
          <reference field="4" count="1" selected="0">
            <x v="0"/>
          </reference>
          <reference field="5" count="1" selected="0">
            <x v="26"/>
          </reference>
          <reference field="6" count="1">
            <x v="28"/>
          </reference>
        </references>
      </pivotArea>
    </format>
    <format dxfId="1832">
      <pivotArea dataOnly="0" labelOnly="1" outline="0" fieldPosition="0">
        <references count="4">
          <reference field="3" count="1" selected="0">
            <x v="7"/>
          </reference>
          <reference field="4" count="1" selected="0">
            <x v="0"/>
          </reference>
          <reference field="5" count="1" selected="0">
            <x v="43"/>
          </reference>
          <reference field="6" count="1">
            <x v="6"/>
          </reference>
        </references>
      </pivotArea>
    </format>
    <format dxfId="1831">
      <pivotArea dataOnly="0" labelOnly="1" outline="0" fieldPosition="0">
        <references count="4">
          <reference field="3" count="1" selected="0">
            <x v="7"/>
          </reference>
          <reference field="4" count="1" selected="0">
            <x v="0"/>
          </reference>
          <reference field="5" count="1" selected="0">
            <x v="48"/>
          </reference>
          <reference field="6" count="1">
            <x v="36"/>
          </reference>
        </references>
      </pivotArea>
    </format>
    <format dxfId="1830">
      <pivotArea dataOnly="0" labelOnly="1" outline="0" fieldPosition="0">
        <references count="4">
          <reference field="3" count="1" selected="0">
            <x v="7"/>
          </reference>
          <reference field="4" count="1" selected="0">
            <x v="0"/>
          </reference>
          <reference field="5" count="1" selected="0">
            <x v="60"/>
          </reference>
          <reference field="6" count="2">
            <x v="10"/>
            <x v="30"/>
          </reference>
        </references>
      </pivotArea>
    </format>
    <format dxfId="1829">
      <pivotArea dataOnly="0" labelOnly="1" outline="0" fieldPosition="0">
        <references count="4">
          <reference field="3" count="1" selected="0">
            <x v="7"/>
          </reference>
          <reference field="4" count="1" selected="0">
            <x v="2"/>
          </reference>
          <reference field="5" count="1" selected="0">
            <x v="3"/>
          </reference>
          <reference field="6" count="1">
            <x v="43"/>
          </reference>
        </references>
      </pivotArea>
    </format>
    <format dxfId="1828">
      <pivotArea dataOnly="0" labelOnly="1" outline="0" fieldPosition="0">
        <references count="4">
          <reference field="3" count="1" selected="0">
            <x v="7"/>
          </reference>
          <reference field="4" count="1" selected="0">
            <x v="2"/>
          </reference>
          <reference field="5" count="1" selected="0">
            <x v="4"/>
          </reference>
          <reference field="6" count="1">
            <x v="16"/>
          </reference>
        </references>
      </pivotArea>
    </format>
    <format dxfId="1827">
      <pivotArea dataOnly="0" labelOnly="1" outline="0" fieldPosition="0">
        <references count="4">
          <reference field="3" count="1" selected="0">
            <x v="7"/>
          </reference>
          <reference field="4" count="1" selected="0">
            <x v="2"/>
          </reference>
          <reference field="5" count="1" selected="0">
            <x v="18"/>
          </reference>
          <reference field="6" count="1">
            <x v="44"/>
          </reference>
        </references>
      </pivotArea>
    </format>
    <format dxfId="1826">
      <pivotArea dataOnly="0" labelOnly="1" outline="0" fieldPosition="0">
        <references count="4">
          <reference field="3" count="1" selected="0">
            <x v="7"/>
          </reference>
          <reference field="4" count="1" selected="0">
            <x v="2"/>
          </reference>
          <reference field="5" count="1" selected="0">
            <x v="25"/>
          </reference>
          <reference field="6" count="1">
            <x v="7"/>
          </reference>
        </references>
      </pivotArea>
    </format>
    <format dxfId="1825">
      <pivotArea dataOnly="0" labelOnly="1" outline="0" fieldPosition="0">
        <references count="4">
          <reference field="3" count="1" selected="0">
            <x v="7"/>
          </reference>
          <reference field="4" count="1" selected="0">
            <x v="2"/>
          </reference>
          <reference field="5" count="1" selected="0">
            <x v="30"/>
          </reference>
          <reference field="6" count="1">
            <x v="47"/>
          </reference>
        </references>
      </pivotArea>
    </format>
    <format dxfId="1824">
      <pivotArea dataOnly="0" labelOnly="1" outline="0" fieldPosition="0">
        <references count="4">
          <reference field="3" count="1" selected="0">
            <x v="7"/>
          </reference>
          <reference field="4" count="1" selected="0">
            <x v="2"/>
          </reference>
          <reference field="5" count="1" selected="0">
            <x v="39"/>
          </reference>
          <reference field="6" count="1">
            <x v="34"/>
          </reference>
        </references>
      </pivotArea>
    </format>
    <format dxfId="1823">
      <pivotArea dataOnly="0" labelOnly="1" outline="0" fieldPosition="0">
        <references count="4">
          <reference field="3" count="1" selected="0">
            <x v="7"/>
          </reference>
          <reference field="4" count="1" selected="0">
            <x v="2"/>
          </reference>
          <reference field="5" count="1" selected="0">
            <x v="40"/>
          </reference>
          <reference field="6" count="1">
            <x v="44"/>
          </reference>
        </references>
      </pivotArea>
    </format>
    <format dxfId="1822">
      <pivotArea dataOnly="0" labelOnly="1" outline="0" fieldPosition="0">
        <references count="4">
          <reference field="3" count="1" selected="0">
            <x v="7"/>
          </reference>
          <reference field="4" count="1" selected="0">
            <x v="2"/>
          </reference>
          <reference field="5" count="1" selected="0">
            <x v="46"/>
          </reference>
          <reference field="6" count="2">
            <x v="29"/>
            <x v="45"/>
          </reference>
        </references>
      </pivotArea>
    </format>
    <format dxfId="1821">
      <pivotArea dataOnly="0" labelOnly="1" outline="0" fieldPosition="0">
        <references count="4">
          <reference field="3" count="1" selected="0">
            <x v="7"/>
          </reference>
          <reference field="4" count="1" selected="0">
            <x v="2"/>
          </reference>
          <reference field="5" count="1" selected="0">
            <x v="47"/>
          </reference>
          <reference field="6" count="1">
            <x v="44"/>
          </reference>
        </references>
      </pivotArea>
    </format>
    <format dxfId="1820">
      <pivotArea dataOnly="0" labelOnly="1" outline="0" fieldPosition="0">
        <references count="4">
          <reference field="3" count="1" selected="0">
            <x v="7"/>
          </reference>
          <reference field="4" count="1" selected="0">
            <x v="2"/>
          </reference>
          <reference field="5" count="1" selected="0">
            <x v="59"/>
          </reference>
          <reference field="6" count="1">
            <x v="58"/>
          </reference>
        </references>
      </pivotArea>
    </format>
    <format dxfId="1819">
      <pivotArea dataOnly="0" labelOnly="1" outline="0" fieldPosition="0">
        <references count="4">
          <reference field="3" count="1" selected="0">
            <x v="7"/>
          </reference>
          <reference field="4" count="1" selected="0">
            <x v="2"/>
          </reference>
          <reference field="5" count="1" selected="0">
            <x v="61"/>
          </reference>
          <reference field="6" count="1">
            <x v="59"/>
          </reference>
        </references>
      </pivotArea>
    </format>
    <format dxfId="1818">
      <pivotArea dataOnly="0" labelOnly="1" outline="0" fieldPosition="0">
        <references count="4">
          <reference field="3" count="1" selected="0">
            <x v="7"/>
          </reference>
          <reference field="4" count="1" selected="0">
            <x v="3"/>
          </reference>
          <reference field="5" count="1" selected="0">
            <x v="23"/>
          </reference>
          <reference field="6" count="1">
            <x v="1"/>
          </reference>
        </references>
      </pivotArea>
    </format>
    <format dxfId="1817">
      <pivotArea dataOnly="0" labelOnly="1" outline="0" fieldPosition="0">
        <references count="4">
          <reference field="3" count="1" selected="0">
            <x v="8"/>
          </reference>
          <reference field="4" count="1" selected="0">
            <x v="0"/>
          </reference>
          <reference field="5" count="1" selected="0">
            <x v="2"/>
          </reference>
          <reference field="6" count="2">
            <x v="11"/>
            <x v="31"/>
          </reference>
        </references>
      </pivotArea>
    </format>
    <format dxfId="1816">
      <pivotArea dataOnly="0" labelOnly="1" outline="0" fieldPosition="0">
        <references count="4">
          <reference field="3" count="1" selected="0">
            <x v="8"/>
          </reference>
          <reference field="4" count="1" selected="0">
            <x v="0"/>
          </reference>
          <reference field="5" count="1" selected="0">
            <x v="11"/>
          </reference>
          <reference field="6" count="1">
            <x v="13"/>
          </reference>
        </references>
      </pivotArea>
    </format>
    <format dxfId="1815">
      <pivotArea dataOnly="0" labelOnly="1" outline="0" fieldPosition="0">
        <references count="4">
          <reference field="3" count="1" selected="0">
            <x v="8"/>
          </reference>
          <reference field="4" count="1" selected="0">
            <x v="0"/>
          </reference>
          <reference field="5" count="1" selected="0">
            <x v="31"/>
          </reference>
          <reference field="6" count="1">
            <x v="25"/>
          </reference>
        </references>
      </pivotArea>
    </format>
    <format dxfId="1814">
      <pivotArea dataOnly="0" labelOnly="1" outline="0" fieldPosition="0">
        <references count="4">
          <reference field="3" count="1" selected="0">
            <x v="8"/>
          </reference>
          <reference field="4" count="1" selected="0">
            <x v="0"/>
          </reference>
          <reference field="5" count="1" selected="0">
            <x v="35"/>
          </reference>
          <reference field="6" count="1">
            <x v="2"/>
          </reference>
        </references>
      </pivotArea>
    </format>
    <format dxfId="1813">
      <pivotArea dataOnly="0" labelOnly="1" outline="0" fieldPosition="0">
        <references count="4">
          <reference field="3" count="1" selected="0">
            <x v="8"/>
          </reference>
          <reference field="4" count="1" selected="0">
            <x v="0"/>
          </reference>
          <reference field="5" count="1" selected="0">
            <x v="44"/>
          </reference>
          <reference field="6" count="1">
            <x v="1"/>
          </reference>
        </references>
      </pivotArea>
    </format>
    <format dxfId="1812">
      <pivotArea dataOnly="0" labelOnly="1" outline="0" fieldPosition="0">
        <references count="4">
          <reference field="3" count="1" selected="0">
            <x v="8"/>
          </reference>
          <reference field="4" count="1" selected="0">
            <x v="4"/>
          </reference>
          <reference field="5" count="1" selected="0">
            <x v="55"/>
          </reference>
          <reference field="6" count="1">
            <x v="26"/>
          </reference>
        </references>
      </pivotArea>
    </format>
    <format dxfId="1811">
      <pivotArea dataOnly="0" labelOnly="1" outline="0" fieldPosition="0">
        <references count="4">
          <reference field="3" count="1" selected="0">
            <x v="8"/>
          </reference>
          <reference field="4" count="1" selected="0">
            <x v="5"/>
          </reference>
          <reference field="5" count="1" selected="0">
            <x v="15"/>
          </reference>
          <reference field="6" count="1">
            <x v="40"/>
          </reference>
        </references>
      </pivotArea>
    </format>
    <format dxfId="1810">
      <pivotArea dataOnly="0" labelOnly="1" outline="0" fieldPosition="0">
        <references count="4">
          <reference field="3" count="1" selected="0">
            <x v="8"/>
          </reference>
          <reference field="4" count="1" selected="0">
            <x v="5"/>
          </reference>
          <reference field="5" count="1" selected="0">
            <x v="52"/>
          </reference>
          <reference field="6" count="1">
            <x v="1"/>
          </reference>
        </references>
      </pivotArea>
    </format>
    <format dxfId="1809">
      <pivotArea dataOnly="0" labelOnly="1" outline="0" fieldPosition="0">
        <references count="4">
          <reference field="3" count="1" selected="0">
            <x v="8"/>
          </reference>
          <reference field="4" count="1" selected="0">
            <x v="5"/>
          </reference>
          <reference field="5" count="1" selected="0">
            <x v="55"/>
          </reference>
          <reference field="6" count="1">
            <x v="26"/>
          </reference>
        </references>
      </pivotArea>
    </format>
    <format dxfId="1808">
      <pivotArea dataOnly="0" labelOnly="1" outline="0" fieldPosition="0">
        <references count="4">
          <reference field="3" count="1" selected="0">
            <x v="8"/>
          </reference>
          <reference field="4" count="1" selected="0">
            <x v="5"/>
          </reference>
          <reference field="5" count="1" selected="0">
            <x v="56"/>
          </reference>
          <reference field="6" count="1">
            <x v="14"/>
          </reference>
        </references>
      </pivotArea>
    </format>
    <format dxfId="1807">
      <pivotArea dataOnly="0" labelOnly="1" outline="0" fieldPosition="0">
        <references count="4">
          <reference field="3" count="1" selected="0">
            <x v="8"/>
          </reference>
          <reference field="4" count="1" selected="0">
            <x v="6"/>
          </reference>
          <reference field="5" count="1" selected="0">
            <x v="44"/>
          </reference>
          <reference field="6" count="1">
            <x v="1"/>
          </reference>
        </references>
      </pivotArea>
    </format>
    <format dxfId="1806">
      <pivotArea dataOnly="0" labelOnly="1" outline="0" fieldPosition="0">
        <references count="4">
          <reference field="3" count="1" selected="0">
            <x v="9"/>
          </reference>
          <reference field="4" count="1" selected="0">
            <x v="0"/>
          </reference>
          <reference field="5" count="1" selected="0">
            <x v="2"/>
          </reference>
          <reference field="6" count="2">
            <x v="11"/>
            <x v="31"/>
          </reference>
        </references>
      </pivotArea>
    </format>
    <format dxfId="1805">
      <pivotArea dataOnly="0" labelOnly="1" outline="0" fieldPosition="0">
        <references count="4">
          <reference field="3" count="1" selected="0">
            <x v="9"/>
          </reference>
          <reference field="4" count="1" selected="0">
            <x v="0"/>
          </reference>
          <reference field="5" count="1" selected="0">
            <x v="11"/>
          </reference>
          <reference field="6" count="1">
            <x v="13"/>
          </reference>
        </references>
      </pivotArea>
    </format>
    <format dxfId="1804">
      <pivotArea dataOnly="0" labelOnly="1" outline="0" fieldPosition="0">
        <references count="4">
          <reference field="3" count="1" selected="0">
            <x v="9"/>
          </reference>
          <reference field="4" count="1" selected="0">
            <x v="0"/>
          </reference>
          <reference field="5" count="1" selected="0">
            <x v="15"/>
          </reference>
          <reference field="6" count="1">
            <x v="40"/>
          </reference>
        </references>
      </pivotArea>
    </format>
    <format dxfId="1803">
      <pivotArea dataOnly="0" labelOnly="1" outline="0" fieldPosition="0">
        <references count="4">
          <reference field="3" count="1" selected="0">
            <x v="9"/>
          </reference>
          <reference field="4" count="1" selected="0">
            <x v="0"/>
          </reference>
          <reference field="5" count="1" selected="0">
            <x v="16"/>
          </reference>
          <reference field="6" count="1">
            <x v="64"/>
          </reference>
        </references>
      </pivotArea>
    </format>
    <format dxfId="1802">
      <pivotArea dataOnly="0" labelOnly="1" outline="0" fieldPosition="0">
        <references count="4">
          <reference field="3" count="1" selected="0">
            <x v="9"/>
          </reference>
          <reference field="4" count="1" selected="0">
            <x v="0"/>
          </reference>
          <reference field="5" count="1" selected="0">
            <x v="23"/>
          </reference>
          <reference field="6" count="1">
            <x v="1"/>
          </reference>
        </references>
      </pivotArea>
    </format>
    <format dxfId="1801">
      <pivotArea dataOnly="0" labelOnly="1" outline="0" fieldPosition="0">
        <references count="4">
          <reference field="3" count="1" selected="0">
            <x v="9"/>
          </reference>
          <reference field="4" count="1" selected="0">
            <x v="0"/>
          </reference>
          <reference field="5" count="1" selected="0">
            <x v="31"/>
          </reference>
          <reference field="6" count="1">
            <x v="25"/>
          </reference>
        </references>
      </pivotArea>
    </format>
    <format dxfId="1800">
      <pivotArea dataOnly="0" labelOnly="1" outline="0" fieldPosition="0">
        <references count="4">
          <reference field="3" count="1" selected="0">
            <x v="9"/>
          </reference>
          <reference field="4" count="1" selected="0">
            <x v="0"/>
          </reference>
          <reference field="5" count="1" selected="0">
            <x v="35"/>
          </reference>
          <reference field="6" count="1">
            <x v="2"/>
          </reference>
        </references>
      </pivotArea>
    </format>
    <format dxfId="1799">
      <pivotArea dataOnly="0" labelOnly="1" outline="0" fieldPosition="0">
        <references count="4">
          <reference field="3" count="1" selected="0">
            <x v="9"/>
          </reference>
          <reference field="4" count="1" selected="0">
            <x v="0"/>
          </reference>
          <reference field="5" count="1" selected="0">
            <x v="60"/>
          </reference>
          <reference field="6" count="1">
            <x v="25"/>
          </reference>
        </references>
      </pivotArea>
    </format>
    <format dxfId="1798">
      <pivotArea dataOnly="0" labelOnly="1" outline="0" fieldPosition="0">
        <references count="4">
          <reference field="3" count="1" selected="0">
            <x v="9"/>
          </reference>
          <reference field="4" count="1" selected="0">
            <x v="5"/>
          </reference>
          <reference field="5" count="1" selected="0">
            <x v="14"/>
          </reference>
          <reference field="6" count="1">
            <x v="40"/>
          </reference>
        </references>
      </pivotArea>
    </format>
    <format dxfId="1797">
      <pivotArea dataOnly="0" labelOnly="1" outline="0" fieldPosition="0">
        <references count="4">
          <reference field="3" count="1" selected="0">
            <x v="9"/>
          </reference>
          <reference field="4" count="1" selected="0">
            <x v="5"/>
          </reference>
          <reference field="5" count="1" selected="0">
            <x v="35"/>
          </reference>
          <reference field="6" count="1">
            <x v="5"/>
          </reference>
        </references>
      </pivotArea>
    </format>
    <format dxfId="1796">
      <pivotArea dataOnly="0" labelOnly="1" outline="0" fieldPosition="0">
        <references count="4">
          <reference field="3" count="1" selected="0">
            <x v="9"/>
          </reference>
          <reference field="4" count="1" selected="0">
            <x v="5"/>
          </reference>
          <reference field="5" count="1" selected="0">
            <x v="52"/>
          </reference>
          <reference field="6" count="1">
            <x v="1"/>
          </reference>
        </references>
      </pivotArea>
    </format>
    <format dxfId="1795">
      <pivotArea dataOnly="0" labelOnly="1" outline="0" fieldPosition="0">
        <references count="4">
          <reference field="3" count="1" selected="0">
            <x v="9"/>
          </reference>
          <reference field="4" count="1" selected="0">
            <x v="5"/>
          </reference>
          <reference field="5" count="1" selected="0">
            <x v="55"/>
          </reference>
          <reference field="6" count="1">
            <x v="26"/>
          </reference>
        </references>
      </pivotArea>
    </format>
    <format dxfId="1794">
      <pivotArea dataOnly="0" labelOnly="1" outline="0" fieldPosition="0">
        <references count="4">
          <reference field="3" count="1" selected="0">
            <x v="9"/>
          </reference>
          <reference field="4" count="1" selected="0">
            <x v="5"/>
          </reference>
          <reference field="5" count="1" selected="0">
            <x v="56"/>
          </reference>
          <reference field="6" count="1">
            <x v="14"/>
          </reference>
        </references>
      </pivotArea>
    </format>
    <format dxfId="1793">
      <pivotArea dataOnly="0" labelOnly="1" outline="0" fieldPosition="0">
        <references count="4">
          <reference field="3" count="1" selected="0">
            <x v="10"/>
          </reference>
          <reference field="4" count="1" selected="0">
            <x v="0"/>
          </reference>
          <reference field="5" count="1" selected="0">
            <x v="2"/>
          </reference>
          <reference field="6" count="2">
            <x v="11"/>
            <x v="31"/>
          </reference>
        </references>
      </pivotArea>
    </format>
    <format dxfId="1792">
      <pivotArea dataOnly="0" labelOnly="1" outline="0" fieldPosition="0">
        <references count="4">
          <reference field="3" count="1" selected="0">
            <x v="10"/>
          </reference>
          <reference field="4" count="1" selected="0">
            <x v="0"/>
          </reference>
          <reference field="5" count="1" selected="0">
            <x v="11"/>
          </reference>
          <reference field="6" count="1">
            <x v="13"/>
          </reference>
        </references>
      </pivotArea>
    </format>
    <format dxfId="1791">
      <pivotArea dataOnly="0" labelOnly="1" outline="0" fieldPosition="0">
        <references count="4">
          <reference field="3" count="1" selected="0">
            <x v="10"/>
          </reference>
          <reference field="4" count="1" selected="0">
            <x v="0"/>
          </reference>
          <reference field="5" count="1" selected="0">
            <x v="28"/>
          </reference>
          <reference field="6" count="1">
            <x v="15"/>
          </reference>
        </references>
      </pivotArea>
    </format>
    <format dxfId="1790">
      <pivotArea dataOnly="0" labelOnly="1" outline="0" fieldPosition="0">
        <references count="4">
          <reference field="3" count="1" selected="0">
            <x v="10"/>
          </reference>
          <reference field="4" count="1" selected="0">
            <x v="0"/>
          </reference>
          <reference field="5" count="1" selected="0">
            <x v="35"/>
          </reference>
          <reference field="6" count="1">
            <x v="2"/>
          </reference>
        </references>
      </pivotArea>
    </format>
    <format dxfId="1789">
      <pivotArea dataOnly="0" labelOnly="1" outline="0" fieldPosition="0">
        <references count="4">
          <reference field="3" count="1" selected="0">
            <x v="10"/>
          </reference>
          <reference field="4" count="1" selected="0">
            <x v="0"/>
          </reference>
          <reference field="5" count="1" selected="0">
            <x v="53"/>
          </reference>
          <reference field="6" count="1">
            <x v="1"/>
          </reference>
        </references>
      </pivotArea>
    </format>
    <format dxfId="1788">
      <pivotArea dataOnly="0" labelOnly="1" outline="0" fieldPosition="0">
        <references count="4">
          <reference field="3" count="1" selected="0">
            <x v="10"/>
          </reference>
          <reference field="4" count="1" selected="0">
            <x v="1"/>
          </reference>
          <reference field="5" count="1" selected="0">
            <x v="49"/>
          </reference>
          <reference field="6" count="1">
            <x v="14"/>
          </reference>
        </references>
      </pivotArea>
    </format>
    <format dxfId="1787">
      <pivotArea dataOnly="0" labelOnly="1" outline="0" fieldPosition="0">
        <references count="4">
          <reference field="3" count="1" selected="0">
            <x v="10"/>
          </reference>
          <reference field="4" count="1" selected="0">
            <x v="5"/>
          </reference>
          <reference field="5" count="1" selected="0">
            <x v="15"/>
          </reference>
          <reference field="6" count="1">
            <x v="40"/>
          </reference>
        </references>
      </pivotArea>
    </format>
    <format dxfId="1786">
      <pivotArea dataOnly="0" labelOnly="1" outline="0" fieldPosition="0">
        <references count="4">
          <reference field="3" count="1" selected="0">
            <x v="10"/>
          </reference>
          <reference field="4" count="1" selected="0">
            <x v="5"/>
          </reference>
          <reference field="5" count="1" selected="0">
            <x v="52"/>
          </reference>
          <reference field="6" count="1">
            <x v="1"/>
          </reference>
        </references>
      </pivotArea>
    </format>
    <format dxfId="1785">
      <pivotArea dataOnly="0" labelOnly="1" outline="0" fieldPosition="0">
        <references count="4">
          <reference field="3" count="1" selected="0">
            <x v="11"/>
          </reference>
          <reference field="4" count="1" selected="0">
            <x v="0"/>
          </reference>
          <reference field="5" count="1" selected="0">
            <x v="2"/>
          </reference>
          <reference field="6" count="2">
            <x v="11"/>
            <x v="31"/>
          </reference>
        </references>
      </pivotArea>
    </format>
    <format dxfId="1784">
      <pivotArea dataOnly="0" labelOnly="1" outline="0" fieldPosition="0">
        <references count="4">
          <reference field="3" count="1" selected="0">
            <x v="11"/>
          </reference>
          <reference field="4" count="1" selected="0">
            <x v="0"/>
          </reference>
          <reference field="5" count="1" selected="0">
            <x v="28"/>
          </reference>
          <reference field="6" count="1">
            <x v="15"/>
          </reference>
        </references>
      </pivotArea>
    </format>
    <format dxfId="1783">
      <pivotArea dataOnly="0" labelOnly="1" outline="0" fieldPosition="0">
        <references count="4">
          <reference field="3" count="1" selected="0">
            <x v="11"/>
          </reference>
          <reference field="4" count="1" selected="0">
            <x v="0"/>
          </reference>
          <reference field="5" count="1" selected="0">
            <x v="31"/>
          </reference>
          <reference field="6" count="1">
            <x v="25"/>
          </reference>
        </references>
      </pivotArea>
    </format>
    <format dxfId="1782">
      <pivotArea dataOnly="0" labelOnly="1" outline="0" fieldPosition="0">
        <references count="4">
          <reference field="3" count="1" selected="0">
            <x v="11"/>
          </reference>
          <reference field="4" count="1" selected="0">
            <x v="0"/>
          </reference>
          <reference field="5" count="1" selected="0">
            <x v="35"/>
          </reference>
          <reference field="6" count="1">
            <x v="2"/>
          </reference>
        </references>
      </pivotArea>
    </format>
    <format dxfId="1781">
      <pivotArea dataOnly="0" labelOnly="1" outline="0" fieldPosition="0">
        <references count="4">
          <reference field="3" count="1" selected="0">
            <x v="11"/>
          </reference>
          <reference field="4" count="1" selected="0">
            <x v="1"/>
          </reference>
          <reference field="5" count="1" selected="0">
            <x v="49"/>
          </reference>
          <reference field="6" count="1">
            <x v="14"/>
          </reference>
        </references>
      </pivotArea>
    </format>
    <format dxfId="1780">
      <pivotArea dataOnly="0" labelOnly="1" outline="0" fieldPosition="0">
        <references count="4">
          <reference field="3" count="1" selected="0">
            <x v="11"/>
          </reference>
          <reference field="4" count="1" selected="0">
            <x v="4"/>
          </reference>
          <reference field="5" count="1" selected="0">
            <x v="55"/>
          </reference>
          <reference field="6" count="1">
            <x v="26"/>
          </reference>
        </references>
      </pivotArea>
    </format>
    <format dxfId="1779">
      <pivotArea dataOnly="0" labelOnly="1" outline="0" fieldPosition="0">
        <references count="4">
          <reference field="3" count="1" selected="0">
            <x v="11"/>
          </reference>
          <reference field="4" count="1" selected="0">
            <x v="5"/>
          </reference>
          <reference field="5" count="1" selected="0">
            <x v="15"/>
          </reference>
          <reference field="6" count="1">
            <x v="40"/>
          </reference>
        </references>
      </pivotArea>
    </format>
    <format dxfId="1778">
      <pivotArea dataOnly="0" labelOnly="1" outline="0" fieldPosition="0">
        <references count="4">
          <reference field="3" count="1" selected="0">
            <x v="11"/>
          </reference>
          <reference field="4" count="1" selected="0">
            <x v="5"/>
          </reference>
          <reference field="5" count="1" selected="0">
            <x v="52"/>
          </reference>
          <reference field="6" count="1">
            <x v="1"/>
          </reference>
        </references>
      </pivotArea>
    </format>
    <format dxfId="1777">
      <pivotArea dataOnly="0" labelOnly="1" outline="0" fieldPosition="0">
        <references count="4">
          <reference field="3" count="1" selected="0">
            <x v="12"/>
          </reference>
          <reference field="4" count="1" selected="0">
            <x v="0"/>
          </reference>
          <reference field="5" count="1" selected="0">
            <x v="2"/>
          </reference>
          <reference field="6" count="2">
            <x v="11"/>
            <x v="31"/>
          </reference>
        </references>
      </pivotArea>
    </format>
    <format dxfId="1776">
      <pivotArea dataOnly="0" labelOnly="1" outline="0" fieldPosition="0">
        <references count="4">
          <reference field="3" count="1" selected="0">
            <x v="12"/>
          </reference>
          <reference field="4" count="1" selected="0">
            <x v="0"/>
          </reference>
          <reference field="5" count="1" selected="0">
            <x v="35"/>
          </reference>
          <reference field="6" count="1">
            <x v="2"/>
          </reference>
        </references>
      </pivotArea>
    </format>
    <format dxfId="1775">
      <pivotArea dataOnly="0" labelOnly="1" outline="0" fieldPosition="0">
        <references count="4">
          <reference field="3" count="1" selected="0">
            <x v="12"/>
          </reference>
          <reference field="4" count="1" selected="0">
            <x v="4"/>
          </reference>
          <reference field="5" count="1" selected="0">
            <x v="55"/>
          </reference>
          <reference field="6" count="1">
            <x v="26"/>
          </reference>
        </references>
      </pivotArea>
    </format>
    <format dxfId="1774">
      <pivotArea dataOnly="0" labelOnly="1" outline="0" fieldPosition="0">
        <references count="4">
          <reference field="3" count="1" selected="0">
            <x v="12"/>
          </reference>
          <reference field="4" count="1" selected="0">
            <x v="5"/>
          </reference>
          <reference field="5" count="1" selected="0">
            <x v="52"/>
          </reference>
          <reference field="6" count="1">
            <x v="1"/>
          </reference>
        </references>
      </pivotArea>
    </format>
    <format dxfId="1773">
      <pivotArea dataOnly="0" labelOnly="1" outline="0" fieldPosition="0">
        <references count="4">
          <reference field="3" count="1" selected="0">
            <x v="12"/>
          </reference>
          <reference field="4" count="1" selected="0">
            <x v="5"/>
          </reference>
          <reference field="5" count="1" selected="0">
            <x v="56"/>
          </reference>
          <reference field="6" count="1">
            <x v="14"/>
          </reference>
        </references>
      </pivotArea>
    </format>
    <format dxfId="1772">
      <pivotArea dataOnly="0" labelOnly="1" outline="0" fieldPosition="0">
        <references count="4">
          <reference field="3" count="1" selected="0">
            <x v="13"/>
          </reference>
          <reference field="4" count="1" selected="0">
            <x v="0"/>
          </reference>
          <reference field="5" count="1" selected="0">
            <x v="2"/>
          </reference>
          <reference field="6" count="2">
            <x v="11"/>
            <x v="31"/>
          </reference>
        </references>
      </pivotArea>
    </format>
    <format dxfId="1771">
      <pivotArea dataOnly="0" labelOnly="1" outline="0" fieldPosition="0">
        <references count="4">
          <reference field="3" count="1" selected="0">
            <x v="13"/>
          </reference>
          <reference field="4" count="1" selected="0">
            <x v="0"/>
          </reference>
          <reference field="5" count="1" selected="0">
            <x v="31"/>
          </reference>
          <reference field="6" count="1">
            <x v="25"/>
          </reference>
        </references>
      </pivotArea>
    </format>
    <format dxfId="1770">
      <pivotArea dataOnly="0" labelOnly="1" outline="0" fieldPosition="0">
        <references count="4">
          <reference field="3" count="1" selected="0">
            <x v="13"/>
          </reference>
          <reference field="4" count="1" selected="0">
            <x v="0"/>
          </reference>
          <reference field="5" count="1" selected="0">
            <x v="35"/>
          </reference>
          <reference field="6" count="1">
            <x v="2"/>
          </reference>
        </references>
      </pivotArea>
    </format>
    <format dxfId="1769">
      <pivotArea dataOnly="0" labelOnly="1" outline="0" fieldPosition="0">
        <references count="4">
          <reference field="3" count="1" selected="0">
            <x v="13"/>
          </reference>
          <reference field="4" count="1" selected="0">
            <x v="4"/>
          </reference>
          <reference field="5" count="1" selected="0">
            <x v="55"/>
          </reference>
          <reference field="6" count="1">
            <x v="26"/>
          </reference>
        </references>
      </pivotArea>
    </format>
    <format dxfId="1768">
      <pivotArea dataOnly="0" labelOnly="1" outline="0" fieldPosition="0">
        <references count="4">
          <reference field="3" count="1" selected="0">
            <x v="13"/>
          </reference>
          <reference field="4" count="1" selected="0">
            <x v="5"/>
          </reference>
          <reference field="5" count="1" selected="0">
            <x v="15"/>
          </reference>
          <reference field="6" count="1">
            <x v="40"/>
          </reference>
        </references>
      </pivotArea>
    </format>
    <format dxfId="1767">
      <pivotArea dataOnly="0" labelOnly="1" outline="0" fieldPosition="0">
        <references count="4">
          <reference field="3" count="1" selected="0">
            <x v="13"/>
          </reference>
          <reference field="4" count="1" selected="0">
            <x v="5"/>
          </reference>
          <reference field="5" count="1" selected="0">
            <x v="52"/>
          </reference>
          <reference field="6" count="1">
            <x v="1"/>
          </reference>
        </references>
      </pivotArea>
    </format>
    <format dxfId="1766">
      <pivotArea dataOnly="0" labelOnly="1" outline="0" fieldPosition="0">
        <references count="4">
          <reference field="3" count="1" selected="0">
            <x v="14"/>
          </reference>
          <reference field="4" count="1" selected="0">
            <x v="0"/>
          </reference>
          <reference field="5" count="1" selected="0">
            <x v="1"/>
          </reference>
          <reference field="6" count="1">
            <x v="50"/>
          </reference>
        </references>
      </pivotArea>
    </format>
    <format dxfId="1765">
      <pivotArea dataOnly="0" labelOnly="1" outline="0" fieldPosition="0">
        <references count="4">
          <reference field="3" count="1" selected="0">
            <x v="14"/>
          </reference>
          <reference field="4" count="1" selected="0">
            <x v="0"/>
          </reference>
          <reference field="5" count="1" selected="0">
            <x v="2"/>
          </reference>
          <reference field="6" count="3">
            <x v="11"/>
            <x v="31"/>
            <x v="60"/>
          </reference>
        </references>
      </pivotArea>
    </format>
    <format dxfId="1764">
      <pivotArea dataOnly="0" labelOnly="1" outline="0" fieldPosition="0">
        <references count="4">
          <reference field="3" count="1" selected="0">
            <x v="14"/>
          </reference>
          <reference field="4" count="1" selected="0">
            <x v="0"/>
          </reference>
          <reference field="5" count="1" selected="0">
            <x v="5"/>
          </reference>
          <reference field="6" count="1">
            <x v="20"/>
          </reference>
        </references>
      </pivotArea>
    </format>
    <format dxfId="1763">
      <pivotArea dataOnly="0" labelOnly="1" outline="0" fieldPosition="0">
        <references count="4">
          <reference field="3" count="1" selected="0">
            <x v="14"/>
          </reference>
          <reference field="4" count="1" selected="0">
            <x v="0"/>
          </reference>
          <reference field="5" count="1" selected="0">
            <x v="6"/>
          </reference>
          <reference field="6" count="1">
            <x v="62"/>
          </reference>
        </references>
      </pivotArea>
    </format>
    <format dxfId="1762">
      <pivotArea dataOnly="0" labelOnly="1" outline="0" fieldPosition="0">
        <references count="4">
          <reference field="3" count="1" selected="0">
            <x v="14"/>
          </reference>
          <reference field="4" count="1" selected="0">
            <x v="0"/>
          </reference>
          <reference field="5" count="1" selected="0">
            <x v="9"/>
          </reference>
          <reference field="6" count="2">
            <x v="27"/>
            <x v="32"/>
          </reference>
        </references>
      </pivotArea>
    </format>
    <format dxfId="1761">
      <pivotArea dataOnly="0" labelOnly="1" outline="0" fieldPosition="0">
        <references count="4">
          <reference field="3" count="1" selected="0">
            <x v="14"/>
          </reference>
          <reference field="4" count="1" selected="0">
            <x v="0"/>
          </reference>
          <reference field="5" count="1" selected="0">
            <x v="10"/>
          </reference>
          <reference field="6" count="1">
            <x v="25"/>
          </reference>
        </references>
      </pivotArea>
    </format>
    <format dxfId="1760">
      <pivotArea dataOnly="0" labelOnly="1" outline="0" fieldPosition="0">
        <references count="4">
          <reference field="3" count="1" selected="0">
            <x v="14"/>
          </reference>
          <reference field="4" count="1" selected="0">
            <x v="0"/>
          </reference>
          <reference field="5" count="1" selected="0">
            <x v="11"/>
          </reference>
          <reference field="6" count="1">
            <x v="13"/>
          </reference>
        </references>
      </pivotArea>
    </format>
    <format dxfId="1759">
      <pivotArea dataOnly="0" labelOnly="1" outline="0" fieldPosition="0">
        <references count="4">
          <reference field="3" count="1" selected="0">
            <x v="14"/>
          </reference>
          <reference field="4" count="1" selected="0">
            <x v="0"/>
          </reference>
          <reference field="5" count="1" selected="0">
            <x v="13"/>
          </reference>
          <reference field="6" count="1">
            <x v="35"/>
          </reference>
        </references>
      </pivotArea>
    </format>
    <format dxfId="1758">
      <pivotArea dataOnly="0" labelOnly="1" outline="0" fieldPosition="0">
        <references count="4">
          <reference field="3" count="1" selected="0">
            <x v="14"/>
          </reference>
          <reference field="4" count="1" selected="0">
            <x v="0"/>
          </reference>
          <reference field="5" count="1" selected="0">
            <x v="14"/>
          </reference>
          <reference field="6" count="1">
            <x v="40"/>
          </reference>
        </references>
      </pivotArea>
    </format>
    <format dxfId="1757">
      <pivotArea dataOnly="0" labelOnly="1" outline="0" fieldPosition="0">
        <references count="4">
          <reference field="3" count="1" selected="0">
            <x v="14"/>
          </reference>
          <reference field="4" count="1" selected="0">
            <x v="0"/>
          </reference>
          <reference field="5" count="1" selected="0">
            <x v="20"/>
          </reference>
          <reference field="6" count="1">
            <x v="14"/>
          </reference>
        </references>
      </pivotArea>
    </format>
    <format dxfId="1756">
      <pivotArea dataOnly="0" labelOnly="1" outline="0" fieldPosition="0">
        <references count="4">
          <reference field="3" count="1" selected="0">
            <x v="14"/>
          </reference>
          <reference field="4" count="1" selected="0">
            <x v="0"/>
          </reference>
          <reference field="5" count="1" selected="0">
            <x v="22"/>
          </reference>
          <reference field="6" count="1">
            <x v="21"/>
          </reference>
        </references>
      </pivotArea>
    </format>
    <format dxfId="1755">
      <pivotArea dataOnly="0" labelOnly="1" outline="0" fieldPosition="0">
        <references count="4">
          <reference field="3" count="1" selected="0">
            <x v="14"/>
          </reference>
          <reference field="4" count="1" selected="0">
            <x v="0"/>
          </reference>
          <reference field="5" count="1" selected="0">
            <x v="27"/>
          </reference>
          <reference field="6" count="2">
            <x v="14"/>
            <x v="22"/>
          </reference>
        </references>
      </pivotArea>
    </format>
    <format dxfId="1754">
      <pivotArea dataOnly="0" labelOnly="1" outline="0" fieldPosition="0">
        <references count="4">
          <reference field="3" count="1" selected="0">
            <x v="14"/>
          </reference>
          <reference field="4" count="1" selected="0">
            <x v="0"/>
          </reference>
          <reference field="5" count="1" selected="0">
            <x v="28"/>
          </reference>
          <reference field="6" count="2">
            <x v="4"/>
            <x v="15"/>
          </reference>
        </references>
      </pivotArea>
    </format>
    <format dxfId="1753">
      <pivotArea dataOnly="0" labelOnly="1" outline="0" fieldPosition="0">
        <references count="4">
          <reference field="3" count="1" selected="0">
            <x v="14"/>
          </reference>
          <reference field="4" count="1" selected="0">
            <x v="0"/>
          </reference>
          <reference field="5" count="1" selected="0">
            <x v="29"/>
          </reference>
          <reference field="6" count="1">
            <x v="56"/>
          </reference>
        </references>
      </pivotArea>
    </format>
    <format dxfId="1752">
      <pivotArea dataOnly="0" labelOnly="1" outline="0" fieldPosition="0">
        <references count="4">
          <reference field="3" count="1" selected="0">
            <x v="14"/>
          </reference>
          <reference field="4" count="1" selected="0">
            <x v="0"/>
          </reference>
          <reference field="5" count="1" selected="0">
            <x v="31"/>
          </reference>
          <reference field="6" count="1">
            <x v="25"/>
          </reference>
        </references>
      </pivotArea>
    </format>
    <format dxfId="1751">
      <pivotArea dataOnly="0" labelOnly="1" outline="0" fieldPosition="0">
        <references count="4">
          <reference field="3" count="1" selected="0">
            <x v="14"/>
          </reference>
          <reference field="4" count="1" selected="0">
            <x v="0"/>
          </reference>
          <reference field="5" count="1" selected="0">
            <x v="32"/>
          </reference>
          <reference field="6" count="1">
            <x v="19"/>
          </reference>
        </references>
      </pivotArea>
    </format>
    <format dxfId="1750">
      <pivotArea dataOnly="0" labelOnly="1" outline="0" fieldPosition="0">
        <references count="4">
          <reference field="3" count="1" selected="0">
            <x v="14"/>
          </reference>
          <reference field="4" count="1" selected="0">
            <x v="0"/>
          </reference>
          <reference field="5" count="1" selected="0">
            <x v="33"/>
          </reference>
          <reference field="6" count="1">
            <x v="61"/>
          </reference>
        </references>
      </pivotArea>
    </format>
    <format dxfId="1749">
      <pivotArea dataOnly="0" labelOnly="1" outline="0" fieldPosition="0">
        <references count="4">
          <reference field="3" count="1" selected="0">
            <x v="14"/>
          </reference>
          <reference field="4" count="1" selected="0">
            <x v="0"/>
          </reference>
          <reference field="5" count="1" selected="0">
            <x v="34"/>
          </reference>
          <reference field="6" count="1">
            <x v="48"/>
          </reference>
        </references>
      </pivotArea>
    </format>
    <format dxfId="1748">
      <pivotArea dataOnly="0" labelOnly="1" outline="0" fieldPosition="0">
        <references count="4">
          <reference field="3" count="1" selected="0">
            <x v="14"/>
          </reference>
          <reference field="4" count="1" selected="0">
            <x v="0"/>
          </reference>
          <reference field="5" count="1" selected="0">
            <x v="35"/>
          </reference>
          <reference field="6" count="2">
            <x v="2"/>
            <x v="37"/>
          </reference>
        </references>
      </pivotArea>
    </format>
    <format dxfId="1747">
      <pivotArea dataOnly="0" labelOnly="1" outline="0" fieldPosition="0">
        <references count="4">
          <reference field="3" count="1" selected="0">
            <x v="14"/>
          </reference>
          <reference field="4" count="1" selected="0">
            <x v="0"/>
          </reference>
          <reference field="5" count="1" selected="0">
            <x v="36"/>
          </reference>
          <reference field="6" count="1">
            <x v="14"/>
          </reference>
        </references>
      </pivotArea>
    </format>
    <format dxfId="1746">
      <pivotArea dataOnly="0" labelOnly="1" outline="0" fieldPosition="0">
        <references count="4">
          <reference field="3" count="1" selected="0">
            <x v="14"/>
          </reference>
          <reference field="4" count="1" selected="0">
            <x v="0"/>
          </reference>
          <reference field="5" count="1" selected="0">
            <x v="45"/>
          </reference>
          <reference field="6" count="1">
            <x v="12"/>
          </reference>
        </references>
      </pivotArea>
    </format>
    <format dxfId="1745">
      <pivotArea dataOnly="0" labelOnly="1" outline="0" fieldPosition="0">
        <references count="4">
          <reference field="3" count="1" selected="0">
            <x v="14"/>
          </reference>
          <reference field="4" count="1" selected="0">
            <x v="0"/>
          </reference>
          <reference field="5" count="1" selected="0">
            <x v="53"/>
          </reference>
          <reference field="6" count="1">
            <x v="1"/>
          </reference>
        </references>
      </pivotArea>
    </format>
    <format dxfId="1744">
      <pivotArea dataOnly="0" labelOnly="1" outline="0" fieldPosition="0">
        <references count="4">
          <reference field="3" count="1" selected="0">
            <x v="14"/>
          </reference>
          <reference field="4" count="1" selected="0">
            <x v="0"/>
          </reference>
          <reference field="5" count="1" selected="0">
            <x v="55"/>
          </reference>
          <reference field="6" count="1">
            <x v="26"/>
          </reference>
        </references>
      </pivotArea>
    </format>
    <format dxfId="1743">
      <pivotArea dataOnly="0" labelOnly="1" outline="0" fieldPosition="0">
        <references count="4">
          <reference field="3" count="1" selected="0">
            <x v="14"/>
          </reference>
          <reference field="4" count="1" selected="0">
            <x v="0"/>
          </reference>
          <reference field="5" count="1" selected="0">
            <x v="63"/>
          </reference>
          <reference field="6" count="1">
            <x v="39"/>
          </reference>
        </references>
      </pivotArea>
    </format>
    <format dxfId="1742">
      <pivotArea dataOnly="0" labelOnly="1" outline="0" fieldPosition="0">
        <references count="4">
          <reference field="3" count="1" selected="0">
            <x v="14"/>
          </reference>
          <reference field="4" count="1" selected="0">
            <x v="1"/>
          </reference>
          <reference field="5" count="1" selected="0">
            <x v="49"/>
          </reference>
          <reference field="6" count="1">
            <x v="14"/>
          </reference>
        </references>
      </pivotArea>
    </format>
    <format dxfId="1741">
      <pivotArea dataOnly="0" labelOnly="1" outline="0" fieldPosition="0">
        <references count="4">
          <reference field="3" count="1" selected="0">
            <x v="14"/>
          </reference>
          <reference field="4" count="1" selected="0">
            <x v="4"/>
          </reference>
          <reference field="5" count="1" selected="0">
            <x v="15"/>
          </reference>
          <reference field="6" count="1">
            <x v="40"/>
          </reference>
        </references>
      </pivotArea>
    </format>
    <format dxfId="1740">
      <pivotArea dataOnly="0" labelOnly="1" outline="0" fieldPosition="0">
        <references count="4">
          <reference field="3" count="1" selected="0">
            <x v="14"/>
          </reference>
          <reference field="4" count="1" selected="0">
            <x v="5"/>
          </reference>
          <reference field="5" count="1" selected="0">
            <x v="52"/>
          </reference>
          <reference field="6" count="1">
            <x v="1"/>
          </reference>
        </references>
      </pivotArea>
    </format>
    <format dxfId="1739">
      <pivotArea dataOnly="0" labelOnly="1" outline="0" fieldPosition="0">
        <references count="4">
          <reference field="3" count="1" selected="0">
            <x v="14"/>
          </reference>
          <reference field="4" count="1" selected="0">
            <x v="5"/>
          </reference>
          <reference field="5" count="1" selected="0">
            <x v="55"/>
          </reference>
          <reference field="6" count="1">
            <x v="26"/>
          </reference>
        </references>
      </pivotArea>
    </format>
    <format dxfId="1738">
      <pivotArea dataOnly="0" labelOnly="1" outline="0" fieldPosition="0">
        <references count="4">
          <reference field="3" count="1" selected="0">
            <x v="14"/>
          </reference>
          <reference field="4" count="1" selected="0">
            <x v="5"/>
          </reference>
          <reference field="5" count="1" selected="0">
            <x v="56"/>
          </reference>
          <reference field="6" count="1">
            <x v="14"/>
          </reference>
        </references>
      </pivotArea>
    </format>
    <format dxfId="1737">
      <pivotArea dataOnly="0" labelOnly="1" outline="0" fieldPosition="0">
        <references count="4">
          <reference field="3" count="1" selected="0">
            <x v="14"/>
          </reference>
          <reference field="4" count="1" selected="0">
            <x v="6"/>
          </reference>
          <reference field="5" count="1" selected="0">
            <x v="9"/>
          </reference>
          <reference field="6" count="1">
            <x v="27"/>
          </reference>
        </references>
      </pivotArea>
    </format>
    <format dxfId="1736">
      <pivotArea dataOnly="0" labelOnly="1" outline="0" fieldPosition="0">
        <references count="4">
          <reference field="3" count="1" selected="0">
            <x v="14"/>
          </reference>
          <reference field="4" count="1" selected="0">
            <x v="6"/>
          </reference>
          <reference field="5" count="1" selected="0">
            <x v="10"/>
          </reference>
          <reference field="6" count="1">
            <x v="25"/>
          </reference>
        </references>
      </pivotArea>
    </format>
    <format dxfId="1735">
      <pivotArea dataOnly="0" labelOnly="1" outline="0" fieldPosition="0">
        <references count="4">
          <reference field="3" count="1" selected="0">
            <x v="14"/>
          </reference>
          <reference field="4" count="1" selected="0">
            <x v="6"/>
          </reference>
          <reference field="5" count="1" selected="0">
            <x v="15"/>
          </reference>
          <reference field="6" count="1">
            <x v="40"/>
          </reference>
        </references>
      </pivotArea>
    </format>
    <format dxfId="1734">
      <pivotArea dataOnly="0" labelOnly="1" outline="0" fieldPosition="0">
        <references count="4">
          <reference field="3" count="1" selected="0">
            <x v="14"/>
          </reference>
          <reference field="4" count="1" selected="0">
            <x v="6"/>
          </reference>
          <reference field="5" count="1" selected="0">
            <x v="16"/>
          </reference>
          <reference field="6" count="1">
            <x v="14"/>
          </reference>
        </references>
      </pivotArea>
    </format>
    <format dxfId="1733">
      <pivotArea dataOnly="0" labelOnly="1" outline="0" fieldPosition="0">
        <references count="4">
          <reference field="3" count="1" selected="0">
            <x v="14"/>
          </reference>
          <reference field="4" count="1" selected="0">
            <x v="6"/>
          </reference>
          <reference field="5" count="1" selected="0">
            <x v="37"/>
          </reference>
          <reference field="6" count="1">
            <x v="0"/>
          </reference>
        </references>
      </pivotArea>
    </format>
    <format dxfId="1732">
      <pivotArea dataOnly="0" labelOnly="1" outline="0" fieldPosition="0">
        <references count="4">
          <reference field="3" count="1" selected="0">
            <x v="14"/>
          </reference>
          <reference field="4" count="1" selected="0">
            <x v="6"/>
          </reference>
          <reference field="5" count="1" selected="0">
            <x v="38"/>
          </reference>
          <reference field="6" count="1">
            <x v="41"/>
          </reference>
        </references>
      </pivotArea>
    </format>
    <format dxfId="1731">
      <pivotArea dataOnly="0" labelOnly="1" outline="0" fieldPosition="0">
        <references count="4">
          <reference field="3" count="1" selected="0">
            <x v="14"/>
          </reference>
          <reference field="4" count="1" selected="0">
            <x v="6"/>
          </reference>
          <reference field="5" count="1" selected="0">
            <x v="53"/>
          </reference>
          <reference field="6" count="1">
            <x v="1"/>
          </reference>
        </references>
      </pivotArea>
    </format>
    <format dxfId="1730">
      <pivotArea dataOnly="0" labelOnly="1" outline="0" fieldPosition="0">
        <references count="4">
          <reference field="3" count="1" selected="0">
            <x v="14"/>
          </reference>
          <reference field="4" count="1" selected="0">
            <x v="6"/>
          </reference>
          <reference field="5" count="1" selected="0">
            <x v="55"/>
          </reference>
          <reference field="6" count="1">
            <x v="26"/>
          </reference>
        </references>
      </pivotArea>
    </format>
    <format dxfId="1729">
      <pivotArea dataOnly="0" labelOnly="1" outline="0" fieldPosition="0">
        <references count="4">
          <reference field="3" count="1" selected="0">
            <x v="14"/>
          </reference>
          <reference field="4" count="1" selected="0">
            <x v="6"/>
          </reference>
          <reference field="5" count="1" selected="0">
            <x v="62"/>
          </reference>
          <reference field="6" count="1">
            <x v="14"/>
          </reference>
        </references>
      </pivotArea>
    </format>
    <format dxfId="1728">
      <pivotArea dataOnly="0" labelOnly="1" outline="0" fieldPosition="0">
        <references count="4">
          <reference field="3" count="1" selected="0">
            <x v="15"/>
          </reference>
          <reference field="4" count="1" selected="0">
            <x v="0"/>
          </reference>
          <reference field="5" count="1" selected="0">
            <x v="2"/>
          </reference>
          <reference field="6" count="2">
            <x v="11"/>
            <x v="31"/>
          </reference>
        </references>
      </pivotArea>
    </format>
    <format dxfId="1727">
      <pivotArea dataOnly="0" labelOnly="1" outline="0" fieldPosition="0">
        <references count="4">
          <reference field="3" count="1" selected="0">
            <x v="15"/>
          </reference>
          <reference field="4" count="1" selected="0">
            <x v="0"/>
          </reference>
          <reference field="5" count="1" selected="0">
            <x v="19"/>
          </reference>
          <reference field="6" count="1">
            <x v="14"/>
          </reference>
        </references>
      </pivotArea>
    </format>
    <format dxfId="1726">
      <pivotArea dataOnly="0" labelOnly="1" outline="0" fieldPosition="0">
        <references count="4">
          <reference field="3" count="1" selected="0">
            <x v="15"/>
          </reference>
          <reference field="4" count="1" selected="0">
            <x v="0"/>
          </reference>
          <reference field="5" count="1" selected="0">
            <x v="35"/>
          </reference>
          <reference field="6" count="1">
            <x v="2"/>
          </reference>
        </references>
      </pivotArea>
    </format>
    <format dxfId="1725">
      <pivotArea dataOnly="0" labelOnly="1" outline="0" fieldPosition="0">
        <references count="4">
          <reference field="3" count="1" selected="0">
            <x v="15"/>
          </reference>
          <reference field="4" count="1" selected="0">
            <x v="4"/>
          </reference>
          <reference field="5" count="1" selected="0">
            <x v="42"/>
          </reference>
          <reference field="6" count="1">
            <x v="14"/>
          </reference>
        </references>
      </pivotArea>
    </format>
    <format dxfId="1724">
      <pivotArea dataOnly="0" labelOnly="1" outline="0" fieldPosition="0">
        <references count="4">
          <reference field="3" count="1" selected="0">
            <x v="15"/>
          </reference>
          <reference field="4" count="1" selected="0">
            <x v="5"/>
          </reference>
          <reference field="5" count="1" selected="0">
            <x v="15"/>
          </reference>
          <reference field="6" count="1">
            <x v="40"/>
          </reference>
        </references>
      </pivotArea>
    </format>
    <format dxfId="1723">
      <pivotArea dataOnly="0" labelOnly="1" outline="0" fieldPosition="0">
        <references count="4">
          <reference field="3" count="1" selected="0">
            <x v="15"/>
          </reference>
          <reference field="4" count="1" selected="0">
            <x v="5"/>
          </reference>
          <reference field="5" count="1" selected="0">
            <x v="52"/>
          </reference>
          <reference field="6" count="1">
            <x v="1"/>
          </reference>
        </references>
      </pivotArea>
    </format>
    <format dxfId="1722">
      <pivotArea dataOnly="0" labelOnly="1" outline="0" fieldPosition="0">
        <references count="4">
          <reference field="3" count="1" selected="0">
            <x v="16"/>
          </reference>
          <reference field="4" count="1" selected="0">
            <x v="0"/>
          </reference>
          <reference field="5" count="1" selected="0">
            <x v="2"/>
          </reference>
          <reference field="6" count="2">
            <x v="11"/>
            <x v="31"/>
          </reference>
        </references>
      </pivotArea>
    </format>
    <format dxfId="1721">
      <pivotArea dataOnly="0" labelOnly="1" outline="0" fieldPosition="0">
        <references count="4">
          <reference field="3" count="1" selected="0">
            <x v="16"/>
          </reference>
          <reference field="4" count="1" selected="0">
            <x v="0"/>
          </reference>
          <reference field="5" count="1" selected="0">
            <x v="10"/>
          </reference>
          <reference field="6" count="1">
            <x v="25"/>
          </reference>
        </references>
      </pivotArea>
    </format>
    <format dxfId="1720">
      <pivotArea dataOnly="0" labelOnly="1" outline="0" fieldPosition="0">
        <references count="4">
          <reference field="3" count="1" selected="0">
            <x v="16"/>
          </reference>
          <reference field="4" count="1" selected="0">
            <x v="0"/>
          </reference>
          <reference field="5" count="1" selected="0">
            <x v="11"/>
          </reference>
          <reference field="6" count="1">
            <x v="13"/>
          </reference>
        </references>
      </pivotArea>
    </format>
    <format dxfId="1719">
      <pivotArea dataOnly="0" labelOnly="1" outline="0" fieldPosition="0">
        <references count="4">
          <reference field="3" count="1" selected="0">
            <x v="16"/>
          </reference>
          <reference field="4" count="1" selected="0">
            <x v="0"/>
          </reference>
          <reference field="5" count="1" selected="0">
            <x v="28"/>
          </reference>
          <reference field="6" count="1">
            <x v="15"/>
          </reference>
        </references>
      </pivotArea>
    </format>
    <format dxfId="1718">
      <pivotArea dataOnly="0" labelOnly="1" outline="0" fieldPosition="0">
        <references count="4">
          <reference field="3" count="1" selected="0">
            <x v="16"/>
          </reference>
          <reference field="4" count="1" selected="0">
            <x v="0"/>
          </reference>
          <reference field="5" count="1" selected="0">
            <x v="35"/>
          </reference>
          <reference field="6" count="1">
            <x v="2"/>
          </reference>
        </references>
      </pivotArea>
    </format>
    <format dxfId="1717">
      <pivotArea dataOnly="0" labelOnly="1" outline="0" fieldPosition="0">
        <references count="4">
          <reference field="3" count="1" selected="0">
            <x v="16"/>
          </reference>
          <reference field="4" count="1" selected="0">
            <x v="0"/>
          </reference>
          <reference field="5" count="1" selected="0">
            <x v="53"/>
          </reference>
          <reference field="6" count="1">
            <x v="1"/>
          </reference>
        </references>
      </pivotArea>
    </format>
    <format dxfId="1716">
      <pivotArea dataOnly="0" labelOnly="1" outline="0" fieldPosition="0">
        <references count="4">
          <reference field="3" count="1" selected="0">
            <x v="16"/>
          </reference>
          <reference field="4" count="1" selected="0">
            <x v="1"/>
          </reference>
          <reference field="5" count="1" selected="0">
            <x v="49"/>
          </reference>
          <reference field="6" count="1">
            <x v="14"/>
          </reference>
        </references>
      </pivotArea>
    </format>
    <format dxfId="1715">
      <pivotArea dataOnly="0" labelOnly="1" outline="0" fieldPosition="0">
        <references count="4">
          <reference field="3" count="1" selected="0">
            <x v="16"/>
          </reference>
          <reference field="4" count="1" selected="0">
            <x v="4"/>
          </reference>
          <reference field="5" count="1" selected="0">
            <x v="15"/>
          </reference>
          <reference field="6" count="1">
            <x v="40"/>
          </reference>
        </references>
      </pivotArea>
    </format>
    <format dxfId="1714">
      <pivotArea dataOnly="0" labelOnly="1" outline="0" fieldPosition="0">
        <references count="4">
          <reference field="3" count="1" selected="0">
            <x v="16"/>
          </reference>
          <reference field="4" count="1" selected="0">
            <x v="5"/>
          </reference>
          <reference field="5" count="1" selected="0">
            <x v="1"/>
          </reference>
          <reference field="6" count="1">
            <x v="50"/>
          </reference>
        </references>
      </pivotArea>
    </format>
    <format dxfId="1713">
      <pivotArea dataOnly="0" labelOnly="1" outline="0" fieldPosition="0">
        <references count="4">
          <reference field="3" count="1" selected="0">
            <x v="16"/>
          </reference>
          <reference field="4" count="1" selected="0">
            <x v="5"/>
          </reference>
          <reference field="5" count="1" selected="0">
            <x v="15"/>
          </reference>
          <reference field="6" count="1">
            <x v="40"/>
          </reference>
        </references>
      </pivotArea>
    </format>
    <format dxfId="1712">
      <pivotArea dataOnly="0" labelOnly="1" outline="0" fieldPosition="0">
        <references count="4">
          <reference field="3" count="1" selected="0">
            <x v="16"/>
          </reference>
          <reference field="4" count="1" selected="0">
            <x v="5"/>
          </reference>
          <reference field="5" count="1" selected="0">
            <x v="52"/>
          </reference>
          <reference field="6" count="1">
            <x v="1"/>
          </reference>
        </references>
      </pivotArea>
    </format>
    <format dxfId="1711">
      <pivotArea dataOnly="0" labelOnly="1" outline="0" fieldPosition="0">
        <references count="4">
          <reference field="3" count="1" selected="0">
            <x v="16"/>
          </reference>
          <reference field="4" count="1" selected="0">
            <x v="5"/>
          </reference>
          <reference field="5" count="1" selected="0">
            <x v="55"/>
          </reference>
          <reference field="6" count="1">
            <x v="26"/>
          </reference>
        </references>
      </pivotArea>
    </format>
    <format dxfId="1710">
      <pivotArea dataOnly="0" labelOnly="1" outline="0" fieldPosition="0">
        <references count="4">
          <reference field="3" count="1" selected="0">
            <x v="16"/>
          </reference>
          <reference field="4" count="1" selected="0">
            <x v="5"/>
          </reference>
          <reference field="5" count="1" selected="0">
            <x v="56"/>
          </reference>
          <reference field="6" count="1">
            <x v="14"/>
          </reference>
        </references>
      </pivotArea>
    </format>
    <format dxfId="1709">
      <pivotArea dataOnly="0" labelOnly="1" outline="0" fieldPosition="0">
        <references count="4">
          <reference field="3" count="1" selected="0">
            <x v="16"/>
          </reference>
          <reference field="4" count="1" selected="0">
            <x v="6"/>
          </reference>
          <reference field="5" count="1" selected="0">
            <x v="53"/>
          </reference>
          <reference field="6" count="1">
            <x v="1"/>
          </reference>
        </references>
      </pivotArea>
    </format>
    <format dxfId="1708">
      <pivotArea dataOnly="0" labelOnly="1" outline="0" fieldPosition="0">
        <references count="4">
          <reference field="3" count="1" selected="0">
            <x v="17"/>
          </reference>
          <reference field="4" count="1" selected="0">
            <x v="0"/>
          </reference>
          <reference field="5" count="1" selected="0">
            <x v="2"/>
          </reference>
          <reference field="6" count="2">
            <x v="11"/>
            <x v="31"/>
          </reference>
        </references>
      </pivotArea>
    </format>
    <format dxfId="1707">
      <pivotArea dataOnly="0" labelOnly="1" outline="0" fieldPosition="0">
        <references count="4">
          <reference field="3" count="1" selected="0">
            <x v="17"/>
          </reference>
          <reference field="4" count="1" selected="0">
            <x v="0"/>
          </reference>
          <reference field="5" count="1" selected="0">
            <x v="28"/>
          </reference>
          <reference field="6" count="1">
            <x v="15"/>
          </reference>
        </references>
      </pivotArea>
    </format>
    <format dxfId="1706">
      <pivotArea dataOnly="0" labelOnly="1" outline="0" fieldPosition="0">
        <references count="4">
          <reference field="3" count="1" selected="0">
            <x v="17"/>
          </reference>
          <reference field="4" count="1" selected="0">
            <x v="0"/>
          </reference>
          <reference field="5" count="1" selected="0">
            <x v="35"/>
          </reference>
          <reference field="6" count="1">
            <x v="2"/>
          </reference>
        </references>
      </pivotArea>
    </format>
    <format dxfId="1705">
      <pivotArea dataOnly="0" labelOnly="1" outline="0" fieldPosition="0">
        <references count="4">
          <reference field="3" count="1" selected="0">
            <x v="17"/>
          </reference>
          <reference field="4" count="1" selected="0">
            <x v="1"/>
          </reference>
          <reference field="5" count="1" selected="0">
            <x v="49"/>
          </reference>
          <reference field="6" count="1">
            <x v="14"/>
          </reference>
        </references>
      </pivotArea>
    </format>
    <format dxfId="1704">
      <pivotArea dataOnly="0" labelOnly="1" outline="0" fieldPosition="0">
        <references count="4">
          <reference field="3" count="1" selected="0">
            <x v="17"/>
          </reference>
          <reference field="4" count="1" selected="0">
            <x v="5"/>
          </reference>
          <reference field="5" count="1" selected="0">
            <x v="15"/>
          </reference>
          <reference field="6" count="1">
            <x v="40"/>
          </reference>
        </references>
      </pivotArea>
    </format>
    <format dxfId="1703">
      <pivotArea dataOnly="0" labelOnly="1" outline="0" fieldPosition="0">
        <references count="4">
          <reference field="3" count="1" selected="0">
            <x v="17"/>
          </reference>
          <reference field="4" count="1" selected="0">
            <x v="5"/>
          </reference>
          <reference field="5" count="1" selected="0">
            <x v="52"/>
          </reference>
          <reference field="6" count="1">
            <x v="1"/>
          </reference>
        </references>
      </pivotArea>
    </format>
    <format dxfId="1702">
      <pivotArea dataOnly="0" labelOnly="1" outline="0" fieldPosition="0">
        <references count="4">
          <reference field="3" count="1" selected="0">
            <x v="18"/>
          </reference>
          <reference field="4" count="1" selected="0">
            <x v="0"/>
          </reference>
          <reference field="5" count="1" selected="0">
            <x v="1"/>
          </reference>
          <reference field="6" count="1">
            <x v="50"/>
          </reference>
        </references>
      </pivotArea>
    </format>
    <format dxfId="1701">
      <pivotArea dataOnly="0" labelOnly="1" outline="0" fieldPosition="0">
        <references count="4">
          <reference field="3" count="1" selected="0">
            <x v="18"/>
          </reference>
          <reference field="4" count="1" selected="0">
            <x v="0"/>
          </reference>
          <reference field="5" count="1" selected="0">
            <x v="2"/>
          </reference>
          <reference field="6" count="4">
            <x v="11"/>
            <x v="19"/>
            <x v="31"/>
            <x v="60"/>
          </reference>
        </references>
      </pivotArea>
    </format>
    <format dxfId="1700">
      <pivotArea dataOnly="0" labelOnly="1" outline="0" fieldPosition="0">
        <references count="4">
          <reference field="3" count="1" selected="0">
            <x v="18"/>
          </reference>
          <reference field="4" count="1" selected="0">
            <x v="0"/>
          </reference>
          <reference field="5" count="1" selected="0">
            <x v="5"/>
          </reference>
          <reference field="6" count="1">
            <x v="20"/>
          </reference>
        </references>
      </pivotArea>
    </format>
    <format dxfId="1699">
      <pivotArea dataOnly="0" labelOnly="1" outline="0" fieldPosition="0">
        <references count="4">
          <reference field="3" count="1" selected="0">
            <x v="18"/>
          </reference>
          <reference field="4" count="1" selected="0">
            <x v="0"/>
          </reference>
          <reference field="5" count="1" selected="0">
            <x v="6"/>
          </reference>
          <reference field="6" count="1">
            <x v="62"/>
          </reference>
        </references>
      </pivotArea>
    </format>
    <format dxfId="1698">
      <pivotArea dataOnly="0" labelOnly="1" outline="0" fieldPosition="0">
        <references count="4">
          <reference field="3" count="1" selected="0">
            <x v="18"/>
          </reference>
          <reference field="4" count="1" selected="0">
            <x v="0"/>
          </reference>
          <reference field="5" count="1" selected="0">
            <x v="7"/>
          </reference>
          <reference field="6" count="1">
            <x v="14"/>
          </reference>
        </references>
      </pivotArea>
    </format>
    <format dxfId="1697">
      <pivotArea dataOnly="0" labelOnly="1" outline="0" fieldPosition="0">
        <references count="4">
          <reference field="3" count="1" selected="0">
            <x v="18"/>
          </reference>
          <reference field="4" count="1" selected="0">
            <x v="0"/>
          </reference>
          <reference field="5" count="1" selected="0">
            <x v="10"/>
          </reference>
          <reference field="6" count="1">
            <x v="25"/>
          </reference>
        </references>
      </pivotArea>
    </format>
    <format dxfId="1696">
      <pivotArea dataOnly="0" labelOnly="1" outline="0" fieldPosition="0">
        <references count="4">
          <reference field="3" count="1" selected="0">
            <x v="18"/>
          </reference>
          <reference field="4" count="1" selected="0">
            <x v="0"/>
          </reference>
          <reference field="5" count="1" selected="0">
            <x v="11"/>
          </reference>
          <reference field="6" count="1">
            <x v="13"/>
          </reference>
        </references>
      </pivotArea>
    </format>
    <format dxfId="1695">
      <pivotArea dataOnly="0" labelOnly="1" outline="0" fieldPosition="0">
        <references count="4">
          <reference field="3" count="1" selected="0">
            <x v="18"/>
          </reference>
          <reference field="4" count="1" selected="0">
            <x v="0"/>
          </reference>
          <reference field="5" count="1" selected="0">
            <x v="13"/>
          </reference>
          <reference field="6" count="1">
            <x v="35"/>
          </reference>
        </references>
      </pivotArea>
    </format>
    <format dxfId="1694">
      <pivotArea dataOnly="0" labelOnly="1" outline="0" fieldPosition="0">
        <references count="4">
          <reference field="3" count="1" selected="0">
            <x v="18"/>
          </reference>
          <reference field="4" count="1" selected="0">
            <x v="0"/>
          </reference>
          <reference field="5" count="1" selected="0">
            <x v="15"/>
          </reference>
          <reference field="6" count="1">
            <x v="40"/>
          </reference>
        </references>
      </pivotArea>
    </format>
    <format dxfId="1693">
      <pivotArea dataOnly="0" labelOnly="1" outline="0" fieldPosition="0">
        <references count="4">
          <reference field="3" count="1" selected="0">
            <x v="18"/>
          </reference>
          <reference field="4" count="1" selected="0">
            <x v="0"/>
          </reference>
          <reference field="5" count="1" selected="0">
            <x v="22"/>
          </reference>
          <reference field="6" count="1">
            <x v="21"/>
          </reference>
        </references>
      </pivotArea>
    </format>
    <format dxfId="1692">
      <pivotArea dataOnly="0" labelOnly="1" outline="0" fieldPosition="0">
        <references count="4">
          <reference field="3" count="1" selected="0">
            <x v="18"/>
          </reference>
          <reference field="4" count="1" selected="0">
            <x v="0"/>
          </reference>
          <reference field="5" count="1" selected="0">
            <x v="24"/>
          </reference>
          <reference field="6" count="1">
            <x v="48"/>
          </reference>
        </references>
      </pivotArea>
    </format>
    <format dxfId="1691">
      <pivotArea dataOnly="0" labelOnly="1" outline="0" fieldPosition="0">
        <references count="4">
          <reference field="3" count="1" selected="0">
            <x v="18"/>
          </reference>
          <reference field="4" count="1" selected="0">
            <x v="0"/>
          </reference>
          <reference field="5" count="1" selected="0">
            <x v="27"/>
          </reference>
          <reference field="6" count="2">
            <x v="14"/>
            <x v="22"/>
          </reference>
        </references>
      </pivotArea>
    </format>
    <format dxfId="1690">
      <pivotArea dataOnly="0" labelOnly="1" outline="0" fieldPosition="0">
        <references count="4">
          <reference field="3" count="1" selected="0">
            <x v="18"/>
          </reference>
          <reference field="4" count="1" selected="0">
            <x v="0"/>
          </reference>
          <reference field="5" count="1" selected="0">
            <x v="31"/>
          </reference>
          <reference field="6" count="1">
            <x v="25"/>
          </reference>
        </references>
      </pivotArea>
    </format>
    <format dxfId="1689">
      <pivotArea dataOnly="0" labelOnly="1" outline="0" fieldPosition="0">
        <references count="4">
          <reference field="3" count="1" selected="0">
            <x v="18"/>
          </reference>
          <reference field="4" count="1" selected="0">
            <x v="0"/>
          </reference>
          <reference field="5" count="1" selected="0">
            <x v="33"/>
          </reference>
          <reference field="6" count="1">
            <x v="61"/>
          </reference>
        </references>
      </pivotArea>
    </format>
    <format dxfId="1688">
      <pivotArea dataOnly="0" labelOnly="1" outline="0" fieldPosition="0">
        <references count="4">
          <reference field="3" count="1" selected="0">
            <x v="18"/>
          </reference>
          <reference field="4" count="1" selected="0">
            <x v="0"/>
          </reference>
          <reference field="5" count="1" selected="0">
            <x v="34"/>
          </reference>
          <reference field="6" count="1">
            <x v="48"/>
          </reference>
        </references>
      </pivotArea>
    </format>
    <format dxfId="1687">
      <pivotArea dataOnly="0" labelOnly="1" outline="0" fieldPosition="0">
        <references count="4">
          <reference field="3" count="1" selected="0">
            <x v="18"/>
          </reference>
          <reference field="4" count="1" selected="0">
            <x v="0"/>
          </reference>
          <reference field="5" count="1" selected="0">
            <x v="35"/>
          </reference>
          <reference field="6" count="2">
            <x v="2"/>
            <x v="37"/>
          </reference>
        </references>
      </pivotArea>
    </format>
    <format dxfId="1686">
      <pivotArea dataOnly="0" labelOnly="1" outline="0" fieldPosition="0">
        <references count="4">
          <reference field="3" count="1" selected="0">
            <x v="18"/>
          </reference>
          <reference field="4" count="1" selected="0">
            <x v="0"/>
          </reference>
          <reference field="5" count="1" selected="0">
            <x v="41"/>
          </reference>
          <reference field="6" count="1">
            <x v="1"/>
          </reference>
        </references>
      </pivotArea>
    </format>
    <format dxfId="1685">
      <pivotArea dataOnly="0" labelOnly="1" outline="0" fieldPosition="0">
        <references count="4">
          <reference field="3" count="1" selected="0">
            <x v="18"/>
          </reference>
          <reference field="4" count="1" selected="0">
            <x v="0"/>
          </reference>
          <reference field="5" count="1" selected="0">
            <x v="45"/>
          </reference>
          <reference field="6" count="1">
            <x v="12"/>
          </reference>
        </references>
      </pivotArea>
    </format>
    <format dxfId="1684">
      <pivotArea dataOnly="0" labelOnly="1" outline="0" fieldPosition="0">
        <references count="4">
          <reference field="3" count="1" selected="0">
            <x v="18"/>
          </reference>
          <reference field="4" count="1" selected="0">
            <x v="0"/>
          </reference>
          <reference field="5" count="1" selected="0">
            <x v="48"/>
          </reference>
          <reference field="6" count="1">
            <x v="36"/>
          </reference>
        </references>
      </pivotArea>
    </format>
    <format dxfId="1683">
      <pivotArea dataOnly="0" labelOnly="1" outline="0" fieldPosition="0">
        <references count="4">
          <reference field="3" count="1" selected="0">
            <x v="18"/>
          </reference>
          <reference field="4" count="1" selected="0">
            <x v="0"/>
          </reference>
          <reference field="5" count="1" selected="0">
            <x v="54"/>
          </reference>
          <reference field="6" count="1">
            <x v="38"/>
          </reference>
        </references>
      </pivotArea>
    </format>
    <format dxfId="1682">
      <pivotArea dataOnly="0" labelOnly="1" outline="0" fieldPosition="0">
        <references count="4">
          <reference field="3" count="1" selected="0">
            <x v="18"/>
          </reference>
          <reference field="4" count="1" selected="0">
            <x v="0"/>
          </reference>
          <reference field="5" count="1" selected="0">
            <x v="55"/>
          </reference>
          <reference field="6" count="1">
            <x v="26"/>
          </reference>
        </references>
      </pivotArea>
    </format>
    <format dxfId="1681">
      <pivotArea dataOnly="0" labelOnly="1" outline="0" fieldPosition="0">
        <references count="4">
          <reference field="3" count="1" selected="0">
            <x v="18"/>
          </reference>
          <reference field="4" count="1" selected="0">
            <x v="0"/>
          </reference>
          <reference field="5" count="1" selected="0">
            <x v="63"/>
          </reference>
          <reference field="6" count="2">
            <x v="8"/>
            <x v="9"/>
          </reference>
        </references>
      </pivotArea>
    </format>
    <format dxfId="1680">
      <pivotArea dataOnly="0" labelOnly="1" outline="0" fieldPosition="0">
        <references count="4">
          <reference field="3" count="1" selected="0">
            <x v="18"/>
          </reference>
          <reference field="4" count="1" selected="0">
            <x v="0"/>
          </reference>
          <reference field="5" count="1" selected="0">
            <x v="65"/>
          </reference>
          <reference field="6" count="1">
            <x v="14"/>
          </reference>
        </references>
      </pivotArea>
    </format>
    <format dxfId="1679">
      <pivotArea dataOnly="0" labelOnly="1" outline="0" fieldPosition="0">
        <references count="4">
          <reference field="3" count="1" selected="0">
            <x v="18"/>
          </reference>
          <reference field="4" count="1" selected="0">
            <x v="4"/>
          </reference>
          <reference field="5" count="1" selected="0">
            <x v="15"/>
          </reference>
          <reference field="6" count="1">
            <x v="40"/>
          </reference>
        </references>
      </pivotArea>
    </format>
    <format dxfId="1678">
      <pivotArea dataOnly="0" labelOnly="1" outline="0" fieldPosition="0">
        <references count="4">
          <reference field="3" count="1" selected="0">
            <x v="18"/>
          </reference>
          <reference field="4" count="1" selected="0">
            <x v="4"/>
          </reference>
          <reference field="5" count="1" selected="0">
            <x v="42"/>
          </reference>
          <reference field="6" count="1">
            <x v="14"/>
          </reference>
        </references>
      </pivotArea>
    </format>
    <format dxfId="1677">
      <pivotArea dataOnly="0" labelOnly="1" outline="0" fieldPosition="0">
        <references count="4">
          <reference field="3" count="1" selected="0">
            <x v="18"/>
          </reference>
          <reference field="4" count="1" selected="0">
            <x v="5"/>
          </reference>
          <reference field="5" count="1" selected="0">
            <x v="14"/>
          </reference>
          <reference field="6" count="1">
            <x v="40"/>
          </reference>
        </references>
      </pivotArea>
    </format>
    <format dxfId="1676">
      <pivotArea dataOnly="0" labelOnly="1" outline="0" fieldPosition="0">
        <references count="4">
          <reference field="3" count="1" selected="0">
            <x v="18"/>
          </reference>
          <reference field="4" count="1" selected="0">
            <x v="5"/>
          </reference>
          <reference field="5" count="1" selected="0">
            <x v="52"/>
          </reference>
          <reference field="6" count="1">
            <x v="1"/>
          </reference>
        </references>
      </pivotArea>
    </format>
    <format dxfId="1675">
      <pivotArea dataOnly="0" labelOnly="1" outline="0" fieldPosition="0">
        <references count="4">
          <reference field="3" count="1" selected="0">
            <x v="18"/>
          </reference>
          <reference field="4" count="1" selected="0">
            <x v="5"/>
          </reference>
          <reference field="5" count="1" selected="0">
            <x v="55"/>
          </reference>
          <reference field="6" count="1">
            <x v="26"/>
          </reference>
        </references>
      </pivotArea>
    </format>
    <format dxfId="1674">
      <pivotArea dataOnly="0" labelOnly="1" outline="0" fieldPosition="0">
        <references count="4">
          <reference field="3" count="1" selected="0">
            <x v="18"/>
          </reference>
          <reference field="4" count="1" selected="0">
            <x v="5"/>
          </reference>
          <reference field="5" count="1" selected="0">
            <x v="56"/>
          </reference>
          <reference field="6" count="1">
            <x v="14"/>
          </reference>
        </references>
      </pivotArea>
    </format>
    <format dxfId="1673">
      <pivotArea dataOnly="0" labelOnly="1" outline="0" fieldPosition="0">
        <references count="4">
          <reference field="3" count="1" selected="0">
            <x v="18"/>
          </reference>
          <reference field="4" count="1" selected="0">
            <x v="6"/>
          </reference>
          <reference field="5" count="1" selected="0">
            <x v="1"/>
          </reference>
          <reference field="6" count="1">
            <x v="50"/>
          </reference>
        </references>
      </pivotArea>
    </format>
    <format dxfId="1672">
      <pivotArea dataOnly="0" labelOnly="1" outline="0" fieldPosition="0">
        <references count="4">
          <reference field="3" count="1" selected="0">
            <x v="18"/>
          </reference>
          <reference field="4" count="1" selected="0">
            <x v="6"/>
          </reference>
          <reference field="5" count="1" selected="0">
            <x v="9"/>
          </reference>
          <reference field="6" count="1">
            <x v="27"/>
          </reference>
        </references>
      </pivotArea>
    </format>
    <format dxfId="1671">
      <pivotArea dataOnly="0" labelOnly="1" outline="0" fieldPosition="0">
        <references count="4">
          <reference field="3" count="1" selected="0">
            <x v="18"/>
          </reference>
          <reference field="4" count="1" selected="0">
            <x v="6"/>
          </reference>
          <reference field="5" count="1" selected="0">
            <x v="10"/>
          </reference>
          <reference field="6" count="1">
            <x v="25"/>
          </reference>
        </references>
      </pivotArea>
    </format>
    <format dxfId="1670">
      <pivotArea dataOnly="0" labelOnly="1" outline="0" fieldPosition="0">
        <references count="4">
          <reference field="3" count="1" selected="0">
            <x v="18"/>
          </reference>
          <reference field="4" count="1" selected="0">
            <x v="6"/>
          </reference>
          <reference field="5" count="1" selected="0">
            <x v="15"/>
          </reference>
          <reference field="6" count="1">
            <x v="40"/>
          </reference>
        </references>
      </pivotArea>
    </format>
    <format dxfId="1669">
      <pivotArea dataOnly="0" labelOnly="1" outline="0" fieldPosition="0">
        <references count="4">
          <reference field="3" count="1" selected="0">
            <x v="18"/>
          </reference>
          <reference field="4" count="1" selected="0">
            <x v="6"/>
          </reference>
          <reference field="5" count="1" selected="0">
            <x v="20"/>
          </reference>
          <reference field="6" count="1">
            <x v="14"/>
          </reference>
        </references>
      </pivotArea>
    </format>
    <format dxfId="1668">
      <pivotArea dataOnly="0" labelOnly="1" outline="0" fieldPosition="0">
        <references count="4">
          <reference field="3" count="1" selected="0">
            <x v="18"/>
          </reference>
          <reference field="4" count="1" selected="0">
            <x v="6"/>
          </reference>
          <reference field="5" count="1" selected="0">
            <x v="34"/>
          </reference>
          <reference field="6" count="1">
            <x v="33"/>
          </reference>
        </references>
      </pivotArea>
    </format>
    <format dxfId="1667">
      <pivotArea dataOnly="0" labelOnly="1" outline="0" fieldPosition="0">
        <references count="4">
          <reference field="3" count="1" selected="0">
            <x v="18"/>
          </reference>
          <reference field="4" count="1" selected="0">
            <x v="6"/>
          </reference>
          <reference field="5" count="1" selected="0">
            <x v="35"/>
          </reference>
          <reference field="6" count="1">
            <x v="42"/>
          </reference>
        </references>
      </pivotArea>
    </format>
    <format dxfId="1666">
      <pivotArea dataOnly="0" labelOnly="1" outline="0" fieldPosition="0">
        <references count="4">
          <reference field="3" count="1" selected="0">
            <x v="18"/>
          </reference>
          <reference field="4" count="1" selected="0">
            <x v="6"/>
          </reference>
          <reference field="5" count="1" selected="0">
            <x v="38"/>
          </reference>
          <reference field="6" count="1">
            <x v="41"/>
          </reference>
        </references>
      </pivotArea>
    </format>
    <format dxfId="1665">
      <pivotArea dataOnly="0" labelOnly="1" outline="0" fieldPosition="0">
        <references count="4">
          <reference field="3" count="1" selected="0">
            <x v="18"/>
          </reference>
          <reference field="4" count="1" selected="0">
            <x v="6"/>
          </reference>
          <reference field="5" count="1" selected="0">
            <x v="41"/>
          </reference>
          <reference field="6" count="1">
            <x v="1"/>
          </reference>
        </references>
      </pivotArea>
    </format>
    <format dxfId="1664">
      <pivotArea dataOnly="0" labelOnly="1" outline="0" fieldPosition="0">
        <references count="4">
          <reference field="3" count="1" selected="0">
            <x v="18"/>
          </reference>
          <reference field="4" count="1" selected="0">
            <x v="6"/>
          </reference>
          <reference field="5" count="1" selected="0">
            <x v="50"/>
          </reference>
          <reference field="6" count="3">
            <x v="17"/>
            <x v="23"/>
            <x v="46"/>
          </reference>
        </references>
      </pivotArea>
    </format>
    <format dxfId="1663">
      <pivotArea dataOnly="0" labelOnly="1" outline="0" fieldPosition="0">
        <references count="4">
          <reference field="3" count="1" selected="0">
            <x v="18"/>
          </reference>
          <reference field="4" count="1" selected="0">
            <x v="6"/>
          </reference>
          <reference field="5" count="1" selected="0">
            <x v="52"/>
          </reference>
          <reference field="6" count="1">
            <x v="1"/>
          </reference>
        </references>
      </pivotArea>
    </format>
    <format dxfId="1662">
      <pivotArea dataOnly="0" labelOnly="1" outline="0" fieldPosition="0">
        <references count="4">
          <reference field="3" count="1" selected="0">
            <x v="18"/>
          </reference>
          <reference field="4" count="1" selected="0">
            <x v="6"/>
          </reference>
          <reference field="5" count="1" selected="0">
            <x v="55"/>
          </reference>
          <reference field="6" count="1">
            <x v="26"/>
          </reference>
        </references>
      </pivotArea>
    </format>
    <format dxfId="1661">
      <pivotArea dataOnly="0" labelOnly="1" outline="0" fieldPosition="0">
        <references count="4">
          <reference field="3" count="1" selected="0">
            <x v="18"/>
          </reference>
          <reference field="4" count="1" selected="0">
            <x v="6"/>
          </reference>
          <reference field="5" count="1" selected="0">
            <x v="56"/>
          </reference>
          <reference field="6" count="1">
            <x v="14"/>
          </reference>
        </references>
      </pivotArea>
    </format>
    <format dxfId="1660">
      <pivotArea dataOnly="0" labelOnly="1" outline="0" fieldPosition="0">
        <references count="4">
          <reference field="3" count="1" selected="0">
            <x v="19"/>
          </reference>
          <reference field="4" count="1" selected="0">
            <x v="0"/>
          </reference>
          <reference field="5" count="1" selected="0">
            <x v="0"/>
          </reference>
          <reference field="6" count="1">
            <x v="62"/>
          </reference>
        </references>
      </pivotArea>
    </format>
    <format dxfId="1659">
      <pivotArea dataOnly="0" labelOnly="1" outline="0" fieldPosition="0">
        <references count="4">
          <reference field="3" count="1" selected="0">
            <x v="19"/>
          </reference>
          <reference field="4" count="1" selected="0">
            <x v="0"/>
          </reference>
          <reference field="5" count="1" selected="0">
            <x v="1"/>
          </reference>
          <reference field="6" count="1">
            <x v="50"/>
          </reference>
        </references>
      </pivotArea>
    </format>
    <format dxfId="1658">
      <pivotArea dataOnly="0" labelOnly="1" outline="0" fieldPosition="0">
        <references count="4">
          <reference field="3" count="1" selected="0">
            <x v="19"/>
          </reference>
          <reference field="4" count="1" selected="0">
            <x v="0"/>
          </reference>
          <reference field="5" count="1" selected="0">
            <x v="2"/>
          </reference>
          <reference field="6" count="3">
            <x v="11"/>
            <x v="31"/>
            <x v="60"/>
          </reference>
        </references>
      </pivotArea>
    </format>
    <format dxfId="1657">
      <pivotArea dataOnly="0" labelOnly="1" outline="0" fieldPosition="0">
        <references count="4">
          <reference field="3" count="1" selected="0">
            <x v="19"/>
          </reference>
          <reference field="4" count="1" selected="0">
            <x v="0"/>
          </reference>
          <reference field="5" count="1" selected="0">
            <x v="5"/>
          </reference>
          <reference field="6" count="1">
            <x v="20"/>
          </reference>
        </references>
      </pivotArea>
    </format>
    <format dxfId="1656">
      <pivotArea dataOnly="0" labelOnly="1" outline="0" fieldPosition="0">
        <references count="4">
          <reference field="3" count="1" selected="0">
            <x v="19"/>
          </reference>
          <reference field="4" count="1" selected="0">
            <x v="0"/>
          </reference>
          <reference field="5" count="1" selected="0">
            <x v="6"/>
          </reference>
          <reference field="6" count="1">
            <x v="62"/>
          </reference>
        </references>
      </pivotArea>
    </format>
    <format dxfId="1655">
      <pivotArea dataOnly="0" labelOnly="1" outline="0" fieldPosition="0">
        <references count="4">
          <reference field="3" count="1" selected="0">
            <x v="19"/>
          </reference>
          <reference field="4" count="1" selected="0">
            <x v="0"/>
          </reference>
          <reference field="5" count="1" selected="0">
            <x v="9"/>
          </reference>
          <reference field="6" count="2">
            <x v="27"/>
            <x v="32"/>
          </reference>
        </references>
      </pivotArea>
    </format>
    <format dxfId="1654">
      <pivotArea dataOnly="0" labelOnly="1" outline="0" fieldPosition="0">
        <references count="4">
          <reference field="3" count="1" selected="0">
            <x v="19"/>
          </reference>
          <reference field="4" count="1" selected="0">
            <x v="0"/>
          </reference>
          <reference field="5" count="1" selected="0">
            <x v="10"/>
          </reference>
          <reference field="6" count="1">
            <x v="25"/>
          </reference>
        </references>
      </pivotArea>
    </format>
    <format dxfId="1653">
      <pivotArea dataOnly="0" labelOnly="1" outline="0" fieldPosition="0">
        <references count="4">
          <reference field="3" count="1" selected="0">
            <x v="19"/>
          </reference>
          <reference field="4" count="1" selected="0">
            <x v="0"/>
          </reference>
          <reference field="5" count="1" selected="0">
            <x v="11"/>
          </reference>
          <reference field="6" count="1">
            <x v="13"/>
          </reference>
        </references>
      </pivotArea>
    </format>
    <format dxfId="1652">
      <pivotArea dataOnly="0" labelOnly="1" outline="0" fieldPosition="0">
        <references count="4">
          <reference field="3" count="1" selected="0">
            <x v="19"/>
          </reference>
          <reference field="4" count="1" selected="0">
            <x v="0"/>
          </reference>
          <reference field="5" count="1" selected="0">
            <x v="13"/>
          </reference>
          <reference field="6" count="1">
            <x v="35"/>
          </reference>
        </references>
      </pivotArea>
    </format>
    <format dxfId="1651">
      <pivotArea dataOnly="0" labelOnly="1" outline="0" fieldPosition="0">
        <references count="4">
          <reference field="3" count="1" selected="0">
            <x v="19"/>
          </reference>
          <reference field="4" count="1" selected="0">
            <x v="0"/>
          </reference>
          <reference field="5" count="1" selected="0">
            <x v="15"/>
          </reference>
          <reference field="6" count="1">
            <x v="40"/>
          </reference>
        </references>
      </pivotArea>
    </format>
    <format dxfId="1650">
      <pivotArea dataOnly="0" labelOnly="1" outline="0" fieldPosition="0">
        <references count="4">
          <reference field="3" count="1" selected="0">
            <x v="19"/>
          </reference>
          <reference field="4" count="1" selected="0">
            <x v="0"/>
          </reference>
          <reference field="5" count="1" selected="0">
            <x v="16"/>
          </reference>
          <reference field="6" count="3">
            <x v="52"/>
            <x v="53"/>
            <x v="64"/>
          </reference>
        </references>
      </pivotArea>
    </format>
    <format dxfId="1649">
      <pivotArea dataOnly="0" labelOnly="1" outline="0" fieldPosition="0">
        <references count="4">
          <reference field="3" count="1" selected="0">
            <x v="19"/>
          </reference>
          <reference field="4" count="1" selected="0">
            <x v="0"/>
          </reference>
          <reference field="5" count="1" selected="0">
            <x v="19"/>
          </reference>
          <reference field="6" count="1">
            <x v="14"/>
          </reference>
        </references>
      </pivotArea>
    </format>
    <format dxfId="1648">
      <pivotArea dataOnly="0" labelOnly="1" outline="0" fieldPosition="0">
        <references count="4">
          <reference field="3" count="1" selected="0">
            <x v="19"/>
          </reference>
          <reference field="4" count="1" selected="0">
            <x v="0"/>
          </reference>
          <reference field="5" count="1" selected="0">
            <x v="22"/>
          </reference>
          <reference field="6" count="1">
            <x v="21"/>
          </reference>
        </references>
      </pivotArea>
    </format>
    <format dxfId="1647">
      <pivotArea dataOnly="0" labelOnly="1" outline="0" fieldPosition="0">
        <references count="4">
          <reference field="3" count="1" selected="0">
            <x v="19"/>
          </reference>
          <reference field="4" count="1" selected="0">
            <x v="0"/>
          </reference>
          <reference field="5" count="1" selected="0">
            <x v="27"/>
          </reference>
          <reference field="6" count="2">
            <x v="14"/>
            <x v="22"/>
          </reference>
        </references>
      </pivotArea>
    </format>
    <format dxfId="1646">
      <pivotArea dataOnly="0" labelOnly="1" outline="0" fieldPosition="0">
        <references count="4">
          <reference field="3" count="1" selected="0">
            <x v="19"/>
          </reference>
          <reference field="4" count="1" selected="0">
            <x v="0"/>
          </reference>
          <reference field="5" count="1" selected="0">
            <x v="28"/>
          </reference>
          <reference field="6" count="3">
            <x v="4"/>
            <x v="14"/>
            <x v="15"/>
          </reference>
        </references>
      </pivotArea>
    </format>
    <format dxfId="1645">
      <pivotArea dataOnly="0" labelOnly="1" outline="0" fieldPosition="0">
        <references count="4">
          <reference field="3" count="1" selected="0">
            <x v="19"/>
          </reference>
          <reference field="4" count="1" selected="0">
            <x v="0"/>
          </reference>
          <reference field="5" count="1" selected="0">
            <x v="31"/>
          </reference>
          <reference field="6" count="1">
            <x v="25"/>
          </reference>
        </references>
      </pivotArea>
    </format>
    <format dxfId="1644">
      <pivotArea dataOnly="0" labelOnly="1" outline="0" fieldPosition="0">
        <references count="4">
          <reference field="3" count="1" selected="0">
            <x v="19"/>
          </reference>
          <reference field="4" count="1" selected="0">
            <x v="0"/>
          </reference>
          <reference field="5" count="1" selected="0">
            <x v="32"/>
          </reference>
          <reference field="6" count="1">
            <x v="19"/>
          </reference>
        </references>
      </pivotArea>
    </format>
    <format dxfId="1643">
      <pivotArea dataOnly="0" labelOnly="1" outline="0" fieldPosition="0">
        <references count="4">
          <reference field="3" count="1" selected="0">
            <x v="19"/>
          </reference>
          <reference field="4" count="1" selected="0">
            <x v="0"/>
          </reference>
          <reference field="5" count="1" selected="0">
            <x v="33"/>
          </reference>
          <reference field="6" count="1">
            <x v="61"/>
          </reference>
        </references>
      </pivotArea>
    </format>
    <format dxfId="1642">
      <pivotArea dataOnly="0" labelOnly="1" outline="0" fieldPosition="0">
        <references count="4">
          <reference field="3" count="1" selected="0">
            <x v="19"/>
          </reference>
          <reference field="4" count="1" selected="0">
            <x v="0"/>
          </reference>
          <reference field="5" count="1" selected="0">
            <x v="34"/>
          </reference>
          <reference field="6" count="1">
            <x v="48"/>
          </reference>
        </references>
      </pivotArea>
    </format>
    <format dxfId="1641">
      <pivotArea dataOnly="0" labelOnly="1" outline="0" fieldPosition="0">
        <references count="4">
          <reference field="3" count="1" selected="0">
            <x v="19"/>
          </reference>
          <reference field="4" count="1" selected="0">
            <x v="0"/>
          </reference>
          <reference field="5" count="1" selected="0">
            <x v="35"/>
          </reference>
          <reference field="6" count="2">
            <x v="2"/>
            <x v="37"/>
          </reference>
        </references>
      </pivotArea>
    </format>
    <format dxfId="1640">
      <pivotArea dataOnly="0" labelOnly="1" outline="0" fieldPosition="0">
        <references count="4">
          <reference field="3" count="1" selected="0">
            <x v="19"/>
          </reference>
          <reference field="4" count="1" selected="0">
            <x v="0"/>
          </reference>
          <reference field="5" count="1" selected="0">
            <x v="36"/>
          </reference>
          <reference field="6" count="1">
            <x v="14"/>
          </reference>
        </references>
      </pivotArea>
    </format>
    <format dxfId="1639">
      <pivotArea dataOnly="0" labelOnly="1" outline="0" fieldPosition="0">
        <references count="4">
          <reference field="3" count="1" selected="0">
            <x v="19"/>
          </reference>
          <reference field="4" count="1" selected="0">
            <x v="0"/>
          </reference>
          <reference field="5" count="1" selected="0">
            <x v="45"/>
          </reference>
          <reference field="6" count="1">
            <x v="12"/>
          </reference>
        </references>
      </pivotArea>
    </format>
    <format dxfId="1638">
      <pivotArea dataOnly="0" labelOnly="1" outline="0" fieldPosition="0">
        <references count="4">
          <reference field="3" count="1" selected="0">
            <x v="19"/>
          </reference>
          <reference field="4" count="1" selected="0">
            <x v="0"/>
          </reference>
          <reference field="5" count="1" selected="0">
            <x v="53"/>
          </reference>
          <reference field="6" count="1">
            <x v="1"/>
          </reference>
        </references>
      </pivotArea>
    </format>
    <format dxfId="1637">
      <pivotArea dataOnly="0" labelOnly="1" outline="0" fieldPosition="0">
        <references count="4">
          <reference field="3" count="1" selected="0">
            <x v="19"/>
          </reference>
          <reference field="4" count="1" selected="0">
            <x v="0"/>
          </reference>
          <reference field="5" count="1" selected="0">
            <x v="55"/>
          </reference>
          <reference field="6" count="1">
            <x v="26"/>
          </reference>
        </references>
      </pivotArea>
    </format>
    <format dxfId="1636">
      <pivotArea dataOnly="0" labelOnly="1" outline="0" fieldPosition="0">
        <references count="4">
          <reference field="3" count="1" selected="0">
            <x v="19"/>
          </reference>
          <reference field="4" count="1" selected="0">
            <x v="0"/>
          </reference>
          <reference field="5" count="1" selected="0">
            <x v="56"/>
          </reference>
          <reference field="6" count="1">
            <x v="14"/>
          </reference>
        </references>
      </pivotArea>
    </format>
    <format dxfId="1635">
      <pivotArea dataOnly="0" labelOnly="1" outline="0" fieldPosition="0">
        <references count="4">
          <reference field="3" count="1" selected="0">
            <x v="19"/>
          </reference>
          <reference field="4" count="1" selected="0">
            <x v="4"/>
          </reference>
          <reference field="5" count="1" selected="0">
            <x v="15"/>
          </reference>
          <reference field="6" count="1">
            <x v="40"/>
          </reference>
        </references>
      </pivotArea>
    </format>
    <format dxfId="1634">
      <pivotArea dataOnly="0" labelOnly="1" outline="0" fieldPosition="0">
        <references count="4">
          <reference field="3" count="1" selected="0">
            <x v="19"/>
          </reference>
          <reference field="4" count="1" selected="0">
            <x v="5"/>
          </reference>
          <reference field="5" count="1" selected="0">
            <x v="52"/>
          </reference>
          <reference field="6" count="1">
            <x v="1"/>
          </reference>
        </references>
      </pivotArea>
    </format>
    <format dxfId="1633">
      <pivotArea dataOnly="0" labelOnly="1" outline="0" fieldPosition="0">
        <references count="4">
          <reference field="3" count="1" selected="0">
            <x v="19"/>
          </reference>
          <reference field="4" count="1" selected="0">
            <x v="5"/>
          </reference>
          <reference field="5" count="1" selected="0">
            <x v="55"/>
          </reference>
          <reference field="6" count="1">
            <x v="26"/>
          </reference>
        </references>
      </pivotArea>
    </format>
    <format dxfId="1632">
      <pivotArea dataOnly="0" labelOnly="1" outline="0" fieldPosition="0">
        <references count="4">
          <reference field="3" count="1" selected="0">
            <x v="19"/>
          </reference>
          <reference field="4" count="1" selected="0">
            <x v="5"/>
          </reference>
          <reference field="5" count="1" selected="0">
            <x v="56"/>
          </reference>
          <reference field="6" count="1">
            <x v="14"/>
          </reference>
        </references>
      </pivotArea>
    </format>
    <format dxfId="1631">
      <pivotArea dataOnly="0" labelOnly="1" outline="0" fieldPosition="0">
        <references count="4">
          <reference field="3" count="1" selected="0">
            <x v="20"/>
          </reference>
          <reference field="4" count="1" selected="0">
            <x v="0"/>
          </reference>
          <reference field="5" count="1" selected="0">
            <x v="2"/>
          </reference>
          <reference field="6" count="2">
            <x v="11"/>
            <x v="31"/>
          </reference>
        </references>
      </pivotArea>
    </format>
    <format dxfId="1630">
      <pivotArea dataOnly="0" labelOnly="1" outline="0" fieldPosition="0">
        <references count="4">
          <reference field="3" count="1" selected="0">
            <x v="20"/>
          </reference>
          <reference field="4" count="1" selected="0">
            <x v="0"/>
          </reference>
          <reference field="5" count="1" selected="0">
            <x v="11"/>
          </reference>
          <reference field="6" count="1">
            <x v="13"/>
          </reference>
        </references>
      </pivotArea>
    </format>
    <format dxfId="1629">
      <pivotArea dataOnly="0" labelOnly="1" outline="0" fieldPosition="0">
        <references count="4">
          <reference field="3" count="1" selected="0">
            <x v="20"/>
          </reference>
          <reference field="4" count="1" selected="0">
            <x v="0"/>
          </reference>
          <reference field="5" count="1" selected="0">
            <x v="15"/>
          </reference>
          <reference field="6" count="1">
            <x v="40"/>
          </reference>
        </references>
      </pivotArea>
    </format>
    <format dxfId="1628">
      <pivotArea dataOnly="0" labelOnly="1" outline="0" fieldPosition="0">
        <references count="4">
          <reference field="3" count="1" selected="0">
            <x v="20"/>
          </reference>
          <reference field="4" count="1" selected="0">
            <x v="0"/>
          </reference>
          <reference field="5" count="1" selected="0">
            <x v="23"/>
          </reference>
          <reference field="6" count="1">
            <x v="1"/>
          </reference>
        </references>
      </pivotArea>
    </format>
    <format dxfId="1627">
      <pivotArea dataOnly="0" labelOnly="1" outline="0" fieldPosition="0">
        <references count="4">
          <reference field="3" count="1" selected="0">
            <x v="20"/>
          </reference>
          <reference field="4" count="1" selected="0">
            <x v="0"/>
          </reference>
          <reference field="5" count="1" selected="0">
            <x v="35"/>
          </reference>
          <reference field="6" count="1">
            <x v="2"/>
          </reference>
        </references>
      </pivotArea>
    </format>
    <format dxfId="1626">
      <pivotArea dataOnly="0" labelOnly="1" outline="0" fieldPosition="0">
        <references count="4">
          <reference field="3" count="1" selected="0">
            <x v="20"/>
          </reference>
          <reference field="4" count="1" selected="0">
            <x v="0"/>
          </reference>
          <reference field="5" count="1" selected="0">
            <x v="64"/>
          </reference>
          <reference field="6" count="1">
            <x v="57"/>
          </reference>
        </references>
      </pivotArea>
    </format>
    <format dxfId="1625">
      <pivotArea dataOnly="0" labelOnly="1" outline="0" fieldPosition="0">
        <references count="4">
          <reference field="3" count="1" selected="0">
            <x v="20"/>
          </reference>
          <reference field="4" count="1" selected="0">
            <x v="5"/>
          </reference>
          <reference field="5" count="1" selected="0">
            <x v="14"/>
          </reference>
          <reference field="6" count="1">
            <x v="40"/>
          </reference>
        </references>
      </pivotArea>
    </format>
    <format dxfId="1624">
      <pivotArea dataOnly="0" labelOnly="1" outline="0" fieldPosition="0">
        <references count="4">
          <reference field="3" count="1" selected="0">
            <x v="20"/>
          </reference>
          <reference field="4" count="1" selected="0">
            <x v="5"/>
          </reference>
          <reference field="5" count="1" selected="0">
            <x v="52"/>
          </reference>
          <reference field="6" count="1">
            <x v="1"/>
          </reference>
        </references>
      </pivotArea>
    </format>
    <format dxfId="1623">
      <pivotArea dataOnly="0" labelOnly="1" outline="0" fieldPosition="0">
        <references count="4">
          <reference field="3" count="1" selected="0">
            <x v="20"/>
          </reference>
          <reference field="4" count="1" selected="0">
            <x v="5"/>
          </reference>
          <reference field="5" count="1" selected="0">
            <x v="55"/>
          </reference>
          <reference field="6" count="1">
            <x v="26"/>
          </reference>
        </references>
      </pivotArea>
    </format>
    <format dxfId="1622">
      <pivotArea dataOnly="0" labelOnly="1" outline="0" fieldPosition="0">
        <references count="4">
          <reference field="3" count="1" selected="0">
            <x v="20"/>
          </reference>
          <reference field="4" count="1" selected="0">
            <x v="5"/>
          </reference>
          <reference field="5" count="1" selected="0">
            <x v="56"/>
          </reference>
          <reference field="6" count="1">
            <x v="14"/>
          </reference>
        </references>
      </pivotArea>
    </format>
    <format dxfId="1621">
      <pivotArea dataOnly="0" labelOnly="1" outline="0" fieldPosition="0">
        <references count="4">
          <reference field="3" count="1" selected="0">
            <x v="20"/>
          </reference>
          <reference field="4" count="1" selected="0">
            <x v="6"/>
          </reference>
          <reference field="5" count="1" selected="0">
            <x v="1"/>
          </reference>
          <reference field="6" count="1">
            <x v="50"/>
          </reference>
        </references>
      </pivotArea>
    </format>
    <format dxfId="1620">
      <pivotArea dataOnly="0" labelOnly="1" outline="0" fieldPosition="0">
        <references count="4">
          <reference field="3" count="1" selected="0">
            <x v="20"/>
          </reference>
          <reference field="4" count="1" selected="0">
            <x v="6"/>
          </reference>
          <reference field="5" count="1" selected="0">
            <x v="7"/>
          </reference>
          <reference field="6" count="1">
            <x v="14"/>
          </reference>
        </references>
      </pivotArea>
    </format>
    <format dxfId="1619">
      <pivotArea dataOnly="0" labelOnly="1" outline="0" fieldPosition="0">
        <references count="4">
          <reference field="3" count="1" selected="0">
            <x v="20"/>
          </reference>
          <reference field="4" count="1" selected="0">
            <x v="6"/>
          </reference>
          <reference field="5" count="1" selected="0">
            <x v="15"/>
          </reference>
          <reference field="6" count="1">
            <x v="40"/>
          </reference>
        </references>
      </pivotArea>
    </format>
    <format dxfId="1618">
      <pivotArea dataOnly="0" labelOnly="1" outline="0" fieldPosition="0">
        <references count="4">
          <reference field="3" count="1" selected="0">
            <x v="20"/>
          </reference>
          <reference field="4" count="1" selected="0">
            <x v="6"/>
          </reference>
          <reference field="5" count="1" selected="0">
            <x v="23"/>
          </reference>
          <reference field="6" count="1">
            <x v="1"/>
          </reference>
        </references>
      </pivotArea>
    </format>
    <format dxfId="1617">
      <pivotArea dataOnly="0" labelOnly="1" outline="0" fieldPosition="0">
        <references count="4">
          <reference field="3" count="1" selected="0">
            <x v="20"/>
          </reference>
          <reference field="4" count="1" selected="0">
            <x v="6"/>
          </reference>
          <reference field="5" count="1" selected="0">
            <x v="38"/>
          </reference>
          <reference field="6" count="1">
            <x v="41"/>
          </reference>
        </references>
      </pivotArea>
    </format>
    <format dxfId="1616">
      <pivotArea dataOnly="0" labelOnly="1" outline="0" fieldPosition="0">
        <references count="4">
          <reference field="3" count="1" selected="0">
            <x v="20"/>
          </reference>
          <reference field="4" count="1" selected="0">
            <x v="6"/>
          </reference>
          <reference field="5" count="1" selected="0">
            <x v="48"/>
          </reference>
          <reference field="6" count="1">
            <x v="36"/>
          </reference>
        </references>
      </pivotArea>
    </format>
    <format dxfId="1615">
      <pivotArea dataOnly="0" labelOnly="1" outline="0" fieldPosition="0">
        <references count="4">
          <reference field="3" count="1" selected="0">
            <x v="20"/>
          </reference>
          <reference field="4" count="1" selected="0">
            <x v="6"/>
          </reference>
          <reference field="5" count="1" selected="0">
            <x v="50"/>
          </reference>
          <reference field="6" count="1">
            <x v="23"/>
          </reference>
        </references>
      </pivotArea>
    </format>
    <format dxfId="1614">
      <pivotArea dataOnly="0" labelOnly="1" outline="0" fieldPosition="0">
        <references count="4">
          <reference field="3" count="1" selected="0">
            <x v="20"/>
          </reference>
          <reference field="4" count="1" selected="0">
            <x v="6"/>
          </reference>
          <reference field="5" count="1" selected="0">
            <x v="55"/>
          </reference>
          <reference field="6" count="1">
            <x v="26"/>
          </reference>
        </references>
      </pivotArea>
    </format>
    <format dxfId="1613">
      <pivotArea dataOnly="0" labelOnly="1" outline="0" fieldPosition="0">
        <references count="4">
          <reference field="3" count="1" selected="0">
            <x v="20"/>
          </reference>
          <reference field="4" count="1" selected="0">
            <x v="6"/>
          </reference>
          <reference field="5" count="1" selected="0">
            <x v="57"/>
          </reference>
          <reference field="6" count="1">
            <x v="49"/>
          </reference>
        </references>
      </pivotArea>
    </format>
    <format dxfId="1612">
      <pivotArea dataOnly="0" labelOnly="1" outline="0" fieldPosition="0">
        <references count="4">
          <reference field="3" count="1" selected="0">
            <x v="21"/>
          </reference>
          <reference field="4" count="1" selected="0">
            <x v="0"/>
          </reference>
          <reference field="5" count="1" selected="0">
            <x v="2"/>
          </reference>
          <reference field="6" count="2">
            <x v="11"/>
            <x v="31"/>
          </reference>
        </references>
      </pivotArea>
    </format>
    <format dxfId="1611">
      <pivotArea dataOnly="0" labelOnly="1" outline="0" fieldPosition="0">
        <references count="4">
          <reference field="3" count="1" selected="0">
            <x v="21"/>
          </reference>
          <reference field="4" count="1" selected="0">
            <x v="0"/>
          </reference>
          <reference field="5" count="1" selected="0">
            <x v="11"/>
          </reference>
          <reference field="6" count="1">
            <x v="13"/>
          </reference>
        </references>
      </pivotArea>
    </format>
    <format dxfId="1610">
      <pivotArea dataOnly="0" labelOnly="1" outline="0" fieldPosition="0">
        <references count="4">
          <reference field="3" count="1" selected="0">
            <x v="21"/>
          </reference>
          <reference field="4" count="1" selected="0">
            <x v="0"/>
          </reference>
          <reference field="5" count="1" selected="0">
            <x v="35"/>
          </reference>
          <reference field="6" count="1">
            <x v="2"/>
          </reference>
        </references>
      </pivotArea>
    </format>
    <format dxfId="1609">
      <pivotArea dataOnly="0" labelOnly="1" outline="0" fieldPosition="0">
        <references count="4">
          <reference field="3" count="1" selected="0">
            <x v="21"/>
          </reference>
          <reference field="4" count="1" selected="0">
            <x v="0"/>
          </reference>
          <reference field="5" count="1" selected="0">
            <x v="44"/>
          </reference>
          <reference field="6" count="1">
            <x v="1"/>
          </reference>
        </references>
      </pivotArea>
    </format>
    <format dxfId="1608">
      <pivotArea dataOnly="0" labelOnly="1" outline="0" fieldPosition="0">
        <references count="4">
          <reference field="3" count="1" selected="0">
            <x v="21"/>
          </reference>
          <reference field="4" count="1" selected="0">
            <x v="5"/>
          </reference>
          <reference field="5" count="1" selected="0">
            <x v="15"/>
          </reference>
          <reference field="6" count="1">
            <x v="40"/>
          </reference>
        </references>
      </pivotArea>
    </format>
    <format dxfId="1607">
      <pivotArea dataOnly="0" labelOnly="1" outline="0" fieldPosition="0">
        <references count="4">
          <reference field="3" count="1" selected="0">
            <x v="21"/>
          </reference>
          <reference field="4" count="1" selected="0">
            <x v="5"/>
          </reference>
          <reference field="5" count="1" selected="0">
            <x v="52"/>
          </reference>
          <reference field="6" count="1">
            <x v="1"/>
          </reference>
        </references>
      </pivotArea>
    </format>
    <format dxfId="1606">
      <pivotArea dataOnly="0" labelOnly="1" outline="0" fieldPosition="0">
        <references count="4">
          <reference field="3" count="1" selected="0">
            <x v="22"/>
          </reference>
          <reference field="4" count="1" selected="0">
            <x v="0"/>
          </reference>
          <reference field="5" count="1" selected="0">
            <x v="2"/>
          </reference>
          <reference field="6" count="2">
            <x v="11"/>
            <x v="31"/>
          </reference>
        </references>
      </pivotArea>
    </format>
    <format dxfId="1605">
      <pivotArea dataOnly="0" labelOnly="1" outline="0" fieldPosition="0">
        <references count="4">
          <reference field="3" count="1" selected="0">
            <x v="22"/>
          </reference>
          <reference field="4" count="1" selected="0">
            <x v="0"/>
          </reference>
          <reference field="5" count="1" selected="0">
            <x v="19"/>
          </reference>
          <reference field="6" count="1">
            <x v="14"/>
          </reference>
        </references>
      </pivotArea>
    </format>
    <format dxfId="1604">
      <pivotArea dataOnly="0" labelOnly="1" outline="0" fieldPosition="0">
        <references count="4">
          <reference field="3" count="1" selected="0">
            <x v="22"/>
          </reference>
          <reference field="4" count="1" selected="0">
            <x v="0"/>
          </reference>
          <reference field="5" count="1" selected="0">
            <x v="28"/>
          </reference>
          <reference field="6" count="1">
            <x v="15"/>
          </reference>
        </references>
      </pivotArea>
    </format>
    <format dxfId="1603">
      <pivotArea dataOnly="0" labelOnly="1" outline="0" fieldPosition="0">
        <references count="4">
          <reference field="3" count="1" selected="0">
            <x v="22"/>
          </reference>
          <reference field="4" count="1" selected="0">
            <x v="0"/>
          </reference>
          <reference field="5" count="1" selected="0">
            <x v="31"/>
          </reference>
          <reference field="6" count="1">
            <x v="25"/>
          </reference>
        </references>
      </pivotArea>
    </format>
    <format dxfId="1602">
      <pivotArea dataOnly="0" labelOnly="1" outline="0" fieldPosition="0">
        <references count="4">
          <reference field="3" count="1" selected="0">
            <x v="22"/>
          </reference>
          <reference field="4" count="1" selected="0">
            <x v="0"/>
          </reference>
          <reference field="5" count="1" selected="0">
            <x v="35"/>
          </reference>
          <reference field="6" count="1">
            <x v="2"/>
          </reference>
        </references>
      </pivotArea>
    </format>
    <format dxfId="1601">
      <pivotArea dataOnly="0" labelOnly="1" outline="0" fieldPosition="0">
        <references count="4">
          <reference field="3" count="1" selected="0">
            <x v="22"/>
          </reference>
          <reference field="4" count="1" selected="0">
            <x v="1"/>
          </reference>
          <reference field="5" count="1" selected="0">
            <x v="49"/>
          </reference>
          <reference field="6" count="1">
            <x v="14"/>
          </reference>
        </references>
      </pivotArea>
    </format>
    <format dxfId="1600">
      <pivotArea dataOnly="0" labelOnly="1" outline="0" fieldPosition="0">
        <references count="4">
          <reference field="3" count="1" selected="0">
            <x v="22"/>
          </reference>
          <reference field="4" count="1" selected="0">
            <x v="4"/>
          </reference>
          <reference field="5" count="1" selected="0">
            <x v="15"/>
          </reference>
          <reference field="6" count="1">
            <x v="40"/>
          </reference>
        </references>
      </pivotArea>
    </format>
    <format dxfId="1599">
      <pivotArea dataOnly="0" labelOnly="1" outline="0" fieldPosition="0">
        <references count="4">
          <reference field="3" count="1" selected="0">
            <x v="22"/>
          </reference>
          <reference field="4" count="1" selected="0">
            <x v="5"/>
          </reference>
          <reference field="5" count="1" selected="0">
            <x v="52"/>
          </reference>
          <reference field="6" count="1">
            <x v="1"/>
          </reference>
        </references>
      </pivotArea>
    </format>
    <format dxfId="1598">
      <pivotArea dataOnly="0" labelOnly="1" outline="0" fieldPosition="0">
        <references count="4">
          <reference field="3" count="1" selected="0">
            <x v="23"/>
          </reference>
          <reference field="4" count="1" selected="0">
            <x v="0"/>
          </reference>
          <reference field="5" count="1" selected="0">
            <x v="2"/>
          </reference>
          <reference field="6" count="1">
            <x v="31"/>
          </reference>
        </references>
      </pivotArea>
    </format>
    <format dxfId="1597">
      <pivotArea dataOnly="0" labelOnly="1" outline="0" fieldPosition="0">
        <references count="4">
          <reference field="3" count="1" selected="0">
            <x v="24"/>
          </reference>
          <reference field="4" count="1" selected="0">
            <x v="0"/>
          </reference>
          <reference field="5" count="1" selected="0">
            <x v="2"/>
          </reference>
          <reference field="6" count="2">
            <x v="11"/>
            <x v="31"/>
          </reference>
        </references>
      </pivotArea>
    </format>
    <format dxfId="1596">
      <pivotArea dataOnly="0" labelOnly="1" outline="0" fieldPosition="0">
        <references count="4">
          <reference field="3" count="1" selected="0">
            <x v="24"/>
          </reference>
          <reference field="4" count="1" selected="0">
            <x v="0"/>
          </reference>
          <reference field="5" count="1" selected="0">
            <x v="35"/>
          </reference>
          <reference field="6" count="1">
            <x v="2"/>
          </reference>
        </references>
      </pivotArea>
    </format>
    <format dxfId="1595">
      <pivotArea dataOnly="0" labelOnly="1" outline="0" fieldPosition="0">
        <references count="4">
          <reference field="3" count="1" selected="0">
            <x v="24"/>
          </reference>
          <reference field="4" count="1" selected="0">
            <x v="5"/>
          </reference>
          <reference field="5" count="1" selected="0">
            <x v="15"/>
          </reference>
          <reference field="6" count="1">
            <x v="40"/>
          </reference>
        </references>
      </pivotArea>
    </format>
    <format dxfId="1594">
      <pivotArea dataOnly="0" labelOnly="1" outline="0" fieldPosition="0">
        <references count="4">
          <reference field="3" count="1" selected="0">
            <x v="24"/>
          </reference>
          <reference field="4" count="1" selected="0">
            <x v="5"/>
          </reference>
          <reference field="5" count="1" selected="0">
            <x v="52"/>
          </reference>
          <reference field="6" count="1">
            <x v="1"/>
          </reference>
        </references>
      </pivotArea>
    </format>
    <format dxfId="1593">
      <pivotArea dataOnly="0" labelOnly="1" outline="0" fieldPosition="0">
        <references count="4">
          <reference field="3" count="1" selected="0">
            <x v="25"/>
          </reference>
          <reference field="4" count="1" selected="0">
            <x v="0"/>
          </reference>
          <reference field="5" count="1" selected="0">
            <x v="2"/>
          </reference>
          <reference field="6" count="2">
            <x v="11"/>
            <x v="31"/>
          </reference>
        </references>
      </pivotArea>
    </format>
    <format dxfId="1592">
      <pivotArea dataOnly="0" labelOnly="1" outline="0" fieldPosition="0">
        <references count="4">
          <reference field="3" count="1" selected="0">
            <x v="25"/>
          </reference>
          <reference field="4" count="1" selected="0">
            <x v="0"/>
          </reference>
          <reference field="5" count="1" selected="0">
            <x v="19"/>
          </reference>
          <reference field="6" count="1">
            <x v="14"/>
          </reference>
        </references>
      </pivotArea>
    </format>
    <format dxfId="1591">
      <pivotArea dataOnly="0" labelOnly="1" outline="0" fieldPosition="0">
        <references count="4">
          <reference field="3" count="1" selected="0">
            <x v="25"/>
          </reference>
          <reference field="4" count="1" selected="0">
            <x v="0"/>
          </reference>
          <reference field="5" count="1" selected="0">
            <x v="28"/>
          </reference>
          <reference field="6" count="1">
            <x v="15"/>
          </reference>
        </references>
      </pivotArea>
    </format>
    <format dxfId="1590">
      <pivotArea dataOnly="0" labelOnly="1" outline="0" fieldPosition="0">
        <references count="4">
          <reference field="3" count="1" selected="0">
            <x v="25"/>
          </reference>
          <reference field="4" count="1" selected="0">
            <x v="0"/>
          </reference>
          <reference field="5" count="1" selected="0">
            <x v="31"/>
          </reference>
          <reference field="6" count="1">
            <x v="25"/>
          </reference>
        </references>
      </pivotArea>
    </format>
    <format dxfId="1589">
      <pivotArea dataOnly="0" labelOnly="1" outline="0" fieldPosition="0">
        <references count="4">
          <reference field="3" count="1" selected="0">
            <x v="25"/>
          </reference>
          <reference field="4" count="1" selected="0">
            <x v="0"/>
          </reference>
          <reference field="5" count="1" selected="0">
            <x v="35"/>
          </reference>
          <reference field="6" count="1">
            <x v="2"/>
          </reference>
        </references>
      </pivotArea>
    </format>
    <format dxfId="1588">
      <pivotArea dataOnly="0" labelOnly="1" outline="0" fieldPosition="0">
        <references count="4">
          <reference field="3" count="1" selected="0">
            <x v="25"/>
          </reference>
          <reference field="4" count="1" selected="0">
            <x v="1"/>
          </reference>
          <reference field="5" count="1" selected="0">
            <x v="49"/>
          </reference>
          <reference field="6" count="1">
            <x v="14"/>
          </reference>
        </references>
      </pivotArea>
    </format>
    <format dxfId="1587">
      <pivotArea dataOnly="0" labelOnly="1" outline="0" fieldPosition="0">
        <references count="4">
          <reference field="3" count="1" selected="0">
            <x v="25"/>
          </reference>
          <reference field="4" count="1" selected="0">
            <x v="4"/>
          </reference>
          <reference field="5" count="1" selected="0">
            <x v="55"/>
          </reference>
          <reference field="6" count="1">
            <x v="26"/>
          </reference>
        </references>
      </pivotArea>
    </format>
    <format dxfId="1586">
      <pivotArea dataOnly="0" labelOnly="1" outline="0" fieldPosition="0">
        <references count="4">
          <reference field="3" count="1" selected="0">
            <x v="25"/>
          </reference>
          <reference field="4" count="1" selected="0">
            <x v="5"/>
          </reference>
          <reference field="5" count="1" selected="0">
            <x v="15"/>
          </reference>
          <reference field="6" count="1">
            <x v="40"/>
          </reference>
        </references>
      </pivotArea>
    </format>
    <format dxfId="1585">
      <pivotArea dataOnly="0" labelOnly="1" outline="0" fieldPosition="0">
        <references count="4">
          <reference field="3" count="1" selected="0">
            <x v="25"/>
          </reference>
          <reference field="4" count="1" selected="0">
            <x v="5"/>
          </reference>
          <reference field="5" count="1" selected="0">
            <x v="52"/>
          </reference>
          <reference field="6" count="1">
            <x v="1"/>
          </reference>
        </references>
      </pivotArea>
    </format>
    <format dxfId="1584">
      <pivotArea dataOnly="0" labelOnly="1" outline="0" fieldPosition="0">
        <references count="4">
          <reference field="3" count="1" selected="0">
            <x v="26"/>
          </reference>
          <reference field="4" count="1" selected="0">
            <x v="0"/>
          </reference>
          <reference field="5" count="1" selected="0">
            <x v="2"/>
          </reference>
          <reference field="6" count="2">
            <x v="11"/>
            <x v="31"/>
          </reference>
        </references>
      </pivotArea>
    </format>
    <format dxfId="1583">
      <pivotArea dataOnly="0" labelOnly="1" outline="0" fieldPosition="0">
        <references count="4">
          <reference field="3" count="1" selected="0">
            <x v="26"/>
          </reference>
          <reference field="4" count="1" selected="0">
            <x v="0"/>
          </reference>
          <reference field="5" count="1" selected="0">
            <x v="11"/>
          </reference>
          <reference field="6" count="1">
            <x v="13"/>
          </reference>
        </references>
      </pivotArea>
    </format>
    <format dxfId="1582">
      <pivotArea dataOnly="0" labelOnly="1" outline="0" fieldPosition="0">
        <references count="4">
          <reference field="3" count="1" selected="0">
            <x v="26"/>
          </reference>
          <reference field="4" count="1" selected="0">
            <x v="0"/>
          </reference>
          <reference field="5" count="1" selected="0">
            <x v="15"/>
          </reference>
          <reference field="6" count="1">
            <x v="40"/>
          </reference>
        </references>
      </pivotArea>
    </format>
    <format dxfId="1581">
      <pivotArea dataOnly="0" labelOnly="1" outline="0" fieldPosition="0">
        <references count="4">
          <reference field="3" count="1" selected="0">
            <x v="26"/>
          </reference>
          <reference field="4" count="1" selected="0">
            <x v="0"/>
          </reference>
          <reference field="5" count="1" selected="0">
            <x v="23"/>
          </reference>
          <reference field="6" count="1">
            <x v="1"/>
          </reference>
        </references>
      </pivotArea>
    </format>
    <format dxfId="1580">
      <pivotArea dataOnly="0" labelOnly="1" outline="0" fieldPosition="0">
        <references count="4">
          <reference field="3" count="1" selected="0">
            <x v="26"/>
          </reference>
          <reference field="4" count="1" selected="0">
            <x v="0"/>
          </reference>
          <reference field="5" count="1" selected="0">
            <x v="35"/>
          </reference>
          <reference field="6" count="1">
            <x v="2"/>
          </reference>
        </references>
      </pivotArea>
    </format>
    <format dxfId="1579">
      <pivotArea dataOnly="0" labelOnly="1" outline="0" fieldPosition="0">
        <references count="4">
          <reference field="3" count="1" selected="0">
            <x v="26"/>
          </reference>
          <reference field="4" count="1" selected="0">
            <x v="5"/>
          </reference>
          <reference field="5" count="1" selected="0">
            <x v="14"/>
          </reference>
          <reference field="6" count="1">
            <x v="40"/>
          </reference>
        </references>
      </pivotArea>
    </format>
    <format dxfId="1578">
      <pivotArea dataOnly="0" labelOnly="1" outline="0" fieldPosition="0">
        <references count="4">
          <reference field="3" count="1" selected="0">
            <x v="26"/>
          </reference>
          <reference field="4" count="1" selected="0">
            <x v="5"/>
          </reference>
          <reference field="5" count="1" selected="0">
            <x v="52"/>
          </reference>
          <reference field="6" count="1">
            <x v="1"/>
          </reference>
        </references>
      </pivotArea>
    </format>
    <format dxfId="1577">
      <pivotArea dataOnly="0" labelOnly="1" outline="0" fieldPosition="0">
        <references count="4">
          <reference field="3" count="1" selected="0">
            <x v="26"/>
          </reference>
          <reference field="4" count="1" selected="0">
            <x v="5"/>
          </reference>
          <reference field="5" count="1" selected="0">
            <x v="55"/>
          </reference>
          <reference field="6" count="1">
            <x v="26"/>
          </reference>
        </references>
      </pivotArea>
    </format>
    <format dxfId="1576">
      <pivotArea dataOnly="0" labelOnly="1" outline="0" fieldPosition="0">
        <references count="4">
          <reference field="3" count="1" selected="0">
            <x v="26"/>
          </reference>
          <reference field="4" count="1" selected="0">
            <x v="5"/>
          </reference>
          <reference field="5" count="1" selected="0">
            <x v="56"/>
          </reference>
          <reference field="6" count="1">
            <x v="14"/>
          </reference>
        </references>
      </pivotArea>
    </format>
    <format dxfId="1575">
      <pivotArea dataOnly="0" labelOnly="1" outline="0" fieldPosition="0">
        <references count="4">
          <reference field="3" count="1" selected="0">
            <x v="27"/>
          </reference>
          <reference field="4" count="1" selected="0">
            <x v="0"/>
          </reference>
          <reference field="5" count="1" selected="0">
            <x v="2"/>
          </reference>
          <reference field="6" count="1">
            <x v="31"/>
          </reference>
        </references>
      </pivotArea>
    </format>
    <format dxfId="1574">
      <pivotArea dataOnly="0" labelOnly="1" outline="0" fieldPosition="0">
        <references count="4">
          <reference field="3" count="1" selected="0">
            <x v="27"/>
          </reference>
          <reference field="4" count="1" selected="0">
            <x v="0"/>
          </reference>
          <reference field="5" count="1" selected="0">
            <x v="11"/>
          </reference>
          <reference field="6" count="1">
            <x v="13"/>
          </reference>
        </references>
      </pivotArea>
    </format>
    <format dxfId="1573">
      <pivotArea dataOnly="0" labelOnly="1" outline="0" fieldPosition="0">
        <references count="4">
          <reference field="3" count="1" selected="0">
            <x v="27"/>
          </reference>
          <reference field="4" count="1" selected="0">
            <x v="5"/>
          </reference>
          <reference field="5" count="1" selected="0">
            <x v="15"/>
          </reference>
          <reference field="6" count="1">
            <x v="40"/>
          </reference>
        </references>
      </pivotArea>
    </format>
    <format dxfId="1572">
      <pivotArea dataOnly="0" labelOnly="1" outline="0" fieldPosition="0">
        <references count="4">
          <reference field="3" count="1" selected="0">
            <x v="27"/>
          </reference>
          <reference field="4" count="1" selected="0">
            <x v="5"/>
          </reference>
          <reference field="5" count="1" selected="0">
            <x v="52"/>
          </reference>
          <reference field="6" count="1">
            <x v="1"/>
          </reference>
        </references>
      </pivotArea>
    </format>
    <format dxfId="1571">
      <pivotArea dataOnly="0" labelOnly="1" outline="0" fieldPosition="0">
        <references count="4">
          <reference field="3" count="1" selected="0">
            <x v="28"/>
          </reference>
          <reference field="4" count="1" selected="0">
            <x v="0"/>
          </reference>
          <reference field="5" count="1" selected="0">
            <x v="2"/>
          </reference>
          <reference field="6" count="2">
            <x v="11"/>
            <x v="31"/>
          </reference>
        </references>
      </pivotArea>
    </format>
    <format dxfId="1570">
      <pivotArea dataOnly="0" labelOnly="1" outline="0" fieldPosition="0">
        <references count="4">
          <reference field="3" count="1" selected="0">
            <x v="28"/>
          </reference>
          <reference field="4" count="1" selected="0">
            <x v="0"/>
          </reference>
          <reference field="5" count="1" selected="0">
            <x v="11"/>
          </reference>
          <reference field="6" count="1">
            <x v="13"/>
          </reference>
        </references>
      </pivotArea>
    </format>
    <format dxfId="1569">
      <pivotArea dataOnly="0" labelOnly="1" outline="0" fieldPosition="0">
        <references count="4">
          <reference field="3" count="1" selected="0">
            <x v="28"/>
          </reference>
          <reference field="4" count="1" selected="0">
            <x v="0"/>
          </reference>
          <reference field="5" count="1" selected="0">
            <x v="28"/>
          </reference>
          <reference field="6" count="1">
            <x v="15"/>
          </reference>
        </references>
      </pivotArea>
    </format>
    <format dxfId="1568">
      <pivotArea dataOnly="0" labelOnly="1" outline="0" fieldPosition="0">
        <references count="4">
          <reference field="3" count="1" selected="0">
            <x v="28"/>
          </reference>
          <reference field="4" count="1" selected="0">
            <x v="0"/>
          </reference>
          <reference field="5" count="1" selected="0">
            <x v="31"/>
          </reference>
          <reference field="6" count="1">
            <x v="25"/>
          </reference>
        </references>
      </pivotArea>
    </format>
    <format dxfId="1567">
      <pivotArea dataOnly="0" labelOnly="1" outline="0" fieldPosition="0">
        <references count="4">
          <reference field="3" count="1" selected="0">
            <x v="28"/>
          </reference>
          <reference field="4" count="1" selected="0">
            <x v="0"/>
          </reference>
          <reference field="5" count="1" selected="0">
            <x v="35"/>
          </reference>
          <reference field="6" count="1">
            <x v="2"/>
          </reference>
        </references>
      </pivotArea>
    </format>
    <format dxfId="1566">
      <pivotArea dataOnly="0" labelOnly="1" outline="0" fieldPosition="0">
        <references count="4">
          <reference field="3" count="1" selected="0">
            <x v="28"/>
          </reference>
          <reference field="4" count="1" selected="0">
            <x v="0"/>
          </reference>
          <reference field="5" count="1" selected="0">
            <x v="53"/>
          </reference>
          <reference field="6" count="1">
            <x v="1"/>
          </reference>
        </references>
      </pivotArea>
    </format>
    <format dxfId="1565">
      <pivotArea dataOnly="0" labelOnly="1" outline="0" fieldPosition="0">
        <references count="4">
          <reference field="3" count="1" selected="0">
            <x v="28"/>
          </reference>
          <reference field="4" count="1" selected="0">
            <x v="1"/>
          </reference>
          <reference field="5" count="1" selected="0">
            <x v="49"/>
          </reference>
          <reference field="6" count="1">
            <x v="14"/>
          </reference>
        </references>
      </pivotArea>
    </format>
    <format dxfId="1564">
      <pivotArea dataOnly="0" labelOnly="1" outline="0" fieldPosition="0">
        <references count="4">
          <reference field="3" count="1" selected="0">
            <x v="28"/>
          </reference>
          <reference field="4" count="1" selected="0">
            <x v="5"/>
          </reference>
          <reference field="5" count="1" selected="0">
            <x v="15"/>
          </reference>
          <reference field="6" count="1">
            <x v="40"/>
          </reference>
        </references>
      </pivotArea>
    </format>
    <format dxfId="1563">
      <pivotArea dataOnly="0" labelOnly="1" outline="0" fieldPosition="0">
        <references count="4">
          <reference field="3" count="1" selected="0">
            <x v="28"/>
          </reference>
          <reference field="4" count="1" selected="0">
            <x v="5"/>
          </reference>
          <reference field="5" count="1" selected="0">
            <x v="52"/>
          </reference>
          <reference field="6" count="1">
            <x v="1"/>
          </reference>
        </references>
      </pivotArea>
    </format>
    <format dxfId="1562">
      <pivotArea dataOnly="0" labelOnly="1" outline="0" fieldPosition="0">
        <references count="4">
          <reference field="3" count="1" selected="0">
            <x v="29"/>
          </reference>
          <reference field="4" count="1" selected="0">
            <x v="0"/>
          </reference>
          <reference field="5" count="1" selected="0">
            <x v="2"/>
          </reference>
          <reference field="6" count="2">
            <x v="11"/>
            <x v="31"/>
          </reference>
        </references>
      </pivotArea>
    </format>
    <format dxfId="1561">
      <pivotArea dataOnly="0" labelOnly="1" outline="0" fieldPosition="0">
        <references count="4">
          <reference field="3" count="1" selected="0">
            <x v="29"/>
          </reference>
          <reference field="4" count="1" selected="0">
            <x v="0"/>
          </reference>
          <reference field="5" count="1" selected="0">
            <x v="31"/>
          </reference>
          <reference field="6" count="1">
            <x v="25"/>
          </reference>
        </references>
      </pivotArea>
    </format>
    <format dxfId="1560">
      <pivotArea dataOnly="0" labelOnly="1" outline="0" fieldPosition="0">
        <references count="4">
          <reference field="3" count="1" selected="0">
            <x v="29"/>
          </reference>
          <reference field="4" count="1" selected="0">
            <x v="0"/>
          </reference>
          <reference field="5" count="1" selected="0">
            <x v="35"/>
          </reference>
          <reference field="6" count="1">
            <x v="2"/>
          </reference>
        </references>
      </pivotArea>
    </format>
    <format dxfId="1559">
      <pivotArea dataOnly="0" labelOnly="1" outline="0" fieldPosition="0">
        <references count="4">
          <reference field="3" count="1" selected="0">
            <x v="29"/>
          </reference>
          <reference field="4" count="1" selected="0">
            <x v="1"/>
          </reference>
          <reference field="5" count="1" selected="0">
            <x v="49"/>
          </reference>
          <reference field="6" count="1">
            <x v="14"/>
          </reference>
        </references>
      </pivotArea>
    </format>
    <format dxfId="1558">
      <pivotArea dataOnly="0" labelOnly="1" outline="0" fieldPosition="0">
        <references count="4">
          <reference field="3" count="1" selected="0">
            <x v="30"/>
          </reference>
          <reference field="4" count="1" selected="0">
            <x v="0"/>
          </reference>
          <reference field="5" count="1" selected="0">
            <x v="2"/>
          </reference>
          <reference field="6" count="2">
            <x v="11"/>
            <x v="31"/>
          </reference>
        </references>
      </pivotArea>
    </format>
    <format dxfId="1557">
      <pivotArea dataOnly="0" labelOnly="1" outline="0" fieldPosition="0">
        <references count="4">
          <reference field="3" count="1" selected="0">
            <x v="30"/>
          </reference>
          <reference field="4" count="1" selected="0">
            <x v="0"/>
          </reference>
          <reference field="5" count="1" selected="0">
            <x v="16"/>
          </reference>
          <reference field="6" count="1">
            <x v="64"/>
          </reference>
        </references>
      </pivotArea>
    </format>
    <format dxfId="1556">
      <pivotArea dataOnly="0" labelOnly="1" outline="0" fieldPosition="0">
        <references count="4">
          <reference field="3" count="1" selected="0">
            <x v="30"/>
          </reference>
          <reference field="4" count="1" selected="0">
            <x v="0"/>
          </reference>
          <reference field="5" count="1" selected="0">
            <x v="31"/>
          </reference>
          <reference field="6" count="1">
            <x v="25"/>
          </reference>
        </references>
      </pivotArea>
    </format>
    <format dxfId="1555">
      <pivotArea dataOnly="0" labelOnly="1" outline="0" fieldPosition="0">
        <references count="4">
          <reference field="3" count="1" selected="0">
            <x v="30"/>
          </reference>
          <reference field="4" count="1" selected="0">
            <x v="0"/>
          </reference>
          <reference field="5" count="1" selected="0">
            <x v="35"/>
          </reference>
          <reference field="6" count="1">
            <x v="2"/>
          </reference>
        </references>
      </pivotArea>
    </format>
    <format dxfId="1554">
      <pivotArea dataOnly="0" labelOnly="1" outline="0" fieldPosition="0">
        <references count="4">
          <reference field="3" count="1" selected="0">
            <x v="30"/>
          </reference>
          <reference field="4" count="1" selected="0">
            <x v="5"/>
          </reference>
          <reference field="5" count="1" selected="0">
            <x v="15"/>
          </reference>
          <reference field="6" count="1">
            <x v="40"/>
          </reference>
        </references>
      </pivotArea>
    </format>
    <format dxfId="1553">
      <pivotArea dataOnly="0" labelOnly="1" outline="0" fieldPosition="0">
        <references count="4">
          <reference field="3" count="1" selected="0">
            <x v="30"/>
          </reference>
          <reference field="4" count="1" selected="0">
            <x v="5"/>
          </reference>
          <reference field="5" count="1" selected="0">
            <x v="52"/>
          </reference>
          <reference field="6" count="1">
            <x v="1"/>
          </reference>
        </references>
      </pivotArea>
    </format>
    <format dxfId="1552">
      <pivotArea dataOnly="0" labelOnly="1" outline="0" fieldPosition="0">
        <references count="4">
          <reference field="3" count="1" selected="0">
            <x v="31"/>
          </reference>
          <reference field="4" count="1" selected="0">
            <x v="0"/>
          </reference>
          <reference field="5" count="1" selected="0">
            <x v="2"/>
          </reference>
          <reference field="6" count="2">
            <x v="11"/>
            <x v="31"/>
          </reference>
        </references>
      </pivotArea>
    </format>
    <format dxfId="1551">
      <pivotArea dataOnly="0" labelOnly="1" outline="0" fieldPosition="0">
        <references count="4">
          <reference field="3" count="1" selected="0">
            <x v="31"/>
          </reference>
          <reference field="4" count="1" selected="0">
            <x v="0"/>
          </reference>
          <reference field="5" count="1" selected="0">
            <x v="19"/>
          </reference>
          <reference field="6" count="1">
            <x v="14"/>
          </reference>
        </references>
      </pivotArea>
    </format>
    <format dxfId="1550">
      <pivotArea dataOnly="0" labelOnly="1" outline="0" fieldPosition="0">
        <references count="4">
          <reference field="3" count="1" selected="0">
            <x v="31"/>
          </reference>
          <reference field="4" count="1" selected="0">
            <x v="0"/>
          </reference>
          <reference field="5" count="1" selected="0">
            <x v="35"/>
          </reference>
          <reference field="6" count="1">
            <x v="2"/>
          </reference>
        </references>
      </pivotArea>
    </format>
    <format dxfId="1549">
      <pivotArea dataOnly="0" labelOnly="1" outline="0" fieldPosition="0">
        <references count="4">
          <reference field="3" count="1" selected="0">
            <x v="31"/>
          </reference>
          <reference field="4" count="1" selected="0">
            <x v="5"/>
          </reference>
          <reference field="5" count="1" selected="0">
            <x v="14"/>
          </reference>
          <reference field="6" count="1">
            <x v="40"/>
          </reference>
        </references>
      </pivotArea>
    </format>
    <format dxfId="1548">
      <pivotArea dataOnly="0" labelOnly="1" outline="0" fieldPosition="0">
        <references count="4">
          <reference field="3" count="1" selected="0">
            <x v="31"/>
          </reference>
          <reference field="4" count="1" selected="0">
            <x v="5"/>
          </reference>
          <reference field="5" count="1" selected="0">
            <x v="52"/>
          </reference>
          <reference field="6" count="1">
            <x v="1"/>
          </reference>
        </references>
      </pivotArea>
    </format>
    <format dxfId="1547">
      <pivotArea dataOnly="0" labelOnly="1" outline="0" fieldPosition="0">
        <references count="4">
          <reference field="3" count="1" selected="0">
            <x v="31"/>
          </reference>
          <reference field="4" count="1" selected="0">
            <x v="5"/>
          </reference>
          <reference field="5" count="1" selected="0">
            <x v="55"/>
          </reference>
          <reference field="6" count="1">
            <x v="26"/>
          </reference>
        </references>
      </pivotArea>
    </format>
    <format dxfId="1546">
      <pivotArea dataOnly="0" labelOnly="1" outline="0" fieldPosition="0">
        <references count="4">
          <reference field="3" count="1" selected="0">
            <x v="31"/>
          </reference>
          <reference field="4" count="1" selected="0">
            <x v="5"/>
          </reference>
          <reference field="5" count="1" selected="0">
            <x v="56"/>
          </reference>
          <reference field="6" count="1">
            <x v="14"/>
          </reference>
        </references>
      </pivotArea>
    </format>
    <format dxfId="1545">
      <pivotArea dataOnly="0" labelOnly="1" outline="0" fieldPosition="0">
        <references count="4">
          <reference field="3" count="1" selected="0">
            <x v="32"/>
          </reference>
          <reference field="4" count="1" selected="0">
            <x v="0"/>
          </reference>
          <reference field="5" count="1" selected="0">
            <x v="2"/>
          </reference>
          <reference field="6" count="2">
            <x v="11"/>
            <x v="31"/>
          </reference>
        </references>
      </pivotArea>
    </format>
    <format dxfId="1544">
      <pivotArea dataOnly="0" labelOnly="1" outline="0" fieldPosition="0">
        <references count="4">
          <reference field="3" count="1" selected="0">
            <x v="32"/>
          </reference>
          <reference field="4" count="1" selected="0">
            <x v="0"/>
          </reference>
          <reference field="5" count="1" selected="0">
            <x v="19"/>
          </reference>
          <reference field="6" count="1">
            <x v="14"/>
          </reference>
        </references>
      </pivotArea>
    </format>
    <format dxfId="1543">
      <pivotArea dataOnly="0" labelOnly="1" outline="0" fieldPosition="0">
        <references count="4">
          <reference field="3" count="1" selected="0">
            <x v="32"/>
          </reference>
          <reference field="4" count="1" selected="0">
            <x v="4"/>
          </reference>
          <reference field="5" count="1" selected="0">
            <x v="55"/>
          </reference>
          <reference field="6" count="1">
            <x v="26"/>
          </reference>
        </references>
      </pivotArea>
    </format>
    <format dxfId="1542">
      <pivotArea dataOnly="0" labelOnly="1" outline="0" fieldPosition="0">
        <references count="4">
          <reference field="3" count="1" selected="0">
            <x v="33"/>
          </reference>
          <reference field="4" count="1" selected="0">
            <x v="0"/>
          </reference>
          <reference field="5" count="1" selected="0">
            <x v="35"/>
          </reference>
          <reference field="6" count="1">
            <x v="2"/>
          </reference>
        </references>
      </pivotArea>
    </format>
    <format dxfId="1541">
      <pivotArea dataOnly="0" labelOnly="1" outline="0" fieldPosition="0">
        <references count="4">
          <reference field="3" count="1" selected="0">
            <x v="34"/>
          </reference>
          <reference field="4" count="1" selected="0">
            <x v="0"/>
          </reference>
          <reference field="5" count="1" selected="0">
            <x v="2"/>
          </reference>
          <reference field="6" count="2">
            <x v="11"/>
            <x v="31"/>
          </reference>
        </references>
      </pivotArea>
    </format>
    <format dxfId="1540">
      <pivotArea dataOnly="0" labelOnly="1" outline="0" fieldPosition="0">
        <references count="4">
          <reference field="3" count="1" selected="0">
            <x v="34"/>
          </reference>
          <reference field="4" count="1" selected="0">
            <x v="0"/>
          </reference>
          <reference field="5" count="1" selected="0">
            <x v="19"/>
          </reference>
          <reference field="6" count="1">
            <x v="14"/>
          </reference>
        </references>
      </pivotArea>
    </format>
    <format dxfId="1539">
      <pivotArea dataOnly="0" labelOnly="1" outline="0" fieldPosition="0">
        <references count="4">
          <reference field="3" count="1" selected="0">
            <x v="34"/>
          </reference>
          <reference field="4" count="1" selected="0">
            <x v="0"/>
          </reference>
          <reference field="5" count="1" selected="0">
            <x v="35"/>
          </reference>
          <reference field="6" count="1">
            <x v="2"/>
          </reference>
        </references>
      </pivotArea>
    </format>
    <format dxfId="1538">
      <pivotArea dataOnly="0" labelOnly="1" outline="0" fieldPosition="0">
        <references count="4">
          <reference field="3" count="1" selected="0">
            <x v="34"/>
          </reference>
          <reference field="4" count="1" selected="0">
            <x v="4"/>
          </reference>
          <reference field="5" count="1" selected="0">
            <x v="55"/>
          </reference>
          <reference field="6" count="1">
            <x v="26"/>
          </reference>
        </references>
      </pivotArea>
    </format>
    <format dxfId="1537">
      <pivotArea dataOnly="0" labelOnly="1" outline="0" fieldPosition="0">
        <references count="4">
          <reference field="3" count="1" selected="0">
            <x v="34"/>
          </reference>
          <reference field="4" count="1" selected="0">
            <x v="5"/>
          </reference>
          <reference field="5" count="1" selected="0">
            <x v="52"/>
          </reference>
          <reference field="6" count="1">
            <x v="1"/>
          </reference>
        </references>
      </pivotArea>
    </format>
    <format dxfId="1536">
      <pivotArea dataOnly="0" labelOnly="1" outline="0" fieldPosition="0">
        <references count="4">
          <reference field="3" count="1" selected="0">
            <x v="34"/>
          </reference>
          <reference field="4" count="1" selected="0">
            <x v="5"/>
          </reference>
          <reference field="5" count="1" selected="0">
            <x v="55"/>
          </reference>
          <reference field="6" count="1">
            <x v="26"/>
          </reference>
        </references>
      </pivotArea>
    </format>
    <format dxfId="1535">
      <pivotArea dataOnly="0" labelOnly="1" outline="0" fieldPosition="0">
        <references count="4">
          <reference field="3" count="1" selected="0">
            <x v="34"/>
          </reference>
          <reference field="4" count="1" selected="0">
            <x v="5"/>
          </reference>
          <reference field="5" count="1" selected="0">
            <x v="56"/>
          </reference>
          <reference field="6" count="1">
            <x v="14"/>
          </reference>
        </references>
      </pivotArea>
    </format>
    <format dxfId="1534">
      <pivotArea dataOnly="0" labelOnly="1" outline="0" fieldPosition="0">
        <references count="4">
          <reference field="3" count="1" selected="0">
            <x v="35"/>
          </reference>
          <reference field="4" count="1" selected="0">
            <x v="0"/>
          </reference>
          <reference field="5" count="1" selected="0">
            <x v="2"/>
          </reference>
          <reference field="6" count="2">
            <x v="11"/>
            <x v="31"/>
          </reference>
        </references>
      </pivotArea>
    </format>
    <format dxfId="1533">
      <pivotArea dataOnly="0" labelOnly="1" outline="0" fieldPosition="0">
        <references count="4">
          <reference field="3" count="1" selected="0">
            <x v="35"/>
          </reference>
          <reference field="4" count="1" selected="0">
            <x v="0"/>
          </reference>
          <reference field="5" count="1" selected="0">
            <x v="28"/>
          </reference>
          <reference field="6" count="1">
            <x v="15"/>
          </reference>
        </references>
      </pivotArea>
    </format>
    <format dxfId="1532">
      <pivotArea dataOnly="0" labelOnly="1" outline="0" fieldPosition="0">
        <references count="4">
          <reference field="3" count="1" selected="0">
            <x v="35"/>
          </reference>
          <reference field="4" count="1" selected="0">
            <x v="0"/>
          </reference>
          <reference field="5" count="1" selected="0">
            <x v="31"/>
          </reference>
          <reference field="6" count="1">
            <x v="25"/>
          </reference>
        </references>
      </pivotArea>
    </format>
    <format dxfId="1531">
      <pivotArea dataOnly="0" labelOnly="1" outline="0" fieldPosition="0">
        <references count="4">
          <reference field="3" count="1" selected="0">
            <x v="35"/>
          </reference>
          <reference field="4" count="1" selected="0">
            <x v="0"/>
          </reference>
          <reference field="5" count="1" selected="0">
            <x v="35"/>
          </reference>
          <reference field="6" count="1">
            <x v="2"/>
          </reference>
        </references>
      </pivotArea>
    </format>
    <format dxfId="1530">
      <pivotArea dataOnly="0" labelOnly="1" outline="0" fieldPosition="0">
        <references count="4">
          <reference field="3" count="1" selected="0">
            <x v="35"/>
          </reference>
          <reference field="4" count="1" selected="0">
            <x v="1"/>
          </reference>
          <reference field="5" count="1" selected="0">
            <x v="49"/>
          </reference>
          <reference field="6" count="1">
            <x v="14"/>
          </reference>
        </references>
      </pivotArea>
    </format>
    <format dxfId="1529">
      <pivotArea dataOnly="0" labelOnly="1" outline="0" fieldPosition="0">
        <references count="4">
          <reference field="3" count="1" selected="0">
            <x v="35"/>
          </reference>
          <reference field="4" count="1" selected="0">
            <x v="5"/>
          </reference>
          <reference field="5" count="1" selected="0">
            <x v="15"/>
          </reference>
          <reference field="6" count="1">
            <x v="40"/>
          </reference>
        </references>
      </pivotArea>
    </format>
    <format dxfId="1528">
      <pivotArea dataOnly="0" labelOnly="1" outline="0" fieldPosition="0">
        <references count="4">
          <reference field="3" count="1" selected="0">
            <x v="35"/>
          </reference>
          <reference field="4" count="1" selected="0">
            <x v="5"/>
          </reference>
          <reference field="5" count="1" selected="0">
            <x v="52"/>
          </reference>
          <reference field="6" count="1">
            <x v="1"/>
          </reference>
        </references>
      </pivotArea>
    </format>
    <format dxfId="1527">
      <pivotArea dataOnly="0" labelOnly="1" outline="0" fieldPosition="0">
        <references count="4">
          <reference field="3" count="1" selected="0">
            <x v="36"/>
          </reference>
          <reference field="4" count="1" selected="0">
            <x v="0"/>
          </reference>
          <reference field="5" count="1" selected="0">
            <x v="1"/>
          </reference>
          <reference field="6" count="1">
            <x v="50"/>
          </reference>
        </references>
      </pivotArea>
    </format>
    <format dxfId="1526">
      <pivotArea dataOnly="0" labelOnly="1" outline="0" fieldPosition="0">
        <references count="4">
          <reference field="3" count="1" selected="0">
            <x v="36"/>
          </reference>
          <reference field="4" count="1" selected="0">
            <x v="0"/>
          </reference>
          <reference field="5" count="1" selected="0">
            <x v="2"/>
          </reference>
          <reference field="6" count="3">
            <x v="11"/>
            <x v="31"/>
            <x v="60"/>
          </reference>
        </references>
      </pivotArea>
    </format>
    <format dxfId="1525">
      <pivotArea dataOnly="0" labelOnly="1" outline="0" fieldPosition="0">
        <references count="4">
          <reference field="3" count="1" selected="0">
            <x v="36"/>
          </reference>
          <reference field="4" count="1" selected="0">
            <x v="0"/>
          </reference>
          <reference field="5" count="1" selected="0">
            <x v="5"/>
          </reference>
          <reference field="6" count="1">
            <x v="20"/>
          </reference>
        </references>
      </pivotArea>
    </format>
    <format dxfId="1524">
      <pivotArea dataOnly="0" labelOnly="1" outline="0" fieldPosition="0">
        <references count="4">
          <reference field="3" count="1" selected="0">
            <x v="36"/>
          </reference>
          <reference field="4" count="1" selected="0">
            <x v="0"/>
          </reference>
          <reference field="5" count="1" selected="0">
            <x v="6"/>
          </reference>
          <reference field="6" count="1">
            <x v="62"/>
          </reference>
        </references>
      </pivotArea>
    </format>
    <format dxfId="1523">
      <pivotArea dataOnly="0" labelOnly="1" outline="0" fieldPosition="0">
        <references count="4">
          <reference field="3" count="1" selected="0">
            <x v="36"/>
          </reference>
          <reference field="4" count="1" selected="0">
            <x v="0"/>
          </reference>
          <reference field="5" count="1" selected="0">
            <x v="8"/>
          </reference>
          <reference field="6" count="1">
            <x v="55"/>
          </reference>
        </references>
      </pivotArea>
    </format>
    <format dxfId="1522">
      <pivotArea dataOnly="0" labelOnly="1" outline="0" fieldPosition="0">
        <references count="4">
          <reference field="3" count="1" selected="0">
            <x v="36"/>
          </reference>
          <reference field="4" count="1" selected="0">
            <x v="0"/>
          </reference>
          <reference field="5" count="1" selected="0">
            <x v="9"/>
          </reference>
          <reference field="6" count="1">
            <x v="27"/>
          </reference>
        </references>
      </pivotArea>
    </format>
    <format dxfId="1521">
      <pivotArea dataOnly="0" labelOnly="1" outline="0" fieldPosition="0">
        <references count="4">
          <reference field="3" count="1" selected="0">
            <x v="36"/>
          </reference>
          <reference field="4" count="1" selected="0">
            <x v="0"/>
          </reference>
          <reference field="5" count="1" selected="0">
            <x v="10"/>
          </reference>
          <reference field="6" count="1">
            <x v="25"/>
          </reference>
        </references>
      </pivotArea>
    </format>
    <format dxfId="1520">
      <pivotArea dataOnly="0" labelOnly="1" outline="0" fieldPosition="0">
        <references count="4">
          <reference field="3" count="1" selected="0">
            <x v="36"/>
          </reference>
          <reference field="4" count="1" selected="0">
            <x v="0"/>
          </reference>
          <reference field="5" count="1" selected="0">
            <x v="11"/>
          </reference>
          <reference field="6" count="1">
            <x v="13"/>
          </reference>
        </references>
      </pivotArea>
    </format>
    <format dxfId="1519">
      <pivotArea dataOnly="0" labelOnly="1" outline="0" fieldPosition="0">
        <references count="4">
          <reference field="3" count="1" selected="0">
            <x v="36"/>
          </reference>
          <reference field="4" count="1" selected="0">
            <x v="0"/>
          </reference>
          <reference field="5" count="1" selected="0">
            <x v="13"/>
          </reference>
          <reference field="6" count="1">
            <x v="35"/>
          </reference>
        </references>
      </pivotArea>
    </format>
    <format dxfId="1518">
      <pivotArea dataOnly="0" labelOnly="1" outline="0" fieldPosition="0">
        <references count="4">
          <reference field="3" count="1" selected="0">
            <x v="36"/>
          </reference>
          <reference field="4" count="1" selected="0">
            <x v="0"/>
          </reference>
          <reference field="5" count="1" selected="0">
            <x v="15"/>
          </reference>
          <reference field="6" count="1">
            <x v="40"/>
          </reference>
        </references>
      </pivotArea>
    </format>
    <format dxfId="1517">
      <pivotArea dataOnly="0" labelOnly="1" outline="0" fieldPosition="0">
        <references count="4">
          <reference field="3" count="1" selected="0">
            <x v="36"/>
          </reference>
          <reference field="4" count="1" selected="0">
            <x v="0"/>
          </reference>
          <reference field="5" count="1" selected="0">
            <x v="22"/>
          </reference>
          <reference field="6" count="1">
            <x v="21"/>
          </reference>
        </references>
      </pivotArea>
    </format>
    <format dxfId="1516">
      <pivotArea dataOnly="0" labelOnly="1" outline="0" fieldPosition="0">
        <references count="4">
          <reference field="3" count="1" selected="0">
            <x v="36"/>
          </reference>
          <reference field="4" count="1" selected="0">
            <x v="0"/>
          </reference>
          <reference field="5" count="1" selected="0">
            <x v="27"/>
          </reference>
          <reference field="6" count="1">
            <x v="22"/>
          </reference>
        </references>
      </pivotArea>
    </format>
    <format dxfId="1515">
      <pivotArea dataOnly="0" labelOnly="1" outline="0" fieldPosition="0">
        <references count="4">
          <reference field="3" count="1" selected="0">
            <x v="36"/>
          </reference>
          <reference field="4" count="1" selected="0">
            <x v="0"/>
          </reference>
          <reference field="5" count="1" selected="0">
            <x v="28"/>
          </reference>
          <reference field="6" count="3">
            <x v="3"/>
            <x v="4"/>
            <x v="15"/>
          </reference>
        </references>
      </pivotArea>
    </format>
    <format dxfId="1514">
      <pivotArea dataOnly="0" labelOnly="1" outline="0" fieldPosition="0">
        <references count="4">
          <reference field="3" count="1" selected="0">
            <x v="36"/>
          </reference>
          <reference field="4" count="1" selected="0">
            <x v="0"/>
          </reference>
          <reference field="5" count="1" selected="0">
            <x v="31"/>
          </reference>
          <reference field="6" count="1">
            <x v="25"/>
          </reference>
        </references>
      </pivotArea>
    </format>
    <format dxfId="1513">
      <pivotArea dataOnly="0" labelOnly="1" outline="0" fieldPosition="0">
        <references count="4">
          <reference field="3" count="1" selected="0">
            <x v="36"/>
          </reference>
          <reference field="4" count="1" selected="0">
            <x v="0"/>
          </reference>
          <reference field="5" count="1" selected="0">
            <x v="32"/>
          </reference>
          <reference field="6" count="1">
            <x v="19"/>
          </reference>
        </references>
      </pivotArea>
    </format>
    <format dxfId="1512">
      <pivotArea dataOnly="0" labelOnly="1" outline="0" fieldPosition="0">
        <references count="4">
          <reference field="3" count="1" selected="0">
            <x v="36"/>
          </reference>
          <reference field="4" count="1" selected="0">
            <x v="0"/>
          </reference>
          <reference field="5" count="1" selected="0">
            <x v="33"/>
          </reference>
          <reference field="6" count="1">
            <x v="61"/>
          </reference>
        </references>
      </pivotArea>
    </format>
    <format dxfId="1511">
      <pivotArea dataOnly="0" labelOnly="1" outline="0" fieldPosition="0">
        <references count="4">
          <reference field="3" count="1" selected="0">
            <x v="36"/>
          </reference>
          <reference field="4" count="1" selected="0">
            <x v="0"/>
          </reference>
          <reference field="5" count="1" selected="0">
            <x v="34"/>
          </reference>
          <reference field="6" count="1">
            <x v="48"/>
          </reference>
        </references>
      </pivotArea>
    </format>
    <format dxfId="1510">
      <pivotArea dataOnly="0" labelOnly="1" outline="0" fieldPosition="0">
        <references count="4">
          <reference field="3" count="1" selected="0">
            <x v="36"/>
          </reference>
          <reference field="4" count="1" selected="0">
            <x v="0"/>
          </reference>
          <reference field="5" count="1" selected="0">
            <x v="35"/>
          </reference>
          <reference field="6" count="2">
            <x v="2"/>
            <x v="37"/>
          </reference>
        </references>
      </pivotArea>
    </format>
    <format dxfId="1509">
      <pivotArea dataOnly="0" labelOnly="1" outline="0" fieldPosition="0">
        <references count="4">
          <reference field="3" count="1" selected="0">
            <x v="36"/>
          </reference>
          <reference field="4" count="1" selected="0">
            <x v="0"/>
          </reference>
          <reference field="5" count="1" selected="0">
            <x v="45"/>
          </reference>
          <reference field="6" count="1">
            <x v="12"/>
          </reference>
        </references>
      </pivotArea>
    </format>
    <format dxfId="1508">
      <pivotArea dataOnly="0" labelOnly="1" outline="0" fieldPosition="0">
        <references count="4">
          <reference field="3" count="1" selected="0">
            <x v="36"/>
          </reference>
          <reference field="4" count="1" selected="0">
            <x v="0"/>
          </reference>
          <reference field="5" count="1" selected="0">
            <x v="51"/>
          </reference>
          <reference field="6" count="2">
            <x v="1"/>
            <x v="40"/>
          </reference>
        </references>
      </pivotArea>
    </format>
    <format dxfId="1507">
      <pivotArea dataOnly="0" labelOnly="1" outline="0" fieldPosition="0">
        <references count="4">
          <reference field="3" count="1" selected="0">
            <x v="36"/>
          </reference>
          <reference field="4" count="1" selected="0">
            <x v="0"/>
          </reference>
          <reference field="5" count="1" selected="0">
            <x v="53"/>
          </reference>
          <reference field="6" count="1">
            <x v="1"/>
          </reference>
        </references>
      </pivotArea>
    </format>
    <format dxfId="1506">
      <pivotArea dataOnly="0" labelOnly="1" outline="0" fieldPosition="0">
        <references count="4">
          <reference field="3" count="1" selected="0">
            <x v="36"/>
          </reference>
          <reference field="4" count="1" selected="0">
            <x v="0"/>
          </reference>
          <reference field="5" count="1" selected="0">
            <x v="55"/>
          </reference>
          <reference field="6" count="1">
            <x v="26"/>
          </reference>
        </references>
      </pivotArea>
    </format>
    <format dxfId="1505">
      <pivotArea dataOnly="0" labelOnly="1" outline="0" fieldPosition="0">
        <references count="4">
          <reference field="3" count="1" selected="0">
            <x v="36"/>
          </reference>
          <reference field="4" count="1" selected="0">
            <x v="0"/>
          </reference>
          <reference field="5" count="1" selected="0">
            <x v="58"/>
          </reference>
          <reference field="6" count="1">
            <x v="14"/>
          </reference>
        </references>
      </pivotArea>
    </format>
    <format dxfId="1504">
      <pivotArea dataOnly="0" labelOnly="1" outline="0" fieldPosition="0">
        <references count="4">
          <reference field="3" count="1" selected="0">
            <x v="36"/>
          </reference>
          <reference field="4" count="1" selected="0">
            <x v="4"/>
          </reference>
          <reference field="5" count="1" selected="0">
            <x v="55"/>
          </reference>
          <reference field="6" count="1">
            <x v="26"/>
          </reference>
        </references>
      </pivotArea>
    </format>
    <format dxfId="1503">
      <pivotArea dataOnly="0" labelOnly="1" outline="0" fieldPosition="0">
        <references count="4">
          <reference field="3" count="1" selected="0">
            <x v="36"/>
          </reference>
          <reference field="4" count="1" selected="0">
            <x v="5"/>
          </reference>
          <reference field="5" count="1" selected="0">
            <x v="52"/>
          </reference>
          <reference field="6" count="1">
            <x v="1"/>
          </reference>
        </references>
      </pivotArea>
    </format>
    <format dxfId="1502">
      <pivotArea dataOnly="0" labelOnly="1" outline="0" fieldPosition="0">
        <references count="4">
          <reference field="3" count="1" selected="0">
            <x v="36"/>
          </reference>
          <reference field="4" count="1" selected="0">
            <x v="5"/>
          </reference>
          <reference field="5" count="1" selected="0">
            <x v="55"/>
          </reference>
          <reference field="6" count="1">
            <x v="26"/>
          </reference>
        </references>
      </pivotArea>
    </format>
    <format dxfId="1501">
      <pivotArea dataOnly="0" labelOnly="1" outline="0" fieldPosition="0">
        <references count="4">
          <reference field="3" count="1" selected="0">
            <x v="36"/>
          </reference>
          <reference field="4" count="1" selected="0">
            <x v="5"/>
          </reference>
          <reference field="5" count="1" selected="0">
            <x v="56"/>
          </reference>
          <reference field="6" count="1">
            <x v="14"/>
          </reference>
        </references>
      </pivotArea>
    </format>
    <format dxfId="1500">
      <pivotArea dataOnly="0" labelOnly="1" outline="0" fieldPosition="0">
        <references count="4">
          <reference field="3" count="1" selected="0">
            <x v="37"/>
          </reference>
          <reference field="4" count="1" selected="0">
            <x v="0"/>
          </reference>
          <reference field="5" count="1" selected="0">
            <x v="2"/>
          </reference>
          <reference field="6" count="2">
            <x v="11"/>
            <x v="31"/>
          </reference>
        </references>
      </pivotArea>
    </format>
    <format dxfId="1499">
      <pivotArea dataOnly="0" labelOnly="1" outline="0" fieldPosition="0">
        <references count="4">
          <reference field="3" count="1" selected="0">
            <x v="37"/>
          </reference>
          <reference field="4" count="1" selected="0">
            <x v="0"/>
          </reference>
          <reference field="5" count="1" selected="0">
            <x v="19"/>
          </reference>
          <reference field="6" count="1">
            <x v="14"/>
          </reference>
        </references>
      </pivotArea>
    </format>
    <format dxfId="1498">
      <pivotArea dataOnly="0" labelOnly="1" outline="0" fieldPosition="0">
        <references count="4">
          <reference field="3" count="1" selected="0">
            <x v="37"/>
          </reference>
          <reference field="4" count="1" selected="0">
            <x v="0"/>
          </reference>
          <reference field="5" count="1" selected="0">
            <x v="35"/>
          </reference>
          <reference field="6" count="1">
            <x v="2"/>
          </reference>
        </references>
      </pivotArea>
    </format>
    <format dxfId="1497">
      <pivotArea dataOnly="0" labelOnly="1" outline="0" fieldPosition="0">
        <references count="5">
          <reference field="3" count="1" selected="0">
            <x v="0"/>
          </reference>
          <reference field="4" count="1" selected="0">
            <x v="0"/>
          </reference>
          <reference field="5" count="1" selected="0">
            <x v="2"/>
          </reference>
          <reference field="6" count="1" selected="0">
            <x v="11"/>
          </reference>
          <reference field="7" count="1">
            <x v="20"/>
          </reference>
        </references>
      </pivotArea>
    </format>
    <format dxfId="1496">
      <pivotArea dataOnly="0" labelOnly="1" outline="0" fieldPosition="0">
        <references count="5">
          <reference field="3" count="1" selected="0">
            <x v="0"/>
          </reference>
          <reference field="4" count="1" selected="0">
            <x v="0"/>
          </reference>
          <reference field="5" count="1" selected="0">
            <x v="28"/>
          </reference>
          <reference field="6" count="1" selected="0">
            <x v="15"/>
          </reference>
          <reference field="7" count="1">
            <x v="142"/>
          </reference>
        </references>
      </pivotArea>
    </format>
    <format dxfId="1495">
      <pivotArea dataOnly="0" labelOnly="1" outline="0" fieldPosition="0">
        <references count="5">
          <reference field="3" count="1" selected="0">
            <x v="0"/>
          </reference>
          <reference field="4" count="1" selected="0">
            <x v="0"/>
          </reference>
          <reference field="5" count="1" selected="0">
            <x v="31"/>
          </reference>
          <reference field="6" count="1" selected="0">
            <x v="25"/>
          </reference>
          <reference field="7" count="1">
            <x v="32"/>
          </reference>
        </references>
      </pivotArea>
    </format>
    <format dxfId="1494">
      <pivotArea dataOnly="0" labelOnly="1" outline="0" fieldPosition="0">
        <references count="5">
          <reference field="3" count="1" selected="0">
            <x v="0"/>
          </reference>
          <reference field="4" count="1" selected="0">
            <x v="0"/>
          </reference>
          <reference field="5" count="1" selected="0">
            <x v="35"/>
          </reference>
          <reference field="6" count="1" selected="0">
            <x v="2"/>
          </reference>
          <reference field="7" count="1">
            <x v="62"/>
          </reference>
        </references>
      </pivotArea>
    </format>
    <format dxfId="1493">
      <pivotArea dataOnly="0" labelOnly="1" outline="0" fieldPosition="0">
        <references count="5">
          <reference field="3" count="1" selected="0">
            <x v="0"/>
          </reference>
          <reference field="4" count="1" selected="0">
            <x v="1"/>
          </reference>
          <reference field="5" count="1" selected="0">
            <x v="49"/>
          </reference>
          <reference field="6" count="1" selected="0">
            <x v="14"/>
          </reference>
          <reference field="7" count="1">
            <x v="20"/>
          </reference>
        </references>
      </pivotArea>
    </format>
    <format dxfId="1492">
      <pivotArea dataOnly="0" labelOnly="1" outline="0" fieldPosition="0">
        <references count="5">
          <reference field="3" count="1" selected="0">
            <x v="0"/>
          </reference>
          <reference field="4" count="1" selected="0">
            <x v="4"/>
          </reference>
          <reference field="5" count="1" selected="0">
            <x v="42"/>
          </reference>
          <reference field="6" count="1" selected="0">
            <x v="14"/>
          </reference>
          <reference field="7" count="1">
            <x v="24"/>
          </reference>
        </references>
      </pivotArea>
    </format>
    <format dxfId="1491">
      <pivotArea dataOnly="0" labelOnly="1" outline="0" fieldPosition="0">
        <references count="5">
          <reference field="3" count="1" selected="0">
            <x v="0"/>
          </reference>
          <reference field="4" count="1" selected="0">
            <x v="4"/>
          </reference>
          <reference field="5" count="1" selected="0">
            <x v="55"/>
          </reference>
          <reference field="6" count="1" selected="0">
            <x v="26"/>
          </reference>
          <reference field="7" count="1">
            <x v="36"/>
          </reference>
        </references>
      </pivotArea>
    </format>
    <format dxfId="1490">
      <pivotArea dataOnly="0" labelOnly="1" outline="0" fieldPosition="0">
        <references count="5">
          <reference field="3" count="1" selected="0">
            <x v="1"/>
          </reference>
          <reference field="4" count="1" selected="0">
            <x v="0"/>
          </reference>
          <reference field="5" count="1" selected="0">
            <x v="2"/>
          </reference>
          <reference field="6" count="1" selected="0">
            <x v="11"/>
          </reference>
          <reference field="7" count="1">
            <x v="20"/>
          </reference>
        </references>
      </pivotArea>
    </format>
    <format dxfId="1489">
      <pivotArea dataOnly="0" labelOnly="1" outline="0" fieldPosition="0">
        <references count="5">
          <reference field="3" count="1" selected="0">
            <x v="1"/>
          </reference>
          <reference field="4" count="1" selected="0">
            <x v="0"/>
          </reference>
          <reference field="5" count="1" selected="0">
            <x v="11"/>
          </reference>
          <reference field="6" count="1" selected="0">
            <x v="13"/>
          </reference>
          <reference field="7" count="2">
            <x v="141"/>
            <x v="154"/>
          </reference>
        </references>
      </pivotArea>
    </format>
    <format dxfId="1488">
      <pivotArea dataOnly="0" labelOnly="1" outline="0" fieldPosition="0">
        <references count="5">
          <reference field="3" count="1" selected="0">
            <x v="1"/>
          </reference>
          <reference field="4" count="1" selected="0">
            <x v="0"/>
          </reference>
          <reference field="5" count="1" selected="0">
            <x v="28"/>
          </reference>
          <reference field="6" count="1" selected="0">
            <x v="15"/>
          </reference>
          <reference field="7" count="2">
            <x v="117"/>
            <x v="139"/>
          </reference>
        </references>
      </pivotArea>
    </format>
    <format dxfId="1487">
      <pivotArea dataOnly="0" labelOnly="1" outline="0" fieldPosition="0">
        <references count="5">
          <reference field="3" count="1" selected="0">
            <x v="1"/>
          </reference>
          <reference field="4" count="1" selected="0">
            <x v="0"/>
          </reference>
          <reference field="5" count="1" selected="0">
            <x v="31"/>
          </reference>
          <reference field="6" count="1" selected="0">
            <x v="25"/>
          </reference>
          <reference field="7" count="1">
            <x v="32"/>
          </reference>
        </references>
      </pivotArea>
    </format>
    <format dxfId="1486">
      <pivotArea dataOnly="0" labelOnly="1" outline="0" fieldPosition="0">
        <references count="5">
          <reference field="3" count="1" selected="0">
            <x v="1"/>
          </reference>
          <reference field="4" count="1" selected="0">
            <x v="0"/>
          </reference>
          <reference field="5" count="1" selected="0">
            <x v="35"/>
          </reference>
          <reference field="6" count="1" selected="0">
            <x v="2"/>
          </reference>
          <reference field="7" count="1">
            <x v="62"/>
          </reference>
        </references>
      </pivotArea>
    </format>
    <format dxfId="1485">
      <pivotArea dataOnly="0" labelOnly="1" outline="0" fieldPosition="0">
        <references count="5">
          <reference field="3" count="1" selected="0">
            <x v="1"/>
          </reference>
          <reference field="4" count="1" selected="0">
            <x v="0"/>
          </reference>
          <reference field="5" count="1" selected="0">
            <x v="53"/>
          </reference>
          <reference field="6" count="1" selected="0">
            <x v="1"/>
          </reference>
          <reference field="7" count="1">
            <x v="129"/>
          </reference>
        </references>
      </pivotArea>
    </format>
    <format dxfId="1484">
      <pivotArea dataOnly="0" labelOnly="1" outline="0" fieldPosition="0">
        <references count="5">
          <reference field="3" count="1" selected="0">
            <x v="1"/>
          </reference>
          <reference field="4" count="1" selected="0">
            <x v="1"/>
          </reference>
          <reference field="5" count="1" selected="0">
            <x v="49"/>
          </reference>
          <reference field="6" count="1" selected="0">
            <x v="14"/>
          </reference>
          <reference field="7" count="1">
            <x v="20"/>
          </reference>
        </references>
      </pivotArea>
    </format>
    <format dxfId="1483">
      <pivotArea dataOnly="0" labelOnly="1" outline="0" fieldPosition="0">
        <references count="5">
          <reference field="3" count="1" selected="0">
            <x v="1"/>
          </reference>
          <reference field="4" count="1" selected="0">
            <x v="4"/>
          </reference>
          <reference field="5" count="1" selected="0">
            <x v="15"/>
          </reference>
          <reference field="6" count="1" selected="0">
            <x v="40"/>
          </reference>
          <reference field="7" count="1">
            <x v="44"/>
          </reference>
        </references>
      </pivotArea>
    </format>
    <format dxfId="1482">
      <pivotArea dataOnly="0" labelOnly="1" outline="0" fieldPosition="0">
        <references count="5">
          <reference field="3" count="1" selected="0">
            <x v="1"/>
          </reference>
          <reference field="4" count="1" selected="0">
            <x v="5"/>
          </reference>
          <reference field="5" count="1" selected="0">
            <x v="15"/>
          </reference>
          <reference field="6" count="1" selected="0">
            <x v="40"/>
          </reference>
          <reference field="7" count="1">
            <x v="25"/>
          </reference>
        </references>
      </pivotArea>
    </format>
    <format dxfId="1481">
      <pivotArea dataOnly="0" labelOnly="1" outline="0" fieldPosition="0">
        <references count="5">
          <reference field="3" count="1" selected="0">
            <x v="1"/>
          </reference>
          <reference field="4" count="1" selected="0">
            <x v="5"/>
          </reference>
          <reference field="5" count="1" selected="0">
            <x v="52"/>
          </reference>
          <reference field="6" count="1" selected="0">
            <x v="1"/>
          </reference>
          <reference field="7" count="1">
            <x v="9"/>
          </reference>
        </references>
      </pivotArea>
    </format>
    <format dxfId="1480">
      <pivotArea dataOnly="0" labelOnly="1" outline="0" fieldPosition="0">
        <references count="5">
          <reference field="3" count="1" selected="0">
            <x v="1"/>
          </reference>
          <reference field="4" count="1" selected="0">
            <x v="6"/>
          </reference>
          <reference field="5" count="1" selected="0">
            <x v="53"/>
          </reference>
          <reference field="6" count="1" selected="0">
            <x v="1"/>
          </reference>
          <reference field="7" count="1">
            <x v="129"/>
          </reference>
        </references>
      </pivotArea>
    </format>
    <format dxfId="1479">
      <pivotArea dataOnly="0" labelOnly="1" outline="0" fieldPosition="0">
        <references count="5">
          <reference field="3" count="1" selected="0">
            <x v="2"/>
          </reference>
          <reference field="4" count="1" selected="0">
            <x v="0"/>
          </reference>
          <reference field="5" count="1" selected="0">
            <x v="2"/>
          </reference>
          <reference field="6" count="1" selected="0">
            <x v="11"/>
          </reference>
          <reference field="7" count="1">
            <x v="20"/>
          </reference>
        </references>
      </pivotArea>
    </format>
    <format dxfId="1478">
      <pivotArea dataOnly="0" labelOnly="1" outline="0" fieldPosition="0">
        <references count="5">
          <reference field="3" count="1" selected="0">
            <x v="2"/>
          </reference>
          <reference field="4" count="1" selected="0">
            <x v="0"/>
          </reference>
          <reference field="5" count="1" selected="0">
            <x v="28"/>
          </reference>
          <reference field="6" count="1" selected="0">
            <x v="15"/>
          </reference>
          <reference field="7" count="1">
            <x v="132"/>
          </reference>
        </references>
      </pivotArea>
    </format>
    <format dxfId="1477">
      <pivotArea dataOnly="0" labelOnly="1" outline="0" fieldPosition="0">
        <references count="5">
          <reference field="3" count="1" selected="0">
            <x v="2"/>
          </reference>
          <reference field="4" count="1" selected="0">
            <x v="0"/>
          </reference>
          <reference field="5" count="1" selected="0">
            <x v="31"/>
          </reference>
          <reference field="6" count="1" selected="0">
            <x v="25"/>
          </reference>
          <reference field="7" count="1">
            <x v="32"/>
          </reference>
        </references>
      </pivotArea>
    </format>
    <format dxfId="1476">
      <pivotArea dataOnly="0" labelOnly="1" outline="0" fieldPosition="0">
        <references count="5">
          <reference field="3" count="1" selected="0">
            <x v="2"/>
          </reference>
          <reference field="4" count="1" selected="0">
            <x v="0"/>
          </reference>
          <reference field="5" count="1" selected="0">
            <x v="35"/>
          </reference>
          <reference field="6" count="1" selected="0">
            <x v="2"/>
          </reference>
          <reference field="7" count="1">
            <x v="62"/>
          </reference>
        </references>
      </pivotArea>
    </format>
    <format dxfId="1475">
      <pivotArea dataOnly="0" labelOnly="1" outline="0" fieldPosition="0">
        <references count="5">
          <reference field="3" count="1" selected="0">
            <x v="2"/>
          </reference>
          <reference field="4" count="1" selected="0">
            <x v="1"/>
          </reference>
          <reference field="5" count="1" selected="0">
            <x v="49"/>
          </reference>
          <reference field="6" count="1" selected="0">
            <x v="14"/>
          </reference>
          <reference field="7" count="1">
            <x v="20"/>
          </reference>
        </references>
      </pivotArea>
    </format>
    <format dxfId="1474">
      <pivotArea dataOnly="0" labelOnly="1" outline="0" fieldPosition="0">
        <references count="5">
          <reference field="3" count="1" selected="0">
            <x v="2"/>
          </reference>
          <reference field="4" count="1" selected="0">
            <x v="4"/>
          </reference>
          <reference field="5" count="1" selected="0">
            <x v="15"/>
          </reference>
          <reference field="6" count="1" selected="0">
            <x v="40"/>
          </reference>
          <reference field="7" count="1">
            <x v="127"/>
          </reference>
        </references>
      </pivotArea>
    </format>
    <format dxfId="1473">
      <pivotArea dataOnly="0" labelOnly="1" outline="0" fieldPosition="0">
        <references count="5">
          <reference field="3" count="1" selected="0">
            <x v="2"/>
          </reference>
          <reference field="4" count="1" selected="0">
            <x v="5"/>
          </reference>
          <reference field="5" count="1" selected="0">
            <x v="15"/>
          </reference>
          <reference field="6" count="1" selected="0">
            <x v="40"/>
          </reference>
          <reference field="7" count="1">
            <x v="39"/>
          </reference>
        </references>
      </pivotArea>
    </format>
    <format dxfId="1472">
      <pivotArea dataOnly="0" labelOnly="1" outline="0" fieldPosition="0">
        <references count="5">
          <reference field="3" count="1" selected="0">
            <x v="2"/>
          </reference>
          <reference field="4" count="1" selected="0">
            <x v="5"/>
          </reference>
          <reference field="5" count="1" selected="0">
            <x v="52"/>
          </reference>
          <reference field="6" count="1" selected="0">
            <x v="1"/>
          </reference>
          <reference field="7" count="1">
            <x v="38"/>
          </reference>
        </references>
      </pivotArea>
    </format>
    <format dxfId="1471">
      <pivotArea dataOnly="0" labelOnly="1" outline="0" fieldPosition="0">
        <references count="5">
          <reference field="3" count="1" selected="0">
            <x v="3"/>
          </reference>
          <reference field="4" count="1" selected="0">
            <x v="0"/>
          </reference>
          <reference field="5" count="1" selected="0">
            <x v="2"/>
          </reference>
          <reference field="6" count="1" selected="0">
            <x v="11"/>
          </reference>
          <reference field="7" count="1">
            <x v="20"/>
          </reference>
        </references>
      </pivotArea>
    </format>
    <format dxfId="1470">
      <pivotArea dataOnly="0" labelOnly="1" outline="0" fieldPosition="0">
        <references count="5">
          <reference field="3" count="1" selected="0">
            <x v="3"/>
          </reference>
          <reference field="4" count="1" selected="0">
            <x v="0"/>
          </reference>
          <reference field="5" count="1" selected="0">
            <x v="11"/>
          </reference>
          <reference field="6" count="1" selected="0">
            <x v="13"/>
          </reference>
          <reference field="7" count="2">
            <x v="141"/>
            <x v="154"/>
          </reference>
        </references>
      </pivotArea>
    </format>
    <format dxfId="1469">
      <pivotArea dataOnly="0" labelOnly="1" outline="0" fieldPosition="0">
        <references count="5">
          <reference field="3" count="1" selected="0">
            <x v="3"/>
          </reference>
          <reference field="4" count="1" selected="0">
            <x v="0"/>
          </reference>
          <reference field="5" count="1" selected="0">
            <x v="19"/>
          </reference>
          <reference field="6" count="1" selected="0">
            <x v="14"/>
          </reference>
          <reference field="7" count="1">
            <x v="48"/>
          </reference>
        </references>
      </pivotArea>
    </format>
    <format dxfId="1468">
      <pivotArea dataOnly="0" labelOnly="1" outline="0" fieldPosition="0">
        <references count="5">
          <reference field="3" count="1" selected="0">
            <x v="3"/>
          </reference>
          <reference field="4" count="1" selected="0">
            <x v="0"/>
          </reference>
          <reference field="5" count="1" selected="0">
            <x v="28"/>
          </reference>
          <reference field="6" count="1" selected="0">
            <x v="15"/>
          </reference>
          <reference field="7" count="1">
            <x v="79"/>
          </reference>
        </references>
      </pivotArea>
    </format>
    <format dxfId="1467">
      <pivotArea dataOnly="0" labelOnly="1" outline="0" fieldPosition="0">
        <references count="5">
          <reference field="3" count="1" selected="0">
            <x v="3"/>
          </reference>
          <reference field="4" count="1" selected="0">
            <x v="0"/>
          </reference>
          <reference field="5" count="1" selected="0">
            <x v="31"/>
          </reference>
          <reference field="6" count="1" selected="0">
            <x v="25"/>
          </reference>
          <reference field="7" count="1">
            <x v="32"/>
          </reference>
        </references>
      </pivotArea>
    </format>
    <format dxfId="1466">
      <pivotArea dataOnly="0" labelOnly="1" outline="0" fieldPosition="0">
        <references count="5">
          <reference field="3" count="1" selected="0">
            <x v="3"/>
          </reference>
          <reference field="4" count="1" selected="0">
            <x v="0"/>
          </reference>
          <reference field="5" count="1" selected="0">
            <x v="35"/>
          </reference>
          <reference field="6" count="1" selected="0">
            <x v="2"/>
          </reference>
          <reference field="7" count="1">
            <x v="62"/>
          </reference>
        </references>
      </pivotArea>
    </format>
    <format dxfId="1465">
      <pivotArea dataOnly="0" labelOnly="1" outline="0" fieldPosition="0">
        <references count="5">
          <reference field="3" count="1" selected="0">
            <x v="3"/>
          </reference>
          <reference field="4" count="1" selected="0">
            <x v="0"/>
          </reference>
          <reference field="5" count="1" selected="0">
            <x v="53"/>
          </reference>
          <reference field="6" count="1" selected="0">
            <x v="1"/>
          </reference>
          <reference field="7" count="1">
            <x v="129"/>
          </reference>
        </references>
      </pivotArea>
    </format>
    <format dxfId="1464">
      <pivotArea dataOnly="0" labelOnly="1" outline="0" fieldPosition="0">
        <references count="5">
          <reference field="3" count="1" selected="0">
            <x v="3"/>
          </reference>
          <reference field="4" count="1" selected="0">
            <x v="1"/>
          </reference>
          <reference field="5" count="1" selected="0">
            <x v="49"/>
          </reference>
          <reference field="6" count="1" selected="0">
            <x v="14"/>
          </reference>
          <reference field="7" count="1">
            <x v="20"/>
          </reference>
        </references>
      </pivotArea>
    </format>
    <format dxfId="1463">
      <pivotArea dataOnly="0" labelOnly="1" outline="0" fieldPosition="0">
        <references count="5">
          <reference field="3" count="1" selected="0">
            <x v="3"/>
          </reference>
          <reference field="4" count="1" selected="0">
            <x v="4"/>
          </reference>
          <reference field="5" count="1" selected="0">
            <x v="15"/>
          </reference>
          <reference field="6" count="1" selected="0">
            <x v="40"/>
          </reference>
          <reference field="7" count="1">
            <x v="44"/>
          </reference>
        </references>
      </pivotArea>
    </format>
    <format dxfId="1462">
      <pivotArea dataOnly="0" labelOnly="1" outline="0" fieldPosition="0">
        <references count="5">
          <reference field="3" count="1" selected="0">
            <x v="3"/>
          </reference>
          <reference field="4" count="1" selected="0">
            <x v="5"/>
          </reference>
          <reference field="5" count="1" selected="0">
            <x v="14"/>
          </reference>
          <reference field="6" count="1" selected="0">
            <x v="40"/>
          </reference>
          <reference field="7" count="1">
            <x v="149"/>
          </reference>
        </references>
      </pivotArea>
    </format>
    <format dxfId="1461">
      <pivotArea dataOnly="0" labelOnly="1" outline="0" fieldPosition="0">
        <references count="5">
          <reference field="3" count="1" selected="0">
            <x v="3"/>
          </reference>
          <reference field="4" count="1" selected="0">
            <x v="5"/>
          </reference>
          <reference field="5" count="1" selected="0">
            <x v="15"/>
          </reference>
          <reference field="6" count="1" selected="0">
            <x v="40"/>
          </reference>
          <reference field="7" count="1">
            <x v="25"/>
          </reference>
        </references>
      </pivotArea>
    </format>
    <format dxfId="1460">
      <pivotArea dataOnly="0" labelOnly="1" outline="0" fieldPosition="0">
        <references count="5">
          <reference field="3" count="1" selected="0">
            <x v="3"/>
          </reference>
          <reference field="4" count="1" selected="0">
            <x v="5"/>
          </reference>
          <reference field="5" count="1" selected="0">
            <x v="52"/>
          </reference>
          <reference field="6" count="1" selected="0">
            <x v="1"/>
          </reference>
          <reference field="7" count="1">
            <x v="9"/>
          </reference>
        </references>
      </pivotArea>
    </format>
    <format dxfId="1459">
      <pivotArea dataOnly="0" labelOnly="1" outline="0" fieldPosition="0">
        <references count="5">
          <reference field="3" count="1" selected="0">
            <x v="3"/>
          </reference>
          <reference field="4" count="1" selected="0">
            <x v="5"/>
          </reference>
          <reference field="5" count="1" selected="0">
            <x v="55"/>
          </reference>
          <reference field="6" count="1" selected="0">
            <x v="26"/>
          </reference>
          <reference field="7" count="1">
            <x v="87"/>
          </reference>
        </references>
      </pivotArea>
    </format>
    <format dxfId="1458">
      <pivotArea dataOnly="0" labelOnly="1" outline="0" fieldPosition="0">
        <references count="5">
          <reference field="3" count="1" selected="0">
            <x v="3"/>
          </reference>
          <reference field="4" count="1" selected="0">
            <x v="5"/>
          </reference>
          <reference field="5" count="1" selected="0">
            <x v="56"/>
          </reference>
          <reference field="6" count="1" selected="0">
            <x v="14"/>
          </reference>
          <reference field="7" count="1">
            <x v="54"/>
          </reference>
        </references>
      </pivotArea>
    </format>
    <format dxfId="1457">
      <pivotArea dataOnly="0" labelOnly="1" outline="0" fieldPosition="0">
        <references count="5">
          <reference field="3" count="1" selected="0">
            <x v="3"/>
          </reference>
          <reference field="4" count="1" selected="0">
            <x v="6"/>
          </reference>
          <reference field="5" count="1" selected="0">
            <x v="50"/>
          </reference>
          <reference field="6" count="1" selected="0">
            <x v="24"/>
          </reference>
          <reference field="7" count="1">
            <x v="152"/>
          </reference>
        </references>
      </pivotArea>
    </format>
    <format dxfId="1456">
      <pivotArea dataOnly="0" labelOnly="1" outline="0" fieldPosition="0">
        <references count="5">
          <reference field="3" count="1" selected="0">
            <x v="3"/>
          </reference>
          <reference field="4" count="1" selected="0">
            <x v="6"/>
          </reference>
          <reference field="5" count="1" selected="0">
            <x v="53"/>
          </reference>
          <reference field="6" count="1" selected="0">
            <x v="1"/>
          </reference>
          <reference field="7" count="1">
            <x v="129"/>
          </reference>
        </references>
      </pivotArea>
    </format>
    <format dxfId="1455">
      <pivotArea dataOnly="0" labelOnly="1" outline="0" fieldPosition="0">
        <references count="5">
          <reference field="3" count="1" selected="0">
            <x v="4"/>
          </reference>
          <reference field="4" count="1" selected="0">
            <x v="0"/>
          </reference>
          <reference field="5" count="1" selected="0">
            <x v="1"/>
          </reference>
          <reference field="6" count="1" selected="0">
            <x v="50"/>
          </reference>
          <reference field="7" count="1">
            <x v="56"/>
          </reference>
        </references>
      </pivotArea>
    </format>
    <format dxfId="1454">
      <pivotArea dataOnly="0" labelOnly="1" outline="0" fieldPosition="0">
        <references count="5">
          <reference field="3" count="1" selected="0">
            <x v="4"/>
          </reference>
          <reference field="4" count="1" selected="0">
            <x v="0"/>
          </reference>
          <reference field="5" count="1" selected="0">
            <x v="2"/>
          </reference>
          <reference field="6" count="1" selected="0">
            <x v="11"/>
          </reference>
          <reference field="7" count="1">
            <x v="20"/>
          </reference>
        </references>
      </pivotArea>
    </format>
    <format dxfId="1453">
      <pivotArea dataOnly="0" labelOnly="1" outline="0" fieldPosition="0">
        <references count="5">
          <reference field="3" count="1" selected="0">
            <x v="4"/>
          </reference>
          <reference field="4" count="1" selected="0">
            <x v="0"/>
          </reference>
          <reference field="5" count="1" selected="0">
            <x v="2"/>
          </reference>
          <reference field="6" count="1" selected="0">
            <x v="19"/>
          </reference>
          <reference field="7" count="2">
            <x v="97"/>
            <x v="148"/>
          </reference>
        </references>
      </pivotArea>
    </format>
    <format dxfId="1452">
      <pivotArea dataOnly="0" labelOnly="1" outline="0" fieldPosition="0">
        <references count="5">
          <reference field="3" count="1" selected="0">
            <x v="4"/>
          </reference>
          <reference field="4" count="1" selected="0">
            <x v="0"/>
          </reference>
          <reference field="5" count="1" selected="0">
            <x v="2"/>
          </reference>
          <reference field="6" count="1" selected="0">
            <x v="31"/>
          </reference>
          <reference field="7" count="1">
            <x v="20"/>
          </reference>
        </references>
      </pivotArea>
    </format>
    <format dxfId="1451">
      <pivotArea dataOnly="0" labelOnly="1" outline="0" fieldPosition="0">
        <references count="5">
          <reference field="3" count="1" selected="0">
            <x v="4"/>
          </reference>
          <reference field="4" count="1" selected="0">
            <x v="0"/>
          </reference>
          <reference field="5" count="1" selected="0">
            <x v="2"/>
          </reference>
          <reference field="6" count="1" selected="0">
            <x v="60"/>
          </reference>
          <reference field="7" count="2">
            <x v="96"/>
            <x v="148"/>
          </reference>
        </references>
      </pivotArea>
    </format>
    <format dxfId="1450">
      <pivotArea dataOnly="0" labelOnly="1" outline="0" fieldPosition="0">
        <references count="5">
          <reference field="3" count="1" selected="0">
            <x v="4"/>
          </reference>
          <reference field="4" count="1" selected="0">
            <x v="0"/>
          </reference>
          <reference field="5" count="1" selected="0">
            <x v="5"/>
          </reference>
          <reference field="6" count="1" selected="0">
            <x v="20"/>
          </reference>
          <reference field="7" count="1">
            <x v="96"/>
          </reference>
        </references>
      </pivotArea>
    </format>
    <format dxfId="1449">
      <pivotArea dataOnly="0" labelOnly="1" outline="0" fieldPosition="0">
        <references count="5">
          <reference field="3" count="1" selected="0">
            <x v="4"/>
          </reference>
          <reference field="4" count="1" selected="0">
            <x v="0"/>
          </reference>
          <reference field="5" count="1" selected="0">
            <x v="6"/>
          </reference>
          <reference field="6" count="1" selected="0">
            <x v="62"/>
          </reference>
          <reference field="7" count="1">
            <x v="99"/>
          </reference>
        </references>
      </pivotArea>
    </format>
    <format dxfId="1448">
      <pivotArea dataOnly="0" labelOnly="1" outline="0" fieldPosition="0">
        <references count="5">
          <reference field="3" count="1" selected="0">
            <x v="4"/>
          </reference>
          <reference field="4" count="1" selected="0">
            <x v="0"/>
          </reference>
          <reference field="5" count="1" selected="0">
            <x v="10"/>
          </reference>
          <reference field="6" count="1" selected="0">
            <x v="25"/>
          </reference>
          <reference field="7" count="3">
            <x v="111"/>
            <x v="128"/>
            <x v="131"/>
          </reference>
        </references>
      </pivotArea>
    </format>
    <format dxfId="1447">
      <pivotArea dataOnly="0" labelOnly="1" outline="0" fieldPosition="0">
        <references count="5">
          <reference field="3" count="1" selected="0">
            <x v="4"/>
          </reference>
          <reference field="4" count="1" selected="0">
            <x v="0"/>
          </reference>
          <reference field="5" count="1" selected="0">
            <x v="11"/>
          </reference>
          <reference field="6" count="1" selected="0">
            <x v="13"/>
          </reference>
          <reference field="7" count="1">
            <x v="29"/>
          </reference>
        </references>
      </pivotArea>
    </format>
    <format dxfId="1446">
      <pivotArea dataOnly="0" labelOnly="1" outline="0" fieldPosition="0">
        <references count="5">
          <reference field="3" count="1" selected="0">
            <x v="4"/>
          </reference>
          <reference field="4" count="1" selected="0">
            <x v="0"/>
          </reference>
          <reference field="5" count="1" selected="0">
            <x v="12"/>
          </reference>
          <reference field="6" count="1" selected="0">
            <x v="25"/>
          </reference>
          <reference field="7" count="1">
            <x v="155"/>
          </reference>
        </references>
      </pivotArea>
    </format>
    <format dxfId="1445">
      <pivotArea dataOnly="0" labelOnly="1" outline="0" fieldPosition="0">
        <references count="5">
          <reference field="3" count="1" selected="0">
            <x v="4"/>
          </reference>
          <reference field="4" count="1" selected="0">
            <x v="0"/>
          </reference>
          <reference field="5" count="1" selected="0">
            <x v="13"/>
          </reference>
          <reference field="6" count="1" selected="0">
            <x v="35"/>
          </reference>
          <reference field="7" count="1">
            <x v="133"/>
          </reference>
        </references>
      </pivotArea>
    </format>
    <format dxfId="1444">
      <pivotArea dataOnly="0" labelOnly="1" outline="0" fieldPosition="0">
        <references count="5">
          <reference field="3" count="1" selected="0">
            <x v="4"/>
          </reference>
          <reference field="4" count="1" selected="0">
            <x v="0"/>
          </reference>
          <reference field="5" count="1" selected="0">
            <x v="15"/>
          </reference>
          <reference field="6" count="1" selected="0">
            <x v="40"/>
          </reference>
          <reference field="7" count="1">
            <x v="54"/>
          </reference>
        </references>
      </pivotArea>
    </format>
    <format dxfId="1443">
      <pivotArea dataOnly="0" labelOnly="1" outline="0" fieldPosition="0">
        <references count="5">
          <reference field="3" count="1" selected="0">
            <x v="4"/>
          </reference>
          <reference field="4" count="1" selected="0">
            <x v="0"/>
          </reference>
          <reference field="5" count="1" selected="0">
            <x v="22"/>
          </reference>
          <reference field="6" count="1" selected="0">
            <x v="21"/>
          </reference>
          <reference field="7" count="1">
            <x v="140"/>
          </reference>
        </references>
      </pivotArea>
    </format>
    <format dxfId="1442">
      <pivotArea dataOnly="0" labelOnly="1" outline="0" fieldPosition="0">
        <references count="5">
          <reference field="3" count="1" selected="0">
            <x v="4"/>
          </reference>
          <reference field="4" count="1" selected="0">
            <x v="0"/>
          </reference>
          <reference field="5" count="1" selected="0">
            <x v="27"/>
          </reference>
          <reference field="6" count="1" selected="0">
            <x v="14"/>
          </reference>
          <reference field="7" count="1">
            <x v="153"/>
          </reference>
        </references>
      </pivotArea>
    </format>
    <format dxfId="1441">
      <pivotArea dataOnly="0" labelOnly="1" outline="0" fieldPosition="0">
        <references count="5">
          <reference field="3" count="1" selected="0">
            <x v="4"/>
          </reference>
          <reference field="4" count="1" selected="0">
            <x v="0"/>
          </reference>
          <reference field="5" count="1" selected="0">
            <x v="27"/>
          </reference>
          <reference field="6" count="1" selected="0">
            <x v="22"/>
          </reference>
          <reference field="7" count="1">
            <x v="125"/>
          </reference>
        </references>
      </pivotArea>
    </format>
    <format dxfId="1440">
      <pivotArea dataOnly="0" labelOnly="1" outline="0" fieldPosition="0">
        <references count="5">
          <reference field="3" count="1" selected="0">
            <x v="4"/>
          </reference>
          <reference field="4" count="1" selected="0">
            <x v="0"/>
          </reference>
          <reference field="5" count="1" selected="0">
            <x v="31"/>
          </reference>
          <reference field="6" count="1" selected="0">
            <x v="25"/>
          </reference>
          <reference field="7" count="2">
            <x v="32"/>
            <x v="102"/>
          </reference>
        </references>
      </pivotArea>
    </format>
    <format dxfId="1439">
      <pivotArea dataOnly="0" labelOnly="1" outline="0" fieldPosition="0">
        <references count="5">
          <reference field="3" count="1" selected="0">
            <x v="4"/>
          </reference>
          <reference field="4" count="1" selected="0">
            <x v="0"/>
          </reference>
          <reference field="5" count="1" selected="0">
            <x v="33"/>
          </reference>
          <reference field="6" count="1" selected="0">
            <x v="61"/>
          </reference>
          <reference field="7" count="1">
            <x v="97"/>
          </reference>
        </references>
      </pivotArea>
    </format>
    <format dxfId="1438">
      <pivotArea dataOnly="0" labelOnly="1" outline="0" fieldPosition="0">
        <references count="5">
          <reference field="3" count="1" selected="0">
            <x v="4"/>
          </reference>
          <reference field="4" count="1" selected="0">
            <x v="0"/>
          </reference>
          <reference field="5" count="1" selected="0">
            <x v="34"/>
          </reference>
          <reference field="6" count="1" selected="0">
            <x v="48"/>
          </reference>
          <reference field="7" count="1">
            <x v="114"/>
          </reference>
        </references>
      </pivotArea>
    </format>
    <format dxfId="1437">
      <pivotArea dataOnly="0" labelOnly="1" outline="0" fieldPosition="0">
        <references count="5">
          <reference field="3" count="1" selected="0">
            <x v="4"/>
          </reference>
          <reference field="4" count="1" selected="0">
            <x v="0"/>
          </reference>
          <reference field="5" count="1" selected="0">
            <x v="35"/>
          </reference>
          <reference field="6" count="1" selected="0">
            <x v="2"/>
          </reference>
          <reference field="7" count="1">
            <x v="64"/>
          </reference>
        </references>
      </pivotArea>
    </format>
    <format dxfId="1436">
      <pivotArea dataOnly="0" labelOnly="1" outline="0" fieldPosition="0">
        <references count="5">
          <reference field="3" count="1" selected="0">
            <x v="4"/>
          </reference>
          <reference field="4" count="1" selected="0">
            <x v="0"/>
          </reference>
          <reference field="5" count="1" selected="0">
            <x v="35"/>
          </reference>
          <reference field="6" count="1" selected="0">
            <x v="37"/>
          </reference>
          <reference field="7" count="6">
            <x v="89"/>
            <x v="110"/>
            <x v="122"/>
            <x v="130"/>
            <x v="137"/>
            <x v="147"/>
          </reference>
        </references>
      </pivotArea>
    </format>
    <format dxfId="1435">
      <pivotArea dataOnly="0" labelOnly="1" outline="0" fieldPosition="0">
        <references count="5">
          <reference field="3" count="1" selected="0">
            <x v="4"/>
          </reference>
          <reference field="4" count="1" selected="0">
            <x v="0"/>
          </reference>
          <reference field="5" count="1" selected="0">
            <x v="36"/>
          </reference>
          <reference field="6" count="1" selected="0">
            <x v="14"/>
          </reference>
          <reference field="7" count="1">
            <x v="88"/>
          </reference>
        </references>
      </pivotArea>
    </format>
    <format dxfId="1434">
      <pivotArea dataOnly="0" labelOnly="1" outline="0" fieldPosition="0">
        <references count="5">
          <reference field="3" count="1" selected="0">
            <x v="4"/>
          </reference>
          <reference field="4" count="1" selected="0">
            <x v="0"/>
          </reference>
          <reference field="5" count="1" selected="0">
            <x v="44"/>
          </reference>
          <reference field="6" count="1" selected="0">
            <x v="1"/>
          </reference>
          <reference field="7" count="1">
            <x v="8"/>
          </reference>
        </references>
      </pivotArea>
    </format>
    <format dxfId="1433">
      <pivotArea dataOnly="0" labelOnly="1" outline="0" fieldPosition="0">
        <references count="5">
          <reference field="3" count="1" selected="0">
            <x v="4"/>
          </reference>
          <reference field="4" count="1" selected="0">
            <x v="0"/>
          </reference>
          <reference field="5" count="1" selected="0">
            <x v="45"/>
          </reference>
          <reference field="6" count="1" selected="0">
            <x v="12"/>
          </reference>
          <reference field="7" count="1">
            <x v="97"/>
          </reference>
        </references>
      </pivotArea>
    </format>
    <format dxfId="1432">
      <pivotArea dataOnly="0" labelOnly="1" outline="0" fieldPosition="0">
        <references count="5">
          <reference field="3" count="1" selected="0">
            <x v="4"/>
          </reference>
          <reference field="4" count="1" selected="0">
            <x v="0"/>
          </reference>
          <reference field="5" count="1" selected="0">
            <x v="48"/>
          </reference>
          <reference field="6" count="1" selected="0">
            <x v="36"/>
          </reference>
          <reference field="7" count="1">
            <x v="83"/>
          </reference>
        </references>
      </pivotArea>
    </format>
    <format dxfId="1431">
      <pivotArea dataOnly="0" labelOnly="1" outline="0" fieldPosition="0">
        <references count="5">
          <reference field="3" count="1" selected="0">
            <x v="4"/>
          </reference>
          <reference field="4" count="1" selected="0">
            <x v="0"/>
          </reference>
          <reference field="5" count="1" selected="0">
            <x v="54"/>
          </reference>
          <reference field="6" count="1" selected="0">
            <x v="38"/>
          </reference>
          <reference field="7" count="1">
            <x v="85"/>
          </reference>
        </references>
      </pivotArea>
    </format>
    <format dxfId="1430">
      <pivotArea dataOnly="0" labelOnly="1" outline="0" fieldPosition="0">
        <references count="5">
          <reference field="3" count="1" selected="0">
            <x v="4"/>
          </reference>
          <reference field="4" count="1" selected="0">
            <x v="0"/>
          </reference>
          <reference field="5" count="1" selected="0">
            <x v="55"/>
          </reference>
          <reference field="6" count="1" selected="0">
            <x v="26"/>
          </reference>
          <reference field="7" count="1">
            <x v="91"/>
          </reference>
        </references>
      </pivotArea>
    </format>
    <format dxfId="1429">
      <pivotArea dataOnly="0" labelOnly="1" outline="0" fieldPosition="0">
        <references count="5">
          <reference field="3" count="1" selected="0">
            <x v="4"/>
          </reference>
          <reference field="4" count="1" selected="0">
            <x v="0"/>
          </reference>
          <reference field="5" count="1" selected="0">
            <x v="63"/>
          </reference>
          <reference field="6" count="1" selected="0">
            <x v="8"/>
          </reference>
          <reference field="7" count="2">
            <x v="86"/>
            <x v="108"/>
          </reference>
        </references>
      </pivotArea>
    </format>
    <format dxfId="1428">
      <pivotArea dataOnly="0" labelOnly="1" outline="0" fieldPosition="0">
        <references count="5">
          <reference field="3" count="1" selected="0">
            <x v="4"/>
          </reference>
          <reference field="4" count="1" selected="0">
            <x v="0"/>
          </reference>
          <reference field="5" count="1" selected="0">
            <x v="63"/>
          </reference>
          <reference field="6" count="1" selected="0">
            <x v="9"/>
          </reference>
          <reference field="7" count="3">
            <x v="97"/>
            <x v="98"/>
            <x v="105"/>
          </reference>
        </references>
      </pivotArea>
    </format>
    <format dxfId="1427">
      <pivotArea dataOnly="0" labelOnly="1" outline="0" fieldPosition="0">
        <references count="5">
          <reference field="3" count="1" selected="0">
            <x v="4"/>
          </reference>
          <reference field="4" count="1" selected="0">
            <x v="0"/>
          </reference>
          <reference field="5" count="1" selected="0">
            <x v="63"/>
          </reference>
          <reference field="6" count="1" selected="0">
            <x v="39"/>
          </reference>
          <reference field="7" count="1">
            <x v="144"/>
          </reference>
        </references>
      </pivotArea>
    </format>
    <format dxfId="1426">
      <pivotArea dataOnly="0" labelOnly="1" outline="0" fieldPosition="0">
        <references count="5">
          <reference field="3" count="1" selected="0">
            <x v="4"/>
          </reference>
          <reference field="4" count="1" selected="0">
            <x v="0"/>
          </reference>
          <reference field="5" count="1" selected="0">
            <x v="63"/>
          </reference>
          <reference field="6" count="1" selected="0">
            <x v="54"/>
          </reference>
          <reference field="7" count="1">
            <x v="143"/>
          </reference>
        </references>
      </pivotArea>
    </format>
    <format dxfId="1425">
      <pivotArea dataOnly="0" labelOnly="1" outline="0" fieldPosition="0">
        <references count="5">
          <reference field="3" count="1" selected="0">
            <x v="4"/>
          </reference>
          <reference field="4" count="1" selected="0">
            <x v="4"/>
          </reference>
          <reference field="5" count="1" selected="0">
            <x v="55"/>
          </reference>
          <reference field="6" count="1" selected="0">
            <x v="26"/>
          </reference>
          <reference field="7" count="1">
            <x v="36"/>
          </reference>
        </references>
      </pivotArea>
    </format>
    <format dxfId="1424">
      <pivotArea dataOnly="0" labelOnly="1" outline="0" fieldPosition="0">
        <references count="5">
          <reference field="3" count="1" selected="0">
            <x v="4"/>
          </reference>
          <reference field="4" count="1" selected="0">
            <x v="5"/>
          </reference>
          <reference field="5" count="1" selected="0">
            <x v="14"/>
          </reference>
          <reference field="6" count="1" selected="0">
            <x v="40"/>
          </reference>
          <reference field="7" count="1">
            <x v="104"/>
          </reference>
        </references>
      </pivotArea>
    </format>
    <format dxfId="1423">
      <pivotArea dataOnly="0" labelOnly="1" outline="0" fieldPosition="0">
        <references count="5">
          <reference field="3" count="1" selected="0">
            <x v="4"/>
          </reference>
          <reference field="4" count="1" selected="0">
            <x v="5"/>
          </reference>
          <reference field="5" count="1" selected="0">
            <x v="35"/>
          </reference>
          <reference field="6" count="1" selected="0">
            <x v="5"/>
          </reference>
          <reference field="7" count="1">
            <x v="54"/>
          </reference>
        </references>
      </pivotArea>
    </format>
    <format dxfId="1422">
      <pivotArea dataOnly="0" labelOnly="1" outline="0" fieldPosition="0">
        <references count="5">
          <reference field="3" count="1" selected="0">
            <x v="4"/>
          </reference>
          <reference field="4" count="1" selected="0">
            <x v="5"/>
          </reference>
          <reference field="5" count="1" selected="0">
            <x v="52"/>
          </reference>
          <reference field="6" count="1" selected="0">
            <x v="1"/>
          </reference>
          <reference field="7" count="1">
            <x v="9"/>
          </reference>
        </references>
      </pivotArea>
    </format>
    <format dxfId="1421">
      <pivotArea dataOnly="0" labelOnly="1" outline="0" fieldPosition="0">
        <references count="5">
          <reference field="3" count="1" selected="0">
            <x v="4"/>
          </reference>
          <reference field="4" count="1" selected="0">
            <x v="5"/>
          </reference>
          <reference field="5" count="1" selected="0">
            <x v="55"/>
          </reference>
          <reference field="6" count="1" selected="0">
            <x v="26"/>
          </reference>
          <reference field="7" count="1">
            <x v="46"/>
          </reference>
        </references>
      </pivotArea>
    </format>
    <format dxfId="1420">
      <pivotArea dataOnly="0" labelOnly="1" outline="0" fieldPosition="0">
        <references count="5">
          <reference field="3" count="1" selected="0">
            <x v="4"/>
          </reference>
          <reference field="4" count="1" selected="0">
            <x v="5"/>
          </reference>
          <reference field="5" count="1" selected="0">
            <x v="56"/>
          </reference>
          <reference field="6" count="1" selected="0">
            <x v="14"/>
          </reference>
          <reference field="7" count="1">
            <x v="27"/>
          </reference>
        </references>
      </pivotArea>
    </format>
    <format dxfId="1419">
      <pivotArea dataOnly="0" labelOnly="1" outline="0" fieldPosition="0">
        <references count="5">
          <reference field="3" count="1" selected="0">
            <x v="4"/>
          </reference>
          <reference field="4" count="1" selected="0">
            <x v="6"/>
          </reference>
          <reference field="5" count="1" selected="0">
            <x v="9"/>
          </reference>
          <reference field="6" count="1" selected="0">
            <x v="27"/>
          </reference>
          <reference field="7" count="1">
            <x v="92"/>
          </reference>
        </references>
      </pivotArea>
    </format>
    <format dxfId="1418">
      <pivotArea dataOnly="0" labelOnly="1" outline="0" fieldPosition="0">
        <references count="5">
          <reference field="3" count="1" selected="0">
            <x v="4"/>
          </reference>
          <reference field="4" count="1" selected="0">
            <x v="6"/>
          </reference>
          <reference field="5" count="1" selected="0">
            <x v="10"/>
          </reference>
          <reference field="6" count="1" selected="0">
            <x v="25"/>
          </reference>
          <reference field="7" count="1">
            <x v="53"/>
          </reference>
        </references>
      </pivotArea>
    </format>
    <format dxfId="1417">
      <pivotArea dataOnly="0" labelOnly="1" outline="0" fieldPosition="0">
        <references count="5">
          <reference field="3" count="1" selected="0">
            <x v="4"/>
          </reference>
          <reference field="4" count="1" selected="0">
            <x v="6"/>
          </reference>
          <reference field="5" count="1" selected="0">
            <x v="15"/>
          </reference>
          <reference field="6" count="1" selected="0">
            <x v="40"/>
          </reference>
          <reference field="7" count="1">
            <x v="40"/>
          </reference>
        </references>
      </pivotArea>
    </format>
    <format dxfId="1416">
      <pivotArea dataOnly="0" labelOnly="1" outline="0" fieldPosition="0">
        <references count="5">
          <reference field="3" count="1" selected="0">
            <x v="4"/>
          </reference>
          <reference field="4" count="1" selected="0">
            <x v="6"/>
          </reference>
          <reference field="5" count="1" selected="0">
            <x v="36"/>
          </reference>
          <reference field="6" count="1" selected="0">
            <x v="14"/>
          </reference>
          <reference field="7" count="1">
            <x v="88"/>
          </reference>
        </references>
      </pivotArea>
    </format>
    <format dxfId="1415">
      <pivotArea dataOnly="0" labelOnly="1" outline="0" fieldPosition="0">
        <references count="5">
          <reference field="3" count="1" selected="0">
            <x v="4"/>
          </reference>
          <reference field="4" count="1" selected="0">
            <x v="6"/>
          </reference>
          <reference field="5" count="1" selected="0">
            <x v="38"/>
          </reference>
          <reference field="6" count="1" selected="0">
            <x v="41"/>
          </reference>
          <reference field="7" count="1">
            <x v="16"/>
          </reference>
        </references>
      </pivotArea>
    </format>
    <format dxfId="1414">
      <pivotArea dataOnly="0" labelOnly="1" outline="0" fieldPosition="0">
        <references count="5">
          <reference field="3" count="1" selected="0">
            <x v="4"/>
          </reference>
          <reference field="4" count="1" selected="0">
            <x v="6"/>
          </reference>
          <reference field="5" count="1" selected="0">
            <x v="44"/>
          </reference>
          <reference field="6" count="1" selected="0">
            <x v="1"/>
          </reference>
          <reference field="7" count="1">
            <x v="8"/>
          </reference>
        </references>
      </pivotArea>
    </format>
    <format dxfId="1413">
      <pivotArea dataOnly="0" labelOnly="1" outline="0" fieldPosition="0">
        <references count="5">
          <reference field="3" count="1" selected="0">
            <x v="4"/>
          </reference>
          <reference field="4" count="1" selected="0">
            <x v="6"/>
          </reference>
          <reference field="5" count="1" selected="0">
            <x v="48"/>
          </reference>
          <reference field="6" count="1" selected="0">
            <x v="36"/>
          </reference>
          <reference field="7" count="1">
            <x v="83"/>
          </reference>
        </references>
      </pivotArea>
    </format>
    <format dxfId="1412">
      <pivotArea dataOnly="0" labelOnly="1" outline="0" fieldPosition="0">
        <references count="5">
          <reference field="3" count="1" selected="0">
            <x v="4"/>
          </reference>
          <reference field="4" count="1" selected="0">
            <x v="6"/>
          </reference>
          <reference field="5" count="1" selected="0">
            <x v="50"/>
          </reference>
          <reference field="6" count="1" selected="0">
            <x v="18"/>
          </reference>
          <reference field="7" count="1">
            <x v="33"/>
          </reference>
        </references>
      </pivotArea>
    </format>
    <format dxfId="1411">
      <pivotArea dataOnly="0" labelOnly="1" outline="0" fieldPosition="0">
        <references count="5">
          <reference field="3" count="1" selected="0">
            <x v="4"/>
          </reference>
          <reference field="4" count="1" selected="0">
            <x v="6"/>
          </reference>
          <reference field="5" count="1" selected="0">
            <x v="50"/>
          </reference>
          <reference field="6" count="1" selected="0">
            <x v="23"/>
          </reference>
          <reference field="7" count="1">
            <x v="17"/>
          </reference>
        </references>
      </pivotArea>
    </format>
    <format dxfId="1410">
      <pivotArea dataOnly="0" labelOnly="1" outline="0" fieldPosition="0">
        <references count="5">
          <reference field="3" count="1" selected="0">
            <x v="4"/>
          </reference>
          <reference field="4" count="1" selected="0">
            <x v="6"/>
          </reference>
          <reference field="5" count="1" selected="0">
            <x v="55"/>
          </reference>
          <reference field="6" count="1" selected="0">
            <x v="26"/>
          </reference>
          <reference field="7" count="1">
            <x v="91"/>
          </reference>
        </references>
      </pivotArea>
    </format>
    <format dxfId="1409">
      <pivotArea dataOnly="0" labelOnly="1" outline="0" fieldPosition="0">
        <references count="5">
          <reference field="3" count="1" selected="0">
            <x v="5"/>
          </reference>
          <reference field="4" count="1" selected="0">
            <x v="0"/>
          </reference>
          <reference field="5" count="1" selected="0">
            <x v="2"/>
          </reference>
          <reference field="6" count="1" selected="0">
            <x v="11"/>
          </reference>
          <reference field="7" count="1">
            <x v="20"/>
          </reference>
        </references>
      </pivotArea>
    </format>
    <format dxfId="1408">
      <pivotArea dataOnly="0" labelOnly="1" outline="0" fieldPosition="0">
        <references count="5">
          <reference field="3" count="1" selected="0">
            <x v="5"/>
          </reference>
          <reference field="4" count="1" selected="0">
            <x v="0"/>
          </reference>
          <reference field="5" count="1" selected="0">
            <x v="19"/>
          </reference>
          <reference field="6" count="1" selected="0">
            <x v="14"/>
          </reference>
          <reference field="7" count="1">
            <x v="48"/>
          </reference>
        </references>
      </pivotArea>
    </format>
    <format dxfId="1407">
      <pivotArea dataOnly="0" labelOnly="1" outline="0" fieldPosition="0">
        <references count="5">
          <reference field="3" count="1" selected="0">
            <x v="5"/>
          </reference>
          <reference field="4" count="1" selected="0">
            <x v="0"/>
          </reference>
          <reference field="5" count="1" selected="0">
            <x v="28"/>
          </reference>
          <reference field="6" count="1" selected="0">
            <x v="15"/>
          </reference>
          <reference field="7" count="1">
            <x v="79"/>
          </reference>
        </references>
      </pivotArea>
    </format>
    <format dxfId="1406">
      <pivotArea dataOnly="0" labelOnly="1" outline="0" fieldPosition="0">
        <references count="5">
          <reference field="3" count="1" selected="0">
            <x v="5"/>
          </reference>
          <reference field="4" count="1" selected="0">
            <x v="0"/>
          </reference>
          <reference field="5" count="1" selected="0">
            <x v="31"/>
          </reference>
          <reference field="6" count="1" selected="0">
            <x v="25"/>
          </reference>
          <reference field="7" count="1">
            <x v="32"/>
          </reference>
        </references>
      </pivotArea>
    </format>
    <format dxfId="1405">
      <pivotArea dataOnly="0" labelOnly="1" outline="0" fieldPosition="0">
        <references count="5">
          <reference field="3" count="1" selected="0">
            <x v="5"/>
          </reference>
          <reference field="4" count="1" selected="0">
            <x v="0"/>
          </reference>
          <reference field="5" count="1" selected="0">
            <x v="35"/>
          </reference>
          <reference field="6" count="1" selected="0">
            <x v="2"/>
          </reference>
          <reference field="7" count="1">
            <x v="62"/>
          </reference>
        </references>
      </pivotArea>
    </format>
    <format dxfId="1404">
      <pivotArea dataOnly="0" labelOnly="1" outline="0" fieldPosition="0">
        <references count="5">
          <reference field="3" count="1" selected="0">
            <x v="5"/>
          </reference>
          <reference field="4" count="1" selected="0">
            <x v="1"/>
          </reference>
          <reference field="5" count="1" selected="0">
            <x v="49"/>
          </reference>
          <reference field="6" count="1" selected="0">
            <x v="14"/>
          </reference>
          <reference field="7" count="1">
            <x v="20"/>
          </reference>
        </references>
      </pivotArea>
    </format>
    <format dxfId="1403">
      <pivotArea dataOnly="0" labelOnly="1" outline="0" fieldPosition="0">
        <references count="5">
          <reference field="3" count="1" selected="0">
            <x v="5"/>
          </reference>
          <reference field="4" count="1" selected="0">
            <x v="5"/>
          </reference>
          <reference field="5" count="1" selected="0">
            <x v="15"/>
          </reference>
          <reference field="6" count="1" selected="0">
            <x v="40"/>
          </reference>
          <reference field="7" count="1">
            <x v="120"/>
          </reference>
        </references>
      </pivotArea>
    </format>
    <format dxfId="1402">
      <pivotArea dataOnly="0" labelOnly="1" outline="0" fieldPosition="0">
        <references count="5">
          <reference field="3" count="1" selected="0">
            <x v="5"/>
          </reference>
          <reference field="4" count="1" selected="0">
            <x v="5"/>
          </reference>
          <reference field="5" count="1" selected="0">
            <x v="52"/>
          </reference>
          <reference field="6" count="1" selected="0">
            <x v="1"/>
          </reference>
          <reference field="7" count="1">
            <x v="86"/>
          </reference>
        </references>
      </pivotArea>
    </format>
    <format dxfId="1401">
      <pivotArea dataOnly="0" labelOnly="1" outline="0" fieldPosition="0">
        <references count="5">
          <reference field="3" count="1" selected="0">
            <x v="6"/>
          </reference>
          <reference field="4" count="1" selected="0">
            <x v="0"/>
          </reference>
          <reference field="5" count="1" selected="0">
            <x v="35"/>
          </reference>
          <reference field="6" count="1" selected="0">
            <x v="2"/>
          </reference>
          <reference field="7" count="1">
            <x v="77"/>
          </reference>
        </references>
      </pivotArea>
    </format>
    <format dxfId="1400">
      <pivotArea dataOnly="0" labelOnly="1" outline="0" fieldPosition="0">
        <references count="5">
          <reference field="3" count="1" selected="0">
            <x v="7"/>
          </reference>
          <reference field="4" count="1" selected="0">
            <x v="0"/>
          </reference>
          <reference field="5" count="1" selected="0">
            <x v="1"/>
          </reference>
          <reference field="6" count="1" selected="0">
            <x v="50"/>
          </reference>
          <reference field="7" count="2">
            <x v="18"/>
            <x v="83"/>
          </reference>
        </references>
      </pivotArea>
    </format>
    <format dxfId="1399">
      <pivotArea dataOnly="0" labelOnly="1" outline="0" fieldPosition="0">
        <references count="5">
          <reference field="3" count="1" selected="0">
            <x v="7"/>
          </reference>
          <reference field="4" count="1" selected="0">
            <x v="0"/>
          </reference>
          <reference field="5" count="1" selected="0">
            <x v="2"/>
          </reference>
          <reference field="6" count="1" selected="0">
            <x v="31"/>
          </reference>
          <reference field="7" count="2">
            <x v="20"/>
            <x v="46"/>
          </reference>
        </references>
      </pivotArea>
    </format>
    <format dxfId="1398">
      <pivotArea dataOnly="0" labelOnly="1" outline="0" fieldPosition="0">
        <references count="5">
          <reference field="3" count="1" selected="0">
            <x v="7"/>
          </reference>
          <reference field="4" count="1" selected="0">
            <x v="0"/>
          </reference>
          <reference field="5" count="1" selected="0">
            <x v="6"/>
          </reference>
          <reference field="6" count="1" selected="0">
            <x v="65"/>
          </reference>
          <reference field="7" count="1">
            <x v="20"/>
          </reference>
        </references>
      </pivotArea>
    </format>
    <format dxfId="1397">
      <pivotArea dataOnly="0" labelOnly="1" outline="0" fieldPosition="0">
        <references count="5">
          <reference field="3" count="1" selected="0">
            <x v="7"/>
          </reference>
          <reference field="4" count="1" selected="0">
            <x v="0"/>
          </reference>
          <reference field="5" count="1" selected="0">
            <x v="10"/>
          </reference>
          <reference field="6" count="1" selected="0">
            <x v="25"/>
          </reference>
          <reference field="7" count="1">
            <x v="53"/>
          </reference>
        </references>
      </pivotArea>
    </format>
    <format dxfId="1396">
      <pivotArea dataOnly="0" labelOnly="1" outline="0" fieldPosition="0">
        <references count="5">
          <reference field="3" count="1" selected="0">
            <x v="7"/>
          </reference>
          <reference field="4" count="1" selected="0">
            <x v="0"/>
          </reference>
          <reference field="5" count="1" selected="0">
            <x v="11"/>
          </reference>
          <reference field="6" count="1" selected="0">
            <x v="13"/>
          </reference>
          <reference field="7" count="1">
            <x v="29"/>
          </reference>
        </references>
      </pivotArea>
    </format>
    <format dxfId="1395">
      <pivotArea dataOnly="0" labelOnly="1" outline="0" fieldPosition="0">
        <references count="5">
          <reference field="3" count="1" selected="0">
            <x v="7"/>
          </reference>
          <reference field="4" count="1" selected="0">
            <x v="0"/>
          </reference>
          <reference field="5" count="1" selected="0">
            <x v="16"/>
          </reference>
          <reference field="6" count="1" selected="0">
            <x v="55"/>
          </reference>
          <reference field="7" count="1">
            <x v="44"/>
          </reference>
        </references>
      </pivotArea>
    </format>
    <format dxfId="1394">
      <pivotArea dataOnly="0" labelOnly="1" outline="0" fieldPosition="0">
        <references count="5">
          <reference field="3" count="1" selected="0">
            <x v="7"/>
          </reference>
          <reference field="4" count="1" selected="0">
            <x v="0"/>
          </reference>
          <reference field="5" count="1" selected="0">
            <x v="17"/>
          </reference>
          <reference field="6" count="1" selected="0">
            <x v="6"/>
          </reference>
          <reference field="7" count="6">
            <x v="0"/>
            <x v="10"/>
            <x v="21"/>
            <x v="52"/>
            <x v="72"/>
            <x v="159"/>
          </reference>
        </references>
      </pivotArea>
    </format>
    <format dxfId="1393">
      <pivotArea dataOnly="0" labelOnly="1" outline="0" fieldPosition="0">
        <references count="5">
          <reference field="3" count="1" selected="0">
            <x v="7"/>
          </reference>
          <reference field="4" count="1" selected="0">
            <x v="0"/>
          </reference>
          <reference field="5" count="1" selected="0">
            <x v="19"/>
          </reference>
          <reference field="6" count="1" selected="0">
            <x v="14"/>
          </reference>
          <reference field="7" count="1">
            <x v="48"/>
          </reference>
        </references>
      </pivotArea>
    </format>
    <format dxfId="1392">
      <pivotArea dataOnly="0" labelOnly="1" outline="0" fieldPosition="0">
        <references count="5">
          <reference field="3" count="1" selected="0">
            <x v="7"/>
          </reference>
          <reference field="4" count="1" selected="0">
            <x v="0"/>
          </reference>
          <reference field="5" count="1" selected="0">
            <x v="21"/>
          </reference>
          <reference field="6" count="1" selected="0">
            <x v="51"/>
          </reference>
          <reference field="7" count="1">
            <x v="134"/>
          </reference>
        </references>
      </pivotArea>
    </format>
    <format dxfId="1391">
      <pivotArea dataOnly="0" labelOnly="1" outline="0" fieldPosition="0">
        <references count="5">
          <reference field="3" count="1" selected="0">
            <x v="7"/>
          </reference>
          <reference field="4" count="1" selected="0">
            <x v="0"/>
          </reference>
          <reference field="5" count="1" selected="0">
            <x v="26"/>
          </reference>
          <reference field="6" count="1" selected="0">
            <x v="28"/>
          </reference>
          <reference field="7" count="1">
            <x v="61"/>
          </reference>
        </references>
      </pivotArea>
    </format>
    <format dxfId="1390">
      <pivotArea dataOnly="0" labelOnly="1" outline="0" fieldPosition="0">
        <references count="5">
          <reference field="3" count="1" selected="0">
            <x v="7"/>
          </reference>
          <reference field="4" count="1" selected="0">
            <x v="0"/>
          </reference>
          <reference field="5" count="1" selected="0">
            <x v="43"/>
          </reference>
          <reference field="6" count="1" selected="0">
            <x v="6"/>
          </reference>
          <reference field="7" count="2">
            <x v="41"/>
            <x v="48"/>
          </reference>
        </references>
      </pivotArea>
    </format>
    <format dxfId="1389">
      <pivotArea dataOnly="0" labelOnly="1" outline="0" fieldPosition="0">
        <references count="5">
          <reference field="3" count="1" selected="0">
            <x v="7"/>
          </reference>
          <reference field="4" count="1" selected="0">
            <x v="0"/>
          </reference>
          <reference field="5" count="1" selected="0">
            <x v="48"/>
          </reference>
          <reference field="6" count="1" selected="0">
            <x v="36"/>
          </reference>
          <reference field="7" count="1">
            <x v="75"/>
          </reference>
        </references>
      </pivotArea>
    </format>
    <format dxfId="1388">
      <pivotArea dataOnly="0" labelOnly="1" outline="0" fieldPosition="0">
        <references count="5">
          <reference field="3" count="1" selected="0">
            <x v="7"/>
          </reference>
          <reference field="4" count="1" selected="0">
            <x v="0"/>
          </reference>
          <reference field="5" count="1" selected="0">
            <x v="60"/>
          </reference>
          <reference field="6" count="1" selected="0">
            <x v="10"/>
          </reference>
          <reference field="7" count="1">
            <x v="95"/>
          </reference>
        </references>
      </pivotArea>
    </format>
    <format dxfId="1387">
      <pivotArea dataOnly="0" labelOnly="1" outline="0" fieldPosition="0">
        <references count="5">
          <reference field="3" count="1" selected="0">
            <x v="7"/>
          </reference>
          <reference field="4" count="1" selected="0">
            <x v="0"/>
          </reference>
          <reference field="5" count="1" selected="0">
            <x v="60"/>
          </reference>
          <reference field="6" count="1" selected="0">
            <x v="30"/>
          </reference>
          <reference field="7" count="2">
            <x v="136"/>
            <x v="138"/>
          </reference>
        </references>
      </pivotArea>
    </format>
    <format dxfId="1386">
      <pivotArea dataOnly="0" labelOnly="1" outline="0" fieldPosition="0">
        <references count="5">
          <reference field="3" count="1" selected="0">
            <x v="7"/>
          </reference>
          <reference field="4" count="1" selected="0">
            <x v="2"/>
          </reference>
          <reference field="5" count="1" selected="0">
            <x v="3"/>
          </reference>
          <reference field="6" count="1" selected="0">
            <x v="43"/>
          </reference>
          <reference field="7" count="1">
            <x v="0"/>
          </reference>
        </references>
      </pivotArea>
    </format>
    <format dxfId="1385">
      <pivotArea dataOnly="0" labelOnly="1" outline="0" fieldPosition="0">
        <references count="5">
          <reference field="3" count="1" selected="0">
            <x v="7"/>
          </reference>
          <reference field="4" count="1" selected="0">
            <x v="2"/>
          </reference>
          <reference field="5" count="1" selected="0">
            <x v="18"/>
          </reference>
          <reference field="6" count="1" selected="0">
            <x v="44"/>
          </reference>
          <reference field="7" count="1">
            <x v="3"/>
          </reference>
        </references>
      </pivotArea>
    </format>
    <format dxfId="1384">
      <pivotArea dataOnly="0" labelOnly="1" outline="0" fieldPosition="0">
        <references count="5">
          <reference field="3" count="1" selected="0">
            <x v="7"/>
          </reference>
          <reference field="4" count="1" selected="0">
            <x v="2"/>
          </reference>
          <reference field="5" count="1" selected="0">
            <x v="25"/>
          </reference>
          <reference field="6" count="1" selected="0">
            <x v="7"/>
          </reference>
          <reference field="7" count="1">
            <x v="0"/>
          </reference>
        </references>
      </pivotArea>
    </format>
    <format dxfId="1383">
      <pivotArea dataOnly="0" labelOnly="1" outline="0" fieldPosition="0">
        <references count="5">
          <reference field="3" count="1" selected="0">
            <x v="7"/>
          </reference>
          <reference field="4" count="1" selected="0">
            <x v="2"/>
          </reference>
          <reference field="5" count="1" selected="0">
            <x v="30"/>
          </reference>
          <reference field="6" count="1" selected="0">
            <x v="47"/>
          </reference>
          <reference field="7" count="1">
            <x v="5"/>
          </reference>
        </references>
      </pivotArea>
    </format>
    <format dxfId="1382">
      <pivotArea dataOnly="0" labelOnly="1" outline="0" fieldPosition="0">
        <references count="5">
          <reference field="3" count="1" selected="0">
            <x v="7"/>
          </reference>
          <reference field="4" count="1" selected="0">
            <x v="2"/>
          </reference>
          <reference field="5" count="1" selected="0">
            <x v="39"/>
          </reference>
          <reference field="6" count="1" selected="0">
            <x v="34"/>
          </reference>
          <reference field="7" count="1">
            <x v="1"/>
          </reference>
        </references>
      </pivotArea>
    </format>
    <format dxfId="1381">
      <pivotArea dataOnly="0" labelOnly="1" outline="0" fieldPosition="0">
        <references count="5">
          <reference field="3" count="1" selected="0">
            <x v="7"/>
          </reference>
          <reference field="4" count="1" selected="0">
            <x v="2"/>
          </reference>
          <reference field="5" count="1" selected="0">
            <x v="40"/>
          </reference>
          <reference field="6" count="1" selected="0">
            <x v="44"/>
          </reference>
          <reference field="7" count="1">
            <x v="2"/>
          </reference>
        </references>
      </pivotArea>
    </format>
    <format dxfId="1380">
      <pivotArea dataOnly="0" labelOnly="1" outline="0" fieldPosition="0">
        <references count="5">
          <reference field="3" count="1" selected="0">
            <x v="7"/>
          </reference>
          <reference field="4" count="1" selected="0">
            <x v="2"/>
          </reference>
          <reference field="5" count="1" selected="0">
            <x v="46"/>
          </reference>
          <reference field="6" count="1" selected="0">
            <x v="29"/>
          </reference>
          <reference field="7" count="1">
            <x v="0"/>
          </reference>
        </references>
      </pivotArea>
    </format>
    <format dxfId="1379">
      <pivotArea dataOnly="0" labelOnly="1" outline="0" fieldPosition="0">
        <references count="5">
          <reference field="3" count="1" selected="0">
            <x v="7"/>
          </reference>
          <reference field="4" count="1" selected="0">
            <x v="2"/>
          </reference>
          <reference field="5" count="1" selected="0">
            <x v="46"/>
          </reference>
          <reference field="6" count="1" selected="0">
            <x v="45"/>
          </reference>
          <reference field="7" count="1">
            <x v="4"/>
          </reference>
        </references>
      </pivotArea>
    </format>
    <format dxfId="1378">
      <pivotArea dataOnly="0" labelOnly="1" outline="0" fieldPosition="0">
        <references count="5">
          <reference field="3" count="1" selected="0">
            <x v="7"/>
          </reference>
          <reference field="4" count="1" selected="0">
            <x v="2"/>
          </reference>
          <reference field="5" count="1" selected="0">
            <x v="47"/>
          </reference>
          <reference field="6" count="1" selected="0">
            <x v="44"/>
          </reference>
          <reference field="7" count="1">
            <x v="3"/>
          </reference>
        </references>
      </pivotArea>
    </format>
    <format dxfId="1377">
      <pivotArea dataOnly="0" labelOnly="1" outline="0" fieldPosition="0">
        <references count="5">
          <reference field="3" count="1" selected="0">
            <x v="7"/>
          </reference>
          <reference field="4" count="1" selected="0">
            <x v="2"/>
          </reference>
          <reference field="5" count="1" selected="0">
            <x v="59"/>
          </reference>
          <reference field="6" count="1" selected="0">
            <x v="58"/>
          </reference>
          <reference field="7" count="1">
            <x v="1"/>
          </reference>
        </references>
      </pivotArea>
    </format>
    <format dxfId="1376">
      <pivotArea dataOnly="0" labelOnly="1" outline="0" fieldPosition="0">
        <references count="5">
          <reference field="3" count="1" selected="0">
            <x v="7"/>
          </reference>
          <reference field="4" count="1" selected="0">
            <x v="3"/>
          </reference>
          <reference field="5" count="1" selected="0">
            <x v="23"/>
          </reference>
          <reference field="6" count="1" selected="0">
            <x v="1"/>
          </reference>
          <reference field="7" count="1">
            <x v="9"/>
          </reference>
        </references>
      </pivotArea>
    </format>
    <format dxfId="1375">
      <pivotArea dataOnly="0" labelOnly="1" outline="0" fieldPosition="0">
        <references count="5">
          <reference field="3" count="1" selected="0">
            <x v="8"/>
          </reference>
          <reference field="4" count="1" selected="0">
            <x v="0"/>
          </reference>
          <reference field="5" count="1" selected="0">
            <x v="2"/>
          </reference>
          <reference field="6" count="1" selected="0">
            <x v="11"/>
          </reference>
          <reference field="7" count="1">
            <x v="20"/>
          </reference>
        </references>
      </pivotArea>
    </format>
    <format dxfId="1374">
      <pivotArea dataOnly="0" labelOnly="1" outline="0" fieldPosition="0">
        <references count="5">
          <reference field="3" count="1" selected="0">
            <x v="8"/>
          </reference>
          <reference field="4" count="1" selected="0">
            <x v="0"/>
          </reference>
          <reference field="5" count="1" selected="0">
            <x v="11"/>
          </reference>
          <reference field="6" count="1" selected="0">
            <x v="13"/>
          </reference>
          <reference field="7" count="2">
            <x v="141"/>
            <x v="154"/>
          </reference>
        </references>
      </pivotArea>
    </format>
    <format dxfId="1373">
      <pivotArea dataOnly="0" labelOnly="1" outline="0" fieldPosition="0">
        <references count="5">
          <reference field="3" count="1" selected="0">
            <x v="8"/>
          </reference>
          <reference field="4" count="1" selected="0">
            <x v="0"/>
          </reference>
          <reference field="5" count="1" selected="0">
            <x v="31"/>
          </reference>
          <reference field="6" count="1" selected="0">
            <x v="25"/>
          </reference>
          <reference field="7" count="1">
            <x v="32"/>
          </reference>
        </references>
      </pivotArea>
    </format>
    <format dxfId="1372">
      <pivotArea dataOnly="0" labelOnly="1" outline="0" fieldPosition="0">
        <references count="5">
          <reference field="3" count="1" selected="0">
            <x v="8"/>
          </reference>
          <reference field="4" count="1" selected="0">
            <x v="0"/>
          </reference>
          <reference field="5" count="1" selected="0">
            <x v="35"/>
          </reference>
          <reference field="6" count="1" selected="0">
            <x v="2"/>
          </reference>
          <reference field="7" count="1">
            <x v="77"/>
          </reference>
        </references>
      </pivotArea>
    </format>
    <format dxfId="1371">
      <pivotArea dataOnly="0" labelOnly="1" outline="0" fieldPosition="0">
        <references count="5">
          <reference field="3" count="1" selected="0">
            <x v="8"/>
          </reference>
          <reference field="4" count="1" selected="0">
            <x v="0"/>
          </reference>
          <reference field="5" count="1" selected="0">
            <x v="44"/>
          </reference>
          <reference field="6" count="1" selected="0">
            <x v="1"/>
          </reference>
          <reference field="7" count="1">
            <x v="129"/>
          </reference>
        </references>
      </pivotArea>
    </format>
    <format dxfId="1370">
      <pivotArea dataOnly="0" labelOnly="1" outline="0" fieldPosition="0">
        <references count="5">
          <reference field="3" count="1" selected="0">
            <x v="8"/>
          </reference>
          <reference field="4" count="1" selected="0">
            <x v="4"/>
          </reference>
          <reference field="5" count="1" selected="0">
            <x v="55"/>
          </reference>
          <reference field="6" count="1" selected="0">
            <x v="26"/>
          </reference>
          <reference field="7" count="1">
            <x v="36"/>
          </reference>
        </references>
      </pivotArea>
    </format>
    <format dxfId="1369">
      <pivotArea dataOnly="0" labelOnly="1" outline="0" fieldPosition="0">
        <references count="5">
          <reference field="3" count="1" selected="0">
            <x v="8"/>
          </reference>
          <reference field="4" count="1" selected="0">
            <x v="5"/>
          </reference>
          <reference field="5" count="1" selected="0">
            <x v="15"/>
          </reference>
          <reference field="6" count="1" selected="0">
            <x v="40"/>
          </reference>
          <reference field="7" count="1">
            <x v="25"/>
          </reference>
        </references>
      </pivotArea>
    </format>
    <format dxfId="1368">
      <pivotArea dataOnly="0" labelOnly="1" outline="0" fieldPosition="0">
        <references count="5">
          <reference field="3" count="1" selected="0">
            <x v="8"/>
          </reference>
          <reference field="4" count="1" selected="0">
            <x v="5"/>
          </reference>
          <reference field="5" count="1" selected="0">
            <x v="52"/>
          </reference>
          <reference field="6" count="1" selected="0">
            <x v="1"/>
          </reference>
          <reference field="7" count="1">
            <x v="9"/>
          </reference>
        </references>
      </pivotArea>
    </format>
    <format dxfId="1367">
      <pivotArea dataOnly="0" labelOnly="1" outline="0" fieldPosition="0">
        <references count="5">
          <reference field="3" count="1" selected="0">
            <x v="8"/>
          </reference>
          <reference field="4" count="1" selected="0">
            <x v="5"/>
          </reference>
          <reference field="5" count="1" selected="0">
            <x v="55"/>
          </reference>
          <reference field="6" count="1" selected="0">
            <x v="26"/>
          </reference>
          <reference field="7" count="1">
            <x v="108"/>
          </reference>
        </references>
      </pivotArea>
    </format>
    <format dxfId="1366">
      <pivotArea dataOnly="0" labelOnly="1" outline="0" fieldPosition="0">
        <references count="5">
          <reference field="3" count="1" selected="0">
            <x v="8"/>
          </reference>
          <reference field="4" count="1" selected="0">
            <x v="5"/>
          </reference>
          <reference field="5" count="1" selected="0">
            <x v="56"/>
          </reference>
          <reference field="6" count="1" selected="0">
            <x v="14"/>
          </reference>
          <reference field="7" count="1">
            <x v="54"/>
          </reference>
        </references>
      </pivotArea>
    </format>
    <format dxfId="1365">
      <pivotArea dataOnly="0" labelOnly="1" outline="0" fieldPosition="0">
        <references count="5">
          <reference field="3" count="1" selected="0">
            <x v="8"/>
          </reference>
          <reference field="4" count="1" selected="0">
            <x v="6"/>
          </reference>
          <reference field="5" count="1" selected="0">
            <x v="44"/>
          </reference>
          <reference field="6" count="1" selected="0">
            <x v="1"/>
          </reference>
          <reference field="7" count="1">
            <x v="129"/>
          </reference>
        </references>
      </pivotArea>
    </format>
    <format dxfId="1364">
      <pivotArea dataOnly="0" labelOnly="1" outline="0" fieldPosition="0">
        <references count="5">
          <reference field="3" count="1" selected="0">
            <x v="9"/>
          </reference>
          <reference field="4" count="1" selected="0">
            <x v="0"/>
          </reference>
          <reference field="5" count="1" selected="0">
            <x v="2"/>
          </reference>
          <reference field="6" count="1" selected="0">
            <x v="11"/>
          </reference>
          <reference field="7" count="1">
            <x v="20"/>
          </reference>
        </references>
      </pivotArea>
    </format>
    <format dxfId="1363">
      <pivotArea dataOnly="0" labelOnly="1" outline="0" fieldPosition="0">
        <references count="5">
          <reference field="3" count="1" selected="0">
            <x v="9"/>
          </reference>
          <reference field="4" count="1" selected="0">
            <x v="0"/>
          </reference>
          <reference field="5" count="1" selected="0">
            <x v="11"/>
          </reference>
          <reference field="6" count="1" selected="0">
            <x v="13"/>
          </reference>
          <reference field="7" count="1">
            <x v="29"/>
          </reference>
        </references>
      </pivotArea>
    </format>
    <format dxfId="1362">
      <pivotArea dataOnly="0" labelOnly="1" outline="0" fieldPosition="0">
        <references count="5">
          <reference field="3" count="1" selected="0">
            <x v="9"/>
          </reference>
          <reference field="4" count="1" selected="0">
            <x v="0"/>
          </reference>
          <reference field="5" count="1" selected="0">
            <x v="15"/>
          </reference>
          <reference field="6" count="1" selected="0">
            <x v="40"/>
          </reference>
          <reference field="7" count="1">
            <x v="106"/>
          </reference>
        </references>
      </pivotArea>
    </format>
    <format dxfId="1361">
      <pivotArea dataOnly="0" labelOnly="1" outline="0" fieldPosition="0">
        <references count="5">
          <reference field="3" count="1" selected="0">
            <x v="9"/>
          </reference>
          <reference field="4" count="1" selected="0">
            <x v="0"/>
          </reference>
          <reference field="5" count="1" selected="0">
            <x v="16"/>
          </reference>
          <reference field="6" count="1" selected="0">
            <x v="64"/>
          </reference>
          <reference field="7" count="1">
            <x v="26"/>
          </reference>
        </references>
      </pivotArea>
    </format>
    <format dxfId="1360">
      <pivotArea dataOnly="0" labelOnly="1" outline="0" fieldPosition="0">
        <references count="5">
          <reference field="3" count="1" selected="0">
            <x v="9"/>
          </reference>
          <reference field="4" count="1" selected="0">
            <x v="0"/>
          </reference>
          <reference field="5" count="1" selected="0">
            <x v="23"/>
          </reference>
          <reference field="6" count="1" selected="0">
            <x v="1"/>
          </reference>
          <reference field="7" count="2">
            <x v="7"/>
            <x v="73"/>
          </reference>
        </references>
      </pivotArea>
    </format>
    <format dxfId="1359">
      <pivotArea dataOnly="0" labelOnly="1" outline="0" fieldPosition="0">
        <references count="5">
          <reference field="3" count="1" selected="0">
            <x v="9"/>
          </reference>
          <reference field="4" count="1" selected="0">
            <x v="0"/>
          </reference>
          <reference field="5" count="1" selected="0">
            <x v="31"/>
          </reference>
          <reference field="6" count="1" selected="0">
            <x v="25"/>
          </reference>
          <reference field="7" count="1">
            <x v="32"/>
          </reference>
        </references>
      </pivotArea>
    </format>
    <format dxfId="1358">
      <pivotArea dataOnly="0" labelOnly="1" outline="0" fieldPosition="0">
        <references count="5">
          <reference field="3" count="1" selected="0">
            <x v="9"/>
          </reference>
          <reference field="4" count="1" selected="0">
            <x v="0"/>
          </reference>
          <reference field="5" count="1" selected="0">
            <x v="35"/>
          </reference>
          <reference field="6" count="1" selected="0">
            <x v="2"/>
          </reference>
          <reference field="7" count="1">
            <x v="64"/>
          </reference>
        </references>
      </pivotArea>
    </format>
    <format dxfId="1357">
      <pivotArea dataOnly="0" labelOnly="1" outline="0" fieldPosition="0">
        <references count="5">
          <reference field="3" count="1" selected="0">
            <x v="9"/>
          </reference>
          <reference field="4" count="1" selected="0">
            <x v="0"/>
          </reference>
          <reference field="5" count="1" selected="0">
            <x v="60"/>
          </reference>
          <reference field="6" count="1" selected="0">
            <x v="25"/>
          </reference>
          <reference field="7" count="1">
            <x v="20"/>
          </reference>
        </references>
      </pivotArea>
    </format>
    <format dxfId="1356">
      <pivotArea dataOnly="0" labelOnly="1" outline="0" fieldPosition="0">
        <references count="5">
          <reference field="3" count="1" selected="0">
            <x v="9"/>
          </reference>
          <reference field="4" count="1" selected="0">
            <x v="5"/>
          </reference>
          <reference field="5" count="1" selected="0">
            <x v="14"/>
          </reference>
          <reference field="6" count="1" selected="0">
            <x v="40"/>
          </reference>
          <reference field="7" count="1">
            <x v="146"/>
          </reference>
        </references>
      </pivotArea>
    </format>
    <format dxfId="1355">
      <pivotArea dataOnly="0" labelOnly="1" outline="0" fieldPosition="0">
        <references count="5">
          <reference field="3" count="1" selected="0">
            <x v="9"/>
          </reference>
          <reference field="4" count="1" selected="0">
            <x v="5"/>
          </reference>
          <reference field="5" count="1" selected="0">
            <x v="35"/>
          </reference>
          <reference field="6" count="1" selected="0">
            <x v="5"/>
          </reference>
          <reference field="7" count="1">
            <x v="54"/>
          </reference>
        </references>
      </pivotArea>
    </format>
    <format dxfId="1354">
      <pivotArea dataOnly="0" labelOnly="1" outline="0" fieldPosition="0">
        <references count="5">
          <reference field="3" count="1" selected="0">
            <x v="9"/>
          </reference>
          <reference field="4" count="1" selected="0">
            <x v="5"/>
          </reference>
          <reference field="5" count="1" selected="0">
            <x v="52"/>
          </reference>
          <reference field="6" count="1" selected="0">
            <x v="1"/>
          </reference>
          <reference field="7" count="1">
            <x v="9"/>
          </reference>
        </references>
      </pivotArea>
    </format>
    <format dxfId="1353">
      <pivotArea dataOnly="0" labelOnly="1" outline="0" fieldPosition="0">
        <references count="5">
          <reference field="3" count="1" selected="0">
            <x v="9"/>
          </reference>
          <reference field="4" count="1" selected="0">
            <x v="5"/>
          </reference>
          <reference field="5" count="1" selected="0">
            <x v="55"/>
          </reference>
          <reference field="6" count="1" selected="0">
            <x v="26"/>
          </reference>
          <reference field="7" count="1">
            <x v="34"/>
          </reference>
        </references>
      </pivotArea>
    </format>
    <format dxfId="1352">
      <pivotArea dataOnly="0" labelOnly="1" outline="0" fieldPosition="0">
        <references count="5">
          <reference field="3" count="1" selected="0">
            <x v="9"/>
          </reference>
          <reference field="4" count="1" selected="0">
            <x v="5"/>
          </reference>
          <reference field="5" count="1" selected="0">
            <x v="56"/>
          </reference>
          <reference field="6" count="1" selected="0">
            <x v="14"/>
          </reference>
          <reference field="7" count="1">
            <x v="27"/>
          </reference>
        </references>
      </pivotArea>
    </format>
    <format dxfId="1351">
      <pivotArea dataOnly="0" labelOnly="1" outline="0" fieldPosition="0">
        <references count="5">
          <reference field="3" count="1" selected="0">
            <x v="10"/>
          </reference>
          <reference field="4" count="1" selected="0">
            <x v="0"/>
          </reference>
          <reference field="5" count="1" selected="0">
            <x v="2"/>
          </reference>
          <reference field="6" count="1" selected="0">
            <x v="11"/>
          </reference>
          <reference field="7" count="1">
            <x v="20"/>
          </reference>
        </references>
      </pivotArea>
    </format>
    <format dxfId="1350">
      <pivotArea dataOnly="0" labelOnly="1" outline="0" fieldPosition="0">
        <references count="5">
          <reference field="3" count="1" selected="0">
            <x v="10"/>
          </reference>
          <reference field="4" count="1" selected="0">
            <x v="0"/>
          </reference>
          <reference field="5" count="1" selected="0">
            <x v="11"/>
          </reference>
          <reference field="6" count="1" selected="0">
            <x v="13"/>
          </reference>
          <reference field="7" count="2">
            <x v="141"/>
            <x v="154"/>
          </reference>
        </references>
      </pivotArea>
    </format>
    <format dxfId="1349">
      <pivotArea dataOnly="0" labelOnly="1" outline="0" fieldPosition="0">
        <references count="5">
          <reference field="3" count="1" selected="0">
            <x v="10"/>
          </reference>
          <reference field="4" count="1" selected="0">
            <x v="0"/>
          </reference>
          <reference field="5" count="1" selected="0">
            <x v="28"/>
          </reference>
          <reference field="6" count="1" selected="0">
            <x v="15"/>
          </reference>
          <reference field="7" count="1">
            <x v="104"/>
          </reference>
        </references>
      </pivotArea>
    </format>
    <format dxfId="1348">
      <pivotArea dataOnly="0" labelOnly="1" outline="0" fieldPosition="0">
        <references count="5">
          <reference field="3" count="1" selected="0">
            <x v="10"/>
          </reference>
          <reference field="4" count="1" selected="0">
            <x v="0"/>
          </reference>
          <reference field="5" count="1" selected="0">
            <x v="35"/>
          </reference>
          <reference field="6" count="1" selected="0">
            <x v="2"/>
          </reference>
          <reference field="7" count="1">
            <x v="62"/>
          </reference>
        </references>
      </pivotArea>
    </format>
    <format dxfId="1347">
      <pivotArea dataOnly="0" labelOnly="1" outline="0" fieldPosition="0">
        <references count="5">
          <reference field="3" count="1" selected="0">
            <x v="10"/>
          </reference>
          <reference field="4" count="1" selected="0">
            <x v="0"/>
          </reference>
          <reference field="5" count="1" selected="0">
            <x v="53"/>
          </reference>
          <reference field="6" count="1" selected="0">
            <x v="1"/>
          </reference>
          <reference field="7" count="1">
            <x v="129"/>
          </reference>
        </references>
      </pivotArea>
    </format>
    <format dxfId="1346">
      <pivotArea dataOnly="0" labelOnly="1" outline="0" fieldPosition="0">
        <references count="5">
          <reference field="3" count="1" selected="0">
            <x v="10"/>
          </reference>
          <reference field="4" count="1" selected="0">
            <x v="1"/>
          </reference>
          <reference field="5" count="1" selected="0">
            <x v="49"/>
          </reference>
          <reference field="6" count="1" selected="0">
            <x v="14"/>
          </reference>
          <reference field="7" count="1">
            <x v="20"/>
          </reference>
        </references>
      </pivotArea>
    </format>
    <format dxfId="1345">
      <pivotArea dataOnly="0" labelOnly="1" outline="0" fieldPosition="0">
        <references count="5">
          <reference field="3" count="1" selected="0">
            <x v="10"/>
          </reference>
          <reference field="4" count="1" selected="0">
            <x v="5"/>
          </reference>
          <reference field="5" count="1" selected="0">
            <x v="15"/>
          </reference>
          <reference field="6" count="1" selected="0">
            <x v="40"/>
          </reference>
          <reference field="7" count="1">
            <x v="39"/>
          </reference>
        </references>
      </pivotArea>
    </format>
    <format dxfId="1344">
      <pivotArea dataOnly="0" labelOnly="1" outline="0" fieldPosition="0">
        <references count="5">
          <reference field="3" count="1" selected="0">
            <x v="10"/>
          </reference>
          <reference field="4" count="1" selected="0">
            <x v="5"/>
          </reference>
          <reference field="5" count="1" selected="0">
            <x v="52"/>
          </reference>
          <reference field="6" count="1" selected="0">
            <x v="1"/>
          </reference>
          <reference field="7" count="1">
            <x v="38"/>
          </reference>
        </references>
      </pivotArea>
    </format>
    <format dxfId="1343">
      <pivotArea dataOnly="0" labelOnly="1" outline="0" fieldPosition="0">
        <references count="5">
          <reference field="3" count="1" selected="0">
            <x v="10"/>
          </reference>
          <reference field="4" count="1" selected="0">
            <x v="6"/>
          </reference>
          <reference field="5" count="1" selected="0">
            <x v="53"/>
          </reference>
          <reference field="6" count="1" selected="0">
            <x v="1"/>
          </reference>
          <reference field="7" count="1">
            <x v="129"/>
          </reference>
        </references>
      </pivotArea>
    </format>
    <format dxfId="1342">
      <pivotArea dataOnly="0" labelOnly="1" outline="0" fieldPosition="0">
        <references count="5">
          <reference field="3" count="1" selected="0">
            <x v="11"/>
          </reference>
          <reference field="4" count="1" selected="0">
            <x v="0"/>
          </reference>
          <reference field="5" count="1" selected="0">
            <x v="2"/>
          </reference>
          <reference field="6" count="1" selected="0">
            <x v="11"/>
          </reference>
          <reference field="7" count="1">
            <x v="20"/>
          </reference>
        </references>
      </pivotArea>
    </format>
    <format dxfId="1341">
      <pivotArea dataOnly="0" labelOnly="1" outline="0" fieldPosition="0">
        <references count="5">
          <reference field="3" count="1" selected="0">
            <x v="11"/>
          </reference>
          <reference field="4" count="1" selected="0">
            <x v="0"/>
          </reference>
          <reference field="5" count="1" selected="0">
            <x v="28"/>
          </reference>
          <reference field="6" count="1" selected="0">
            <x v="15"/>
          </reference>
          <reference field="7" count="2">
            <x v="123"/>
            <x v="139"/>
          </reference>
        </references>
      </pivotArea>
    </format>
    <format dxfId="1340">
      <pivotArea dataOnly="0" labelOnly="1" outline="0" fieldPosition="0">
        <references count="5">
          <reference field="3" count="1" selected="0">
            <x v="11"/>
          </reference>
          <reference field="4" count="1" selected="0">
            <x v="0"/>
          </reference>
          <reference field="5" count="1" selected="0">
            <x v="31"/>
          </reference>
          <reference field="6" count="1" selected="0">
            <x v="25"/>
          </reference>
          <reference field="7" count="1">
            <x v="32"/>
          </reference>
        </references>
      </pivotArea>
    </format>
    <format dxfId="1339">
      <pivotArea dataOnly="0" labelOnly="1" outline="0" fieldPosition="0">
        <references count="5">
          <reference field="3" count="1" selected="0">
            <x v="11"/>
          </reference>
          <reference field="4" count="1" selected="0">
            <x v="0"/>
          </reference>
          <reference field="5" count="1" selected="0">
            <x v="35"/>
          </reference>
          <reference field="6" count="1" selected="0">
            <x v="2"/>
          </reference>
          <reference field="7" count="1">
            <x v="62"/>
          </reference>
        </references>
      </pivotArea>
    </format>
    <format dxfId="1338">
      <pivotArea dataOnly="0" labelOnly="1" outline="0" fieldPosition="0">
        <references count="5">
          <reference field="3" count="1" selected="0">
            <x v="11"/>
          </reference>
          <reference field="4" count="1" selected="0">
            <x v="1"/>
          </reference>
          <reference field="5" count="1" selected="0">
            <x v="49"/>
          </reference>
          <reference field="6" count="1" selected="0">
            <x v="14"/>
          </reference>
          <reference field="7" count="1">
            <x v="20"/>
          </reference>
        </references>
      </pivotArea>
    </format>
    <format dxfId="1337">
      <pivotArea dataOnly="0" labelOnly="1" outline="0" fieldPosition="0">
        <references count="5">
          <reference field="3" count="1" selected="0">
            <x v="11"/>
          </reference>
          <reference field="4" count="1" selected="0">
            <x v="4"/>
          </reference>
          <reference field="5" count="1" selected="0">
            <x v="55"/>
          </reference>
          <reference field="6" count="1" selected="0">
            <x v="26"/>
          </reference>
          <reference field="7" count="1">
            <x v="36"/>
          </reference>
        </references>
      </pivotArea>
    </format>
    <format dxfId="1336">
      <pivotArea dataOnly="0" labelOnly="1" outline="0" fieldPosition="0">
        <references count="5">
          <reference field="3" count="1" selected="0">
            <x v="11"/>
          </reference>
          <reference field="4" count="1" selected="0">
            <x v="5"/>
          </reference>
          <reference field="5" count="1" selected="0">
            <x v="15"/>
          </reference>
          <reference field="6" count="1" selected="0">
            <x v="40"/>
          </reference>
          <reference field="7" count="1">
            <x v="120"/>
          </reference>
        </references>
      </pivotArea>
    </format>
    <format dxfId="1335">
      <pivotArea dataOnly="0" labelOnly="1" outline="0" fieldPosition="0">
        <references count="5">
          <reference field="3" count="1" selected="0">
            <x v="11"/>
          </reference>
          <reference field="4" count="1" selected="0">
            <x v="5"/>
          </reference>
          <reference field="5" count="1" selected="0">
            <x v="52"/>
          </reference>
          <reference field="6" count="1" selected="0">
            <x v="1"/>
          </reference>
          <reference field="7" count="1">
            <x v="86"/>
          </reference>
        </references>
      </pivotArea>
    </format>
    <format dxfId="1334">
      <pivotArea dataOnly="0" labelOnly="1" outline="0" fieldPosition="0">
        <references count="5">
          <reference field="3" count="1" selected="0">
            <x v="12"/>
          </reference>
          <reference field="4" count="1" selected="0">
            <x v="0"/>
          </reference>
          <reference field="5" count="1" selected="0">
            <x v="2"/>
          </reference>
          <reference field="6" count="1" selected="0">
            <x v="11"/>
          </reference>
          <reference field="7" count="1">
            <x v="20"/>
          </reference>
        </references>
      </pivotArea>
    </format>
    <format dxfId="1333">
      <pivotArea dataOnly="0" labelOnly="1" outline="0" fieldPosition="0">
        <references count="5">
          <reference field="3" count="1" selected="0">
            <x v="12"/>
          </reference>
          <reference field="4" count="1" selected="0">
            <x v="0"/>
          </reference>
          <reference field="5" count="1" selected="0">
            <x v="35"/>
          </reference>
          <reference field="6" count="1" selected="0">
            <x v="2"/>
          </reference>
          <reference field="7" count="1">
            <x v="77"/>
          </reference>
        </references>
      </pivotArea>
    </format>
    <format dxfId="1332">
      <pivotArea dataOnly="0" labelOnly="1" outline="0" fieldPosition="0">
        <references count="5">
          <reference field="3" count="1" selected="0">
            <x v="12"/>
          </reference>
          <reference field="4" count="1" selected="0">
            <x v="4"/>
          </reference>
          <reference field="5" count="1" selected="0">
            <x v="55"/>
          </reference>
          <reference field="6" count="1" selected="0">
            <x v="26"/>
          </reference>
          <reference field="7" count="1">
            <x v="36"/>
          </reference>
        </references>
      </pivotArea>
    </format>
    <format dxfId="1331">
      <pivotArea dataOnly="0" labelOnly="1" outline="0" fieldPosition="0">
        <references count="5">
          <reference field="3" count="1" selected="0">
            <x v="12"/>
          </reference>
          <reference field="4" count="1" selected="0">
            <x v="5"/>
          </reference>
          <reference field="5" count="1" selected="0">
            <x v="52"/>
          </reference>
          <reference field="6" count="1" selected="0">
            <x v="1"/>
          </reference>
          <reference field="7" count="1">
            <x v="9"/>
          </reference>
        </references>
      </pivotArea>
    </format>
    <format dxfId="1330">
      <pivotArea dataOnly="0" labelOnly="1" outline="0" fieldPosition="0">
        <references count="5">
          <reference field="3" count="1" selected="0">
            <x v="12"/>
          </reference>
          <reference field="4" count="1" selected="0">
            <x v="5"/>
          </reference>
          <reference field="5" count="1" selected="0">
            <x v="56"/>
          </reference>
          <reference field="6" count="1" selected="0">
            <x v="14"/>
          </reference>
          <reference field="7" count="1">
            <x v="27"/>
          </reference>
        </references>
      </pivotArea>
    </format>
    <format dxfId="1329">
      <pivotArea dataOnly="0" labelOnly="1" outline="0" fieldPosition="0">
        <references count="5">
          <reference field="3" count="1" selected="0">
            <x v="13"/>
          </reference>
          <reference field="4" count="1" selected="0">
            <x v="0"/>
          </reference>
          <reference field="5" count="1" selected="0">
            <x v="2"/>
          </reference>
          <reference field="6" count="1" selected="0">
            <x v="11"/>
          </reference>
          <reference field="7" count="1">
            <x v="20"/>
          </reference>
        </references>
      </pivotArea>
    </format>
    <format dxfId="1328">
      <pivotArea dataOnly="0" labelOnly="1" outline="0" fieldPosition="0">
        <references count="5">
          <reference field="3" count="1" selected="0">
            <x v="13"/>
          </reference>
          <reference field="4" count="1" selected="0">
            <x v="0"/>
          </reference>
          <reference field="5" count="1" selected="0">
            <x v="31"/>
          </reference>
          <reference field="6" count="1" selected="0">
            <x v="25"/>
          </reference>
          <reference field="7" count="1">
            <x v="32"/>
          </reference>
        </references>
      </pivotArea>
    </format>
    <format dxfId="1327">
      <pivotArea dataOnly="0" labelOnly="1" outline="0" fieldPosition="0">
        <references count="5">
          <reference field="3" count="1" selected="0">
            <x v="13"/>
          </reference>
          <reference field="4" count="1" selected="0">
            <x v="0"/>
          </reference>
          <reference field="5" count="1" selected="0">
            <x v="35"/>
          </reference>
          <reference field="6" count="1" selected="0">
            <x v="2"/>
          </reference>
          <reference field="7" count="1">
            <x v="77"/>
          </reference>
        </references>
      </pivotArea>
    </format>
    <format dxfId="1326">
      <pivotArea dataOnly="0" labelOnly="1" outline="0" fieldPosition="0">
        <references count="5">
          <reference field="3" count="1" selected="0">
            <x v="13"/>
          </reference>
          <reference field="4" count="1" selected="0">
            <x v="4"/>
          </reference>
          <reference field="5" count="1" selected="0">
            <x v="55"/>
          </reference>
          <reference field="6" count="1" selected="0">
            <x v="26"/>
          </reference>
          <reference field="7" count="1">
            <x v="36"/>
          </reference>
        </references>
      </pivotArea>
    </format>
    <format dxfId="1325">
      <pivotArea dataOnly="0" labelOnly="1" outline="0" fieldPosition="0">
        <references count="5">
          <reference field="3" count="1" selected="0">
            <x v="13"/>
          </reference>
          <reference field="4" count="1" selected="0">
            <x v="5"/>
          </reference>
          <reference field="5" count="1" selected="0">
            <x v="15"/>
          </reference>
          <reference field="6" count="1" selected="0">
            <x v="40"/>
          </reference>
          <reference field="7" count="1">
            <x v="39"/>
          </reference>
        </references>
      </pivotArea>
    </format>
    <format dxfId="1324">
      <pivotArea dataOnly="0" labelOnly="1" outline="0" fieldPosition="0">
        <references count="5">
          <reference field="3" count="1" selected="0">
            <x v="13"/>
          </reference>
          <reference field="4" count="1" selected="0">
            <x v="5"/>
          </reference>
          <reference field="5" count="1" selected="0">
            <x v="52"/>
          </reference>
          <reference field="6" count="1" selected="0">
            <x v="1"/>
          </reference>
          <reference field="7" count="1">
            <x v="38"/>
          </reference>
        </references>
      </pivotArea>
    </format>
    <format dxfId="1323">
      <pivotArea dataOnly="0" labelOnly="1" outline="0" fieldPosition="0">
        <references count="5">
          <reference field="3" count="1" selected="0">
            <x v="14"/>
          </reference>
          <reference field="4" count="1" selected="0">
            <x v="0"/>
          </reference>
          <reference field="5" count="1" selected="0">
            <x v="1"/>
          </reference>
          <reference field="6" count="1" selected="0">
            <x v="50"/>
          </reference>
          <reference field="7" count="1">
            <x v="28"/>
          </reference>
        </references>
      </pivotArea>
    </format>
    <format dxfId="1322">
      <pivotArea dataOnly="0" labelOnly="1" outline="0" fieldPosition="0">
        <references count="5">
          <reference field="3" count="1" selected="0">
            <x v="14"/>
          </reference>
          <reference field="4" count="1" selected="0">
            <x v="0"/>
          </reference>
          <reference field="5" count="1" selected="0">
            <x v="2"/>
          </reference>
          <reference field="6" count="1" selected="0">
            <x v="11"/>
          </reference>
          <reference field="7" count="1">
            <x v="20"/>
          </reference>
        </references>
      </pivotArea>
    </format>
    <format dxfId="1321">
      <pivotArea dataOnly="0" labelOnly="1" outline="0" fieldPosition="0">
        <references count="5">
          <reference field="3" count="1" selected="0">
            <x v="14"/>
          </reference>
          <reference field="4" count="1" selected="0">
            <x v="0"/>
          </reference>
          <reference field="5" count="1" selected="0">
            <x v="2"/>
          </reference>
          <reference field="6" count="1" selected="0">
            <x v="60"/>
          </reference>
          <reference field="7" count="1">
            <x v="68"/>
          </reference>
        </references>
      </pivotArea>
    </format>
    <format dxfId="1320">
      <pivotArea dataOnly="0" labelOnly="1" outline="0" fieldPosition="0">
        <references count="5">
          <reference field="3" count="1" selected="0">
            <x v="14"/>
          </reference>
          <reference field="4" count="1" selected="0">
            <x v="0"/>
          </reference>
          <reference field="5" count="1" selected="0">
            <x v="6"/>
          </reference>
          <reference field="6" count="1" selected="0">
            <x v="62"/>
          </reference>
          <reference field="7" count="1">
            <x v="99"/>
          </reference>
        </references>
      </pivotArea>
    </format>
    <format dxfId="1319">
      <pivotArea dataOnly="0" labelOnly="1" outline="0" fieldPosition="0">
        <references count="5">
          <reference field="3" count="1" selected="0">
            <x v="14"/>
          </reference>
          <reference field="4" count="1" selected="0">
            <x v="0"/>
          </reference>
          <reference field="5" count="1" selected="0">
            <x v="9"/>
          </reference>
          <reference field="6" count="1" selected="0">
            <x v="27"/>
          </reference>
          <reference field="7" count="1">
            <x v="67"/>
          </reference>
        </references>
      </pivotArea>
    </format>
    <format dxfId="1318">
      <pivotArea dataOnly="0" labelOnly="1" outline="0" fieldPosition="0">
        <references count="5">
          <reference field="3" count="1" selected="0">
            <x v="14"/>
          </reference>
          <reference field="4" count="1" selected="0">
            <x v="0"/>
          </reference>
          <reference field="5" count="1" selected="0">
            <x v="9"/>
          </reference>
          <reference field="6" count="1" selected="0">
            <x v="32"/>
          </reference>
          <reference field="7" count="1">
            <x v="90"/>
          </reference>
        </references>
      </pivotArea>
    </format>
    <format dxfId="1317">
      <pivotArea dataOnly="0" labelOnly="1" outline="0" fieldPosition="0">
        <references count="5">
          <reference field="3" count="1" selected="0">
            <x v="14"/>
          </reference>
          <reference field="4" count="1" selected="0">
            <x v="0"/>
          </reference>
          <reference field="5" count="1" selected="0">
            <x v="10"/>
          </reference>
          <reference field="6" count="1" selected="0">
            <x v="25"/>
          </reference>
          <reference field="7" count="3">
            <x v="53"/>
            <x v="92"/>
            <x v="151"/>
          </reference>
        </references>
      </pivotArea>
    </format>
    <format dxfId="1316">
      <pivotArea dataOnly="0" labelOnly="1" outline="0" fieldPosition="0">
        <references count="5">
          <reference field="3" count="1" selected="0">
            <x v="14"/>
          </reference>
          <reference field="4" count="1" selected="0">
            <x v="0"/>
          </reference>
          <reference field="5" count="1" selected="0">
            <x v="11"/>
          </reference>
          <reference field="6" count="1" selected="0">
            <x v="13"/>
          </reference>
          <reference field="7" count="1">
            <x v="29"/>
          </reference>
        </references>
      </pivotArea>
    </format>
    <format dxfId="1315">
      <pivotArea dataOnly="0" labelOnly="1" outline="0" fieldPosition="0">
        <references count="5">
          <reference field="3" count="1" selected="0">
            <x v="14"/>
          </reference>
          <reference field="4" count="1" selected="0">
            <x v="0"/>
          </reference>
          <reference field="5" count="1" selected="0">
            <x v="13"/>
          </reference>
          <reference field="6" count="1" selected="0">
            <x v="35"/>
          </reference>
          <reference field="7" count="1">
            <x v="133"/>
          </reference>
        </references>
      </pivotArea>
    </format>
    <format dxfId="1314">
      <pivotArea dataOnly="0" labelOnly="1" outline="0" fieldPosition="0">
        <references count="5">
          <reference field="3" count="1" selected="0">
            <x v="14"/>
          </reference>
          <reference field="4" count="1" selected="0">
            <x v="0"/>
          </reference>
          <reference field="5" count="1" selected="0">
            <x v="14"/>
          </reference>
          <reference field="6" count="1" selected="0">
            <x v="40"/>
          </reference>
          <reference field="7" count="1">
            <x v="157"/>
          </reference>
        </references>
      </pivotArea>
    </format>
    <format dxfId="1313">
      <pivotArea dataOnly="0" labelOnly="1" outline="0" fieldPosition="0">
        <references count="5">
          <reference field="3" count="1" selected="0">
            <x v="14"/>
          </reference>
          <reference field="4" count="1" selected="0">
            <x v="0"/>
          </reference>
          <reference field="5" count="1" selected="0">
            <x v="15"/>
          </reference>
          <reference field="6" count="1" selected="0">
            <x v="40"/>
          </reference>
          <reference field="7" count="1">
            <x v="19"/>
          </reference>
        </references>
      </pivotArea>
    </format>
    <format dxfId="1312">
      <pivotArea dataOnly="0" labelOnly="1" outline="0" fieldPosition="0">
        <references count="5">
          <reference field="3" count="1" selected="0">
            <x v="14"/>
          </reference>
          <reference field="4" count="1" selected="0">
            <x v="0"/>
          </reference>
          <reference field="5" count="1" selected="0">
            <x v="20"/>
          </reference>
          <reference field="6" count="1" selected="0">
            <x v="14"/>
          </reference>
          <reference field="7" count="1">
            <x v="80"/>
          </reference>
        </references>
      </pivotArea>
    </format>
    <format dxfId="1311">
      <pivotArea dataOnly="0" labelOnly="1" outline="0" fieldPosition="0">
        <references count="5">
          <reference field="3" count="1" selected="0">
            <x v="14"/>
          </reference>
          <reference field="4" count="1" selected="0">
            <x v="0"/>
          </reference>
          <reference field="5" count="1" selected="0">
            <x v="22"/>
          </reference>
          <reference field="6" count="1" selected="0">
            <x v="21"/>
          </reference>
          <reference field="7" count="1">
            <x v="100"/>
          </reference>
        </references>
      </pivotArea>
    </format>
    <format dxfId="1310">
      <pivotArea dataOnly="0" labelOnly="1" outline="0" fieldPosition="0">
        <references count="5">
          <reference field="3" count="1" selected="0">
            <x v="14"/>
          </reference>
          <reference field="4" count="1" selected="0">
            <x v="0"/>
          </reference>
          <reference field="5" count="1" selected="0">
            <x v="27"/>
          </reference>
          <reference field="6" count="1" selected="0">
            <x v="14"/>
          </reference>
          <reference field="7" count="1">
            <x v="153"/>
          </reference>
        </references>
      </pivotArea>
    </format>
    <format dxfId="1309">
      <pivotArea dataOnly="0" labelOnly="1" outline="0" fieldPosition="0">
        <references count="5">
          <reference field="3" count="1" selected="0">
            <x v="14"/>
          </reference>
          <reference field="4" count="1" selected="0">
            <x v="0"/>
          </reference>
          <reference field="5" count="1" selected="0">
            <x v="27"/>
          </reference>
          <reference field="6" count="1" selected="0">
            <x v="22"/>
          </reference>
          <reference field="7" count="1">
            <x v="125"/>
          </reference>
        </references>
      </pivotArea>
    </format>
    <format dxfId="1308">
      <pivotArea dataOnly="0" labelOnly="1" outline="0" fieldPosition="0">
        <references count="5">
          <reference field="3" count="1" selected="0">
            <x v="14"/>
          </reference>
          <reference field="4" count="1" selected="0">
            <x v="0"/>
          </reference>
          <reference field="5" count="1" selected="0">
            <x v="28"/>
          </reference>
          <reference field="6" count="1" selected="0">
            <x v="4"/>
          </reference>
          <reference field="7" count="2">
            <x v="67"/>
            <x v="69"/>
          </reference>
        </references>
      </pivotArea>
    </format>
    <format dxfId="1307">
      <pivotArea dataOnly="0" labelOnly="1" outline="0" fieldPosition="0">
        <references count="5">
          <reference field="3" count="1" selected="0">
            <x v="14"/>
          </reference>
          <reference field="4" count="1" selected="0">
            <x v="0"/>
          </reference>
          <reference field="5" count="1" selected="0">
            <x v="28"/>
          </reference>
          <reference field="6" count="1" selected="0">
            <x v="15"/>
          </reference>
          <reference field="7" count="1">
            <x v="84"/>
          </reference>
        </references>
      </pivotArea>
    </format>
    <format dxfId="1306">
      <pivotArea dataOnly="0" labelOnly="1" outline="0" fieldPosition="0">
        <references count="5">
          <reference field="3" count="1" selected="0">
            <x v="14"/>
          </reference>
          <reference field="4" count="1" selected="0">
            <x v="0"/>
          </reference>
          <reference field="5" count="1" selected="0">
            <x v="29"/>
          </reference>
          <reference field="6" count="1" selected="0">
            <x v="56"/>
          </reference>
          <reference field="7" count="1">
            <x v="73"/>
          </reference>
        </references>
      </pivotArea>
    </format>
    <format dxfId="1305">
      <pivotArea dataOnly="0" labelOnly="1" outline="0" fieldPosition="0">
        <references count="5">
          <reference field="3" count="1" selected="0">
            <x v="14"/>
          </reference>
          <reference field="4" count="1" selected="0">
            <x v="0"/>
          </reference>
          <reference field="5" count="1" selected="0">
            <x v="31"/>
          </reference>
          <reference field="6" count="1" selected="0">
            <x v="25"/>
          </reference>
          <reference field="7" count="1">
            <x v="93"/>
          </reference>
        </references>
      </pivotArea>
    </format>
    <format dxfId="1304">
      <pivotArea dataOnly="0" labelOnly="1" outline="0" fieldPosition="0">
        <references count="5">
          <reference field="3" count="1" selected="0">
            <x v="14"/>
          </reference>
          <reference field="4" count="1" selected="0">
            <x v="0"/>
          </reference>
          <reference field="5" count="1" selected="0">
            <x v="32"/>
          </reference>
          <reference field="6" count="1" selected="0">
            <x v="19"/>
          </reference>
          <reference field="7" count="1">
            <x v="68"/>
          </reference>
        </references>
      </pivotArea>
    </format>
    <format dxfId="1303">
      <pivotArea dataOnly="0" labelOnly="1" outline="0" fieldPosition="0">
        <references count="5">
          <reference field="3" count="1" selected="0">
            <x v="14"/>
          </reference>
          <reference field="4" count="1" selected="0">
            <x v="0"/>
          </reference>
          <reference field="5" count="1" selected="0">
            <x v="33"/>
          </reference>
          <reference field="6" count="1" selected="0">
            <x v="61"/>
          </reference>
          <reference field="7" count="1">
            <x v="70"/>
          </reference>
        </references>
      </pivotArea>
    </format>
    <format dxfId="1302">
      <pivotArea dataOnly="0" labelOnly="1" outline="0" fieldPosition="0">
        <references count="5">
          <reference field="3" count="1" selected="0">
            <x v="14"/>
          </reference>
          <reference field="4" count="1" selected="0">
            <x v="0"/>
          </reference>
          <reference field="5" count="1" selected="0">
            <x v="34"/>
          </reference>
          <reference field="6" count="1" selected="0">
            <x v="48"/>
          </reference>
          <reference field="7" count="4">
            <x v="58"/>
            <x v="65"/>
            <x v="69"/>
            <x v="114"/>
          </reference>
        </references>
      </pivotArea>
    </format>
    <format dxfId="1301">
      <pivotArea dataOnly="0" labelOnly="1" outline="0" fieldPosition="0">
        <references count="5">
          <reference field="3" count="1" selected="0">
            <x v="14"/>
          </reference>
          <reference field="4" count="1" selected="0">
            <x v="0"/>
          </reference>
          <reference field="5" count="1" selected="0">
            <x v="35"/>
          </reference>
          <reference field="6" count="1" selected="0">
            <x v="2"/>
          </reference>
          <reference field="7" count="1">
            <x v="55"/>
          </reference>
        </references>
      </pivotArea>
    </format>
    <format dxfId="1300">
      <pivotArea dataOnly="0" labelOnly="1" outline="0" fieldPosition="0">
        <references count="5">
          <reference field="3" count="1" selected="0">
            <x v="14"/>
          </reference>
          <reference field="4" count="1" selected="0">
            <x v="0"/>
          </reference>
          <reference field="5" count="1" selected="0">
            <x v="35"/>
          </reference>
          <reference field="6" count="1" selected="0">
            <x v="37"/>
          </reference>
          <reference field="7" count="1">
            <x v="69"/>
          </reference>
        </references>
      </pivotArea>
    </format>
    <format dxfId="1299">
      <pivotArea dataOnly="0" labelOnly="1" outline="0" fieldPosition="0">
        <references count="5">
          <reference field="3" count="1" selected="0">
            <x v="14"/>
          </reference>
          <reference field="4" count="1" selected="0">
            <x v="0"/>
          </reference>
          <reference field="5" count="1" selected="0">
            <x v="36"/>
          </reference>
          <reference field="6" count="1" selected="0">
            <x v="14"/>
          </reference>
          <reference field="7" count="1">
            <x v="66"/>
          </reference>
        </references>
      </pivotArea>
    </format>
    <format dxfId="1298">
      <pivotArea dataOnly="0" labelOnly="1" outline="0" fieldPosition="0">
        <references count="5">
          <reference field="3" count="1" selected="0">
            <x v="14"/>
          </reference>
          <reference field="4" count="1" selected="0">
            <x v="0"/>
          </reference>
          <reference field="5" count="1" selected="0">
            <x v="45"/>
          </reference>
          <reference field="6" count="1" selected="0">
            <x v="12"/>
          </reference>
          <reference field="7" count="1">
            <x v="94"/>
          </reference>
        </references>
      </pivotArea>
    </format>
    <format dxfId="1297">
      <pivotArea dataOnly="0" labelOnly="1" outline="0" fieldPosition="0">
        <references count="5">
          <reference field="3" count="1" selected="0">
            <x v="14"/>
          </reference>
          <reference field="4" count="1" selected="0">
            <x v="0"/>
          </reference>
          <reference field="5" count="1" selected="0">
            <x v="53"/>
          </reference>
          <reference field="6" count="1" selected="0">
            <x v="1"/>
          </reference>
          <reference field="7" count="2">
            <x v="11"/>
            <x v="59"/>
          </reference>
        </references>
      </pivotArea>
    </format>
    <format dxfId="1296">
      <pivotArea dataOnly="0" labelOnly="1" outline="0" fieldPosition="0">
        <references count="5">
          <reference field="3" count="1" selected="0">
            <x v="14"/>
          </reference>
          <reference field="4" count="1" selected="0">
            <x v="0"/>
          </reference>
          <reference field="5" count="1" selected="0">
            <x v="55"/>
          </reference>
          <reference field="6" count="1" selected="0">
            <x v="26"/>
          </reference>
          <reference field="7" count="1">
            <x v="57"/>
          </reference>
        </references>
      </pivotArea>
    </format>
    <format dxfId="1295">
      <pivotArea dataOnly="0" labelOnly="1" outline="0" fieldPosition="0">
        <references count="5">
          <reference field="3" count="1" selected="0">
            <x v="14"/>
          </reference>
          <reference field="4" count="1" selected="0">
            <x v="0"/>
          </reference>
          <reference field="5" count="1" selected="0">
            <x v="63"/>
          </reference>
          <reference field="6" count="1" selected="0">
            <x v="39"/>
          </reference>
          <reference field="7" count="1">
            <x v="150"/>
          </reference>
        </references>
      </pivotArea>
    </format>
    <format dxfId="1294">
      <pivotArea dataOnly="0" labelOnly="1" outline="0" fieldPosition="0">
        <references count="5">
          <reference field="3" count="1" selected="0">
            <x v="14"/>
          </reference>
          <reference field="4" count="1" selected="0">
            <x v="1"/>
          </reference>
          <reference field="5" count="1" selected="0">
            <x v="49"/>
          </reference>
          <reference field="6" count="1" selected="0">
            <x v="14"/>
          </reference>
          <reference field="7" count="1">
            <x v="20"/>
          </reference>
        </references>
      </pivotArea>
    </format>
    <format dxfId="1293">
      <pivotArea dataOnly="0" labelOnly="1" outline="0" fieldPosition="0">
        <references count="5">
          <reference field="3" count="1" selected="0">
            <x v="14"/>
          </reference>
          <reference field="4" count="1" selected="0">
            <x v="4"/>
          </reference>
          <reference field="5" count="1" selected="0">
            <x v="15"/>
          </reference>
          <reference field="6" count="1" selected="0">
            <x v="40"/>
          </reference>
          <reference field="7" count="1">
            <x v="44"/>
          </reference>
        </references>
      </pivotArea>
    </format>
    <format dxfId="1292">
      <pivotArea dataOnly="0" labelOnly="1" outline="0" fieldPosition="0">
        <references count="5">
          <reference field="3" count="1" selected="0">
            <x v="14"/>
          </reference>
          <reference field="4" count="1" selected="0">
            <x v="5"/>
          </reference>
          <reference field="5" count="1" selected="0">
            <x v="52"/>
          </reference>
          <reference field="6" count="1" selected="0">
            <x v="1"/>
          </reference>
          <reference field="7" count="1">
            <x v="9"/>
          </reference>
        </references>
      </pivotArea>
    </format>
    <format dxfId="1291">
      <pivotArea dataOnly="0" labelOnly="1" outline="0" fieldPosition="0">
        <references count="5">
          <reference field="3" count="1" selected="0">
            <x v="14"/>
          </reference>
          <reference field="4" count="1" selected="0">
            <x v="5"/>
          </reference>
          <reference field="5" count="1" selected="0">
            <x v="55"/>
          </reference>
          <reference field="6" count="1" selected="0">
            <x v="26"/>
          </reference>
          <reference field="7" count="1">
            <x v="101"/>
          </reference>
        </references>
      </pivotArea>
    </format>
    <format dxfId="1290">
      <pivotArea dataOnly="0" labelOnly="1" outline="0" fieldPosition="0">
        <references count="5">
          <reference field="3" count="1" selected="0">
            <x v="14"/>
          </reference>
          <reference field="4" count="1" selected="0">
            <x v="5"/>
          </reference>
          <reference field="5" count="1" selected="0">
            <x v="56"/>
          </reference>
          <reference field="6" count="1" selected="0">
            <x v="14"/>
          </reference>
          <reference field="7" count="1">
            <x v="27"/>
          </reference>
        </references>
      </pivotArea>
    </format>
    <format dxfId="1289">
      <pivotArea dataOnly="0" labelOnly="1" outline="0" fieldPosition="0">
        <references count="5">
          <reference field="3" count="1" selected="0">
            <x v="14"/>
          </reference>
          <reference field="4" count="1" selected="0">
            <x v="6"/>
          </reference>
          <reference field="5" count="1" selected="0">
            <x v="9"/>
          </reference>
          <reference field="6" count="1" selected="0">
            <x v="27"/>
          </reference>
          <reference field="7" count="1">
            <x v="20"/>
          </reference>
        </references>
      </pivotArea>
    </format>
    <format dxfId="1288">
      <pivotArea dataOnly="0" labelOnly="1" outline="0" fieldPosition="0">
        <references count="5">
          <reference field="3" count="1" selected="0">
            <x v="14"/>
          </reference>
          <reference field="4" count="1" selected="0">
            <x v="6"/>
          </reference>
          <reference field="5" count="1" selected="0">
            <x v="10"/>
          </reference>
          <reference field="6" count="1" selected="0">
            <x v="25"/>
          </reference>
          <reference field="7" count="1">
            <x v="53"/>
          </reference>
        </references>
      </pivotArea>
    </format>
    <format dxfId="1287">
      <pivotArea dataOnly="0" labelOnly="1" outline="0" fieldPosition="0">
        <references count="5">
          <reference field="3" count="1" selected="0">
            <x v="14"/>
          </reference>
          <reference field="4" count="1" selected="0">
            <x v="6"/>
          </reference>
          <reference field="5" count="1" selected="0">
            <x v="15"/>
          </reference>
          <reference field="6" count="1" selected="0">
            <x v="40"/>
          </reference>
          <reference field="7" count="2">
            <x v="15"/>
            <x v="51"/>
          </reference>
        </references>
      </pivotArea>
    </format>
    <format dxfId="1286">
      <pivotArea dataOnly="0" labelOnly="1" outline="0" fieldPosition="0">
        <references count="5">
          <reference field="3" count="1" selected="0">
            <x v="14"/>
          </reference>
          <reference field="4" count="1" selected="0">
            <x v="6"/>
          </reference>
          <reference field="5" count="1" selected="0">
            <x v="16"/>
          </reference>
          <reference field="6" count="1" selected="0">
            <x v="14"/>
          </reference>
          <reference field="7" count="1">
            <x v="30"/>
          </reference>
        </references>
      </pivotArea>
    </format>
    <format dxfId="1285">
      <pivotArea dataOnly="0" labelOnly="1" outline="0" fieldPosition="0">
        <references count="5">
          <reference field="3" count="1" selected="0">
            <x v="14"/>
          </reference>
          <reference field="4" count="1" selected="0">
            <x v="6"/>
          </reference>
          <reference field="5" count="1" selected="0">
            <x v="20"/>
          </reference>
          <reference field="6" count="1" selected="0">
            <x v="14"/>
          </reference>
          <reference field="7" count="1">
            <x v="20"/>
          </reference>
        </references>
      </pivotArea>
    </format>
    <format dxfId="1284">
      <pivotArea dataOnly="0" labelOnly="1" outline="0" fieldPosition="0">
        <references count="5">
          <reference field="3" count="1" selected="0">
            <x v="14"/>
          </reference>
          <reference field="4" count="1" selected="0">
            <x v="6"/>
          </reference>
          <reference field="5" count="1" selected="0">
            <x v="37"/>
          </reference>
          <reference field="6" count="1" selected="0">
            <x v="0"/>
          </reference>
          <reference field="7" count="1">
            <x v="28"/>
          </reference>
        </references>
      </pivotArea>
    </format>
    <format dxfId="1283">
      <pivotArea dataOnly="0" labelOnly="1" outline="0" fieldPosition="0">
        <references count="5">
          <reference field="3" count="1" selected="0">
            <x v="14"/>
          </reference>
          <reference field="4" count="1" selected="0">
            <x v="6"/>
          </reference>
          <reference field="5" count="1" selected="0">
            <x v="38"/>
          </reference>
          <reference field="6" count="1" selected="0">
            <x v="41"/>
          </reference>
          <reference field="7" count="1">
            <x v="16"/>
          </reference>
        </references>
      </pivotArea>
    </format>
    <format dxfId="1282">
      <pivotArea dataOnly="0" labelOnly="1" outline="0" fieldPosition="0">
        <references count="5">
          <reference field="3" count="1" selected="0">
            <x v="14"/>
          </reference>
          <reference field="4" count="1" selected="0">
            <x v="6"/>
          </reference>
          <reference field="5" count="1" selected="0">
            <x v="53"/>
          </reference>
          <reference field="6" count="1" selected="0">
            <x v="1"/>
          </reference>
          <reference field="7" count="1">
            <x v="11"/>
          </reference>
        </references>
      </pivotArea>
    </format>
    <format dxfId="1281">
      <pivotArea dataOnly="0" labelOnly="1" outline="0" fieldPosition="0">
        <references count="5">
          <reference field="3" count="1" selected="0">
            <x v="14"/>
          </reference>
          <reference field="4" count="1" selected="0">
            <x v="6"/>
          </reference>
          <reference field="5" count="1" selected="0">
            <x v="55"/>
          </reference>
          <reference field="6" count="1" selected="0">
            <x v="26"/>
          </reference>
          <reference field="7" count="1">
            <x v="20"/>
          </reference>
        </references>
      </pivotArea>
    </format>
    <format dxfId="1280">
      <pivotArea dataOnly="0" labelOnly="1" outline="0" fieldPosition="0">
        <references count="5">
          <reference field="3" count="1" selected="0">
            <x v="14"/>
          </reference>
          <reference field="4" count="1" selected="0">
            <x v="6"/>
          </reference>
          <reference field="5" count="1" selected="0">
            <x v="62"/>
          </reference>
          <reference field="6" count="1" selected="0">
            <x v="14"/>
          </reference>
          <reference field="7" count="2">
            <x v="22"/>
            <x v="27"/>
          </reference>
        </references>
      </pivotArea>
    </format>
    <format dxfId="1279">
      <pivotArea dataOnly="0" labelOnly="1" outline="0" fieldPosition="0">
        <references count="5">
          <reference field="3" count="1" selected="0">
            <x v="15"/>
          </reference>
          <reference field="4" count="1" selected="0">
            <x v="0"/>
          </reference>
          <reference field="5" count="1" selected="0">
            <x v="2"/>
          </reference>
          <reference field="6" count="1" selected="0">
            <x v="11"/>
          </reference>
          <reference field="7" count="1">
            <x v="20"/>
          </reference>
        </references>
      </pivotArea>
    </format>
    <format dxfId="1278">
      <pivotArea dataOnly="0" labelOnly="1" outline="0" fieldPosition="0">
        <references count="5">
          <reference field="3" count="1" selected="0">
            <x v="15"/>
          </reference>
          <reference field="4" count="1" selected="0">
            <x v="0"/>
          </reference>
          <reference field="5" count="1" selected="0">
            <x v="19"/>
          </reference>
          <reference field="6" count="1" selected="0">
            <x v="14"/>
          </reference>
          <reference field="7" count="1">
            <x v="48"/>
          </reference>
        </references>
      </pivotArea>
    </format>
    <format dxfId="1277">
      <pivotArea dataOnly="0" labelOnly="1" outline="0" fieldPosition="0">
        <references count="5">
          <reference field="3" count="1" selected="0">
            <x v="15"/>
          </reference>
          <reference field="4" count="1" selected="0">
            <x v="0"/>
          </reference>
          <reference field="5" count="1" selected="0">
            <x v="35"/>
          </reference>
          <reference field="6" count="1" selected="0">
            <x v="2"/>
          </reference>
          <reference field="7" count="1">
            <x v="77"/>
          </reference>
        </references>
      </pivotArea>
    </format>
    <format dxfId="1276">
      <pivotArea dataOnly="0" labelOnly="1" outline="0" fieldPosition="0">
        <references count="5">
          <reference field="3" count="1" selected="0">
            <x v="15"/>
          </reference>
          <reference field="4" count="1" selected="0">
            <x v="4"/>
          </reference>
          <reference field="5" count="1" selected="0">
            <x v="42"/>
          </reference>
          <reference field="6" count="1" selected="0">
            <x v="14"/>
          </reference>
          <reference field="7" count="1">
            <x v="24"/>
          </reference>
        </references>
      </pivotArea>
    </format>
    <format dxfId="1275">
      <pivotArea dataOnly="0" labelOnly="1" outline="0" fieldPosition="0">
        <references count="5">
          <reference field="3" count="1" selected="0">
            <x v="15"/>
          </reference>
          <reference field="4" count="1" selected="0">
            <x v="5"/>
          </reference>
          <reference field="5" count="1" selected="0">
            <x v="15"/>
          </reference>
          <reference field="6" count="1" selected="0">
            <x v="40"/>
          </reference>
          <reference field="7" count="1">
            <x v="25"/>
          </reference>
        </references>
      </pivotArea>
    </format>
    <format dxfId="1274">
      <pivotArea dataOnly="0" labelOnly="1" outline="0" fieldPosition="0">
        <references count="5">
          <reference field="3" count="1" selected="0">
            <x v="15"/>
          </reference>
          <reference field="4" count="1" selected="0">
            <x v="5"/>
          </reference>
          <reference field="5" count="1" selected="0">
            <x v="52"/>
          </reference>
          <reference field="6" count="1" selected="0">
            <x v="1"/>
          </reference>
          <reference field="7" count="1">
            <x v="9"/>
          </reference>
        </references>
      </pivotArea>
    </format>
    <format dxfId="1273">
      <pivotArea dataOnly="0" labelOnly="1" outline="0" fieldPosition="0">
        <references count="5">
          <reference field="3" count="1" selected="0">
            <x v="16"/>
          </reference>
          <reference field="4" count="1" selected="0">
            <x v="0"/>
          </reference>
          <reference field="5" count="1" selected="0">
            <x v="2"/>
          </reference>
          <reference field="6" count="1" selected="0">
            <x v="11"/>
          </reference>
          <reference field="7" count="1">
            <x v="20"/>
          </reference>
        </references>
      </pivotArea>
    </format>
    <format dxfId="1272">
      <pivotArea dataOnly="0" labelOnly="1" outline="0" fieldPosition="0">
        <references count="5">
          <reference field="3" count="1" selected="0">
            <x v="16"/>
          </reference>
          <reference field="4" count="1" selected="0">
            <x v="0"/>
          </reference>
          <reference field="5" count="1" selected="0">
            <x v="10"/>
          </reference>
          <reference field="6" count="1" selected="0">
            <x v="25"/>
          </reference>
          <reference field="7" count="1">
            <x v="31"/>
          </reference>
        </references>
      </pivotArea>
    </format>
    <format dxfId="1271">
      <pivotArea dataOnly="0" labelOnly="1" outline="0" fieldPosition="0">
        <references count="5">
          <reference field="3" count="1" selected="0">
            <x v="16"/>
          </reference>
          <reference field="4" count="1" selected="0">
            <x v="0"/>
          </reference>
          <reference field="5" count="1" selected="0">
            <x v="11"/>
          </reference>
          <reference field="6" count="1" selected="0">
            <x v="13"/>
          </reference>
          <reference field="7" count="2">
            <x v="141"/>
            <x v="154"/>
          </reference>
        </references>
      </pivotArea>
    </format>
    <format dxfId="1270">
      <pivotArea dataOnly="0" labelOnly="1" outline="0" fieldPosition="0">
        <references count="5">
          <reference field="3" count="1" selected="0">
            <x v="16"/>
          </reference>
          <reference field="4" count="1" selected="0">
            <x v="0"/>
          </reference>
          <reference field="5" count="1" selected="0">
            <x v="28"/>
          </reference>
          <reference field="6" count="1" selected="0">
            <x v="15"/>
          </reference>
          <reference field="7" count="1">
            <x v="104"/>
          </reference>
        </references>
      </pivotArea>
    </format>
    <format dxfId="1269">
      <pivotArea dataOnly="0" labelOnly="1" outline="0" fieldPosition="0">
        <references count="5">
          <reference field="3" count="1" selected="0">
            <x v="16"/>
          </reference>
          <reference field="4" count="1" selected="0">
            <x v="0"/>
          </reference>
          <reference field="5" count="1" selected="0">
            <x v="35"/>
          </reference>
          <reference field="6" count="1" selected="0">
            <x v="2"/>
          </reference>
          <reference field="7" count="1">
            <x v="62"/>
          </reference>
        </references>
      </pivotArea>
    </format>
    <format dxfId="1268">
      <pivotArea dataOnly="0" labelOnly="1" outline="0" fieldPosition="0">
        <references count="5">
          <reference field="3" count="1" selected="0">
            <x v="16"/>
          </reference>
          <reference field="4" count="1" selected="0">
            <x v="0"/>
          </reference>
          <reference field="5" count="1" selected="0">
            <x v="53"/>
          </reference>
          <reference field="6" count="1" selected="0">
            <x v="1"/>
          </reference>
          <reference field="7" count="1">
            <x v="129"/>
          </reference>
        </references>
      </pivotArea>
    </format>
    <format dxfId="1267">
      <pivotArea dataOnly="0" labelOnly="1" outline="0" fieldPosition="0">
        <references count="5">
          <reference field="3" count="1" selected="0">
            <x v="16"/>
          </reference>
          <reference field="4" count="1" selected="0">
            <x v="1"/>
          </reference>
          <reference field="5" count="1" selected="0">
            <x v="49"/>
          </reference>
          <reference field="6" count="1" selected="0">
            <x v="14"/>
          </reference>
          <reference field="7" count="1">
            <x v="20"/>
          </reference>
        </references>
      </pivotArea>
    </format>
    <format dxfId="1266">
      <pivotArea dataOnly="0" labelOnly="1" outline="0" fieldPosition="0">
        <references count="5">
          <reference field="3" count="1" selected="0">
            <x v="16"/>
          </reference>
          <reference field="4" count="1" selected="0">
            <x v="4"/>
          </reference>
          <reference field="5" count="1" selected="0">
            <x v="15"/>
          </reference>
          <reference field="6" count="1" selected="0">
            <x v="40"/>
          </reference>
          <reference field="7" count="1">
            <x v="120"/>
          </reference>
        </references>
      </pivotArea>
    </format>
    <format dxfId="1265">
      <pivotArea dataOnly="0" labelOnly="1" outline="0" fieldPosition="0">
        <references count="5">
          <reference field="3" count="1" selected="0">
            <x v="16"/>
          </reference>
          <reference field="4" count="1" selected="0">
            <x v="5"/>
          </reference>
          <reference field="5" count="1" selected="0">
            <x v="1"/>
          </reference>
          <reference field="6" count="1" selected="0">
            <x v="50"/>
          </reference>
          <reference field="7" count="1">
            <x v="83"/>
          </reference>
        </references>
      </pivotArea>
    </format>
    <format dxfId="1264">
      <pivotArea dataOnly="0" labelOnly="1" outline="0" fieldPosition="0">
        <references count="5">
          <reference field="3" count="1" selected="0">
            <x v="16"/>
          </reference>
          <reference field="4" count="1" selected="0">
            <x v="5"/>
          </reference>
          <reference field="5" count="1" selected="0">
            <x v="15"/>
          </reference>
          <reference field="6" count="1" selected="0">
            <x v="40"/>
          </reference>
          <reference field="7" count="1">
            <x v="25"/>
          </reference>
        </references>
      </pivotArea>
    </format>
    <format dxfId="1263">
      <pivotArea dataOnly="0" labelOnly="1" outline="0" fieldPosition="0">
        <references count="5">
          <reference field="3" count="1" selected="0">
            <x v="16"/>
          </reference>
          <reference field="4" count="1" selected="0">
            <x v="5"/>
          </reference>
          <reference field="5" count="1" selected="0">
            <x v="52"/>
          </reference>
          <reference field="6" count="1" selected="0">
            <x v="1"/>
          </reference>
          <reference field="7" count="1">
            <x v="9"/>
          </reference>
        </references>
      </pivotArea>
    </format>
    <format dxfId="1262">
      <pivotArea dataOnly="0" labelOnly="1" outline="0" fieldPosition="0">
        <references count="5">
          <reference field="3" count="1" selected="0">
            <x v="16"/>
          </reference>
          <reference field="4" count="1" selected="0">
            <x v="5"/>
          </reference>
          <reference field="5" count="1" selected="0">
            <x v="55"/>
          </reference>
          <reference field="6" count="1" selected="0">
            <x v="26"/>
          </reference>
          <reference field="7" count="1">
            <x v="108"/>
          </reference>
        </references>
      </pivotArea>
    </format>
    <format dxfId="1261">
      <pivotArea dataOnly="0" labelOnly="1" outline="0" fieldPosition="0">
        <references count="5">
          <reference field="3" count="1" selected="0">
            <x v="16"/>
          </reference>
          <reference field="4" count="1" selected="0">
            <x v="5"/>
          </reference>
          <reference field="5" count="1" selected="0">
            <x v="56"/>
          </reference>
          <reference field="6" count="1" selected="0">
            <x v="14"/>
          </reference>
          <reference field="7" count="1">
            <x v="54"/>
          </reference>
        </references>
      </pivotArea>
    </format>
    <format dxfId="1260">
      <pivotArea dataOnly="0" labelOnly="1" outline="0" fieldPosition="0">
        <references count="5">
          <reference field="3" count="1" selected="0">
            <x v="16"/>
          </reference>
          <reference field="4" count="1" selected="0">
            <x v="6"/>
          </reference>
          <reference field="5" count="1" selected="0">
            <x v="53"/>
          </reference>
          <reference field="6" count="1" selected="0">
            <x v="1"/>
          </reference>
          <reference field="7" count="1">
            <x v="129"/>
          </reference>
        </references>
      </pivotArea>
    </format>
    <format dxfId="1259">
      <pivotArea dataOnly="0" labelOnly="1" outline="0" fieldPosition="0">
        <references count="5">
          <reference field="3" count="1" selected="0">
            <x v="17"/>
          </reference>
          <reference field="4" count="1" selected="0">
            <x v="0"/>
          </reference>
          <reference field="5" count="1" selected="0">
            <x v="2"/>
          </reference>
          <reference field="6" count="1" selected="0">
            <x v="11"/>
          </reference>
          <reference field="7" count="1">
            <x v="20"/>
          </reference>
        </references>
      </pivotArea>
    </format>
    <format dxfId="1258">
      <pivotArea dataOnly="0" labelOnly="1" outline="0" fieldPosition="0">
        <references count="5">
          <reference field="3" count="1" selected="0">
            <x v="17"/>
          </reference>
          <reference field="4" count="1" selected="0">
            <x v="0"/>
          </reference>
          <reference field="5" count="1" selected="0">
            <x v="28"/>
          </reference>
          <reference field="6" count="1" selected="0">
            <x v="15"/>
          </reference>
          <reference field="7" count="1">
            <x v="123"/>
          </reference>
        </references>
      </pivotArea>
    </format>
    <format dxfId="1257">
      <pivotArea dataOnly="0" labelOnly="1" outline="0" fieldPosition="0">
        <references count="5">
          <reference field="3" count="1" selected="0">
            <x v="17"/>
          </reference>
          <reference field="4" count="1" selected="0">
            <x v="0"/>
          </reference>
          <reference field="5" count="1" selected="0">
            <x v="35"/>
          </reference>
          <reference field="6" count="1" selected="0">
            <x v="2"/>
          </reference>
          <reference field="7" count="1">
            <x v="62"/>
          </reference>
        </references>
      </pivotArea>
    </format>
    <format dxfId="1256">
      <pivotArea dataOnly="0" labelOnly="1" outline="0" fieldPosition="0">
        <references count="5">
          <reference field="3" count="1" selected="0">
            <x v="17"/>
          </reference>
          <reference field="4" count="1" selected="0">
            <x v="1"/>
          </reference>
          <reference field="5" count="1" selected="0">
            <x v="49"/>
          </reference>
          <reference field="6" count="1" selected="0">
            <x v="14"/>
          </reference>
          <reference field="7" count="1">
            <x v="20"/>
          </reference>
        </references>
      </pivotArea>
    </format>
    <format dxfId="1255">
      <pivotArea dataOnly="0" labelOnly="1" outline="0" fieldPosition="0">
        <references count="5">
          <reference field="3" count="1" selected="0">
            <x v="17"/>
          </reference>
          <reference field="4" count="1" selected="0">
            <x v="5"/>
          </reference>
          <reference field="5" count="1" selected="0">
            <x v="15"/>
          </reference>
          <reference field="6" count="1" selected="0">
            <x v="40"/>
          </reference>
          <reference field="7" count="1">
            <x v="120"/>
          </reference>
        </references>
      </pivotArea>
    </format>
    <format dxfId="1254">
      <pivotArea dataOnly="0" labelOnly="1" outline="0" fieldPosition="0">
        <references count="5">
          <reference field="3" count="1" selected="0">
            <x v="17"/>
          </reference>
          <reference field="4" count="1" selected="0">
            <x v="5"/>
          </reference>
          <reference field="5" count="1" selected="0">
            <x v="52"/>
          </reference>
          <reference field="6" count="1" selected="0">
            <x v="1"/>
          </reference>
          <reference field="7" count="1">
            <x v="86"/>
          </reference>
        </references>
      </pivotArea>
    </format>
    <format dxfId="1253">
      <pivotArea dataOnly="0" labelOnly="1" outline="0" fieldPosition="0">
        <references count="5">
          <reference field="3" count="1" selected="0">
            <x v="18"/>
          </reference>
          <reference field="4" count="1" selected="0">
            <x v="0"/>
          </reference>
          <reference field="5" count="1" selected="0">
            <x v="1"/>
          </reference>
          <reference field="6" count="1" selected="0">
            <x v="50"/>
          </reference>
          <reference field="7" count="1">
            <x v="56"/>
          </reference>
        </references>
      </pivotArea>
    </format>
    <format dxfId="1252">
      <pivotArea dataOnly="0" labelOnly="1" outline="0" fieldPosition="0">
        <references count="5">
          <reference field="3" count="1" selected="0">
            <x v="18"/>
          </reference>
          <reference field="4" count="1" selected="0">
            <x v="0"/>
          </reference>
          <reference field="5" count="1" selected="0">
            <x v="2"/>
          </reference>
          <reference field="6" count="1" selected="0">
            <x v="11"/>
          </reference>
          <reference field="7" count="1">
            <x v="20"/>
          </reference>
        </references>
      </pivotArea>
    </format>
    <format dxfId="1251">
      <pivotArea dataOnly="0" labelOnly="1" outline="0" fieldPosition="0">
        <references count="5">
          <reference field="3" count="1" selected="0">
            <x v="18"/>
          </reference>
          <reference field="4" count="1" selected="0">
            <x v="0"/>
          </reference>
          <reference field="5" count="1" selected="0">
            <x v="2"/>
          </reference>
          <reference field="6" count="1" selected="0">
            <x v="19"/>
          </reference>
          <reference field="7" count="1">
            <x v="97"/>
          </reference>
        </references>
      </pivotArea>
    </format>
    <format dxfId="1250">
      <pivotArea dataOnly="0" labelOnly="1" outline="0" fieldPosition="0">
        <references count="5">
          <reference field="3" count="1" selected="0">
            <x v="18"/>
          </reference>
          <reference field="4" count="1" selected="0">
            <x v="0"/>
          </reference>
          <reference field="5" count="1" selected="0">
            <x v="2"/>
          </reference>
          <reference field="6" count="1" selected="0">
            <x v="31"/>
          </reference>
          <reference field="7" count="1">
            <x v="20"/>
          </reference>
        </references>
      </pivotArea>
    </format>
    <format dxfId="1249">
      <pivotArea dataOnly="0" labelOnly="1" outline="0" fieldPosition="0">
        <references count="5">
          <reference field="3" count="1" selected="0">
            <x v="18"/>
          </reference>
          <reference field="4" count="1" selected="0">
            <x v="0"/>
          </reference>
          <reference field="5" count="1" selected="0">
            <x v="2"/>
          </reference>
          <reference field="6" count="1" selected="0">
            <x v="60"/>
          </reference>
          <reference field="7" count="2">
            <x v="96"/>
            <x v="139"/>
          </reference>
        </references>
      </pivotArea>
    </format>
    <format dxfId="1248">
      <pivotArea dataOnly="0" labelOnly="1" outline="0" fieldPosition="0">
        <references count="5">
          <reference field="3" count="1" selected="0">
            <x v="18"/>
          </reference>
          <reference field="4" count="1" selected="0">
            <x v="0"/>
          </reference>
          <reference field="5" count="1" selected="0">
            <x v="5"/>
          </reference>
          <reference field="6" count="1" selected="0">
            <x v="20"/>
          </reference>
          <reference field="7" count="1">
            <x v="96"/>
          </reference>
        </references>
      </pivotArea>
    </format>
    <format dxfId="1247">
      <pivotArea dataOnly="0" labelOnly="1" outline="0" fieldPosition="0">
        <references count="5">
          <reference field="3" count="1" selected="0">
            <x v="18"/>
          </reference>
          <reference field="4" count="1" selected="0">
            <x v="0"/>
          </reference>
          <reference field="5" count="1" selected="0">
            <x v="6"/>
          </reference>
          <reference field="6" count="1" selected="0">
            <x v="62"/>
          </reference>
          <reference field="7" count="1">
            <x v="99"/>
          </reference>
        </references>
      </pivotArea>
    </format>
    <format dxfId="1246">
      <pivotArea dataOnly="0" labelOnly="1" outline="0" fieldPosition="0">
        <references count="5">
          <reference field="3" count="1" selected="0">
            <x v="18"/>
          </reference>
          <reference field="4" count="1" selected="0">
            <x v="0"/>
          </reference>
          <reference field="5" count="1" selected="0">
            <x v="7"/>
          </reference>
          <reference field="6" count="1" selected="0">
            <x v="14"/>
          </reference>
          <reference field="7" count="2">
            <x v="85"/>
            <x v="158"/>
          </reference>
        </references>
      </pivotArea>
    </format>
    <format dxfId="1245">
      <pivotArea dataOnly="0" labelOnly="1" outline="0" fieldPosition="0">
        <references count="5">
          <reference field="3" count="1" selected="0">
            <x v="18"/>
          </reference>
          <reference field="4" count="1" selected="0">
            <x v="0"/>
          </reference>
          <reference field="5" count="1" selected="0">
            <x v="10"/>
          </reference>
          <reference field="6" count="1" selected="0">
            <x v="25"/>
          </reference>
          <reference field="7" count="5">
            <x v="53"/>
            <x v="111"/>
            <x v="128"/>
            <x v="131"/>
            <x v="151"/>
          </reference>
        </references>
      </pivotArea>
    </format>
    <format dxfId="1244">
      <pivotArea dataOnly="0" labelOnly="1" outline="0" fieldPosition="0">
        <references count="5">
          <reference field="3" count="1" selected="0">
            <x v="18"/>
          </reference>
          <reference field="4" count="1" selected="0">
            <x v="0"/>
          </reference>
          <reference field="5" count="1" selected="0">
            <x v="11"/>
          </reference>
          <reference field="6" count="1" selected="0">
            <x v="13"/>
          </reference>
          <reference field="7" count="1">
            <x v="29"/>
          </reference>
        </references>
      </pivotArea>
    </format>
    <format dxfId="1243">
      <pivotArea dataOnly="0" labelOnly="1" outline="0" fieldPosition="0">
        <references count="5">
          <reference field="3" count="1" selected="0">
            <x v="18"/>
          </reference>
          <reference field="4" count="1" selected="0">
            <x v="0"/>
          </reference>
          <reference field="5" count="1" selected="0">
            <x v="13"/>
          </reference>
          <reference field="6" count="1" selected="0">
            <x v="35"/>
          </reference>
          <reference field="7" count="1">
            <x v="133"/>
          </reference>
        </references>
      </pivotArea>
    </format>
    <format dxfId="1242">
      <pivotArea dataOnly="0" labelOnly="1" outline="0" fieldPosition="0">
        <references count="5">
          <reference field="3" count="1" selected="0">
            <x v="18"/>
          </reference>
          <reference field="4" count="1" selected="0">
            <x v="0"/>
          </reference>
          <reference field="5" count="1" selected="0">
            <x v="15"/>
          </reference>
          <reference field="6" count="1" selected="0">
            <x v="40"/>
          </reference>
          <reference field="7" count="1">
            <x v="54"/>
          </reference>
        </references>
      </pivotArea>
    </format>
    <format dxfId="1241">
      <pivotArea dataOnly="0" labelOnly="1" outline="0" fieldPosition="0">
        <references count="5">
          <reference field="3" count="1" selected="0">
            <x v="18"/>
          </reference>
          <reference field="4" count="1" selected="0">
            <x v="0"/>
          </reference>
          <reference field="5" count="1" selected="0">
            <x v="22"/>
          </reference>
          <reference field="6" count="1" selected="0">
            <x v="21"/>
          </reference>
          <reference field="7" count="1">
            <x v="140"/>
          </reference>
        </references>
      </pivotArea>
    </format>
    <format dxfId="1240">
      <pivotArea dataOnly="0" labelOnly="1" outline="0" fieldPosition="0">
        <references count="5">
          <reference field="3" count="1" selected="0">
            <x v="18"/>
          </reference>
          <reference field="4" count="1" selected="0">
            <x v="0"/>
          </reference>
          <reference field="5" count="1" selected="0">
            <x v="24"/>
          </reference>
          <reference field="6" count="1" selected="0">
            <x v="48"/>
          </reference>
          <reference field="7" count="1">
            <x v="115"/>
          </reference>
        </references>
      </pivotArea>
    </format>
    <format dxfId="1239">
      <pivotArea dataOnly="0" labelOnly="1" outline="0" fieldPosition="0">
        <references count="5">
          <reference field="3" count="1" selected="0">
            <x v="18"/>
          </reference>
          <reference field="4" count="1" selected="0">
            <x v="0"/>
          </reference>
          <reference field="5" count="1" selected="0">
            <x v="27"/>
          </reference>
          <reference field="6" count="1" selected="0">
            <x v="14"/>
          </reference>
          <reference field="7" count="1">
            <x v="153"/>
          </reference>
        </references>
      </pivotArea>
    </format>
    <format dxfId="1238">
      <pivotArea dataOnly="0" labelOnly="1" outline="0" fieldPosition="0">
        <references count="5">
          <reference field="3" count="1" selected="0">
            <x v="18"/>
          </reference>
          <reference field="4" count="1" selected="0">
            <x v="0"/>
          </reference>
          <reference field="5" count="1" selected="0">
            <x v="27"/>
          </reference>
          <reference field="6" count="1" selected="0">
            <x v="22"/>
          </reference>
          <reference field="7" count="1">
            <x v="126"/>
          </reference>
        </references>
      </pivotArea>
    </format>
    <format dxfId="1237">
      <pivotArea dataOnly="0" labelOnly="1" outline="0" fieldPosition="0">
        <references count="5">
          <reference field="3" count="1" selected="0">
            <x v="18"/>
          </reference>
          <reference field="4" count="1" selected="0">
            <x v="0"/>
          </reference>
          <reference field="5" count="1" selected="0">
            <x v="31"/>
          </reference>
          <reference field="6" count="1" selected="0">
            <x v="25"/>
          </reference>
          <reference field="7" count="1">
            <x v="102"/>
          </reference>
        </references>
      </pivotArea>
    </format>
    <format dxfId="1236">
      <pivotArea dataOnly="0" labelOnly="1" outline="0" fieldPosition="0">
        <references count="5">
          <reference field="3" count="1" selected="0">
            <x v="18"/>
          </reference>
          <reference field="4" count="1" selected="0">
            <x v="0"/>
          </reference>
          <reference field="5" count="1" selected="0">
            <x v="33"/>
          </reference>
          <reference field="6" count="1" selected="0">
            <x v="61"/>
          </reference>
          <reference field="7" count="1">
            <x v="135"/>
          </reference>
        </references>
      </pivotArea>
    </format>
    <format dxfId="1235">
      <pivotArea dataOnly="0" labelOnly="1" outline="0" fieldPosition="0">
        <references count="5">
          <reference field="3" count="1" selected="0">
            <x v="18"/>
          </reference>
          <reference field="4" count="1" selected="0">
            <x v="0"/>
          </reference>
          <reference field="5" count="1" selected="0">
            <x v="34"/>
          </reference>
          <reference field="6" count="1" selected="0">
            <x v="48"/>
          </reference>
          <reference field="7" count="3">
            <x v="58"/>
            <x v="87"/>
            <x v="114"/>
          </reference>
        </references>
      </pivotArea>
    </format>
    <format dxfId="1234">
      <pivotArea dataOnly="0" labelOnly="1" outline="0" fieldPosition="0">
        <references count="5">
          <reference field="3" count="1" selected="0">
            <x v="18"/>
          </reference>
          <reference field="4" count="1" selected="0">
            <x v="0"/>
          </reference>
          <reference field="5" count="1" selected="0">
            <x v="35"/>
          </reference>
          <reference field="6" count="1" selected="0">
            <x v="2"/>
          </reference>
          <reference field="7" count="2">
            <x v="64"/>
            <x v="88"/>
          </reference>
        </references>
      </pivotArea>
    </format>
    <format dxfId="1233">
      <pivotArea dataOnly="0" labelOnly="1" outline="0" fieldPosition="0">
        <references count="5">
          <reference field="3" count="1" selected="0">
            <x v="18"/>
          </reference>
          <reference field="4" count="1" selected="0">
            <x v="0"/>
          </reference>
          <reference field="5" count="1" selected="0">
            <x v="35"/>
          </reference>
          <reference field="6" count="1" selected="0">
            <x v="37"/>
          </reference>
          <reference field="7" count="4">
            <x v="87"/>
            <x v="110"/>
            <x v="121"/>
            <x v="137"/>
          </reference>
        </references>
      </pivotArea>
    </format>
    <format dxfId="1232">
      <pivotArea dataOnly="0" labelOnly="1" outline="0" fieldPosition="0">
        <references count="5">
          <reference field="3" count="1" selected="0">
            <x v="18"/>
          </reference>
          <reference field="4" count="1" selected="0">
            <x v="0"/>
          </reference>
          <reference field="5" count="1" selected="0">
            <x v="41"/>
          </reference>
          <reference field="6" count="1" selected="0">
            <x v="1"/>
          </reference>
          <reference field="7" count="2">
            <x v="7"/>
            <x v="9"/>
          </reference>
        </references>
      </pivotArea>
    </format>
    <format dxfId="1231">
      <pivotArea dataOnly="0" labelOnly="1" outline="0" fieldPosition="0">
        <references count="5">
          <reference field="3" count="1" selected="0">
            <x v="18"/>
          </reference>
          <reference field="4" count="1" selected="0">
            <x v="0"/>
          </reference>
          <reference field="5" count="1" selected="0">
            <x v="44"/>
          </reference>
          <reference field="6" count="1" selected="0">
            <x v="1"/>
          </reference>
          <reference field="7" count="1">
            <x v="20"/>
          </reference>
        </references>
      </pivotArea>
    </format>
    <format dxfId="1230">
      <pivotArea dataOnly="0" labelOnly="1" outline="0" fieldPosition="0">
        <references count="5">
          <reference field="3" count="1" selected="0">
            <x v="18"/>
          </reference>
          <reference field="4" count="1" selected="0">
            <x v="0"/>
          </reference>
          <reference field="5" count="1" selected="0">
            <x v="45"/>
          </reference>
          <reference field="6" count="1" selected="0">
            <x v="12"/>
          </reference>
          <reference field="7" count="1">
            <x v="97"/>
          </reference>
        </references>
      </pivotArea>
    </format>
    <format dxfId="1229">
      <pivotArea dataOnly="0" labelOnly="1" outline="0" fieldPosition="0">
        <references count="5">
          <reference field="3" count="1" selected="0">
            <x v="18"/>
          </reference>
          <reference field="4" count="1" selected="0">
            <x v="0"/>
          </reference>
          <reference field="5" count="1" selected="0">
            <x v="48"/>
          </reference>
          <reference field="6" count="1" selected="0">
            <x v="36"/>
          </reference>
          <reference field="7" count="1">
            <x v="83"/>
          </reference>
        </references>
      </pivotArea>
    </format>
    <format dxfId="1228">
      <pivotArea dataOnly="0" labelOnly="1" outline="0" fieldPosition="0">
        <references count="5">
          <reference field="3" count="1" selected="0">
            <x v="18"/>
          </reference>
          <reference field="4" count="1" selected="0">
            <x v="0"/>
          </reference>
          <reference field="5" count="1" selected="0">
            <x v="54"/>
          </reference>
          <reference field="6" count="1" selected="0">
            <x v="38"/>
          </reference>
          <reference field="7" count="1">
            <x v="85"/>
          </reference>
        </references>
      </pivotArea>
    </format>
    <format dxfId="1227">
      <pivotArea dataOnly="0" labelOnly="1" outline="0" fieldPosition="0">
        <references count="5">
          <reference field="3" count="1" selected="0">
            <x v="18"/>
          </reference>
          <reference field="4" count="1" selected="0">
            <x v="0"/>
          </reference>
          <reference field="5" count="1" selected="0">
            <x v="55"/>
          </reference>
          <reference field="6" count="1" selected="0">
            <x v="26"/>
          </reference>
          <reference field="7" count="1">
            <x v="91"/>
          </reference>
        </references>
      </pivotArea>
    </format>
    <format dxfId="1226">
      <pivotArea dataOnly="0" labelOnly="1" outline="0" fieldPosition="0">
        <references count="5">
          <reference field="3" count="1" selected="0">
            <x v="18"/>
          </reference>
          <reference field="4" count="1" selected="0">
            <x v="0"/>
          </reference>
          <reference field="5" count="1" selected="0">
            <x v="63"/>
          </reference>
          <reference field="6" count="1" selected="0">
            <x v="8"/>
          </reference>
          <reference field="7" count="2">
            <x v="86"/>
            <x v="112"/>
          </reference>
        </references>
      </pivotArea>
    </format>
    <format dxfId="1225">
      <pivotArea dataOnly="0" labelOnly="1" outline="0" fieldPosition="0">
        <references count="5">
          <reference field="3" count="1" selected="0">
            <x v="18"/>
          </reference>
          <reference field="4" count="1" selected="0">
            <x v="0"/>
          </reference>
          <reference field="5" count="1" selected="0">
            <x v="63"/>
          </reference>
          <reference field="6" count="1" selected="0">
            <x v="9"/>
          </reference>
          <reference field="7" count="1">
            <x v="98"/>
          </reference>
        </references>
      </pivotArea>
    </format>
    <format dxfId="1224">
      <pivotArea dataOnly="0" labelOnly="1" outline="0" fieldPosition="0">
        <references count="5">
          <reference field="3" count="1" selected="0">
            <x v="18"/>
          </reference>
          <reference field="4" count="1" selected="0">
            <x v="0"/>
          </reference>
          <reference field="5" count="1" selected="0">
            <x v="65"/>
          </reference>
          <reference field="6" count="1" selected="0">
            <x v="14"/>
          </reference>
          <reference field="7" count="2">
            <x v="69"/>
            <x v="91"/>
          </reference>
        </references>
      </pivotArea>
    </format>
    <format dxfId="1223">
      <pivotArea dataOnly="0" labelOnly="1" outline="0" fieldPosition="0">
        <references count="5">
          <reference field="3" count="1" selected="0">
            <x v="18"/>
          </reference>
          <reference field="4" count="1" selected="0">
            <x v="4"/>
          </reference>
          <reference field="5" count="1" selected="0">
            <x v="15"/>
          </reference>
          <reference field="6" count="1" selected="0">
            <x v="40"/>
          </reference>
          <reference field="7" count="1">
            <x v="44"/>
          </reference>
        </references>
      </pivotArea>
    </format>
    <format dxfId="1222">
      <pivotArea dataOnly="0" labelOnly="1" outline="0" fieldPosition="0">
        <references count="5">
          <reference field="3" count="1" selected="0">
            <x v="18"/>
          </reference>
          <reference field="4" count="1" selected="0">
            <x v="4"/>
          </reference>
          <reference field="5" count="1" selected="0">
            <x v="42"/>
          </reference>
          <reference field="6" count="1" selected="0">
            <x v="14"/>
          </reference>
          <reference field="7" count="1">
            <x v="24"/>
          </reference>
        </references>
      </pivotArea>
    </format>
    <format dxfId="1221">
      <pivotArea dataOnly="0" labelOnly="1" outline="0" fieldPosition="0">
        <references count="5">
          <reference field="3" count="1" selected="0">
            <x v="18"/>
          </reference>
          <reference field="4" count="1" selected="0">
            <x v="5"/>
          </reference>
          <reference field="5" count="1" selected="0">
            <x v="14"/>
          </reference>
          <reference field="6" count="1" selected="0">
            <x v="40"/>
          </reference>
          <reference field="7" count="1">
            <x v="146"/>
          </reference>
        </references>
      </pivotArea>
    </format>
    <format dxfId="1220">
      <pivotArea dataOnly="0" labelOnly="1" outline="0" fieldPosition="0">
        <references count="5">
          <reference field="3" count="1" selected="0">
            <x v="18"/>
          </reference>
          <reference field="4" count="1" selected="0">
            <x v="5"/>
          </reference>
          <reference field="5" count="1" selected="0">
            <x v="52"/>
          </reference>
          <reference field="6" count="1" selected="0">
            <x v="1"/>
          </reference>
          <reference field="7" count="1">
            <x v="9"/>
          </reference>
        </references>
      </pivotArea>
    </format>
    <format dxfId="1219">
      <pivotArea dataOnly="0" labelOnly="1" outline="0" fieldPosition="0">
        <references count="5">
          <reference field="3" count="1" selected="0">
            <x v="18"/>
          </reference>
          <reference field="4" count="1" selected="0">
            <x v="5"/>
          </reference>
          <reference field="5" count="1" selected="0">
            <x v="55"/>
          </reference>
          <reference field="6" count="1" selected="0">
            <x v="26"/>
          </reference>
          <reference field="7" count="1">
            <x v="60"/>
          </reference>
        </references>
      </pivotArea>
    </format>
    <format dxfId="1218">
      <pivotArea dataOnly="0" labelOnly="1" outline="0" fieldPosition="0">
        <references count="5">
          <reference field="3" count="1" selected="0">
            <x v="18"/>
          </reference>
          <reference field="4" count="1" selected="0">
            <x v="5"/>
          </reference>
          <reference field="5" count="1" selected="0">
            <x v="56"/>
          </reference>
          <reference field="6" count="1" selected="0">
            <x v="14"/>
          </reference>
          <reference field="7" count="1">
            <x v="27"/>
          </reference>
        </references>
      </pivotArea>
    </format>
    <format dxfId="1217">
      <pivotArea dataOnly="0" labelOnly="1" outline="0" fieldPosition="0">
        <references count="5">
          <reference field="3" count="1" selected="0">
            <x v="18"/>
          </reference>
          <reference field="4" count="1" selected="0">
            <x v="6"/>
          </reference>
          <reference field="5" count="1" selected="0">
            <x v="1"/>
          </reference>
          <reference field="6" count="1" selected="0">
            <x v="50"/>
          </reference>
          <reference field="7" count="1">
            <x v="56"/>
          </reference>
        </references>
      </pivotArea>
    </format>
    <format dxfId="1216">
      <pivotArea dataOnly="0" labelOnly="1" outline="0" fieldPosition="0">
        <references count="5">
          <reference field="3" count="1" selected="0">
            <x v="18"/>
          </reference>
          <reference field="4" count="1" selected="0">
            <x v="6"/>
          </reference>
          <reference field="5" count="1" selected="0">
            <x v="9"/>
          </reference>
          <reference field="6" count="1" selected="0">
            <x v="27"/>
          </reference>
          <reference field="7" count="1">
            <x v="47"/>
          </reference>
        </references>
      </pivotArea>
    </format>
    <format dxfId="1215">
      <pivotArea dataOnly="0" labelOnly="1" outline="0" fieldPosition="0">
        <references count="5">
          <reference field="3" count="1" selected="0">
            <x v="18"/>
          </reference>
          <reference field="4" count="1" selected="0">
            <x v="6"/>
          </reference>
          <reference field="5" count="1" selected="0">
            <x v="10"/>
          </reference>
          <reference field="6" count="1" selected="0">
            <x v="25"/>
          </reference>
          <reference field="7" count="1">
            <x v="53"/>
          </reference>
        </references>
      </pivotArea>
    </format>
    <format dxfId="1214">
      <pivotArea dataOnly="0" labelOnly="1" outline="0" fieldPosition="0">
        <references count="5">
          <reference field="3" count="1" selected="0">
            <x v="18"/>
          </reference>
          <reference field="4" count="1" selected="0">
            <x v="6"/>
          </reference>
          <reference field="5" count="1" selected="0">
            <x v="15"/>
          </reference>
          <reference field="6" count="1" selected="0">
            <x v="40"/>
          </reference>
          <reference field="7" count="1">
            <x v="31"/>
          </reference>
        </references>
      </pivotArea>
    </format>
    <format dxfId="1213">
      <pivotArea dataOnly="0" labelOnly="1" outline="0" fieldPosition="0">
        <references count="5">
          <reference field="3" count="1" selected="0">
            <x v="18"/>
          </reference>
          <reference field="4" count="1" selected="0">
            <x v="6"/>
          </reference>
          <reference field="5" count="1" selected="0">
            <x v="20"/>
          </reference>
          <reference field="6" count="1" selected="0">
            <x v="14"/>
          </reference>
          <reference field="7" count="2">
            <x v="50"/>
            <x v="154"/>
          </reference>
        </references>
      </pivotArea>
    </format>
    <format dxfId="1212">
      <pivotArea dataOnly="0" labelOnly="1" outline="0" fieldPosition="0">
        <references count="5">
          <reference field="3" count="1" selected="0">
            <x v="18"/>
          </reference>
          <reference field="4" count="1" selected="0">
            <x v="6"/>
          </reference>
          <reference field="5" count="1" selected="0">
            <x v="34"/>
          </reference>
          <reference field="6" count="1" selected="0">
            <x v="33"/>
          </reference>
          <reference field="7" count="1">
            <x v="63"/>
          </reference>
        </references>
      </pivotArea>
    </format>
    <format dxfId="1211">
      <pivotArea dataOnly="0" labelOnly="1" outline="0" fieldPosition="0">
        <references count="5">
          <reference field="3" count="1" selected="0">
            <x v="18"/>
          </reference>
          <reference field="4" count="1" selected="0">
            <x v="6"/>
          </reference>
          <reference field="5" count="1" selected="0">
            <x v="35"/>
          </reference>
          <reference field="6" count="1" selected="0">
            <x v="42"/>
          </reference>
          <reference field="7" count="1">
            <x v="42"/>
          </reference>
        </references>
      </pivotArea>
    </format>
    <format dxfId="1210">
      <pivotArea dataOnly="0" labelOnly="1" outline="0" fieldPosition="0">
        <references count="5">
          <reference field="3" count="1" selected="0">
            <x v="18"/>
          </reference>
          <reference field="4" count="1" selected="0">
            <x v="6"/>
          </reference>
          <reference field="5" count="1" selected="0">
            <x v="38"/>
          </reference>
          <reference field="6" count="1" selected="0">
            <x v="41"/>
          </reference>
          <reference field="7" count="1">
            <x v="16"/>
          </reference>
        </references>
      </pivotArea>
    </format>
    <format dxfId="1209">
      <pivotArea dataOnly="0" labelOnly="1" outline="0" fieldPosition="0">
        <references count="5">
          <reference field="3" count="1" selected="0">
            <x v="18"/>
          </reference>
          <reference field="4" count="1" selected="0">
            <x v="6"/>
          </reference>
          <reference field="5" count="1" selected="0">
            <x v="41"/>
          </reference>
          <reference field="6" count="1" selected="0">
            <x v="1"/>
          </reference>
          <reference field="7" count="2">
            <x v="7"/>
            <x v="9"/>
          </reference>
        </references>
      </pivotArea>
    </format>
    <format dxfId="1208">
      <pivotArea dataOnly="0" labelOnly="1" outline="0" fieldPosition="0">
        <references count="5">
          <reference field="3" count="1" selected="0">
            <x v="18"/>
          </reference>
          <reference field="4" count="1" selected="0">
            <x v="6"/>
          </reference>
          <reference field="5" count="1" selected="0">
            <x v="50"/>
          </reference>
          <reference field="6" count="1" selected="0">
            <x v="17"/>
          </reference>
          <reference field="7" count="1">
            <x v="14"/>
          </reference>
        </references>
      </pivotArea>
    </format>
    <format dxfId="1207">
      <pivotArea dataOnly="0" labelOnly="1" outline="0" fieldPosition="0">
        <references count="5">
          <reference field="3" count="1" selected="0">
            <x v="18"/>
          </reference>
          <reference field="4" count="1" selected="0">
            <x v="6"/>
          </reference>
          <reference field="5" count="1" selected="0">
            <x v="50"/>
          </reference>
          <reference field="6" count="1" selected="0">
            <x v="23"/>
          </reference>
          <reference field="7" count="1">
            <x v="13"/>
          </reference>
        </references>
      </pivotArea>
    </format>
    <format dxfId="1206">
      <pivotArea dataOnly="0" labelOnly="1" outline="0" fieldPosition="0">
        <references count="5">
          <reference field="3" count="1" selected="0">
            <x v="18"/>
          </reference>
          <reference field="4" count="1" selected="0">
            <x v="6"/>
          </reference>
          <reference field="5" count="1" selected="0">
            <x v="50"/>
          </reference>
          <reference field="6" count="1" selected="0">
            <x v="46"/>
          </reference>
          <reference field="7" count="1">
            <x v="37"/>
          </reference>
        </references>
      </pivotArea>
    </format>
    <format dxfId="1205">
      <pivotArea dataOnly="0" labelOnly="1" outline="0" fieldPosition="0">
        <references count="5">
          <reference field="3" count="1" selected="0">
            <x v="18"/>
          </reference>
          <reference field="4" count="1" selected="0">
            <x v="6"/>
          </reference>
          <reference field="5" count="1" selected="0">
            <x v="52"/>
          </reference>
          <reference field="6" count="1" selected="0">
            <x v="1"/>
          </reference>
          <reference field="7" count="1">
            <x v="19"/>
          </reference>
        </references>
      </pivotArea>
    </format>
    <format dxfId="1204">
      <pivotArea dataOnly="0" labelOnly="1" outline="0" fieldPosition="0">
        <references count="5">
          <reference field="3" count="1" selected="0">
            <x v="18"/>
          </reference>
          <reference field="4" count="1" selected="0">
            <x v="6"/>
          </reference>
          <reference field="5" count="1" selected="0">
            <x v="55"/>
          </reference>
          <reference field="6" count="1" selected="0">
            <x v="26"/>
          </reference>
          <reference field="7" count="1">
            <x v="47"/>
          </reference>
        </references>
      </pivotArea>
    </format>
    <format dxfId="1203">
      <pivotArea dataOnly="0" labelOnly="1" outline="0" fieldPosition="0">
        <references count="5">
          <reference field="3" count="1" selected="0">
            <x v="18"/>
          </reference>
          <reference field="4" count="1" selected="0">
            <x v="6"/>
          </reference>
          <reference field="5" count="1" selected="0">
            <x v="56"/>
          </reference>
          <reference field="6" count="1" selected="0">
            <x v="14"/>
          </reference>
          <reference field="7" count="3">
            <x v="50"/>
            <x v="112"/>
            <x v="118"/>
          </reference>
        </references>
      </pivotArea>
    </format>
    <format dxfId="1202">
      <pivotArea dataOnly="0" labelOnly="1" outline="0" fieldPosition="0">
        <references count="5">
          <reference field="3" count="1" selected="0">
            <x v="18"/>
          </reference>
          <reference field="4" count="1" selected="0">
            <x v="6"/>
          </reference>
          <reference field="5" count="1" selected="0">
            <x v="62"/>
          </reference>
          <reference field="6" count="1" selected="0">
            <x v="14"/>
          </reference>
          <reference field="7" count="2">
            <x v="50"/>
            <x v="78"/>
          </reference>
        </references>
      </pivotArea>
    </format>
    <format dxfId="1201">
      <pivotArea dataOnly="0" labelOnly="1" outline="0" fieldPosition="0">
        <references count="5">
          <reference field="3" count="1" selected="0">
            <x v="18"/>
          </reference>
          <reference field="4" count="1" selected="0">
            <x v="6"/>
          </reference>
          <reference field="5" count="1" selected="0">
            <x v="65"/>
          </reference>
          <reference field="6" count="1" selected="0">
            <x v="14"/>
          </reference>
          <reference field="7" count="2">
            <x v="47"/>
            <x v="109"/>
          </reference>
        </references>
      </pivotArea>
    </format>
    <format dxfId="1200">
      <pivotArea dataOnly="0" labelOnly="1" outline="0" fieldPosition="0">
        <references count="5">
          <reference field="3" count="1" selected="0">
            <x v="19"/>
          </reference>
          <reference field="4" count="1" selected="0">
            <x v="0"/>
          </reference>
          <reference field="5" count="1" selected="0">
            <x v="0"/>
          </reference>
          <reference field="6" count="1" selected="0">
            <x v="62"/>
          </reference>
          <reference field="7" count="1">
            <x v="71"/>
          </reference>
        </references>
      </pivotArea>
    </format>
    <format dxfId="1199">
      <pivotArea dataOnly="0" labelOnly="1" outline="0" fieldPosition="0">
        <references count="5">
          <reference field="3" count="1" selected="0">
            <x v="19"/>
          </reference>
          <reference field="4" count="1" selected="0">
            <x v="0"/>
          </reference>
          <reference field="5" count="1" selected="0">
            <x v="1"/>
          </reference>
          <reference field="6" count="1" selected="0">
            <x v="50"/>
          </reference>
          <reference field="7" count="1">
            <x v="28"/>
          </reference>
        </references>
      </pivotArea>
    </format>
    <format dxfId="1198">
      <pivotArea dataOnly="0" labelOnly="1" outline="0" fieldPosition="0">
        <references count="5">
          <reference field="3" count="1" selected="0">
            <x v="19"/>
          </reference>
          <reference field="4" count="1" selected="0">
            <x v="0"/>
          </reference>
          <reference field="5" count="1" selected="0">
            <x v="2"/>
          </reference>
          <reference field="6" count="1" selected="0">
            <x v="11"/>
          </reference>
          <reference field="7" count="1">
            <x v="20"/>
          </reference>
        </references>
      </pivotArea>
    </format>
    <format dxfId="1197">
      <pivotArea dataOnly="0" labelOnly="1" outline="0" fieldPosition="0">
        <references count="5">
          <reference field="3" count="1" selected="0">
            <x v="19"/>
          </reference>
          <reference field="4" count="1" selected="0">
            <x v="0"/>
          </reference>
          <reference field="5" count="1" selected="0">
            <x v="2"/>
          </reference>
          <reference field="6" count="1" selected="0">
            <x v="60"/>
          </reference>
          <reference field="7" count="2">
            <x v="67"/>
            <x v="68"/>
          </reference>
        </references>
      </pivotArea>
    </format>
    <format dxfId="1196">
      <pivotArea dataOnly="0" labelOnly="1" outline="0" fieldPosition="0">
        <references count="5">
          <reference field="3" count="1" selected="0">
            <x v="19"/>
          </reference>
          <reference field="4" count="1" selected="0">
            <x v="0"/>
          </reference>
          <reference field="5" count="1" selected="0">
            <x v="6"/>
          </reference>
          <reference field="6" count="1" selected="0">
            <x v="62"/>
          </reference>
          <reference field="7" count="1">
            <x v="99"/>
          </reference>
        </references>
      </pivotArea>
    </format>
    <format dxfId="1195">
      <pivotArea dataOnly="0" labelOnly="1" outline="0" fieldPosition="0">
        <references count="5">
          <reference field="3" count="1" selected="0">
            <x v="19"/>
          </reference>
          <reference field="4" count="1" selected="0">
            <x v="0"/>
          </reference>
          <reference field="5" count="1" selected="0">
            <x v="9"/>
          </reference>
          <reference field="6" count="1" selected="0">
            <x v="27"/>
          </reference>
          <reference field="7" count="1">
            <x v="67"/>
          </reference>
        </references>
      </pivotArea>
    </format>
    <format dxfId="1194">
      <pivotArea dataOnly="0" labelOnly="1" outline="0" fieldPosition="0">
        <references count="5">
          <reference field="3" count="1" selected="0">
            <x v="19"/>
          </reference>
          <reference field="4" count="1" selected="0">
            <x v="0"/>
          </reference>
          <reference field="5" count="1" selected="0">
            <x v="9"/>
          </reference>
          <reference field="6" count="1" selected="0">
            <x v="32"/>
          </reference>
          <reference field="7" count="1">
            <x v="90"/>
          </reference>
        </references>
      </pivotArea>
    </format>
    <format dxfId="1193">
      <pivotArea dataOnly="0" labelOnly="1" outline="0" fieldPosition="0">
        <references count="5">
          <reference field="3" count="1" selected="0">
            <x v="19"/>
          </reference>
          <reference field="4" count="1" selected="0">
            <x v="0"/>
          </reference>
          <reference field="5" count="1" selected="0">
            <x v="10"/>
          </reference>
          <reference field="6" count="1" selected="0">
            <x v="25"/>
          </reference>
          <reference field="7" count="2">
            <x v="53"/>
            <x v="92"/>
          </reference>
        </references>
      </pivotArea>
    </format>
    <format dxfId="1192">
      <pivotArea dataOnly="0" labelOnly="1" outline="0" fieldPosition="0">
        <references count="5">
          <reference field="3" count="1" selected="0">
            <x v="19"/>
          </reference>
          <reference field="4" count="1" selected="0">
            <x v="0"/>
          </reference>
          <reference field="5" count="1" selected="0">
            <x v="11"/>
          </reference>
          <reference field="6" count="1" selected="0">
            <x v="13"/>
          </reference>
          <reference field="7" count="1">
            <x v="29"/>
          </reference>
        </references>
      </pivotArea>
    </format>
    <format dxfId="1191">
      <pivotArea dataOnly="0" labelOnly="1" outline="0" fieldPosition="0">
        <references count="5">
          <reference field="3" count="1" selected="0">
            <x v="19"/>
          </reference>
          <reference field="4" count="1" selected="0">
            <x v="0"/>
          </reference>
          <reference field="5" count="1" selected="0">
            <x v="13"/>
          </reference>
          <reference field="6" count="1" selected="0">
            <x v="35"/>
          </reference>
          <reference field="7" count="1">
            <x v="133"/>
          </reference>
        </references>
      </pivotArea>
    </format>
    <format dxfId="1190">
      <pivotArea dataOnly="0" labelOnly="1" outline="0" fieldPosition="0">
        <references count="5">
          <reference field="3" count="1" selected="0">
            <x v="19"/>
          </reference>
          <reference field="4" count="1" selected="0">
            <x v="0"/>
          </reference>
          <reference field="5" count="1" selected="0">
            <x v="15"/>
          </reference>
          <reference field="6" count="1" selected="0">
            <x v="40"/>
          </reference>
          <reference field="7" count="1">
            <x v="19"/>
          </reference>
        </references>
      </pivotArea>
    </format>
    <format dxfId="1189">
      <pivotArea dataOnly="0" labelOnly="1" outline="0" fieldPosition="0">
        <references count="5">
          <reference field="3" count="1" selected="0">
            <x v="19"/>
          </reference>
          <reference field="4" count="1" selected="0">
            <x v="0"/>
          </reference>
          <reference field="5" count="1" selected="0">
            <x v="16"/>
          </reference>
          <reference field="6" count="1" selected="0">
            <x v="52"/>
          </reference>
          <reference field="7" count="1">
            <x v="42"/>
          </reference>
        </references>
      </pivotArea>
    </format>
    <format dxfId="1188">
      <pivotArea dataOnly="0" labelOnly="1" outline="0" fieldPosition="0">
        <references count="5">
          <reference field="3" count="1" selected="0">
            <x v="19"/>
          </reference>
          <reference field="4" count="1" selected="0">
            <x v="0"/>
          </reference>
          <reference field="5" count="1" selected="0">
            <x v="16"/>
          </reference>
          <reference field="6" count="1" selected="0">
            <x v="53"/>
          </reference>
          <reference field="7" count="1">
            <x v="39"/>
          </reference>
        </references>
      </pivotArea>
    </format>
    <format dxfId="1187">
      <pivotArea dataOnly="0" labelOnly="1" outline="0" fieldPosition="0">
        <references count="5">
          <reference field="3" count="1" selected="0">
            <x v="19"/>
          </reference>
          <reference field="4" count="1" selected="0">
            <x v="0"/>
          </reference>
          <reference field="5" count="1" selected="0">
            <x v="16"/>
          </reference>
          <reference field="6" count="1" selected="0">
            <x v="64"/>
          </reference>
          <reference field="7" count="1">
            <x v="42"/>
          </reference>
        </references>
      </pivotArea>
    </format>
    <format dxfId="1186">
      <pivotArea dataOnly="0" labelOnly="1" outline="0" fieldPosition="0">
        <references count="5">
          <reference field="3" count="1" selected="0">
            <x v="19"/>
          </reference>
          <reference field="4" count="1" selected="0">
            <x v="0"/>
          </reference>
          <reference field="5" count="1" selected="0">
            <x v="19"/>
          </reference>
          <reference field="6" count="1" selected="0">
            <x v="14"/>
          </reference>
          <reference field="7" count="1">
            <x v="39"/>
          </reference>
        </references>
      </pivotArea>
    </format>
    <format dxfId="1185">
      <pivotArea dataOnly="0" labelOnly="1" outline="0" fieldPosition="0">
        <references count="5">
          <reference field="3" count="1" selected="0">
            <x v="19"/>
          </reference>
          <reference field="4" count="1" selected="0">
            <x v="0"/>
          </reference>
          <reference field="5" count="1" selected="0">
            <x v="20"/>
          </reference>
          <reference field="6" count="1" selected="0">
            <x v="14"/>
          </reference>
          <reference field="7" count="1">
            <x v="43"/>
          </reference>
        </references>
      </pivotArea>
    </format>
    <format dxfId="1184">
      <pivotArea dataOnly="0" labelOnly="1" outline="0" fieldPosition="0">
        <references count="5">
          <reference field="3" count="1" selected="0">
            <x v="19"/>
          </reference>
          <reference field="4" count="1" selected="0">
            <x v="0"/>
          </reference>
          <reference field="5" count="1" selected="0">
            <x v="22"/>
          </reference>
          <reference field="6" count="1" selected="0">
            <x v="21"/>
          </reference>
          <reference field="7" count="1">
            <x v="100"/>
          </reference>
        </references>
      </pivotArea>
    </format>
    <format dxfId="1183">
      <pivotArea dataOnly="0" labelOnly="1" outline="0" fieldPosition="0">
        <references count="5">
          <reference field="3" count="1" selected="0">
            <x v="19"/>
          </reference>
          <reference field="4" count="1" selected="0">
            <x v="0"/>
          </reference>
          <reference field="5" count="1" selected="0">
            <x v="27"/>
          </reference>
          <reference field="6" count="1" selected="0">
            <x v="14"/>
          </reference>
          <reference field="7" count="1">
            <x v="153"/>
          </reference>
        </references>
      </pivotArea>
    </format>
    <format dxfId="1182">
      <pivotArea dataOnly="0" labelOnly="1" outline="0" fieldPosition="0">
        <references count="5">
          <reference field="3" count="1" selected="0">
            <x v="19"/>
          </reference>
          <reference field="4" count="1" selected="0">
            <x v="0"/>
          </reference>
          <reference field="5" count="1" selected="0">
            <x v="27"/>
          </reference>
          <reference field="6" count="1" selected="0">
            <x v="22"/>
          </reference>
          <reference field="7" count="1">
            <x v="125"/>
          </reference>
        </references>
      </pivotArea>
    </format>
    <format dxfId="1181">
      <pivotArea dataOnly="0" labelOnly="1" outline="0" fieldPosition="0">
        <references count="5">
          <reference field="3" count="1" selected="0">
            <x v="19"/>
          </reference>
          <reference field="4" count="1" selected="0">
            <x v="0"/>
          </reference>
          <reference field="5" count="1" selected="0">
            <x v="28"/>
          </reference>
          <reference field="6" count="1" selected="0">
            <x v="4"/>
          </reference>
          <reference field="7" count="1">
            <x v="69"/>
          </reference>
        </references>
      </pivotArea>
    </format>
    <format dxfId="1180">
      <pivotArea dataOnly="0" labelOnly="1" outline="0" fieldPosition="0">
        <references count="5">
          <reference field="3" count="1" selected="0">
            <x v="19"/>
          </reference>
          <reference field="4" count="1" selected="0">
            <x v="0"/>
          </reference>
          <reference field="5" count="1" selected="0">
            <x v="28"/>
          </reference>
          <reference field="6" count="1" selected="0">
            <x v="14"/>
          </reference>
          <reference field="7" count="1">
            <x v="42"/>
          </reference>
        </references>
      </pivotArea>
    </format>
    <format dxfId="1179">
      <pivotArea dataOnly="0" labelOnly="1" outline="0" fieldPosition="0">
        <references count="5">
          <reference field="3" count="1" selected="0">
            <x v="19"/>
          </reference>
          <reference field="4" count="1" selected="0">
            <x v="0"/>
          </reference>
          <reference field="5" count="1" selected="0">
            <x v="28"/>
          </reference>
          <reference field="6" count="1" selected="0">
            <x v="15"/>
          </reference>
          <reference field="7" count="1">
            <x v="84"/>
          </reference>
        </references>
      </pivotArea>
    </format>
    <format dxfId="1178">
      <pivotArea dataOnly="0" labelOnly="1" outline="0" fieldPosition="0">
        <references count="5">
          <reference field="3" count="1" selected="0">
            <x v="19"/>
          </reference>
          <reference field="4" count="1" selected="0">
            <x v="0"/>
          </reference>
          <reference field="5" count="1" selected="0">
            <x v="31"/>
          </reference>
          <reference field="6" count="1" selected="0">
            <x v="25"/>
          </reference>
          <reference field="7" count="2">
            <x v="32"/>
            <x v="53"/>
          </reference>
        </references>
      </pivotArea>
    </format>
    <format dxfId="1177">
      <pivotArea dataOnly="0" labelOnly="1" outline="0" fieldPosition="0">
        <references count="5">
          <reference field="3" count="1" selected="0">
            <x v="19"/>
          </reference>
          <reference field="4" count="1" selected="0">
            <x v="0"/>
          </reference>
          <reference field="5" count="1" selected="0">
            <x v="32"/>
          </reference>
          <reference field="6" count="1" selected="0">
            <x v="19"/>
          </reference>
          <reference field="7" count="1">
            <x v="68"/>
          </reference>
        </references>
      </pivotArea>
    </format>
    <format dxfId="1176">
      <pivotArea dataOnly="0" labelOnly="1" outline="0" fieldPosition="0">
        <references count="5">
          <reference field="3" count="1" selected="0">
            <x v="19"/>
          </reference>
          <reference field="4" count="1" selected="0">
            <x v="0"/>
          </reference>
          <reference field="5" count="1" selected="0">
            <x v="33"/>
          </reference>
          <reference field="6" count="1" selected="0">
            <x v="61"/>
          </reference>
          <reference field="7" count="1">
            <x v="70"/>
          </reference>
        </references>
      </pivotArea>
    </format>
    <format dxfId="1175">
      <pivotArea dataOnly="0" labelOnly="1" outline="0" fieldPosition="0">
        <references count="5">
          <reference field="3" count="1" selected="0">
            <x v="19"/>
          </reference>
          <reference field="4" count="1" selected="0">
            <x v="0"/>
          </reference>
          <reference field="5" count="1" selected="0">
            <x v="34"/>
          </reference>
          <reference field="6" count="1" selected="0">
            <x v="48"/>
          </reference>
          <reference field="7" count="4">
            <x v="58"/>
            <x v="65"/>
            <x v="84"/>
            <x v="114"/>
          </reference>
        </references>
      </pivotArea>
    </format>
    <format dxfId="1174">
      <pivotArea dataOnly="0" labelOnly="1" outline="0" fieldPosition="0">
        <references count="5">
          <reference field="3" count="1" selected="0">
            <x v="19"/>
          </reference>
          <reference field="4" count="1" selected="0">
            <x v="0"/>
          </reference>
          <reference field="5" count="1" selected="0">
            <x v="35"/>
          </reference>
          <reference field="6" count="1" selected="0">
            <x v="2"/>
          </reference>
          <reference field="7" count="1">
            <x v="55"/>
          </reference>
        </references>
      </pivotArea>
    </format>
    <format dxfId="1173">
      <pivotArea dataOnly="0" labelOnly="1" outline="0" fieldPosition="0">
        <references count="5">
          <reference field="3" count="1" selected="0">
            <x v="19"/>
          </reference>
          <reference field="4" count="1" selected="0">
            <x v="0"/>
          </reference>
          <reference field="5" count="1" selected="0">
            <x v="35"/>
          </reference>
          <reference field="6" count="1" selected="0">
            <x v="37"/>
          </reference>
          <reference field="7" count="1">
            <x v="69"/>
          </reference>
        </references>
      </pivotArea>
    </format>
    <format dxfId="1172">
      <pivotArea dataOnly="0" labelOnly="1" outline="0" fieldPosition="0">
        <references count="5">
          <reference field="3" count="1" selected="0">
            <x v="19"/>
          </reference>
          <reference field="4" count="1" selected="0">
            <x v="0"/>
          </reference>
          <reference field="5" count="1" selected="0">
            <x v="36"/>
          </reference>
          <reference field="6" count="1" selected="0">
            <x v="14"/>
          </reference>
          <reference field="7" count="1">
            <x v="66"/>
          </reference>
        </references>
      </pivotArea>
    </format>
    <format dxfId="1171">
      <pivotArea dataOnly="0" labelOnly="1" outline="0" fieldPosition="0">
        <references count="5">
          <reference field="3" count="1" selected="0">
            <x v="19"/>
          </reference>
          <reference field="4" count="1" selected="0">
            <x v="0"/>
          </reference>
          <reference field="5" count="1" selected="0">
            <x v="45"/>
          </reference>
          <reference field="6" count="1" selected="0">
            <x v="12"/>
          </reference>
          <reference field="7" count="1">
            <x v="94"/>
          </reference>
        </references>
      </pivotArea>
    </format>
    <format dxfId="1170">
      <pivotArea dataOnly="0" labelOnly="1" outline="0" fieldPosition="0">
        <references count="5">
          <reference field="3" count="1" selected="0">
            <x v="19"/>
          </reference>
          <reference field="4" count="1" selected="0">
            <x v="0"/>
          </reference>
          <reference field="5" count="1" selected="0">
            <x v="53"/>
          </reference>
          <reference field="6" count="1" selected="0">
            <x v="1"/>
          </reference>
          <reference field="7" count="2">
            <x v="11"/>
            <x v="59"/>
          </reference>
        </references>
      </pivotArea>
    </format>
    <format dxfId="1169">
      <pivotArea dataOnly="0" labelOnly="1" outline="0" fieldPosition="0">
        <references count="5">
          <reference field="3" count="1" selected="0">
            <x v="19"/>
          </reference>
          <reference field="4" count="1" selected="0">
            <x v="0"/>
          </reference>
          <reference field="5" count="1" selected="0">
            <x v="55"/>
          </reference>
          <reference field="6" count="1" selected="0">
            <x v="26"/>
          </reference>
          <reference field="7" count="1">
            <x v="57"/>
          </reference>
        </references>
      </pivotArea>
    </format>
    <format dxfId="1168">
      <pivotArea dataOnly="0" labelOnly="1" outline="0" fieldPosition="0">
        <references count="5">
          <reference field="3" count="1" selected="0">
            <x v="19"/>
          </reference>
          <reference field="4" count="1" selected="0">
            <x v="0"/>
          </reference>
          <reference field="5" count="1" selected="0">
            <x v="56"/>
          </reference>
          <reference field="6" count="1" selected="0">
            <x v="14"/>
          </reference>
          <reference field="7" count="1">
            <x v="45"/>
          </reference>
        </references>
      </pivotArea>
    </format>
    <format dxfId="1167">
      <pivotArea dataOnly="0" labelOnly="1" outline="0" fieldPosition="0">
        <references count="5">
          <reference field="3" count="1" selected="0">
            <x v="19"/>
          </reference>
          <reference field="4" count="1" selected="0">
            <x v="0"/>
          </reference>
          <reference field="5" count="1" selected="0">
            <x v="65"/>
          </reference>
          <reference field="6" count="1" selected="0">
            <x v="14"/>
          </reference>
          <reference field="7" count="1">
            <x v="39"/>
          </reference>
        </references>
      </pivotArea>
    </format>
    <format dxfId="1166">
      <pivotArea dataOnly="0" labelOnly="1" outline="0" fieldPosition="0">
        <references count="5">
          <reference field="3" count="1" selected="0">
            <x v="19"/>
          </reference>
          <reference field="4" count="1" selected="0">
            <x v="1"/>
          </reference>
          <reference field="5" count="1" selected="0">
            <x v="49"/>
          </reference>
          <reference field="6" count="1" selected="0">
            <x v="14"/>
          </reference>
          <reference field="7" count="1">
            <x v="20"/>
          </reference>
        </references>
      </pivotArea>
    </format>
    <format dxfId="1165">
      <pivotArea dataOnly="0" labelOnly="1" outline="0" fieldPosition="0">
        <references count="5">
          <reference field="3" count="1" selected="0">
            <x v="19"/>
          </reference>
          <reference field="4" count="1" selected="0">
            <x v="4"/>
          </reference>
          <reference field="5" count="1" selected="0">
            <x v="15"/>
          </reference>
          <reference field="6" count="1" selected="0">
            <x v="40"/>
          </reference>
          <reference field="7" count="1">
            <x v="44"/>
          </reference>
        </references>
      </pivotArea>
    </format>
    <format dxfId="1164">
      <pivotArea dataOnly="0" labelOnly="1" outline="0" fieldPosition="0">
        <references count="5">
          <reference field="3" count="1" selected="0">
            <x v="19"/>
          </reference>
          <reference field="4" count="1" selected="0">
            <x v="5"/>
          </reference>
          <reference field="5" count="1" selected="0">
            <x v="52"/>
          </reference>
          <reference field="6" count="1" selected="0">
            <x v="1"/>
          </reference>
          <reference field="7" count="1">
            <x v="9"/>
          </reference>
        </references>
      </pivotArea>
    </format>
    <format dxfId="1163">
      <pivotArea dataOnly="0" labelOnly="1" outline="0" fieldPosition="0">
        <references count="5">
          <reference field="3" count="1" selected="0">
            <x v="19"/>
          </reference>
          <reference field="4" count="1" selected="0">
            <x v="5"/>
          </reference>
          <reference field="5" count="1" selected="0">
            <x v="55"/>
          </reference>
          <reference field="6" count="1" selected="0">
            <x v="26"/>
          </reference>
          <reference field="7" count="1">
            <x v="101"/>
          </reference>
        </references>
      </pivotArea>
    </format>
    <format dxfId="1162">
      <pivotArea dataOnly="0" labelOnly="1" outline="0" fieldPosition="0">
        <references count="5">
          <reference field="3" count="1" selected="0">
            <x v="19"/>
          </reference>
          <reference field="4" count="1" selected="0">
            <x v="5"/>
          </reference>
          <reference field="5" count="1" selected="0">
            <x v="56"/>
          </reference>
          <reference field="6" count="1" selected="0">
            <x v="14"/>
          </reference>
          <reference field="7" count="1">
            <x v="27"/>
          </reference>
        </references>
      </pivotArea>
    </format>
    <format dxfId="1161">
      <pivotArea dataOnly="0" labelOnly="1" outline="0" fieldPosition="0">
        <references count="5">
          <reference field="3" count="1" selected="0">
            <x v="20"/>
          </reference>
          <reference field="4" count="1" selected="0">
            <x v="0"/>
          </reference>
          <reference field="5" count="1" selected="0">
            <x v="2"/>
          </reference>
          <reference field="6" count="1" selected="0">
            <x v="11"/>
          </reference>
          <reference field="7" count="1">
            <x v="20"/>
          </reference>
        </references>
      </pivotArea>
    </format>
    <format dxfId="1160">
      <pivotArea dataOnly="0" labelOnly="1" outline="0" fieldPosition="0">
        <references count="5">
          <reference field="3" count="1" selected="0">
            <x v="20"/>
          </reference>
          <reference field="4" count="1" selected="0">
            <x v="0"/>
          </reference>
          <reference field="5" count="1" selected="0">
            <x v="11"/>
          </reference>
          <reference field="6" count="1" selected="0">
            <x v="13"/>
          </reference>
          <reference field="7" count="1">
            <x v="29"/>
          </reference>
        </references>
      </pivotArea>
    </format>
    <format dxfId="1159">
      <pivotArea dataOnly="0" labelOnly="1" outline="0" fieldPosition="0">
        <references count="5">
          <reference field="3" count="1" selected="0">
            <x v="20"/>
          </reference>
          <reference field="4" count="1" selected="0">
            <x v="0"/>
          </reference>
          <reference field="5" count="1" selected="0">
            <x v="15"/>
          </reference>
          <reference field="6" count="1" selected="0">
            <x v="40"/>
          </reference>
          <reference field="7" count="1">
            <x v="106"/>
          </reference>
        </references>
      </pivotArea>
    </format>
    <format dxfId="1158">
      <pivotArea dataOnly="0" labelOnly="1" outline="0" fieldPosition="0">
        <references count="5">
          <reference field="3" count="1" selected="0">
            <x v="20"/>
          </reference>
          <reference field="4" count="1" selected="0">
            <x v="0"/>
          </reference>
          <reference field="5" count="1" selected="0">
            <x v="23"/>
          </reference>
          <reference field="6" count="1" selected="0">
            <x v="1"/>
          </reference>
          <reference field="7" count="2">
            <x v="12"/>
            <x v="73"/>
          </reference>
        </references>
      </pivotArea>
    </format>
    <format dxfId="1157">
      <pivotArea dataOnly="0" labelOnly="1" outline="0" fieldPosition="0">
        <references count="5">
          <reference field="3" count="1" selected="0">
            <x v="20"/>
          </reference>
          <reference field="4" count="1" selected="0">
            <x v="0"/>
          </reference>
          <reference field="5" count="1" selected="0">
            <x v="35"/>
          </reference>
          <reference field="6" count="1" selected="0">
            <x v="2"/>
          </reference>
          <reference field="7" count="1">
            <x v="64"/>
          </reference>
        </references>
      </pivotArea>
    </format>
    <format dxfId="1156">
      <pivotArea dataOnly="0" labelOnly="1" outline="0" fieldPosition="0">
        <references count="5">
          <reference field="3" count="1" selected="0">
            <x v="20"/>
          </reference>
          <reference field="4" count="1" selected="0">
            <x v="0"/>
          </reference>
          <reference field="5" count="1" selected="0">
            <x v="64"/>
          </reference>
          <reference field="6" count="1" selected="0">
            <x v="57"/>
          </reference>
          <reference field="7" count="1">
            <x v="89"/>
          </reference>
        </references>
      </pivotArea>
    </format>
    <format dxfId="1155">
      <pivotArea dataOnly="0" labelOnly="1" outline="0" fieldPosition="0">
        <references count="5">
          <reference field="3" count="1" selected="0">
            <x v="20"/>
          </reference>
          <reference field="4" count="1" selected="0">
            <x v="5"/>
          </reference>
          <reference field="5" count="1" selected="0">
            <x v="14"/>
          </reference>
          <reference field="6" count="1" selected="0">
            <x v="40"/>
          </reference>
          <reference field="7" count="1">
            <x v="104"/>
          </reference>
        </references>
      </pivotArea>
    </format>
    <format dxfId="1154">
      <pivotArea dataOnly="0" labelOnly="1" outline="0" fieldPosition="0">
        <references count="5">
          <reference field="3" count="1" selected="0">
            <x v="20"/>
          </reference>
          <reference field="4" count="1" selected="0">
            <x v="5"/>
          </reference>
          <reference field="5" count="1" selected="0">
            <x v="52"/>
          </reference>
          <reference field="6" count="1" selected="0">
            <x v="1"/>
          </reference>
          <reference field="7" count="1">
            <x v="9"/>
          </reference>
        </references>
      </pivotArea>
    </format>
    <format dxfId="1153">
      <pivotArea dataOnly="0" labelOnly="1" outline="0" fieldPosition="0">
        <references count="5">
          <reference field="3" count="1" selected="0">
            <x v="20"/>
          </reference>
          <reference field="4" count="1" selected="0">
            <x v="5"/>
          </reference>
          <reference field="5" count="1" selected="0">
            <x v="55"/>
          </reference>
          <reference field="6" count="1" selected="0">
            <x v="26"/>
          </reference>
          <reference field="7" count="1">
            <x v="34"/>
          </reference>
        </references>
      </pivotArea>
    </format>
    <format dxfId="1152">
      <pivotArea dataOnly="0" labelOnly="1" outline="0" fieldPosition="0">
        <references count="5">
          <reference field="3" count="1" selected="0">
            <x v="20"/>
          </reference>
          <reference field="4" count="1" selected="0">
            <x v="5"/>
          </reference>
          <reference field="5" count="1" selected="0">
            <x v="56"/>
          </reference>
          <reference field="6" count="1" selected="0">
            <x v="14"/>
          </reference>
          <reference field="7" count="1">
            <x v="27"/>
          </reference>
        </references>
      </pivotArea>
    </format>
    <format dxfId="1151">
      <pivotArea dataOnly="0" labelOnly="1" outline="0" fieldPosition="0">
        <references count="5">
          <reference field="3" count="1" selected="0">
            <x v="20"/>
          </reference>
          <reference field="4" count="1" selected="0">
            <x v="6"/>
          </reference>
          <reference field="5" count="1" selected="0">
            <x v="1"/>
          </reference>
          <reference field="6" count="1" selected="0">
            <x v="50"/>
          </reference>
          <reference field="7" count="1">
            <x v="83"/>
          </reference>
        </references>
      </pivotArea>
    </format>
    <format dxfId="1150">
      <pivotArea dataOnly="0" labelOnly="1" outline="0" fieldPosition="0">
        <references count="5">
          <reference field="3" count="1" selected="0">
            <x v="20"/>
          </reference>
          <reference field="4" count="1" selected="0">
            <x v="6"/>
          </reference>
          <reference field="5" count="1" selected="0">
            <x v="7"/>
          </reference>
          <reference field="6" count="1" selected="0">
            <x v="14"/>
          </reference>
          <reference field="7" count="1">
            <x v="156"/>
          </reference>
        </references>
      </pivotArea>
    </format>
    <format dxfId="1149">
      <pivotArea dataOnly="0" labelOnly="1" outline="0" fieldPosition="0">
        <references count="5">
          <reference field="3" count="1" selected="0">
            <x v="20"/>
          </reference>
          <reference field="4" count="1" selected="0">
            <x v="6"/>
          </reference>
          <reference field="5" count="1" selected="0">
            <x v="15"/>
          </reference>
          <reference field="6" count="1" selected="0">
            <x v="40"/>
          </reference>
          <reference field="7" count="1">
            <x v="39"/>
          </reference>
        </references>
      </pivotArea>
    </format>
    <format dxfId="1148">
      <pivotArea dataOnly="0" labelOnly="1" outline="0" fieldPosition="0">
        <references count="5">
          <reference field="3" count="1" selected="0">
            <x v="20"/>
          </reference>
          <reference field="4" count="1" selected="0">
            <x v="6"/>
          </reference>
          <reference field="5" count="1" selected="0">
            <x v="23"/>
          </reference>
          <reference field="6" count="1" selected="0">
            <x v="1"/>
          </reference>
          <reference field="7" count="4">
            <x v="12"/>
            <x v="74"/>
            <x v="116"/>
            <x v="157"/>
          </reference>
        </references>
      </pivotArea>
    </format>
    <format dxfId="1147">
      <pivotArea dataOnly="0" labelOnly="1" outline="0" fieldPosition="0">
        <references count="5">
          <reference field="3" count="1" selected="0">
            <x v="20"/>
          </reference>
          <reference field="4" count="1" selected="0">
            <x v="6"/>
          </reference>
          <reference field="5" count="1" selected="0">
            <x v="38"/>
          </reference>
          <reference field="6" count="1" selected="0">
            <x v="41"/>
          </reference>
          <reference field="7" count="1">
            <x v="16"/>
          </reference>
        </references>
      </pivotArea>
    </format>
    <format dxfId="1146">
      <pivotArea dataOnly="0" labelOnly="1" outline="0" fieldPosition="0">
        <references count="5">
          <reference field="3" count="1" selected="0">
            <x v="20"/>
          </reference>
          <reference field="4" count="1" selected="0">
            <x v="6"/>
          </reference>
          <reference field="5" count="1" selected="0">
            <x v="48"/>
          </reference>
          <reference field="6" count="1" selected="0">
            <x v="36"/>
          </reference>
          <reference field="7" count="1">
            <x v="143"/>
          </reference>
        </references>
      </pivotArea>
    </format>
    <format dxfId="1145">
      <pivotArea dataOnly="0" labelOnly="1" outline="0" fieldPosition="0">
        <references count="5">
          <reference field="3" count="1" selected="0">
            <x v="20"/>
          </reference>
          <reference field="4" count="1" selected="0">
            <x v="6"/>
          </reference>
          <reference field="5" count="1" selected="0">
            <x v="50"/>
          </reference>
          <reference field="6" count="1" selected="0">
            <x v="23"/>
          </reference>
          <reference field="7" count="1">
            <x v="38"/>
          </reference>
        </references>
      </pivotArea>
    </format>
    <format dxfId="1144">
      <pivotArea dataOnly="0" labelOnly="1" outline="0" fieldPosition="0">
        <references count="5">
          <reference field="3" count="1" selected="0">
            <x v="20"/>
          </reference>
          <reference field="4" count="1" selected="0">
            <x v="6"/>
          </reference>
          <reference field="5" count="1" selected="0">
            <x v="55"/>
          </reference>
          <reference field="6" count="1" selected="0">
            <x v="26"/>
          </reference>
          <reference field="7" count="1">
            <x v="68"/>
          </reference>
        </references>
      </pivotArea>
    </format>
    <format dxfId="1143">
      <pivotArea dataOnly="0" labelOnly="1" outline="0" fieldPosition="0">
        <references count="5">
          <reference field="3" count="1" selected="0">
            <x v="20"/>
          </reference>
          <reference field="4" count="1" selected="0">
            <x v="6"/>
          </reference>
          <reference field="5" count="1" selected="0">
            <x v="57"/>
          </reference>
          <reference field="6" count="1" selected="0">
            <x v="49"/>
          </reference>
          <reference field="7" count="1">
            <x v="23"/>
          </reference>
        </references>
      </pivotArea>
    </format>
    <format dxfId="1142">
      <pivotArea dataOnly="0" labelOnly="1" outline="0" fieldPosition="0">
        <references count="5">
          <reference field="3" count="1" selected="0">
            <x v="21"/>
          </reference>
          <reference field="4" count="1" selected="0">
            <x v="0"/>
          </reference>
          <reference field="5" count="1" selected="0">
            <x v="2"/>
          </reference>
          <reference field="6" count="1" selected="0">
            <x v="11"/>
          </reference>
          <reference field="7" count="1">
            <x v="20"/>
          </reference>
        </references>
      </pivotArea>
    </format>
    <format dxfId="1141">
      <pivotArea dataOnly="0" labelOnly="1" outline="0" fieldPosition="0">
        <references count="5">
          <reference field="3" count="1" selected="0">
            <x v="21"/>
          </reference>
          <reference field="4" count="1" selected="0">
            <x v="0"/>
          </reference>
          <reference field="5" count="1" selected="0">
            <x v="11"/>
          </reference>
          <reference field="6" count="1" selected="0">
            <x v="13"/>
          </reference>
          <reference field="7" count="2">
            <x v="141"/>
            <x v="154"/>
          </reference>
        </references>
      </pivotArea>
    </format>
    <format dxfId="1140">
      <pivotArea dataOnly="0" labelOnly="1" outline="0" fieldPosition="0">
        <references count="5">
          <reference field="3" count="1" selected="0">
            <x v="21"/>
          </reference>
          <reference field="4" count="1" selected="0">
            <x v="0"/>
          </reference>
          <reference field="5" count="1" selected="0">
            <x v="35"/>
          </reference>
          <reference field="6" count="1" selected="0">
            <x v="2"/>
          </reference>
          <reference field="7" count="1">
            <x v="77"/>
          </reference>
        </references>
      </pivotArea>
    </format>
    <format dxfId="1139">
      <pivotArea dataOnly="0" labelOnly="1" outline="0" fieldPosition="0">
        <references count="5">
          <reference field="3" count="1" selected="0">
            <x v="21"/>
          </reference>
          <reference field="4" count="1" selected="0">
            <x v="0"/>
          </reference>
          <reference field="5" count="1" selected="0">
            <x v="44"/>
          </reference>
          <reference field="6" count="1" selected="0">
            <x v="1"/>
          </reference>
          <reference field="7" count="1">
            <x v="129"/>
          </reference>
        </references>
      </pivotArea>
    </format>
    <format dxfId="1138">
      <pivotArea dataOnly="0" labelOnly="1" outline="0" fieldPosition="0">
        <references count="5">
          <reference field="3" count="1" selected="0">
            <x v="21"/>
          </reference>
          <reference field="4" count="1" selected="0">
            <x v="5"/>
          </reference>
          <reference field="5" count="1" selected="0">
            <x v="15"/>
          </reference>
          <reference field="6" count="1" selected="0">
            <x v="40"/>
          </reference>
          <reference field="7" count="1">
            <x v="120"/>
          </reference>
        </references>
      </pivotArea>
    </format>
    <format dxfId="1137">
      <pivotArea dataOnly="0" labelOnly="1" outline="0" fieldPosition="0">
        <references count="5">
          <reference field="3" count="1" selected="0">
            <x v="21"/>
          </reference>
          <reference field="4" count="1" selected="0">
            <x v="5"/>
          </reference>
          <reference field="5" count="1" selected="0">
            <x v="52"/>
          </reference>
          <reference field="6" count="1" selected="0">
            <x v="1"/>
          </reference>
          <reference field="7" count="1">
            <x v="86"/>
          </reference>
        </references>
      </pivotArea>
    </format>
    <format dxfId="1136">
      <pivotArea dataOnly="0" labelOnly="1" outline="0" fieldPosition="0">
        <references count="5">
          <reference field="3" count="1" selected="0">
            <x v="21"/>
          </reference>
          <reference field="4" count="1" selected="0">
            <x v="6"/>
          </reference>
          <reference field="5" count="1" selected="0">
            <x v="44"/>
          </reference>
          <reference field="6" count="1" selected="0">
            <x v="1"/>
          </reference>
          <reference field="7" count="1">
            <x v="129"/>
          </reference>
        </references>
      </pivotArea>
    </format>
    <format dxfId="1135">
      <pivotArea dataOnly="0" labelOnly="1" outline="0" fieldPosition="0">
        <references count="5">
          <reference field="3" count="1" selected="0">
            <x v="22"/>
          </reference>
          <reference field="4" count="1" selected="0">
            <x v="0"/>
          </reference>
          <reference field="5" count="1" selected="0">
            <x v="2"/>
          </reference>
          <reference field="6" count="1" selected="0">
            <x v="11"/>
          </reference>
          <reference field="7" count="1">
            <x v="20"/>
          </reference>
        </references>
      </pivotArea>
    </format>
    <format dxfId="1134">
      <pivotArea dataOnly="0" labelOnly="1" outline="0" fieldPosition="0">
        <references count="5">
          <reference field="3" count="1" selected="0">
            <x v="22"/>
          </reference>
          <reference field="4" count="1" selected="0">
            <x v="0"/>
          </reference>
          <reference field="5" count="1" selected="0">
            <x v="19"/>
          </reference>
          <reference field="6" count="1" selected="0">
            <x v="14"/>
          </reference>
          <reference field="7" count="1">
            <x v="48"/>
          </reference>
        </references>
      </pivotArea>
    </format>
    <format dxfId="1133">
      <pivotArea dataOnly="0" labelOnly="1" outline="0" fieldPosition="0">
        <references count="5">
          <reference field="3" count="1" selected="0">
            <x v="22"/>
          </reference>
          <reference field="4" count="1" selected="0">
            <x v="0"/>
          </reference>
          <reference field="5" count="1" selected="0">
            <x v="28"/>
          </reference>
          <reference field="6" count="1" selected="0">
            <x v="15"/>
          </reference>
          <reference field="7" count="1">
            <x v="117"/>
          </reference>
        </references>
      </pivotArea>
    </format>
    <format dxfId="1132">
      <pivotArea dataOnly="0" labelOnly="1" outline="0" fieldPosition="0">
        <references count="5">
          <reference field="3" count="1" selected="0">
            <x v="22"/>
          </reference>
          <reference field="4" count="1" selected="0">
            <x v="0"/>
          </reference>
          <reference field="5" count="1" selected="0">
            <x v="31"/>
          </reference>
          <reference field="6" count="1" selected="0">
            <x v="25"/>
          </reference>
          <reference field="7" count="1">
            <x v="32"/>
          </reference>
        </references>
      </pivotArea>
    </format>
    <format dxfId="1131">
      <pivotArea dataOnly="0" labelOnly="1" outline="0" fieldPosition="0">
        <references count="5">
          <reference field="3" count="1" selected="0">
            <x v="22"/>
          </reference>
          <reference field="4" count="1" selected="0">
            <x v="0"/>
          </reference>
          <reference field="5" count="1" selected="0">
            <x v="35"/>
          </reference>
          <reference field="6" count="1" selected="0">
            <x v="2"/>
          </reference>
          <reference field="7" count="1">
            <x v="62"/>
          </reference>
        </references>
      </pivotArea>
    </format>
    <format dxfId="1130">
      <pivotArea dataOnly="0" labelOnly="1" outline="0" fieldPosition="0">
        <references count="5">
          <reference field="3" count="1" selected="0">
            <x v="22"/>
          </reference>
          <reference field="4" count="1" selected="0">
            <x v="1"/>
          </reference>
          <reference field="5" count="1" selected="0">
            <x v="49"/>
          </reference>
          <reference field="6" count="1" selected="0">
            <x v="14"/>
          </reference>
          <reference field="7" count="1">
            <x v="20"/>
          </reference>
        </references>
      </pivotArea>
    </format>
    <format dxfId="1129">
      <pivotArea dataOnly="0" labelOnly="1" outline="0" fieldPosition="0">
        <references count="5">
          <reference field="3" count="1" selected="0">
            <x v="22"/>
          </reference>
          <reference field="4" count="1" selected="0">
            <x v="4"/>
          </reference>
          <reference field="5" count="1" selected="0">
            <x v="15"/>
          </reference>
          <reference field="6" count="1" selected="0">
            <x v="40"/>
          </reference>
          <reference field="7" count="1">
            <x v="44"/>
          </reference>
        </references>
      </pivotArea>
    </format>
    <format dxfId="1128">
      <pivotArea dataOnly="0" labelOnly="1" outline="0" fieldPosition="0">
        <references count="5">
          <reference field="3" count="1" selected="0">
            <x v="22"/>
          </reference>
          <reference field="4" count="1" selected="0">
            <x v="5"/>
          </reference>
          <reference field="5" count="1" selected="0">
            <x v="15"/>
          </reference>
          <reference field="6" count="1" selected="0">
            <x v="40"/>
          </reference>
          <reference field="7" count="1">
            <x v="120"/>
          </reference>
        </references>
      </pivotArea>
    </format>
    <format dxfId="1127">
      <pivotArea dataOnly="0" labelOnly="1" outline="0" fieldPosition="0">
        <references count="5">
          <reference field="3" count="1" selected="0">
            <x v="22"/>
          </reference>
          <reference field="4" count="1" selected="0">
            <x v="5"/>
          </reference>
          <reference field="5" count="1" selected="0">
            <x v="52"/>
          </reference>
          <reference field="6" count="1" selected="0">
            <x v="1"/>
          </reference>
          <reference field="7" count="1">
            <x v="86"/>
          </reference>
        </references>
      </pivotArea>
    </format>
    <format dxfId="1126">
      <pivotArea dataOnly="0" labelOnly="1" outline="0" fieldPosition="0">
        <references count="5">
          <reference field="3" count="1" selected="0">
            <x v="23"/>
          </reference>
          <reference field="4" count="1" selected="0">
            <x v="0"/>
          </reference>
          <reference field="5" count="1" selected="0">
            <x v="2"/>
          </reference>
          <reference field="6" count="1" selected="0">
            <x v="31"/>
          </reference>
          <reference field="7" count="1">
            <x v="20"/>
          </reference>
        </references>
      </pivotArea>
    </format>
    <format dxfId="1125">
      <pivotArea dataOnly="0" labelOnly="1" outline="0" fieldPosition="0">
        <references count="5">
          <reference field="3" count="1" selected="0">
            <x v="24"/>
          </reference>
          <reference field="4" count="1" selected="0">
            <x v="0"/>
          </reference>
          <reference field="5" count="1" selected="0">
            <x v="2"/>
          </reference>
          <reference field="6" count="1" selected="0">
            <x v="11"/>
          </reference>
          <reference field="7" count="1">
            <x v="20"/>
          </reference>
        </references>
      </pivotArea>
    </format>
    <format dxfId="1124">
      <pivotArea dataOnly="0" labelOnly="1" outline="0" fieldPosition="0">
        <references count="5">
          <reference field="3" count="1" selected="0">
            <x v="24"/>
          </reference>
          <reference field="4" count="1" selected="0">
            <x v="0"/>
          </reference>
          <reference field="5" count="1" selected="0">
            <x v="35"/>
          </reference>
          <reference field="6" count="1" selected="0">
            <x v="2"/>
          </reference>
          <reference field="7" count="1">
            <x v="77"/>
          </reference>
        </references>
      </pivotArea>
    </format>
    <format dxfId="1123">
      <pivotArea dataOnly="0" labelOnly="1" outline="0" fieldPosition="0">
        <references count="5">
          <reference field="3" count="1" selected="0">
            <x v="24"/>
          </reference>
          <reference field="4" count="1" selected="0">
            <x v="5"/>
          </reference>
          <reference field="5" count="1" selected="0">
            <x v="15"/>
          </reference>
          <reference field="6" count="1" selected="0">
            <x v="40"/>
          </reference>
          <reference field="7" count="1">
            <x v="120"/>
          </reference>
        </references>
      </pivotArea>
    </format>
    <format dxfId="1122">
      <pivotArea dataOnly="0" labelOnly="1" outline="0" fieldPosition="0">
        <references count="5">
          <reference field="3" count="1" selected="0">
            <x v="24"/>
          </reference>
          <reference field="4" count="1" selected="0">
            <x v="5"/>
          </reference>
          <reference field="5" count="1" selected="0">
            <x v="52"/>
          </reference>
          <reference field="6" count="1" selected="0">
            <x v="1"/>
          </reference>
          <reference field="7" count="1">
            <x v="86"/>
          </reference>
        </references>
      </pivotArea>
    </format>
    <format dxfId="1121">
      <pivotArea dataOnly="0" labelOnly="1" outline="0" fieldPosition="0">
        <references count="5">
          <reference field="3" count="1" selected="0">
            <x v="25"/>
          </reference>
          <reference field="4" count="1" selected="0">
            <x v="0"/>
          </reference>
          <reference field="5" count="1" selected="0">
            <x v="2"/>
          </reference>
          <reference field="6" count="1" selected="0">
            <x v="11"/>
          </reference>
          <reference field="7" count="1">
            <x v="20"/>
          </reference>
        </references>
      </pivotArea>
    </format>
    <format dxfId="1120">
      <pivotArea dataOnly="0" labelOnly="1" outline="0" fieldPosition="0">
        <references count="5">
          <reference field="3" count="1" selected="0">
            <x v="25"/>
          </reference>
          <reference field="4" count="1" selected="0">
            <x v="0"/>
          </reference>
          <reference field="5" count="1" selected="0">
            <x v="19"/>
          </reference>
          <reference field="6" count="1" selected="0">
            <x v="14"/>
          </reference>
          <reference field="7" count="1">
            <x v="48"/>
          </reference>
        </references>
      </pivotArea>
    </format>
    <format dxfId="1119">
      <pivotArea dataOnly="0" labelOnly="1" outline="0" fieldPosition="0">
        <references count="5">
          <reference field="3" count="1" selected="0">
            <x v="25"/>
          </reference>
          <reference field="4" count="1" selected="0">
            <x v="0"/>
          </reference>
          <reference field="5" count="1" selected="0">
            <x v="28"/>
          </reference>
          <reference field="6" count="1" selected="0">
            <x v="15"/>
          </reference>
          <reference field="7" count="2">
            <x v="79"/>
            <x v="139"/>
          </reference>
        </references>
      </pivotArea>
    </format>
    <format dxfId="1118">
      <pivotArea dataOnly="0" labelOnly="1" outline="0" fieldPosition="0">
        <references count="5">
          <reference field="3" count="1" selected="0">
            <x v="25"/>
          </reference>
          <reference field="4" count="1" selected="0">
            <x v="0"/>
          </reference>
          <reference field="5" count="1" selected="0">
            <x v="31"/>
          </reference>
          <reference field="6" count="1" selected="0">
            <x v="25"/>
          </reference>
          <reference field="7" count="1">
            <x v="32"/>
          </reference>
        </references>
      </pivotArea>
    </format>
    <format dxfId="1117">
      <pivotArea dataOnly="0" labelOnly="1" outline="0" fieldPosition="0">
        <references count="5">
          <reference field="3" count="1" selected="0">
            <x v="25"/>
          </reference>
          <reference field="4" count="1" selected="0">
            <x v="0"/>
          </reference>
          <reference field="5" count="1" selected="0">
            <x v="35"/>
          </reference>
          <reference field="6" count="1" selected="0">
            <x v="2"/>
          </reference>
          <reference field="7" count="1">
            <x v="62"/>
          </reference>
        </references>
      </pivotArea>
    </format>
    <format dxfId="1116">
      <pivotArea dataOnly="0" labelOnly="1" outline="0" fieldPosition="0">
        <references count="5">
          <reference field="3" count="1" selected="0">
            <x v="25"/>
          </reference>
          <reference field="4" count="1" selected="0">
            <x v="1"/>
          </reference>
          <reference field="5" count="1" selected="0">
            <x v="49"/>
          </reference>
          <reference field="6" count="1" selected="0">
            <x v="14"/>
          </reference>
          <reference field="7" count="1">
            <x v="20"/>
          </reference>
        </references>
      </pivotArea>
    </format>
    <format dxfId="1115">
      <pivotArea dataOnly="0" labelOnly="1" outline="0" fieldPosition="0">
        <references count="5">
          <reference field="3" count="1" selected="0">
            <x v="25"/>
          </reference>
          <reference field="4" count="1" selected="0">
            <x v="4"/>
          </reference>
          <reference field="5" count="1" selected="0">
            <x v="55"/>
          </reference>
          <reference field="6" count="1" selected="0">
            <x v="26"/>
          </reference>
          <reference field="7" count="1">
            <x v="36"/>
          </reference>
        </references>
      </pivotArea>
    </format>
    <format dxfId="1114">
      <pivotArea dataOnly="0" labelOnly="1" outline="0" fieldPosition="0">
        <references count="5">
          <reference field="3" count="1" selected="0">
            <x v="25"/>
          </reference>
          <reference field="4" count="1" selected="0">
            <x v="5"/>
          </reference>
          <reference field="5" count="1" selected="0">
            <x v="15"/>
          </reference>
          <reference field="6" count="1" selected="0">
            <x v="40"/>
          </reference>
          <reference field="7" count="1">
            <x v="39"/>
          </reference>
        </references>
      </pivotArea>
    </format>
    <format dxfId="1113">
      <pivotArea dataOnly="0" labelOnly="1" outline="0" fieldPosition="0">
        <references count="5">
          <reference field="3" count="1" selected="0">
            <x v="25"/>
          </reference>
          <reference field="4" count="1" selected="0">
            <x v="5"/>
          </reference>
          <reference field="5" count="1" selected="0">
            <x v="52"/>
          </reference>
          <reference field="6" count="1" selected="0">
            <x v="1"/>
          </reference>
          <reference field="7" count="1">
            <x v="38"/>
          </reference>
        </references>
      </pivotArea>
    </format>
    <format dxfId="1112">
      <pivotArea dataOnly="0" labelOnly="1" outline="0" fieldPosition="0">
        <references count="5">
          <reference field="3" count="1" selected="0">
            <x v="26"/>
          </reference>
          <reference field="4" count="1" selected="0">
            <x v="0"/>
          </reference>
          <reference field="5" count="1" selected="0">
            <x v="2"/>
          </reference>
          <reference field="6" count="1" selected="0">
            <x v="11"/>
          </reference>
          <reference field="7" count="1">
            <x v="20"/>
          </reference>
        </references>
      </pivotArea>
    </format>
    <format dxfId="1111">
      <pivotArea dataOnly="0" labelOnly="1" outline="0" fieldPosition="0">
        <references count="5">
          <reference field="3" count="1" selected="0">
            <x v="26"/>
          </reference>
          <reference field="4" count="1" selected="0">
            <x v="0"/>
          </reference>
          <reference field="5" count="1" selected="0">
            <x v="11"/>
          </reference>
          <reference field="6" count="1" selected="0">
            <x v="13"/>
          </reference>
          <reference field="7" count="1">
            <x v="29"/>
          </reference>
        </references>
      </pivotArea>
    </format>
    <format dxfId="1110">
      <pivotArea dataOnly="0" labelOnly="1" outline="0" fieldPosition="0">
        <references count="5">
          <reference field="3" count="1" selected="0">
            <x v="26"/>
          </reference>
          <reference field="4" count="1" selected="0">
            <x v="0"/>
          </reference>
          <reference field="5" count="1" selected="0">
            <x v="15"/>
          </reference>
          <reference field="6" count="1" selected="0">
            <x v="40"/>
          </reference>
          <reference field="7" count="1">
            <x v="106"/>
          </reference>
        </references>
      </pivotArea>
    </format>
    <format dxfId="1109">
      <pivotArea dataOnly="0" labelOnly="1" outline="0" fieldPosition="0">
        <references count="5">
          <reference field="3" count="1" selected="0">
            <x v="26"/>
          </reference>
          <reference field="4" count="1" selected="0">
            <x v="0"/>
          </reference>
          <reference field="5" count="1" selected="0">
            <x v="23"/>
          </reference>
          <reference field="6" count="1" selected="0">
            <x v="1"/>
          </reference>
          <reference field="7" count="2">
            <x v="12"/>
            <x v="73"/>
          </reference>
        </references>
      </pivotArea>
    </format>
    <format dxfId="1108">
      <pivotArea dataOnly="0" labelOnly="1" outline="0" fieldPosition="0">
        <references count="5">
          <reference field="3" count="1" selected="0">
            <x v="26"/>
          </reference>
          <reference field="4" count="1" selected="0">
            <x v="0"/>
          </reference>
          <reference field="5" count="1" selected="0">
            <x v="35"/>
          </reference>
          <reference field="6" count="1" selected="0">
            <x v="2"/>
          </reference>
          <reference field="7" count="1">
            <x v="64"/>
          </reference>
        </references>
      </pivotArea>
    </format>
    <format dxfId="1107">
      <pivotArea dataOnly="0" labelOnly="1" outline="0" fieldPosition="0">
        <references count="5">
          <reference field="3" count="1" selected="0">
            <x v="26"/>
          </reference>
          <reference field="4" count="1" selected="0">
            <x v="5"/>
          </reference>
          <reference field="5" count="1" selected="0">
            <x v="14"/>
          </reference>
          <reference field="6" count="1" selected="0">
            <x v="40"/>
          </reference>
          <reference field="7" count="1">
            <x v="104"/>
          </reference>
        </references>
      </pivotArea>
    </format>
    <format dxfId="1106">
      <pivotArea dataOnly="0" labelOnly="1" outline="0" fieldPosition="0">
        <references count="5">
          <reference field="3" count="1" selected="0">
            <x v="26"/>
          </reference>
          <reference field="4" count="1" selected="0">
            <x v="5"/>
          </reference>
          <reference field="5" count="1" selected="0">
            <x v="52"/>
          </reference>
          <reference field="6" count="1" selected="0">
            <x v="1"/>
          </reference>
          <reference field="7" count="1">
            <x v="9"/>
          </reference>
        </references>
      </pivotArea>
    </format>
    <format dxfId="1105">
      <pivotArea dataOnly="0" labelOnly="1" outline="0" fieldPosition="0">
        <references count="5">
          <reference field="3" count="1" selected="0">
            <x v="26"/>
          </reference>
          <reference field="4" count="1" selected="0">
            <x v="5"/>
          </reference>
          <reference field="5" count="1" selected="0">
            <x v="55"/>
          </reference>
          <reference field="6" count="1" selected="0">
            <x v="26"/>
          </reference>
          <reference field="7" count="1">
            <x v="34"/>
          </reference>
        </references>
      </pivotArea>
    </format>
    <format dxfId="1104">
      <pivotArea dataOnly="0" labelOnly="1" outline="0" fieldPosition="0">
        <references count="5">
          <reference field="3" count="1" selected="0">
            <x v="26"/>
          </reference>
          <reference field="4" count="1" selected="0">
            <x v="5"/>
          </reference>
          <reference field="5" count="1" selected="0">
            <x v="56"/>
          </reference>
          <reference field="6" count="1" selected="0">
            <x v="14"/>
          </reference>
          <reference field="7" count="1">
            <x v="27"/>
          </reference>
        </references>
      </pivotArea>
    </format>
    <format dxfId="1103">
      <pivotArea dataOnly="0" labelOnly="1" outline="0" fieldPosition="0">
        <references count="5">
          <reference field="3" count="1" selected="0">
            <x v="27"/>
          </reference>
          <reference field="4" count="1" selected="0">
            <x v="0"/>
          </reference>
          <reference field="5" count="1" selected="0">
            <x v="2"/>
          </reference>
          <reference field="6" count="1" selected="0">
            <x v="31"/>
          </reference>
          <reference field="7" count="1">
            <x v="20"/>
          </reference>
        </references>
      </pivotArea>
    </format>
    <format dxfId="1102">
      <pivotArea dataOnly="0" labelOnly="1" outline="0" fieldPosition="0">
        <references count="5">
          <reference field="3" count="1" selected="0">
            <x v="27"/>
          </reference>
          <reference field="4" count="1" selected="0">
            <x v="0"/>
          </reference>
          <reference field="5" count="1" selected="0">
            <x v="11"/>
          </reference>
          <reference field="6" count="1" selected="0">
            <x v="13"/>
          </reference>
          <reference field="7" count="2">
            <x v="141"/>
            <x v="154"/>
          </reference>
        </references>
      </pivotArea>
    </format>
    <format dxfId="1101">
      <pivotArea dataOnly="0" labelOnly="1" outline="0" fieldPosition="0">
        <references count="5">
          <reference field="3" count="1" selected="0">
            <x v="27"/>
          </reference>
          <reference field="4" count="1" selected="0">
            <x v="5"/>
          </reference>
          <reference field="5" count="1" selected="0">
            <x v="15"/>
          </reference>
          <reference field="6" count="1" selected="0">
            <x v="40"/>
          </reference>
          <reference field="7" count="1">
            <x v="39"/>
          </reference>
        </references>
      </pivotArea>
    </format>
    <format dxfId="1100">
      <pivotArea dataOnly="0" labelOnly="1" outline="0" fieldPosition="0">
        <references count="5">
          <reference field="3" count="1" selected="0">
            <x v="27"/>
          </reference>
          <reference field="4" count="1" selected="0">
            <x v="5"/>
          </reference>
          <reference field="5" count="1" selected="0">
            <x v="52"/>
          </reference>
          <reference field="6" count="1" selected="0">
            <x v="1"/>
          </reference>
          <reference field="7" count="1">
            <x v="38"/>
          </reference>
        </references>
      </pivotArea>
    </format>
    <format dxfId="1099">
      <pivotArea dataOnly="0" labelOnly="1" outline="0" fieldPosition="0">
        <references count="5">
          <reference field="3" count="1" selected="0">
            <x v="28"/>
          </reference>
          <reference field="4" count="1" selected="0">
            <x v="0"/>
          </reference>
          <reference field="5" count="1" selected="0">
            <x v="2"/>
          </reference>
          <reference field="6" count="1" selected="0">
            <x v="11"/>
          </reference>
          <reference field="7" count="1">
            <x v="20"/>
          </reference>
        </references>
      </pivotArea>
    </format>
    <format dxfId="1098">
      <pivotArea dataOnly="0" labelOnly="1" outline="0" fieldPosition="0">
        <references count="5">
          <reference field="3" count="1" selected="0">
            <x v="28"/>
          </reference>
          <reference field="4" count="1" selected="0">
            <x v="0"/>
          </reference>
          <reference field="5" count="1" selected="0">
            <x v="11"/>
          </reference>
          <reference field="6" count="1" selected="0">
            <x v="13"/>
          </reference>
          <reference field="7" count="2">
            <x v="141"/>
            <x v="154"/>
          </reference>
        </references>
      </pivotArea>
    </format>
    <format dxfId="1097">
      <pivotArea dataOnly="0" labelOnly="1" outline="0" fieldPosition="0">
        <references count="5">
          <reference field="3" count="1" selected="0">
            <x v="28"/>
          </reference>
          <reference field="4" count="1" selected="0">
            <x v="0"/>
          </reference>
          <reference field="5" count="1" selected="0">
            <x v="28"/>
          </reference>
          <reference field="6" count="1" selected="0">
            <x v="15"/>
          </reference>
          <reference field="7" count="2">
            <x v="104"/>
            <x v="145"/>
          </reference>
        </references>
      </pivotArea>
    </format>
    <format dxfId="1096">
      <pivotArea dataOnly="0" labelOnly="1" outline="0" fieldPosition="0">
        <references count="5">
          <reference field="3" count="1" selected="0">
            <x v="28"/>
          </reference>
          <reference field="4" count="1" selected="0">
            <x v="0"/>
          </reference>
          <reference field="5" count="1" selected="0">
            <x v="31"/>
          </reference>
          <reference field="6" count="1" selected="0">
            <x v="25"/>
          </reference>
          <reference field="7" count="1">
            <x v="32"/>
          </reference>
        </references>
      </pivotArea>
    </format>
    <format dxfId="1095">
      <pivotArea dataOnly="0" labelOnly="1" outline="0" fieldPosition="0">
        <references count="5">
          <reference field="3" count="1" selected="0">
            <x v="28"/>
          </reference>
          <reference field="4" count="1" selected="0">
            <x v="0"/>
          </reference>
          <reference field="5" count="1" selected="0">
            <x v="35"/>
          </reference>
          <reference field="6" count="1" selected="0">
            <x v="2"/>
          </reference>
          <reference field="7" count="1">
            <x v="62"/>
          </reference>
        </references>
      </pivotArea>
    </format>
    <format dxfId="1094">
      <pivotArea dataOnly="0" labelOnly="1" outline="0" fieldPosition="0">
        <references count="5">
          <reference field="3" count="1" selected="0">
            <x v="28"/>
          </reference>
          <reference field="4" count="1" selected="0">
            <x v="0"/>
          </reference>
          <reference field="5" count="1" selected="0">
            <x v="53"/>
          </reference>
          <reference field="6" count="1" selected="0">
            <x v="1"/>
          </reference>
          <reference field="7" count="1">
            <x v="129"/>
          </reference>
        </references>
      </pivotArea>
    </format>
    <format dxfId="1093">
      <pivotArea dataOnly="0" labelOnly="1" outline="0" fieldPosition="0">
        <references count="5">
          <reference field="3" count="1" selected="0">
            <x v="28"/>
          </reference>
          <reference field="4" count="1" selected="0">
            <x v="1"/>
          </reference>
          <reference field="5" count="1" selected="0">
            <x v="49"/>
          </reference>
          <reference field="6" count="1" selected="0">
            <x v="14"/>
          </reference>
          <reference field="7" count="1">
            <x v="20"/>
          </reference>
        </references>
      </pivotArea>
    </format>
    <format dxfId="1092">
      <pivotArea dataOnly="0" labelOnly="1" outline="0" fieldPosition="0">
        <references count="5">
          <reference field="3" count="1" selected="0">
            <x v="28"/>
          </reference>
          <reference field="4" count="1" selected="0">
            <x v="4"/>
          </reference>
          <reference field="5" count="1" selected="0">
            <x v="42"/>
          </reference>
          <reference field="6" count="1" selected="0">
            <x v="14"/>
          </reference>
          <reference field="7" count="1">
            <x v="35"/>
          </reference>
        </references>
      </pivotArea>
    </format>
    <format dxfId="1091">
      <pivotArea dataOnly="0" labelOnly="1" outline="0" fieldPosition="0">
        <references count="5">
          <reference field="3" count="1" selected="0">
            <x v="28"/>
          </reference>
          <reference field="4" count="1" selected="0">
            <x v="4"/>
          </reference>
          <reference field="5" count="1" selected="0">
            <x v="65"/>
          </reference>
          <reference field="6" count="1" selected="0">
            <x v="14"/>
          </reference>
          <reference field="7" count="1">
            <x v="75"/>
          </reference>
        </references>
      </pivotArea>
    </format>
    <format dxfId="1090">
      <pivotArea dataOnly="0" labelOnly="1" outline="0" fieldPosition="0">
        <references count="5">
          <reference field="3" count="1" selected="0">
            <x v="28"/>
          </reference>
          <reference field="4" count="1" selected="0">
            <x v="5"/>
          </reference>
          <reference field="5" count="1" selected="0">
            <x v="15"/>
          </reference>
          <reference field="6" count="1" selected="0">
            <x v="40"/>
          </reference>
          <reference field="7" count="1">
            <x v="120"/>
          </reference>
        </references>
      </pivotArea>
    </format>
    <format dxfId="1089">
      <pivotArea dataOnly="0" labelOnly="1" outline="0" fieldPosition="0">
        <references count="5">
          <reference field="3" count="1" selected="0">
            <x v="28"/>
          </reference>
          <reference field="4" count="1" selected="0">
            <x v="5"/>
          </reference>
          <reference field="5" count="1" selected="0">
            <x v="52"/>
          </reference>
          <reference field="6" count="1" selected="0">
            <x v="1"/>
          </reference>
          <reference field="7" count="1">
            <x v="86"/>
          </reference>
        </references>
      </pivotArea>
    </format>
    <format dxfId="1088">
      <pivotArea dataOnly="0" labelOnly="1" outline="0" fieldPosition="0">
        <references count="5">
          <reference field="3" count="1" selected="0">
            <x v="28"/>
          </reference>
          <reference field="4" count="1" selected="0">
            <x v="6"/>
          </reference>
          <reference field="5" count="1" selected="0">
            <x v="53"/>
          </reference>
          <reference field="6" count="1" selected="0">
            <x v="1"/>
          </reference>
          <reference field="7" count="1">
            <x v="129"/>
          </reference>
        </references>
      </pivotArea>
    </format>
    <format dxfId="1087">
      <pivotArea dataOnly="0" labelOnly="1" outline="0" fieldPosition="0">
        <references count="5">
          <reference field="3" count="1" selected="0">
            <x v="29"/>
          </reference>
          <reference field="4" count="1" selected="0">
            <x v="0"/>
          </reference>
          <reference field="5" count="1" selected="0">
            <x v="2"/>
          </reference>
          <reference field="6" count="1" selected="0">
            <x v="11"/>
          </reference>
          <reference field="7" count="1">
            <x v="20"/>
          </reference>
        </references>
      </pivotArea>
    </format>
    <format dxfId="1086">
      <pivotArea dataOnly="0" labelOnly="1" outline="0" fieldPosition="0">
        <references count="5">
          <reference field="3" count="1" selected="0">
            <x v="29"/>
          </reference>
          <reference field="4" count="1" selected="0">
            <x v="0"/>
          </reference>
          <reference field="5" count="1" selected="0">
            <x v="31"/>
          </reference>
          <reference field="6" count="1" selected="0">
            <x v="25"/>
          </reference>
          <reference field="7" count="1">
            <x v="32"/>
          </reference>
        </references>
      </pivotArea>
    </format>
    <format dxfId="1085">
      <pivotArea dataOnly="0" labelOnly="1" outline="0" fieldPosition="0">
        <references count="5">
          <reference field="3" count="1" selected="0">
            <x v="29"/>
          </reference>
          <reference field="4" count="1" selected="0">
            <x v="0"/>
          </reference>
          <reference field="5" count="1" selected="0">
            <x v="35"/>
          </reference>
          <reference field="6" count="1" selected="0">
            <x v="2"/>
          </reference>
          <reference field="7" count="1">
            <x v="62"/>
          </reference>
        </references>
      </pivotArea>
    </format>
    <format dxfId="1084">
      <pivotArea dataOnly="0" labelOnly="1" outline="0" fieldPosition="0">
        <references count="5">
          <reference field="3" count="1" selected="0">
            <x v="29"/>
          </reference>
          <reference field="4" count="1" selected="0">
            <x v="1"/>
          </reference>
          <reference field="5" count="1" selected="0">
            <x v="49"/>
          </reference>
          <reference field="6" count="1" selected="0">
            <x v="14"/>
          </reference>
          <reference field="7" count="1">
            <x v="20"/>
          </reference>
        </references>
      </pivotArea>
    </format>
    <format dxfId="1083">
      <pivotArea dataOnly="0" labelOnly="1" outline="0" fieldPosition="0">
        <references count="5">
          <reference field="3" count="1" selected="0">
            <x v="30"/>
          </reference>
          <reference field="4" count="1" selected="0">
            <x v="0"/>
          </reference>
          <reference field="5" count="1" selected="0">
            <x v="2"/>
          </reference>
          <reference field="6" count="1" selected="0">
            <x v="11"/>
          </reference>
          <reference field="7" count="1">
            <x v="20"/>
          </reference>
        </references>
      </pivotArea>
    </format>
    <format dxfId="1082">
      <pivotArea dataOnly="0" labelOnly="1" outline="0" fieldPosition="0">
        <references count="5">
          <reference field="3" count="1" selected="0">
            <x v="30"/>
          </reference>
          <reference field="4" count="1" selected="0">
            <x v="0"/>
          </reference>
          <reference field="5" count="1" selected="0">
            <x v="16"/>
          </reference>
          <reference field="6" count="1" selected="0">
            <x v="64"/>
          </reference>
          <reference field="7" count="1">
            <x v="26"/>
          </reference>
        </references>
      </pivotArea>
    </format>
    <format dxfId="1081">
      <pivotArea dataOnly="0" labelOnly="1" outline="0" fieldPosition="0">
        <references count="5">
          <reference field="3" count="1" selected="0">
            <x v="30"/>
          </reference>
          <reference field="4" count="1" selected="0">
            <x v="0"/>
          </reference>
          <reference field="5" count="1" selected="0">
            <x v="31"/>
          </reference>
          <reference field="6" count="1" selected="0">
            <x v="25"/>
          </reference>
          <reference field="7" count="1">
            <x v="32"/>
          </reference>
        </references>
      </pivotArea>
    </format>
    <format dxfId="1080">
      <pivotArea dataOnly="0" labelOnly="1" outline="0" fieldPosition="0">
        <references count="5">
          <reference field="3" count="1" selected="0">
            <x v="30"/>
          </reference>
          <reference field="4" count="1" selected="0">
            <x v="0"/>
          </reference>
          <reference field="5" count="1" selected="0">
            <x v="35"/>
          </reference>
          <reference field="6" count="1" selected="0">
            <x v="2"/>
          </reference>
          <reference field="7" count="1">
            <x v="77"/>
          </reference>
        </references>
      </pivotArea>
    </format>
    <format dxfId="1079">
      <pivotArea dataOnly="0" labelOnly="1" outline="0" fieldPosition="0">
        <references count="5">
          <reference field="3" count="1" selected="0">
            <x v="30"/>
          </reference>
          <reference field="4" count="1" selected="0">
            <x v="5"/>
          </reference>
          <reference field="5" count="1" selected="0">
            <x v="15"/>
          </reference>
          <reference field="6" count="1" selected="0">
            <x v="40"/>
          </reference>
          <reference field="7" count="1">
            <x v="39"/>
          </reference>
        </references>
      </pivotArea>
    </format>
    <format dxfId="1078">
      <pivotArea dataOnly="0" labelOnly="1" outline="0" fieldPosition="0">
        <references count="5">
          <reference field="3" count="1" selected="0">
            <x v="30"/>
          </reference>
          <reference field="4" count="1" selected="0">
            <x v="5"/>
          </reference>
          <reference field="5" count="1" selected="0">
            <x v="52"/>
          </reference>
          <reference field="6" count="1" selected="0">
            <x v="1"/>
          </reference>
          <reference field="7" count="1">
            <x v="38"/>
          </reference>
        </references>
      </pivotArea>
    </format>
    <format dxfId="1077">
      <pivotArea dataOnly="0" labelOnly="1" outline="0" fieldPosition="0">
        <references count="5">
          <reference field="3" count="1" selected="0">
            <x v="31"/>
          </reference>
          <reference field="4" count="1" selected="0">
            <x v="0"/>
          </reference>
          <reference field="5" count="1" selected="0">
            <x v="2"/>
          </reference>
          <reference field="6" count="1" selected="0">
            <x v="11"/>
          </reference>
          <reference field="7" count="1">
            <x v="20"/>
          </reference>
        </references>
      </pivotArea>
    </format>
    <format dxfId="1076">
      <pivotArea dataOnly="0" labelOnly="1" outline="0" fieldPosition="0">
        <references count="5">
          <reference field="3" count="1" selected="0">
            <x v="31"/>
          </reference>
          <reference field="4" count="1" selected="0">
            <x v="0"/>
          </reference>
          <reference field="5" count="1" selected="0">
            <x v="19"/>
          </reference>
          <reference field="6" count="1" selected="0">
            <x v="14"/>
          </reference>
          <reference field="7" count="1">
            <x v="48"/>
          </reference>
        </references>
      </pivotArea>
    </format>
    <format dxfId="1075">
      <pivotArea dataOnly="0" labelOnly="1" outline="0" fieldPosition="0">
        <references count="5">
          <reference field="3" count="1" selected="0">
            <x v="31"/>
          </reference>
          <reference field="4" count="1" selected="0">
            <x v="0"/>
          </reference>
          <reference field="5" count="1" selected="0">
            <x v="35"/>
          </reference>
          <reference field="6" count="1" selected="0">
            <x v="2"/>
          </reference>
          <reference field="7" count="1">
            <x v="77"/>
          </reference>
        </references>
      </pivotArea>
    </format>
    <format dxfId="1074">
      <pivotArea dataOnly="0" labelOnly="1" outline="0" fieldPosition="0">
        <references count="5">
          <reference field="3" count="1" selected="0">
            <x v="31"/>
          </reference>
          <reference field="4" count="1" selected="0">
            <x v="5"/>
          </reference>
          <reference field="5" count="1" selected="0">
            <x v="14"/>
          </reference>
          <reference field="6" count="1" selected="0">
            <x v="40"/>
          </reference>
          <reference field="7" count="1">
            <x v="144"/>
          </reference>
        </references>
      </pivotArea>
    </format>
    <format dxfId="1073">
      <pivotArea dataOnly="0" labelOnly="1" outline="0" fieldPosition="0">
        <references count="5">
          <reference field="3" count="1" selected="0">
            <x v="31"/>
          </reference>
          <reference field="4" count="1" selected="0">
            <x v="5"/>
          </reference>
          <reference field="5" count="1" selected="0">
            <x v="15"/>
          </reference>
          <reference field="6" count="1" selected="0">
            <x v="40"/>
          </reference>
          <reference field="7" count="1">
            <x v="25"/>
          </reference>
        </references>
      </pivotArea>
    </format>
    <format dxfId="1072">
      <pivotArea dataOnly="0" labelOnly="1" outline="0" fieldPosition="0">
        <references count="5">
          <reference field="3" count="1" selected="0">
            <x v="31"/>
          </reference>
          <reference field="4" count="1" selected="0">
            <x v="5"/>
          </reference>
          <reference field="5" count="1" selected="0">
            <x v="52"/>
          </reference>
          <reference field="6" count="1" selected="0">
            <x v="1"/>
          </reference>
          <reference field="7" count="1">
            <x v="9"/>
          </reference>
        </references>
      </pivotArea>
    </format>
    <format dxfId="1071">
      <pivotArea dataOnly="0" labelOnly="1" outline="0" fieldPosition="0">
        <references count="5">
          <reference field="3" count="1" selected="0">
            <x v="31"/>
          </reference>
          <reference field="4" count="1" selected="0">
            <x v="5"/>
          </reference>
          <reference field="5" count="1" selected="0">
            <x v="55"/>
          </reference>
          <reference field="6" count="1" selected="0">
            <x v="26"/>
          </reference>
          <reference field="7" count="1">
            <x v="76"/>
          </reference>
        </references>
      </pivotArea>
    </format>
    <format dxfId="1070">
      <pivotArea dataOnly="0" labelOnly="1" outline="0" fieldPosition="0">
        <references count="5">
          <reference field="3" count="1" selected="0">
            <x v="31"/>
          </reference>
          <reference field="4" count="1" selected="0">
            <x v="5"/>
          </reference>
          <reference field="5" count="1" selected="0">
            <x v="56"/>
          </reference>
          <reference field="6" count="1" selected="0">
            <x v="14"/>
          </reference>
          <reference field="7" count="2">
            <x v="54"/>
            <x v="129"/>
          </reference>
        </references>
      </pivotArea>
    </format>
    <format dxfId="1069">
      <pivotArea dataOnly="0" labelOnly="1" outline="0" fieldPosition="0">
        <references count="5">
          <reference field="3" count="1" selected="0">
            <x v="32"/>
          </reference>
          <reference field="4" count="1" selected="0">
            <x v="0"/>
          </reference>
          <reference field="5" count="1" selected="0">
            <x v="2"/>
          </reference>
          <reference field="6" count="1" selected="0">
            <x v="11"/>
          </reference>
          <reference field="7" count="1">
            <x v="20"/>
          </reference>
        </references>
      </pivotArea>
    </format>
    <format dxfId="1068">
      <pivotArea dataOnly="0" labelOnly="1" outline="0" fieldPosition="0">
        <references count="5">
          <reference field="3" count="1" selected="0">
            <x v="32"/>
          </reference>
          <reference field="4" count="1" selected="0">
            <x v="0"/>
          </reference>
          <reference field="5" count="1" selected="0">
            <x v="19"/>
          </reference>
          <reference field="6" count="1" selected="0">
            <x v="14"/>
          </reference>
          <reference field="7" count="1">
            <x v="48"/>
          </reference>
        </references>
      </pivotArea>
    </format>
    <format dxfId="1067">
      <pivotArea dataOnly="0" labelOnly="1" outline="0" fieldPosition="0">
        <references count="5">
          <reference field="3" count="1" selected="0">
            <x v="32"/>
          </reference>
          <reference field="4" count="1" selected="0">
            <x v="4"/>
          </reference>
          <reference field="5" count="1" selected="0">
            <x v="42"/>
          </reference>
          <reference field="6" count="1" selected="0">
            <x v="14"/>
          </reference>
          <reference field="7" count="1">
            <x v="35"/>
          </reference>
        </references>
      </pivotArea>
    </format>
    <format dxfId="1066">
      <pivotArea dataOnly="0" labelOnly="1" outline="0" fieldPosition="0">
        <references count="5">
          <reference field="3" count="1" selected="0">
            <x v="32"/>
          </reference>
          <reference field="4" count="1" selected="0">
            <x v="4"/>
          </reference>
          <reference field="5" count="1" selected="0">
            <x v="55"/>
          </reference>
          <reference field="6" count="1" selected="0">
            <x v="26"/>
          </reference>
          <reference field="7" count="1">
            <x v="36"/>
          </reference>
        </references>
      </pivotArea>
    </format>
    <format dxfId="1065">
      <pivotArea dataOnly="0" labelOnly="1" outline="0" fieldPosition="0">
        <references count="5">
          <reference field="3" count="1" selected="0">
            <x v="33"/>
          </reference>
          <reference field="4" count="1" selected="0">
            <x v="0"/>
          </reference>
          <reference field="5" count="1" selected="0">
            <x v="35"/>
          </reference>
          <reference field="6" count="1" selected="0">
            <x v="2"/>
          </reference>
          <reference field="7" count="1">
            <x v="77"/>
          </reference>
        </references>
      </pivotArea>
    </format>
    <format dxfId="1064">
      <pivotArea dataOnly="0" labelOnly="1" outline="0" fieldPosition="0">
        <references count="5">
          <reference field="3" count="1" selected="0">
            <x v="34"/>
          </reference>
          <reference field="4" count="1" selected="0">
            <x v="0"/>
          </reference>
          <reference field="5" count="1" selected="0">
            <x v="2"/>
          </reference>
          <reference field="6" count="1" selected="0">
            <x v="11"/>
          </reference>
          <reference field="7" count="1">
            <x v="20"/>
          </reference>
        </references>
      </pivotArea>
    </format>
    <format dxfId="1063">
      <pivotArea dataOnly="0" labelOnly="1" outline="0" fieldPosition="0">
        <references count="5">
          <reference field="3" count="1" selected="0">
            <x v="34"/>
          </reference>
          <reference field="4" count="1" selected="0">
            <x v="0"/>
          </reference>
          <reference field="5" count="1" selected="0">
            <x v="19"/>
          </reference>
          <reference field="6" count="1" selected="0">
            <x v="14"/>
          </reference>
          <reference field="7" count="1">
            <x v="48"/>
          </reference>
        </references>
      </pivotArea>
    </format>
    <format dxfId="1062">
      <pivotArea dataOnly="0" labelOnly="1" outline="0" fieldPosition="0">
        <references count="5">
          <reference field="3" count="1" selected="0">
            <x v="34"/>
          </reference>
          <reference field="4" count="1" selected="0">
            <x v="0"/>
          </reference>
          <reference field="5" count="1" selected="0">
            <x v="35"/>
          </reference>
          <reference field="6" count="1" selected="0">
            <x v="2"/>
          </reference>
          <reference field="7" count="1">
            <x v="77"/>
          </reference>
        </references>
      </pivotArea>
    </format>
    <format dxfId="1061">
      <pivotArea dataOnly="0" labelOnly="1" outline="0" fieldPosition="0">
        <references count="5">
          <reference field="3" count="1" selected="0">
            <x v="34"/>
          </reference>
          <reference field="4" count="1" selected="0">
            <x v="4"/>
          </reference>
          <reference field="5" count="1" selected="0">
            <x v="55"/>
          </reference>
          <reference field="6" count="1" selected="0">
            <x v="26"/>
          </reference>
          <reference field="7" count="1">
            <x v="36"/>
          </reference>
        </references>
      </pivotArea>
    </format>
    <format dxfId="1060">
      <pivotArea dataOnly="0" labelOnly="1" outline="0" fieldPosition="0">
        <references count="5">
          <reference field="3" count="1" selected="0">
            <x v="34"/>
          </reference>
          <reference field="4" count="1" selected="0">
            <x v="5"/>
          </reference>
          <reference field="5" count="1" selected="0">
            <x v="52"/>
          </reference>
          <reference field="6" count="1" selected="0">
            <x v="1"/>
          </reference>
          <reference field="7" count="1">
            <x v="9"/>
          </reference>
        </references>
      </pivotArea>
    </format>
    <format dxfId="1059">
      <pivotArea dataOnly="0" labelOnly="1" outline="0" fieldPosition="0">
        <references count="5">
          <reference field="3" count="1" selected="0">
            <x v="34"/>
          </reference>
          <reference field="4" count="1" selected="0">
            <x v="5"/>
          </reference>
          <reference field="5" count="1" selected="0">
            <x v="55"/>
          </reference>
          <reference field="6" count="1" selected="0">
            <x v="26"/>
          </reference>
          <reference field="7" count="1">
            <x v="60"/>
          </reference>
        </references>
      </pivotArea>
    </format>
    <format dxfId="1058">
      <pivotArea dataOnly="0" labelOnly="1" outline="0" fieldPosition="0">
        <references count="5">
          <reference field="3" count="1" selected="0">
            <x v="34"/>
          </reference>
          <reference field="4" count="1" selected="0">
            <x v="5"/>
          </reference>
          <reference field="5" count="1" selected="0">
            <x v="56"/>
          </reference>
          <reference field="6" count="1" selected="0">
            <x v="14"/>
          </reference>
          <reference field="7" count="1">
            <x v="27"/>
          </reference>
        </references>
      </pivotArea>
    </format>
    <format dxfId="1057">
      <pivotArea dataOnly="0" labelOnly="1" outline="0" fieldPosition="0">
        <references count="5">
          <reference field="3" count="1" selected="0">
            <x v="35"/>
          </reference>
          <reference field="4" count="1" selected="0">
            <x v="0"/>
          </reference>
          <reference field="5" count="1" selected="0">
            <x v="2"/>
          </reference>
          <reference field="6" count="1" selected="0">
            <x v="11"/>
          </reference>
          <reference field="7" count="1">
            <x v="20"/>
          </reference>
        </references>
      </pivotArea>
    </format>
    <format dxfId="1056">
      <pivotArea dataOnly="0" labelOnly="1" outline="0" fieldPosition="0">
        <references count="5">
          <reference field="3" count="1" selected="0">
            <x v="35"/>
          </reference>
          <reference field="4" count="1" selected="0">
            <x v="0"/>
          </reference>
          <reference field="5" count="1" selected="0">
            <x v="28"/>
          </reference>
          <reference field="6" count="1" selected="0">
            <x v="15"/>
          </reference>
          <reference field="7" count="1">
            <x v="117"/>
          </reference>
        </references>
      </pivotArea>
    </format>
    <format dxfId="1055">
      <pivotArea dataOnly="0" labelOnly="1" outline="0" fieldPosition="0">
        <references count="5">
          <reference field="3" count="1" selected="0">
            <x v="35"/>
          </reference>
          <reference field="4" count="1" selected="0">
            <x v="0"/>
          </reference>
          <reference field="5" count="1" selected="0">
            <x v="31"/>
          </reference>
          <reference field="6" count="1" selected="0">
            <x v="25"/>
          </reference>
          <reference field="7" count="1">
            <x v="32"/>
          </reference>
        </references>
      </pivotArea>
    </format>
    <format dxfId="1054">
      <pivotArea dataOnly="0" labelOnly="1" outline="0" fieldPosition="0">
        <references count="5">
          <reference field="3" count="1" selected="0">
            <x v="35"/>
          </reference>
          <reference field="4" count="1" selected="0">
            <x v="0"/>
          </reference>
          <reference field="5" count="1" selected="0">
            <x v="35"/>
          </reference>
          <reference field="6" count="1" selected="0">
            <x v="2"/>
          </reference>
          <reference field="7" count="1">
            <x v="62"/>
          </reference>
        </references>
      </pivotArea>
    </format>
    <format dxfId="1053">
      <pivotArea dataOnly="0" labelOnly="1" outline="0" fieldPosition="0">
        <references count="5">
          <reference field="3" count="1" selected="0">
            <x v="35"/>
          </reference>
          <reference field="4" count="1" selected="0">
            <x v="1"/>
          </reference>
          <reference field="5" count="1" selected="0">
            <x v="49"/>
          </reference>
          <reference field="6" count="1" selected="0">
            <x v="14"/>
          </reference>
          <reference field="7" count="1">
            <x v="20"/>
          </reference>
        </references>
      </pivotArea>
    </format>
    <format dxfId="1052">
      <pivotArea dataOnly="0" labelOnly="1" outline="0" fieldPosition="0">
        <references count="5">
          <reference field="3" count="1" selected="0">
            <x v="35"/>
          </reference>
          <reference field="4" count="1" selected="0">
            <x v="4"/>
          </reference>
          <reference field="5" count="1" selected="0">
            <x v="42"/>
          </reference>
          <reference field="6" count="1" selected="0">
            <x v="14"/>
          </reference>
          <reference field="7" count="1">
            <x v="24"/>
          </reference>
        </references>
      </pivotArea>
    </format>
    <format dxfId="1051">
      <pivotArea dataOnly="0" labelOnly="1" outline="0" fieldPosition="0">
        <references count="5">
          <reference field="3" count="1" selected="0">
            <x v="35"/>
          </reference>
          <reference field="4" count="1" selected="0">
            <x v="5"/>
          </reference>
          <reference field="5" count="1" selected="0">
            <x v="15"/>
          </reference>
          <reference field="6" count="1" selected="0">
            <x v="40"/>
          </reference>
          <reference field="7" count="1">
            <x v="120"/>
          </reference>
        </references>
      </pivotArea>
    </format>
    <format dxfId="1050">
      <pivotArea dataOnly="0" labelOnly="1" outline="0" fieldPosition="0">
        <references count="5">
          <reference field="3" count="1" selected="0">
            <x v="35"/>
          </reference>
          <reference field="4" count="1" selected="0">
            <x v="5"/>
          </reference>
          <reference field="5" count="1" selected="0">
            <x v="52"/>
          </reference>
          <reference field="6" count="1" selected="0">
            <x v="1"/>
          </reference>
          <reference field="7" count="1">
            <x v="86"/>
          </reference>
        </references>
      </pivotArea>
    </format>
    <format dxfId="1049">
      <pivotArea dataOnly="0" labelOnly="1" outline="0" fieldPosition="0">
        <references count="5">
          <reference field="3" count="1" selected="0">
            <x v="36"/>
          </reference>
          <reference field="4" count="1" selected="0">
            <x v="0"/>
          </reference>
          <reference field="5" count="1" selected="0">
            <x v="1"/>
          </reference>
          <reference field="6" count="1" selected="0">
            <x v="50"/>
          </reference>
          <reference field="7" count="2">
            <x v="28"/>
            <x v="56"/>
          </reference>
        </references>
      </pivotArea>
    </format>
    <format dxfId="1048">
      <pivotArea dataOnly="0" labelOnly="1" outline="0" fieldPosition="0">
        <references count="5">
          <reference field="3" count="1" selected="0">
            <x v="36"/>
          </reference>
          <reference field="4" count="1" selected="0">
            <x v="0"/>
          </reference>
          <reference field="5" count="1" selected="0">
            <x v="2"/>
          </reference>
          <reference field="6" count="1" selected="0">
            <x v="11"/>
          </reference>
          <reference field="7" count="1">
            <x v="20"/>
          </reference>
        </references>
      </pivotArea>
    </format>
    <format dxfId="1047">
      <pivotArea dataOnly="0" labelOnly="1" outline="0" fieldPosition="0">
        <references count="5">
          <reference field="3" count="1" selected="0">
            <x v="36"/>
          </reference>
          <reference field="4" count="1" selected="0">
            <x v="0"/>
          </reference>
          <reference field="5" count="1" selected="0">
            <x v="2"/>
          </reference>
          <reference field="6" count="1" selected="0">
            <x v="60"/>
          </reference>
          <reference field="7" count="2">
            <x v="68"/>
            <x v="139"/>
          </reference>
        </references>
      </pivotArea>
    </format>
    <format dxfId="1046">
      <pivotArea dataOnly="0" labelOnly="1" outline="0" fieldPosition="0">
        <references count="5">
          <reference field="3" count="1" selected="0">
            <x v="36"/>
          </reference>
          <reference field="4" count="1" selected="0">
            <x v="0"/>
          </reference>
          <reference field="5" count="1" selected="0">
            <x v="5"/>
          </reference>
          <reference field="6" count="1" selected="0">
            <x v="20"/>
          </reference>
          <reference field="7" count="1">
            <x v="68"/>
          </reference>
        </references>
      </pivotArea>
    </format>
    <format dxfId="1045">
      <pivotArea dataOnly="0" labelOnly="1" outline="0" fieldPosition="0">
        <references count="5">
          <reference field="3" count="1" selected="0">
            <x v="36"/>
          </reference>
          <reference field="4" count="1" selected="0">
            <x v="0"/>
          </reference>
          <reference field="5" count="1" selected="0">
            <x v="6"/>
          </reference>
          <reference field="6" count="1" selected="0">
            <x v="62"/>
          </reference>
          <reference field="7" count="1">
            <x v="99"/>
          </reference>
        </references>
      </pivotArea>
    </format>
    <format dxfId="1044">
      <pivotArea dataOnly="0" labelOnly="1" outline="0" fieldPosition="0">
        <references count="5">
          <reference field="3" count="1" selected="0">
            <x v="36"/>
          </reference>
          <reference field="4" count="1" selected="0">
            <x v="0"/>
          </reference>
          <reference field="5" count="1" selected="0">
            <x v="8"/>
          </reference>
          <reference field="6" count="1" selected="0">
            <x v="55"/>
          </reference>
          <reference field="7" count="1">
            <x v="82"/>
          </reference>
        </references>
      </pivotArea>
    </format>
    <format dxfId="1043">
      <pivotArea dataOnly="0" labelOnly="1" outline="0" fieldPosition="0">
        <references count="5">
          <reference field="3" count="1" selected="0">
            <x v="36"/>
          </reference>
          <reference field="4" count="1" selected="0">
            <x v="0"/>
          </reference>
          <reference field="5" count="1" selected="0">
            <x v="9"/>
          </reference>
          <reference field="6" count="1" selected="0">
            <x v="27"/>
          </reference>
          <reference field="7" count="1">
            <x v="67"/>
          </reference>
        </references>
      </pivotArea>
    </format>
    <format dxfId="1042">
      <pivotArea dataOnly="0" labelOnly="1" outline="0" fieldPosition="0">
        <references count="5">
          <reference field="3" count="1" selected="0">
            <x v="36"/>
          </reference>
          <reference field="4" count="1" selected="0">
            <x v="0"/>
          </reference>
          <reference field="5" count="1" selected="0">
            <x v="10"/>
          </reference>
          <reference field="6" count="1" selected="0">
            <x v="25"/>
          </reference>
          <reference field="7" count="3">
            <x v="53"/>
            <x v="92"/>
            <x v="113"/>
          </reference>
        </references>
      </pivotArea>
    </format>
    <format dxfId="1041">
      <pivotArea dataOnly="0" labelOnly="1" outline="0" fieldPosition="0">
        <references count="5">
          <reference field="3" count="1" selected="0">
            <x v="36"/>
          </reference>
          <reference field="4" count="1" selected="0">
            <x v="0"/>
          </reference>
          <reference field="5" count="1" selected="0">
            <x v="11"/>
          </reference>
          <reference field="6" count="1" selected="0">
            <x v="13"/>
          </reference>
          <reference field="7" count="1">
            <x v="29"/>
          </reference>
        </references>
      </pivotArea>
    </format>
    <format dxfId="1040">
      <pivotArea dataOnly="0" labelOnly="1" outline="0" fieldPosition="0">
        <references count="5">
          <reference field="3" count="1" selected="0">
            <x v="36"/>
          </reference>
          <reference field="4" count="1" selected="0">
            <x v="0"/>
          </reference>
          <reference field="5" count="1" selected="0">
            <x v="13"/>
          </reference>
          <reference field="6" count="1" selected="0">
            <x v="35"/>
          </reference>
          <reference field="7" count="1">
            <x v="133"/>
          </reference>
        </references>
      </pivotArea>
    </format>
    <format dxfId="1039">
      <pivotArea dataOnly="0" labelOnly="1" outline="0" fieldPosition="0">
        <references count="5">
          <reference field="3" count="1" selected="0">
            <x v="36"/>
          </reference>
          <reference field="4" count="1" selected="0">
            <x v="0"/>
          </reference>
          <reference field="5" count="1" selected="0">
            <x v="15"/>
          </reference>
          <reference field="6" count="1" selected="0">
            <x v="40"/>
          </reference>
          <reference field="7" count="2">
            <x v="17"/>
            <x v="120"/>
          </reference>
        </references>
      </pivotArea>
    </format>
    <format dxfId="1038">
      <pivotArea dataOnly="0" labelOnly="1" outline="0" fieldPosition="0">
        <references count="5">
          <reference field="3" count="1" selected="0">
            <x v="36"/>
          </reference>
          <reference field="4" count="1" selected="0">
            <x v="0"/>
          </reference>
          <reference field="5" count="1" selected="0">
            <x v="22"/>
          </reference>
          <reference field="6" count="1" selected="0">
            <x v="21"/>
          </reference>
          <reference field="7" count="1">
            <x v="100"/>
          </reference>
        </references>
      </pivotArea>
    </format>
    <format dxfId="1037">
      <pivotArea dataOnly="0" labelOnly="1" outline="0" fieldPosition="0">
        <references count="5">
          <reference field="3" count="1" selected="0">
            <x v="36"/>
          </reference>
          <reference field="4" count="1" selected="0">
            <x v="0"/>
          </reference>
          <reference field="5" count="1" selected="0">
            <x v="27"/>
          </reference>
          <reference field="6" count="1" selected="0">
            <x v="22"/>
          </reference>
          <reference field="7" count="1">
            <x v="94"/>
          </reference>
        </references>
      </pivotArea>
    </format>
    <format dxfId="1036">
      <pivotArea dataOnly="0" labelOnly="1" outline="0" fieldPosition="0">
        <references count="5">
          <reference field="3" count="1" selected="0">
            <x v="36"/>
          </reference>
          <reference field="4" count="1" selected="0">
            <x v="0"/>
          </reference>
          <reference field="5" count="1" selected="0">
            <x v="28"/>
          </reference>
          <reference field="6" count="1" selected="0">
            <x v="3"/>
          </reference>
          <reference field="7" count="1">
            <x v="81"/>
          </reference>
        </references>
      </pivotArea>
    </format>
    <format dxfId="1035">
      <pivotArea dataOnly="0" labelOnly="1" outline="0" fieldPosition="0">
        <references count="5">
          <reference field="3" count="1" selected="0">
            <x v="36"/>
          </reference>
          <reference field="4" count="1" selected="0">
            <x v="0"/>
          </reference>
          <reference field="5" count="1" selected="0">
            <x v="28"/>
          </reference>
          <reference field="6" count="1" selected="0">
            <x v="4"/>
          </reference>
          <reference field="7" count="1">
            <x v="69"/>
          </reference>
        </references>
      </pivotArea>
    </format>
    <format dxfId="1034">
      <pivotArea dataOnly="0" labelOnly="1" outline="0" fieldPosition="0">
        <references count="5">
          <reference field="3" count="1" selected="0">
            <x v="36"/>
          </reference>
          <reference field="4" count="1" selected="0">
            <x v="0"/>
          </reference>
          <reference field="5" count="1" selected="0">
            <x v="28"/>
          </reference>
          <reference field="6" count="1" selected="0">
            <x v="15"/>
          </reference>
          <reference field="7" count="1">
            <x v="84"/>
          </reference>
        </references>
      </pivotArea>
    </format>
    <format dxfId="1033">
      <pivotArea dataOnly="0" labelOnly="1" outline="0" fieldPosition="0">
        <references count="5">
          <reference field="3" count="1" selected="0">
            <x v="36"/>
          </reference>
          <reference field="4" count="1" selected="0">
            <x v="0"/>
          </reference>
          <reference field="5" count="1" selected="0">
            <x v="31"/>
          </reference>
          <reference field="6" count="1" selected="0">
            <x v="25"/>
          </reference>
          <reference field="7" count="2">
            <x v="32"/>
            <x v="93"/>
          </reference>
        </references>
      </pivotArea>
    </format>
    <format dxfId="1032">
      <pivotArea dataOnly="0" labelOnly="1" outline="0" fieldPosition="0">
        <references count="5">
          <reference field="3" count="1" selected="0">
            <x v="36"/>
          </reference>
          <reference field="4" count="1" selected="0">
            <x v="0"/>
          </reference>
          <reference field="5" count="1" selected="0">
            <x v="32"/>
          </reference>
          <reference field="6" count="1" selected="0">
            <x v="19"/>
          </reference>
          <reference field="7" count="1">
            <x v="68"/>
          </reference>
        </references>
      </pivotArea>
    </format>
    <format dxfId="1031">
      <pivotArea dataOnly="0" labelOnly="1" outline="0" fieldPosition="0">
        <references count="5">
          <reference field="3" count="1" selected="0">
            <x v="36"/>
          </reference>
          <reference field="4" count="1" selected="0">
            <x v="0"/>
          </reference>
          <reference field="5" count="1" selected="0">
            <x v="33"/>
          </reference>
          <reference field="6" count="1" selected="0">
            <x v="61"/>
          </reference>
          <reference field="7" count="1">
            <x v="70"/>
          </reference>
        </references>
      </pivotArea>
    </format>
    <format dxfId="1030">
      <pivotArea dataOnly="0" labelOnly="1" outline="0" fieldPosition="0">
        <references count="5">
          <reference field="3" count="1" selected="0">
            <x v="36"/>
          </reference>
          <reference field="4" count="1" selected="0">
            <x v="0"/>
          </reference>
          <reference field="5" count="1" selected="0">
            <x v="34"/>
          </reference>
          <reference field="6" count="1" selected="0">
            <x v="48"/>
          </reference>
          <reference field="7" count="4">
            <x v="58"/>
            <x v="65"/>
            <x v="114"/>
            <x v="119"/>
          </reference>
        </references>
      </pivotArea>
    </format>
    <format dxfId="1029">
      <pivotArea dataOnly="0" labelOnly="1" outline="0" fieldPosition="0">
        <references count="5">
          <reference field="3" count="1" selected="0">
            <x v="36"/>
          </reference>
          <reference field="4" count="1" selected="0">
            <x v="0"/>
          </reference>
          <reference field="5" count="1" selected="0">
            <x v="35"/>
          </reference>
          <reference field="6" count="1" selected="0">
            <x v="2"/>
          </reference>
          <reference field="7" count="2">
            <x v="55"/>
            <x v="65"/>
          </reference>
        </references>
      </pivotArea>
    </format>
    <format dxfId="1028">
      <pivotArea dataOnly="0" labelOnly="1" outline="0" fieldPosition="0">
        <references count="5">
          <reference field="3" count="1" selected="0">
            <x v="36"/>
          </reference>
          <reference field="4" count="1" selected="0">
            <x v="0"/>
          </reference>
          <reference field="5" count="1" selected="0">
            <x v="35"/>
          </reference>
          <reference field="6" count="1" selected="0">
            <x v="37"/>
          </reference>
          <reference field="7" count="2">
            <x v="69"/>
            <x v="80"/>
          </reference>
        </references>
      </pivotArea>
    </format>
    <format dxfId="1027">
      <pivotArea dataOnly="0" labelOnly="1" outline="0" fieldPosition="0">
        <references count="5">
          <reference field="3" count="1" selected="0">
            <x v="36"/>
          </reference>
          <reference field="4" count="1" selected="0">
            <x v="0"/>
          </reference>
          <reference field="5" count="1" selected="0">
            <x v="45"/>
          </reference>
          <reference field="6" count="1" selected="0">
            <x v="12"/>
          </reference>
          <reference field="7" count="1">
            <x v="94"/>
          </reference>
        </references>
      </pivotArea>
    </format>
    <format dxfId="1026">
      <pivotArea dataOnly="0" labelOnly="1" outline="0" fieldPosition="0">
        <references count="5">
          <reference field="3" count="1" selected="0">
            <x v="36"/>
          </reference>
          <reference field="4" count="1" selected="0">
            <x v="0"/>
          </reference>
          <reference field="5" count="1" selected="0">
            <x v="51"/>
          </reference>
          <reference field="6" count="1" selected="0">
            <x v="1"/>
          </reference>
          <reference field="7" count="1">
            <x v="6"/>
          </reference>
        </references>
      </pivotArea>
    </format>
    <format dxfId="1025">
      <pivotArea dataOnly="0" labelOnly="1" outline="0" fieldPosition="0">
        <references count="5">
          <reference field="3" count="1" selected="0">
            <x v="36"/>
          </reference>
          <reference field="4" count="1" selected="0">
            <x v="0"/>
          </reference>
          <reference field="5" count="1" selected="0">
            <x v="51"/>
          </reference>
          <reference field="6" count="1" selected="0">
            <x v="40"/>
          </reference>
          <reference field="7" count="1">
            <x v="49"/>
          </reference>
        </references>
      </pivotArea>
    </format>
    <format dxfId="1024">
      <pivotArea dataOnly="0" labelOnly="1" outline="0" fieldPosition="0">
        <references count="5">
          <reference field="3" count="1" selected="0">
            <x v="36"/>
          </reference>
          <reference field="4" count="1" selected="0">
            <x v="0"/>
          </reference>
          <reference field="5" count="1" selected="0">
            <x v="53"/>
          </reference>
          <reference field="6" count="1" selected="0">
            <x v="1"/>
          </reference>
          <reference field="7" count="1">
            <x v="124"/>
          </reference>
        </references>
      </pivotArea>
    </format>
    <format dxfId="1023">
      <pivotArea dataOnly="0" labelOnly="1" outline="0" fieldPosition="0">
        <references count="5">
          <reference field="3" count="1" selected="0">
            <x v="36"/>
          </reference>
          <reference field="4" count="1" selected="0">
            <x v="0"/>
          </reference>
          <reference field="5" count="1" selected="0">
            <x v="55"/>
          </reference>
          <reference field="6" count="1" selected="0">
            <x v="26"/>
          </reference>
          <reference field="7" count="1">
            <x v="57"/>
          </reference>
        </references>
      </pivotArea>
    </format>
    <format dxfId="1022">
      <pivotArea dataOnly="0" labelOnly="1" outline="0" fieldPosition="0">
        <references count="5">
          <reference field="3" count="1" selected="0">
            <x v="36"/>
          </reference>
          <reference field="4" count="1" selected="0">
            <x v="0"/>
          </reference>
          <reference field="5" count="1" selected="0">
            <x v="58"/>
          </reference>
          <reference field="6" count="1" selected="0">
            <x v="14"/>
          </reference>
          <reference field="7" count="1">
            <x v="67"/>
          </reference>
        </references>
      </pivotArea>
    </format>
    <format dxfId="1021">
      <pivotArea dataOnly="0" labelOnly="1" outline="0" fieldPosition="0">
        <references count="5">
          <reference field="3" count="1" selected="0">
            <x v="36"/>
          </reference>
          <reference field="4" count="1" selected="0">
            <x v="1"/>
          </reference>
          <reference field="5" count="1" selected="0">
            <x v="49"/>
          </reference>
          <reference field="6" count="1" selected="0">
            <x v="14"/>
          </reference>
          <reference field="7" count="1">
            <x v="20"/>
          </reference>
        </references>
      </pivotArea>
    </format>
    <format dxfId="1020">
      <pivotArea dataOnly="0" labelOnly="1" outline="0" fieldPosition="0">
        <references count="5">
          <reference field="3" count="1" selected="0">
            <x v="36"/>
          </reference>
          <reference field="4" count="1" selected="0">
            <x v="4"/>
          </reference>
          <reference field="5" count="1" selected="0">
            <x v="55"/>
          </reference>
          <reference field="6" count="1" selected="0">
            <x v="26"/>
          </reference>
          <reference field="7" count="1">
            <x v="36"/>
          </reference>
        </references>
      </pivotArea>
    </format>
    <format dxfId="1019">
      <pivotArea dataOnly="0" labelOnly="1" outline="0" fieldPosition="0">
        <references count="5">
          <reference field="3" count="1" selected="0">
            <x v="36"/>
          </reference>
          <reference field="4" count="1" selected="0">
            <x v="5"/>
          </reference>
          <reference field="5" count="1" selected="0">
            <x v="52"/>
          </reference>
          <reference field="6" count="1" selected="0">
            <x v="1"/>
          </reference>
          <reference field="7" count="1">
            <x v="9"/>
          </reference>
        </references>
      </pivotArea>
    </format>
    <format dxfId="1018">
      <pivotArea dataOnly="0" labelOnly="1" outline="0" fieldPosition="0">
        <references count="5">
          <reference field="3" count="1" selected="0">
            <x v="36"/>
          </reference>
          <reference field="4" count="1" selected="0">
            <x v="5"/>
          </reference>
          <reference field="5" count="1" selected="0">
            <x v="55"/>
          </reference>
          <reference field="6" count="1" selected="0">
            <x v="26"/>
          </reference>
          <reference field="7" count="1">
            <x v="107"/>
          </reference>
        </references>
      </pivotArea>
    </format>
    <format dxfId="1017">
      <pivotArea dataOnly="0" labelOnly="1" outline="0" fieldPosition="0">
        <references count="5">
          <reference field="3" count="1" selected="0">
            <x v="36"/>
          </reference>
          <reference field="4" count="1" selected="0">
            <x v="5"/>
          </reference>
          <reference field="5" count="1" selected="0">
            <x v="56"/>
          </reference>
          <reference field="6" count="1" selected="0">
            <x v="14"/>
          </reference>
          <reference field="7" count="1">
            <x v="27"/>
          </reference>
        </references>
      </pivotArea>
    </format>
    <format dxfId="1016">
      <pivotArea dataOnly="0" labelOnly="1" outline="0" fieldPosition="0">
        <references count="5">
          <reference field="3" count="1" selected="0">
            <x v="37"/>
          </reference>
          <reference field="4" count="1" selected="0">
            <x v="0"/>
          </reference>
          <reference field="5" count="1" selected="0">
            <x v="2"/>
          </reference>
          <reference field="6" count="1" selected="0">
            <x v="11"/>
          </reference>
          <reference field="7" count="1">
            <x v="20"/>
          </reference>
        </references>
      </pivotArea>
    </format>
    <format dxfId="1015">
      <pivotArea dataOnly="0" labelOnly="1" outline="0" fieldPosition="0">
        <references count="5">
          <reference field="3" count="1" selected="0">
            <x v="37"/>
          </reference>
          <reference field="4" count="1" selected="0">
            <x v="0"/>
          </reference>
          <reference field="5" count="1" selected="0">
            <x v="19"/>
          </reference>
          <reference field="6" count="1" selected="0">
            <x v="14"/>
          </reference>
          <reference field="7" count="1">
            <x v="48"/>
          </reference>
        </references>
      </pivotArea>
    </format>
    <format dxfId="1014">
      <pivotArea dataOnly="0" labelOnly="1" outline="0" fieldPosition="0">
        <references count="5">
          <reference field="3" count="1" selected="0">
            <x v="37"/>
          </reference>
          <reference field="4" count="1" selected="0">
            <x v="0"/>
          </reference>
          <reference field="5" count="1" selected="0">
            <x v="35"/>
          </reference>
          <reference field="6" count="1" selected="0">
            <x v="2"/>
          </reference>
          <reference field="7" count="1">
            <x v="77"/>
          </reference>
        </references>
      </pivotArea>
    </format>
    <format dxfId="1013">
      <pivotArea dataOnly="0" labelOnly="1" outline="0" fieldPosition="0">
        <references count="6">
          <reference field="3" count="1" selected="0">
            <x v="0"/>
          </reference>
          <reference field="4" count="1" selected="0">
            <x v="0"/>
          </reference>
          <reference field="5" count="1" selected="0">
            <x v="2"/>
          </reference>
          <reference field="6" count="1" selected="0">
            <x v="11"/>
          </reference>
          <reference field="7" count="1" selected="0">
            <x v="20"/>
          </reference>
          <reference field="8" count="1">
            <x v="55"/>
          </reference>
        </references>
      </pivotArea>
    </format>
    <format dxfId="1012">
      <pivotArea dataOnly="0" labelOnly="1" outline="0" fieldPosition="0">
        <references count="6">
          <reference field="3" count="1" selected="0">
            <x v="0"/>
          </reference>
          <reference field="4" count="1" selected="0">
            <x v="0"/>
          </reference>
          <reference field="5" count="1" selected="0">
            <x v="28"/>
          </reference>
          <reference field="6" count="1" selected="0">
            <x v="15"/>
          </reference>
          <reference field="7" count="1" selected="0">
            <x v="142"/>
          </reference>
          <reference field="8" count="1">
            <x v="304"/>
          </reference>
        </references>
      </pivotArea>
    </format>
    <format dxfId="1011">
      <pivotArea dataOnly="0" labelOnly="1" outline="0" fieldPosition="0">
        <references count="6">
          <reference field="3" count="1" selected="0">
            <x v="0"/>
          </reference>
          <reference field="4" count="1" selected="0">
            <x v="0"/>
          </reference>
          <reference field="5" count="1" selected="0">
            <x v="31"/>
          </reference>
          <reference field="6" count="1" selected="0">
            <x v="25"/>
          </reference>
          <reference field="7" count="1" selected="0">
            <x v="32"/>
          </reference>
          <reference field="8" count="2">
            <x v="80"/>
            <x v="81"/>
          </reference>
        </references>
      </pivotArea>
    </format>
    <format dxfId="1010">
      <pivotArea dataOnly="0" labelOnly="1" outline="0" fieldPosition="0">
        <references count="6">
          <reference field="3" count="1" selected="0">
            <x v="0"/>
          </reference>
          <reference field="4" count="1" selected="0">
            <x v="0"/>
          </reference>
          <reference field="5" count="1" selected="0">
            <x v="35"/>
          </reference>
          <reference field="6" count="1" selected="0">
            <x v="2"/>
          </reference>
          <reference field="7" count="1" selected="0">
            <x v="62"/>
          </reference>
          <reference field="8" count="1">
            <x v="132"/>
          </reference>
        </references>
      </pivotArea>
    </format>
    <format dxfId="1009">
      <pivotArea dataOnly="0" labelOnly="1" outline="0" fieldPosition="0">
        <references count="6">
          <reference field="3" count="1" selected="0">
            <x v="0"/>
          </reference>
          <reference field="4" count="1" selected="0">
            <x v="1"/>
          </reference>
          <reference field="5" count="1" selected="0">
            <x v="49"/>
          </reference>
          <reference field="6" count="1" selected="0">
            <x v="14"/>
          </reference>
          <reference field="7" count="1" selected="0">
            <x v="20"/>
          </reference>
          <reference field="8" count="2">
            <x v="69"/>
            <x v="320"/>
          </reference>
        </references>
      </pivotArea>
    </format>
    <format dxfId="1008">
      <pivotArea dataOnly="0" labelOnly="1" outline="0" fieldPosition="0">
        <references count="6">
          <reference field="3" count="1" selected="0">
            <x v="0"/>
          </reference>
          <reference field="4" count="1" selected="0">
            <x v="4"/>
          </reference>
          <reference field="5" count="1" selected="0">
            <x v="42"/>
          </reference>
          <reference field="6" count="1" selected="0">
            <x v="14"/>
          </reference>
          <reference field="7" count="1" selected="0">
            <x v="24"/>
          </reference>
          <reference field="8" count="1">
            <x v="86"/>
          </reference>
        </references>
      </pivotArea>
    </format>
    <format dxfId="1007">
      <pivotArea dataOnly="0" labelOnly="1" outline="0" fieldPosition="0">
        <references count="6">
          <reference field="3" count="1" selected="0">
            <x v="0"/>
          </reference>
          <reference field="4" count="1" selected="0">
            <x v="4"/>
          </reference>
          <reference field="5" count="1" selected="0">
            <x v="55"/>
          </reference>
          <reference field="6" count="1" selected="0">
            <x v="26"/>
          </reference>
          <reference field="7" count="1" selected="0">
            <x v="36"/>
          </reference>
          <reference field="8" count="1">
            <x v="305"/>
          </reference>
        </references>
      </pivotArea>
    </format>
    <format dxfId="1006">
      <pivotArea dataOnly="0" labelOnly="1" outline="0" fieldPosition="0">
        <references count="6">
          <reference field="3" count="1" selected="0">
            <x v="1"/>
          </reference>
          <reference field="4" count="1" selected="0">
            <x v="0"/>
          </reference>
          <reference field="5" count="1" selected="0">
            <x v="2"/>
          </reference>
          <reference field="6" count="1" selected="0">
            <x v="11"/>
          </reference>
          <reference field="7" count="1" selected="0">
            <x v="20"/>
          </reference>
          <reference field="8" count="2">
            <x v="47"/>
            <x v="61"/>
          </reference>
        </references>
      </pivotArea>
    </format>
    <format dxfId="1005">
      <pivotArea dataOnly="0" labelOnly="1" outline="0" fieldPosition="0">
        <references count="6">
          <reference field="3" count="1" selected="0">
            <x v="1"/>
          </reference>
          <reference field="4" count="1" selected="0">
            <x v="0"/>
          </reference>
          <reference field="5" count="1" selected="0">
            <x v="2"/>
          </reference>
          <reference field="6" count="1" selected="0">
            <x v="31"/>
          </reference>
          <reference field="7" count="1" selected="0">
            <x v="20"/>
          </reference>
          <reference field="8" count="2">
            <x v="51"/>
            <x v="52"/>
          </reference>
        </references>
      </pivotArea>
    </format>
    <format dxfId="1004">
      <pivotArea dataOnly="0" labelOnly="1" outline="0" fieldPosition="0">
        <references count="6">
          <reference field="3" count="1" selected="0">
            <x v="1"/>
          </reference>
          <reference field="4" count="1" selected="0">
            <x v="0"/>
          </reference>
          <reference field="5" count="1" selected="0">
            <x v="11"/>
          </reference>
          <reference field="6" count="1" selected="0">
            <x v="13"/>
          </reference>
          <reference field="7" count="1" selected="0">
            <x v="141"/>
          </reference>
          <reference field="8" count="3">
            <x v="244"/>
            <x v="251"/>
            <x v="314"/>
          </reference>
        </references>
      </pivotArea>
    </format>
    <format dxfId="1003">
      <pivotArea dataOnly="0" labelOnly="1" outline="0" fieldPosition="0">
        <references count="6">
          <reference field="3" count="1" selected="0">
            <x v="1"/>
          </reference>
          <reference field="4" count="1" selected="0">
            <x v="0"/>
          </reference>
          <reference field="5" count="1" selected="0">
            <x v="11"/>
          </reference>
          <reference field="6" count="1" selected="0">
            <x v="13"/>
          </reference>
          <reference field="7" count="1" selected="0">
            <x v="154"/>
          </reference>
          <reference field="8" count="1">
            <x v="260"/>
          </reference>
        </references>
      </pivotArea>
    </format>
    <format dxfId="1002">
      <pivotArea dataOnly="0" labelOnly="1" outline="0" fieldPosition="0">
        <references count="6">
          <reference field="3" count="1" selected="0">
            <x v="1"/>
          </reference>
          <reference field="4" count="1" selected="0">
            <x v="0"/>
          </reference>
          <reference field="5" count="1" selected="0">
            <x v="28"/>
          </reference>
          <reference field="6" count="1" selected="0">
            <x v="15"/>
          </reference>
          <reference field="7" count="1" selected="0">
            <x v="117"/>
          </reference>
          <reference field="8" count="1">
            <x v="206"/>
          </reference>
        </references>
      </pivotArea>
    </format>
    <format dxfId="1001">
      <pivotArea dataOnly="0" labelOnly="1" outline="0" fieldPosition="0">
        <references count="6">
          <reference field="3" count="1" selected="0">
            <x v="1"/>
          </reference>
          <reference field="4" count="1" selected="0">
            <x v="0"/>
          </reference>
          <reference field="5" count="1" selected="0">
            <x v="28"/>
          </reference>
          <reference field="6" count="1" selected="0">
            <x v="15"/>
          </reference>
          <reference field="7" count="1" selected="0">
            <x v="139"/>
          </reference>
          <reference field="8" count="1">
            <x v="245"/>
          </reference>
        </references>
      </pivotArea>
    </format>
    <format dxfId="1000">
      <pivotArea dataOnly="0" labelOnly="1" outline="0" fieldPosition="0">
        <references count="6">
          <reference field="3" count="1" selected="0">
            <x v="1"/>
          </reference>
          <reference field="4" count="1" selected="0">
            <x v="0"/>
          </reference>
          <reference field="5" count="1" selected="0">
            <x v="31"/>
          </reference>
          <reference field="6" count="1" selected="0">
            <x v="25"/>
          </reference>
          <reference field="7" count="1" selected="0">
            <x v="32"/>
          </reference>
          <reference field="8" count="2">
            <x v="70"/>
            <x v="81"/>
          </reference>
        </references>
      </pivotArea>
    </format>
    <format dxfId="999">
      <pivotArea dataOnly="0" labelOnly="1" outline="0" fieldPosition="0">
        <references count="6">
          <reference field="3" count="1" selected="0">
            <x v="1"/>
          </reference>
          <reference field="4" count="1" selected="0">
            <x v="0"/>
          </reference>
          <reference field="5" count="1" selected="0">
            <x v="35"/>
          </reference>
          <reference field="6" count="1" selected="0">
            <x v="2"/>
          </reference>
          <reference field="7" count="1" selected="0">
            <x v="62"/>
          </reference>
          <reference field="8" count="1">
            <x v="132"/>
          </reference>
        </references>
      </pivotArea>
    </format>
    <format dxfId="998">
      <pivotArea dataOnly="0" labelOnly="1" outline="0" fieldPosition="0">
        <references count="6">
          <reference field="3" count="1" selected="0">
            <x v="1"/>
          </reference>
          <reference field="4" count="1" selected="0">
            <x v="0"/>
          </reference>
          <reference field="5" count="1" selected="0">
            <x v="53"/>
          </reference>
          <reference field="6" count="1" selected="0">
            <x v="1"/>
          </reference>
          <reference field="7" count="1" selected="0">
            <x v="129"/>
          </reference>
          <reference field="8" count="3">
            <x v="245"/>
            <x v="255"/>
            <x v="313"/>
          </reference>
        </references>
      </pivotArea>
    </format>
    <format dxfId="997">
      <pivotArea dataOnly="0" labelOnly="1" outline="0" fieldPosition="0">
        <references count="6">
          <reference field="3" count="1" selected="0">
            <x v="1"/>
          </reference>
          <reference field="4" count="1" selected="0">
            <x v="1"/>
          </reference>
          <reference field="5" count="1" selected="0">
            <x v="49"/>
          </reference>
          <reference field="6" count="1" selected="0">
            <x v="14"/>
          </reference>
          <reference field="7" count="1" selected="0">
            <x v="20"/>
          </reference>
          <reference field="8" count="4">
            <x v="69"/>
            <x v="149"/>
            <x v="222"/>
            <x v="320"/>
          </reference>
        </references>
      </pivotArea>
    </format>
    <format dxfId="996">
      <pivotArea dataOnly="0" labelOnly="1" outline="0" fieldPosition="0">
        <references count="6">
          <reference field="3" count="1" selected="0">
            <x v="1"/>
          </reference>
          <reference field="4" count="1" selected="0">
            <x v="4"/>
          </reference>
          <reference field="5" count="1" selected="0">
            <x v="15"/>
          </reference>
          <reference field="6" count="1" selected="0">
            <x v="40"/>
          </reference>
          <reference field="7" count="1" selected="0">
            <x v="44"/>
          </reference>
          <reference field="8" count="1">
            <x v="84"/>
          </reference>
        </references>
      </pivotArea>
    </format>
    <format dxfId="995">
      <pivotArea dataOnly="0" labelOnly="1" outline="0" fieldPosition="0">
        <references count="6">
          <reference field="3" count="1" selected="0">
            <x v="1"/>
          </reference>
          <reference field="4" count="1" selected="0">
            <x v="5"/>
          </reference>
          <reference field="5" count="1" selected="0">
            <x v="15"/>
          </reference>
          <reference field="6" count="1" selected="0">
            <x v="40"/>
          </reference>
          <reference field="7" count="1" selected="0">
            <x v="25"/>
          </reference>
          <reference field="8" count="1">
            <x v="43"/>
          </reference>
        </references>
      </pivotArea>
    </format>
    <format dxfId="994">
      <pivotArea dataOnly="0" labelOnly="1" outline="0" fieldPosition="0">
        <references count="6">
          <reference field="3" count="1" selected="0">
            <x v="1"/>
          </reference>
          <reference field="4" count="1" selected="0">
            <x v="5"/>
          </reference>
          <reference field="5" count="1" selected="0">
            <x v="52"/>
          </reference>
          <reference field="6" count="1" selected="0">
            <x v="1"/>
          </reference>
          <reference field="7" count="1" selected="0">
            <x v="9"/>
          </reference>
          <reference field="8" count="1">
            <x v="306"/>
          </reference>
        </references>
      </pivotArea>
    </format>
    <format dxfId="993">
      <pivotArea dataOnly="0" labelOnly="1" outline="0" fieldPosition="0">
        <references count="6">
          <reference field="3" count="1" selected="0">
            <x v="1"/>
          </reference>
          <reference field="4" count="1" selected="0">
            <x v="6"/>
          </reference>
          <reference field="5" count="1" selected="0">
            <x v="53"/>
          </reference>
          <reference field="6" count="1" selected="0">
            <x v="1"/>
          </reference>
          <reference field="7" count="1" selected="0">
            <x v="129"/>
          </reference>
          <reference field="8" count="1">
            <x v="313"/>
          </reference>
        </references>
      </pivotArea>
    </format>
    <format dxfId="992">
      <pivotArea dataOnly="0" labelOnly="1" outline="0" fieldPosition="0">
        <references count="6">
          <reference field="3" count="1" selected="0">
            <x v="2"/>
          </reference>
          <reference field="4" count="1" selected="0">
            <x v="0"/>
          </reference>
          <reference field="5" count="1" selected="0">
            <x v="2"/>
          </reference>
          <reference field="6" count="1" selected="0">
            <x v="11"/>
          </reference>
          <reference field="7" count="1" selected="0">
            <x v="20"/>
          </reference>
          <reference field="8" count="2">
            <x v="47"/>
            <x v="51"/>
          </reference>
        </references>
      </pivotArea>
    </format>
    <format dxfId="991">
      <pivotArea dataOnly="0" labelOnly="1" outline="0" fieldPosition="0">
        <references count="6">
          <reference field="3" count="1" selected="0">
            <x v="2"/>
          </reference>
          <reference field="4" count="1" selected="0">
            <x v="0"/>
          </reference>
          <reference field="5" count="1" selected="0">
            <x v="2"/>
          </reference>
          <reference field="6" count="1" selected="0">
            <x v="31"/>
          </reference>
          <reference field="7" count="1" selected="0">
            <x v="20"/>
          </reference>
          <reference field="8" count="1">
            <x v="52"/>
          </reference>
        </references>
      </pivotArea>
    </format>
    <format dxfId="990">
      <pivotArea dataOnly="0" labelOnly="1" outline="0" fieldPosition="0">
        <references count="6">
          <reference field="3" count="1" selected="0">
            <x v="2"/>
          </reference>
          <reference field="4" count="1" selected="0">
            <x v="0"/>
          </reference>
          <reference field="5" count="1" selected="0">
            <x v="28"/>
          </reference>
          <reference field="6" count="1" selected="0">
            <x v="15"/>
          </reference>
          <reference field="7" count="1" selected="0">
            <x v="132"/>
          </reference>
          <reference field="8" count="1">
            <x v="227"/>
          </reference>
        </references>
      </pivotArea>
    </format>
    <format dxfId="989">
      <pivotArea dataOnly="0" labelOnly="1" outline="0" fieldPosition="0">
        <references count="6">
          <reference field="3" count="1" selected="0">
            <x v="2"/>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988">
      <pivotArea dataOnly="0" labelOnly="1" outline="0" fieldPosition="0">
        <references count="6">
          <reference field="3" count="1" selected="0">
            <x v="2"/>
          </reference>
          <reference field="4" count="1" selected="0">
            <x v="0"/>
          </reference>
          <reference field="5" count="1" selected="0">
            <x v="35"/>
          </reference>
          <reference field="6" count="1" selected="0">
            <x v="2"/>
          </reference>
          <reference field="7" count="1" selected="0">
            <x v="62"/>
          </reference>
          <reference field="8" count="1">
            <x v="132"/>
          </reference>
        </references>
      </pivotArea>
    </format>
    <format dxfId="987">
      <pivotArea dataOnly="0" labelOnly="1" outline="0" fieldPosition="0">
        <references count="6">
          <reference field="3" count="1" selected="0">
            <x v="2"/>
          </reference>
          <reference field="4" count="1" selected="0">
            <x v="1"/>
          </reference>
          <reference field="5" count="1" selected="0">
            <x v="49"/>
          </reference>
          <reference field="6" count="1" selected="0">
            <x v="14"/>
          </reference>
          <reference field="7" count="1" selected="0">
            <x v="20"/>
          </reference>
          <reference field="8" count="3">
            <x v="69"/>
            <x v="245"/>
            <x v="320"/>
          </reference>
        </references>
      </pivotArea>
    </format>
    <format dxfId="986">
      <pivotArea dataOnly="0" labelOnly="1" outline="0" fieldPosition="0">
        <references count="6">
          <reference field="3" count="1" selected="0">
            <x v="2"/>
          </reference>
          <reference field="4" count="1" selected="0">
            <x v="4"/>
          </reference>
          <reference field="5" count="1" selected="0">
            <x v="15"/>
          </reference>
          <reference field="6" count="1" selected="0">
            <x v="40"/>
          </reference>
          <reference field="7" count="1" selected="0">
            <x v="127"/>
          </reference>
          <reference field="8" count="1">
            <x v="209"/>
          </reference>
        </references>
      </pivotArea>
    </format>
    <format dxfId="985">
      <pivotArea dataOnly="0" labelOnly="1" outline="0" fieldPosition="0">
        <references count="6">
          <reference field="3" count="1" selected="0">
            <x v="2"/>
          </reference>
          <reference field="4" count="1" selected="0">
            <x v="5"/>
          </reference>
          <reference field="5" count="1" selected="0">
            <x v="15"/>
          </reference>
          <reference field="6" count="1" selected="0">
            <x v="40"/>
          </reference>
          <reference field="7" count="1" selected="0">
            <x v="39"/>
          </reference>
          <reference field="8" count="1">
            <x v="84"/>
          </reference>
        </references>
      </pivotArea>
    </format>
    <format dxfId="984">
      <pivotArea dataOnly="0" labelOnly="1" outline="0" fieldPosition="0">
        <references count="6">
          <reference field="3" count="1" selected="0">
            <x v="2"/>
          </reference>
          <reference field="4" count="1" selected="0">
            <x v="5"/>
          </reference>
          <reference field="5" count="1" selected="0">
            <x v="52"/>
          </reference>
          <reference field="6" count="1" selected="0">
            <x v="1"/>
          </reference>
          <reference field="7" count="1" selected="0">
            <x v="38"/>
          </reference>
          <reference field="8" count="1">
            <x v="306"/>
          </reference>
        </references>
      </pivotArea>
    </format>
    <format dxfId="983">
      <pivotArea dataOnly="0" labelOnly="1" outline="0" fieldPosition="0">
        <references count="6">
          <reference field="3" count="1" selected="0">
            <x v="3"/>
          </reference>
          <reference field="4" count="1" selected="0">
            <x v="0"/>
          </reference>
          <reference field="5" count="1" selected="0">
            <x v="2"/>
          </reference>
          <reference field="6" count="1" selected="0">
            <x v="11"/>
          </reference>
          <reference field="7" count="1" selected="0">
            <x v="20"/>
          </reference>
          <reference field="8" count="1">
            <x v="55"/>
          </reference>
        </references>
      </pivotArea>
    </format>
    <format dxfId="982">
      <pivotArea dataOnly="0" labelOnly="1" outline="0" fieldPosition="0">
        <references count="6">
          <reference field="3" count="1" selected="0">
            <x v="3"/>
          </reference>
          <reference field="4" count="1" selected="0">
            <x v="0"/>
          </reference>
          <reference field="5" count="1" selected="0">
            <x v="2"/>
          </reference>
          <reference field="6" count="1" selected="0">
            <x v="31"/>
          </reference>
          <reference field="7" count="1" selected="0">
            <x v="20"/>
          </reference>
          <reference field="8" count="3">
            <x v="51"/>
            <x v="55"/>
            <x v="63"/>
          </reference>
        </references>
      </pivotArea>
    </format>
    <format dxfId="981">
      <pivotArea dataOnly="0" labelOnly="1" outline="0" fieldPosition="0">
        <references count="6">
          <reference field="3" count="1" selected="0">
            <x v="3"/>
          </reference>
          <reference field="4" count="1" selected="0">
            <x v="0"/>
          </reference>
          <reference field="5" count="1" selected="0">
            <x v="11"/>
          </reference>
          <reference field="6" count="1" selected="0">
            <x v="13"/>
          </reference>
          <reference field="7" count="1" selected="0">
            <x v="141"/>
          </reference>
          <reference field="8" count="3">
            <x v="244"/>
            <x v="251"/>
            <x v="314"/>
          </reference>
        </references>
      </pivotArea>
    </format>
    <format dxfId="980">
      <pivotArea dataOnly="0" labelOnly="1" outline="0" fieldPosition="0">
        <references count="6">
          <reference field="3" count="1" selected="0">
            <x v="3"/>
          </reference>
          <reference field="4" count="1" selected="0">
            <x v="0"/>
          </reference>
          <reference field="5" count="1" selected="0">
            <x v="11"/>
          </reference>
          <reference field="6" count="1" selected="0">
            <x v="13"/>
          </reference>
          <reference field="7" count="1" selected="0">
            <x v="154"/>
          </reference>
          <reference field="8" count="1">
            <x v="260"/>
          </reference>
        </references>
      </pivotArea>
    </format>
    <format dxfId="979">
      <pivotArea dataOnly="0" labelOnly="1" outline="0" fieldPosition="0">
        <references count="6">
          <reference field="3" count="1" selected="0">
            <x v="3"/>
          </reference>
          <reference field="4" count="1" selected="0">
            <x v="0"/>
          </reference>
          <reference field="5" count="1" selected="0">
            <x v="19"/>
          </reference>
          <reference field="6" count="1" selected="0">
            <x v="14"/>
          </reference>
          <reference field="7" count="1" selected="0">
            <x v="48"/>
          </reference>
          <reference field="8" count="1">
            <x v="162"/>
          </reference>
        </references>
      </pivotArea>
    </format>
    <format dxfId="978">
      <pivotArea dataOnly="0" labelOnly="1" outline="0" fieldPosition="0">
        <references count="6">
          <reference field="3" count="1" selected="0">
            <x v="3"/>
          </reference>
          <reference field="4" count="1" selected="0">
            <x v="0"/>
          </reference>
          <reference field="5" count="1" selected="0">
            <x v="28"/>
          </reference>
          <reference field="6" count="1" selected="0">
            <x v="15"/>
          </reference>
          <reference field="7" count="1" selected="0">
            <x v="79"/>
          </reference>
          <reference field="8" count="1">
            <x v="284"/>
          </reference>
        </references>
      </pivotArea>
    </format>
    <format dxfId="977">
      <pivotArea dataOnly="0" labelOnly="1" outline="0" fieldPosition="0">
        <references count="6">
          <reference field="3" count="1" selected="0">
            <x v="3"/>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976">
      <pivotArea dataOnly="0" labelOnly="1" outline="0" fieldPosition="0">
        <references count="6">
          <reference field="3" count="1" selected="0">
            <x v="3"/>
          </reference>
          <reference field="4" count="1" selected="0">
            <x v="0"/>
          </reference>
          <reference field="5" count="1" selected="0">
            <x v="35"/>
          </reference>
          <reference field="6" count="1" selected="0">
            <x v="2"/>
          </reference>
          <reference field="7" count="1" selected="0">
            <x v="62"/>
          </reference>
          <reference field="8" count="1">
            <x v="132"/>
          </reference>
        </references>
      </pivotArea>
    </format>
    <format dxfId="975">
      <pivotArea dataOnly="0" labelOnly="1" outline="0" fieldPosition="0">
        <references count="6">
          <reference field="3" count="1" selected="0">
            <x v="3"/>
          </reference>
          <reference field="4" count="1" selected="0">
            <x v="0"/>
          </reference>
          <reference field="5" count="1" selected="0">
            <x v="53"/>
          </reference>
          <reference field="6" count="1" selected="0">
            <x v="1"/>
          </reference>
          <reference field="7" count="1" selected="0">
            <x v="129"/>
          </reference>
          <reference field="8" count="4">
            <x v="245"/>
            <x v="253"/>
            <x v="255"/>
            <x v="313"/>
          </reference>
        </references>
      </pivotArea>
    </format>
    <format dxfId="974">
      <pivotArea dataOnly="0" labelOnly="1" outline="0" fieldPosition="0">
        <references count="6">
          <reference field="3" count="1" selected="0">
            <x v="3"/>
          </reference>
          <reference field="4" count="1" selected="0">
            <x v="1"/>
          </reference>
          <reference field="5" count="1" selected="0">
            <x v="49"/>
          </reference>
          <reference field="6" count="1" selected="0">
            <x v="14"/>
          </reference>
          <reference field="7" count="1" selected="0">
            <x v="20"/>
          </reference>
          <reference field="8" count="3">
            <x v="69"/>
            <x v="168"/>
            <x v="320"/>
          </reference>
        </references>
      </pivotArea>
    </format>
    <format dxfId="973">
      <pivotArea dataOnly="0" labelOnly="1" outline="0" fieldPosition="0">
        <references count="6">
          <reference field="3" count="1" selected="0">
            <x v="3"/>
          </reference>
          <reference field="4" count="1" selected="0">
            <x v="4"/>
          </reference>
          <reference field="5" count="1" selected="0">
            <x v="15"/>
          </reference>
          <reference field="6" count="1" selected="0">
            <x v="40"/>
          </reference>
          <reference field="7" count="1" selected="0">
            <x v="44"/>
          </reference>
          <reference field="8" count="1">
            <x v="84"/>
          </reference>
        </references>
      </pivotArea>
    </format>
    <format dxfId="972">
      <pivotArea dataOnly="0" labelOnly="1" outline="0" fieldPosition="0">
        <references count="6">
          <reference field="3" count="1" selected="0">
            <x v="3"/>
          </reference>
          <reference field="4" count="1" selected="0">
            <x v="5"/>
          </reference>
          <reference field="5" count="1" selected="0">
            <x v="14"/>
          </reference>
          <reference field="6" count="1" selected="0">
            <x v="40"/>
          </reference>
          <reference field="7" count="1" selected="0">
            <x v="149"/>
          </reference>
          <reference field="8" count="1">
            <x v="245"/>
          </reference>
        </references>
      </pivotArea>
    </format>
    <format dxfId="971">
      <pivotArea dataOnly="0" labelOnly="1" outline="0" fieldPosition="0">
        <references count="6">
          <reference field="3" count="1" selected="0">
            <x v="3"/>
          </reference>
          <reference field="4" count="1" selected="0">
            <x v="5"/>
          </reference>
          <reference field="5" count="1" selected="0">
            <x v="15"/>
          </reference>
          <reference field="6" count="1" selected="0">
            <x v="40"/>
          </reference>
          <reference field="7" count="1" selected="0">
            <x v="25"/>
          </reference>
          <reference field="8" count="1">
            <x v="43"/>
          </reference>
        </references>
      </pivotArea>
    </format>
    <format dxfId="970">
      <pivotArea dataOnly="0" labelOnly="1" outline="0" fieldPosition="0">
        <references count="6">
          <reference field="3" count="1" selected="0">
            <x v="3"/>
          </reference>
          <reference field="4" count="1" selected="0">
            <x v="5"/>
          </reference>
          <reference field="5" count="1" selected="0">
            <x v="52"/>
          </reference>
          <reference field="6" count="1" selected="0">
            <x v="1"/>
          </reference>
          <reference field="7" count="1" selected="0">
            <x v="9"/>
          </reference>
          <reference field="8" count="5">
            <x v="176"/>
            <x v="193"/>
            <x v="214"/>
            <x v="245"/>
            <x v="306"/>
          </reference>
        </references>
      </pivotArea>
    </format>
    <format dxfId="969">
      <pivotArea dataOnly="0" labelOnly="1" outline="0" fieldPosition="0">
        <references count="6">
          <reference field="3" count="1" selected="0">
            <x v="3"/>
          </reference>
          <reference field="4" count="1" selected="0">
            <x v="5"/>
          </reference>
          <reference field="5" count="1" selected="0">
            <x v="55"/>
          </reference>
          <reference field="6" count="1" selected="0">
            <x v="26"/>
          </reference>
          <reference field="7" count="1" selected="0">
            <x v="87"/>
          </reference>
          <reference field="8" count="4">
            <x v="176"/>
            <x v="178"/>
            <x v="247"/>
            <x v="287"/>
          </reference>
        </references>
      </pivotArea>
    </format>
    <format dxfId="968">
      <pivotArea dataOnly="0" labelOnly="1" outline="0" fieldPosition="0">
        <references count="6">
          <reference field="3" count="1" selected="0">
            <x v="3"/>
          </reference>
          <reference field="4" count="1" selected="0">
            <x v="5"/>
          </reference>
          <reference field="5" count="1" selected="0">
            <x v="56"/>
          </reference>
          <reference field="6" count="1" selected="0">
            <x v="14"/>
          </reference>
          <reference field="7" count="1" selected="0">
            <x v="54"/>
          </reference>
          <reference field="8" count="4">
            <x v="165"/>
            <x v="174"/>
            <x v="216"/>
            <x v="305"/>
          </reference>
        </references>
      </pivotArea>
    </format>
    <format dxfId="967">
      <pivotArea dataOnly="0" labelOnly="1" outline="0" fieldPosition="0">
        <references count="6">
          <reference field="3" count="1" selected="0">
            <x v="3"/>
          </reference>
          <reference field="4" count="1" selected="0">
            <x v="6"/>
          </reference>
          <reference field="5" count="1" selected="0">
            <x v="50"/>
          </reference>
          <reference field="6" count="1" selected="0">
            <x v="24"/>
          </reference>
          <reference field="7" count="1" selected="0">
            <x v="152"/>
          </reference>
          <reference field="8" count="1">
            <x v="250"/>
          </reference>
        </references>
      </pivotArea>
    </format>
    <format dxfId="966">
      <pivotArea dataOnly="0" labelOnly="1" outline="0" fieldPosition="0">
        <references count="6">
          <reference field="3" count="1" selected="0">
            <x v="3"/>
          </reference>
          <reference field="4" count="1" selected="0">
            <x v="6"/>
          </reference>
          <reference field="5" count="1" selected="0">
            <x v="53"/>
          </reference>
          <reference field="6" count="1" selected="0">
            <x v="1"/>
          </reference>
          <reference field="7" count="1" selected="0">
            <x v="129"/>
          </reference>
          <reference field="8" count="3">
            <x v="245"/>
            <x v="255"/>
            <x v="313"/>
          </reference>
        </references>
      </pivotArea>
    </format>
    <format dxfId="965">
      <pivotArea dataOnly="0" labelOnly="1" outline="0" fieldPosition="0">
        <references count="6">
          <reference field="3" count="1" selected="0">
            <x v="4"/>
          </reference>
          <reference field="4" count="1" selected="0">
            <x v="0"/>
          </reference>
          <reference field="5" count="1" selected="0">
            <x v="1"/>
          </reference>
          <reference field="6" count="1" selected="0">
            <x v="50"/>
          </reference>
          <reference field="7" count="1" selected="0">
            <x v="56"/>
          </reference>
          <reference field="8" count="2">
            <x v="145"/>
            <x v="148"/>
          </reference>
        </references>
      </pivotArea>
    </format>
    <format dxfId="964">
      <pivotArea dataOnly="0" labelOnly="1" outline="0" fieldPosition="0">
        <references count="6">
          <reference field="3" count="1" selected="0">
            <x v="4"/>
          </reference>
          <reference field="4" count="1" selected="0">
            <x v="0"/>
          </reference>
          <reference field="5" count="1" selected="0">
            <x v="2"/>
          </reference>
          <reference field="6" count="1" selected="0">
            <x v="11"/>
          </reference>
          <reference field="7" count="1" selected="0">
            <x v="20"/>
          </reference>
          <reference field="8" count="2">
            <x v="47"/>
            <x v="54"/>
          </reference>
        </references>
      </pivotArea>
    </format>
    <format dxfId="963">
      <pivotArea dataOnly="0" labelOnly="1" outline="0" fieldPosition="0">
        <references count="6">
          <reference field="3" count="1" selected="0">
            <x v="4"/>
          </reference>
          <reference field="4" count="1" selected="0">
            <x v="0"/>
          </reference>
          <reference field="5" count="1" selected="0">
            <x v="2"/>
          </reference>
          <reference field="6" count="1" selected="0">
            <x v="19"/>
          </reference>
          <reference field="7" count="1" selected="0">
            <x v="97"/>
          </reference>
          <reference field="8" count="2">
            <x v="173"/>
            <x v="184"/>
          </reference>
        </references>
      </pivotArea>
    </format>
    <format dxfId="962">
      <pivotArea dataOnly="0" labelOnly="1" outline="0" fieldPosition="0">
        <references count="6">
          <reference field="3" count="1" selected="0">
            <x v="4"/>
          </reference>
          <reference field="4" count="1" selected="0">
            <x v="0"/>
          </reference>
          <reference field="5" count="1" selected="0">
            <x v="2"/>
          </reference>
          <reference field="6" count="1" selected="0">
            <x v="19"/>
          </reference>
          <reference field="7" count="1" selected="0">
            <x v="148"/>
          </reference>
          <reference field="8" count="1">
            <x v="282"/>
          </reference>
        </references>
      </pivotArea>
    </format>
    <format dxfId="961">
      <pivotArea dataOnly="0" labelOnly="1" outline="0" fieldPosition="0">
        <references count="6">
          <reference field="3" count="1" selected="0">
            <x v="4"/>
          </reference>
          <reference field="4" count="1" selected="0">
            <x v="0"/>
          </reference>
          <reference field="5" count="1" selected="0">
            <x v="2"/>
          </reference>
          <reference field="6" count="1" selected="0">
            <x v="31"/>
          </reference>
          <reference field="7" count="1" selected="0">
            <x v="20"/>
          </reference>
          <reference field="8" count="3">
            <x v="52"/>
            <x v="55"/>
            <x v="56"/>
          </reference>
        </references>
      </pivotArea>
    </format>
    <format dxfId="960">
      <pivotArea dataOnly="0" labelOnly="1" outline="0" fieldPosition="0">
        <references count="6">
          <reference field="3" count="1" selected="0">
            <x v="4"/>
          </reference>
          <reference field="4" count="1" selected="0">
            <x v="0"/>
          </reference>
          <reference field="5" count="1" selected="0">
            <x v="2"/>
          </reference>
          <reference field="6" count="1" selected="0">
            <x v="60"/>
          </reference>
          <reference field="7" count="1" selected="0">
            <x v="96"/>
          </reference>
          <reference field="8" count="2">
            <x v="184"/>
            <x v="200"/>
          </reference>
        </references>
      </pivotArea>
    </format>
    <format dxfId="959">
      <pivotArea dataOnly="0" labelOnly="1" outline="0" fieldPosition="0">
        <references count="6">
          <reference field="3" count="1" selected="0">
            <x v="4"/>
          </reference>
          <reference field="4" count="1" selected="0">
            <x v="0"/>
          </reference>
          <reference field="5" count="1" selected="0">
            <x v="2"/>
          </reference>
          <reference field="6" count="1" selected="0">
            <x v="60"/>
          </reference>
          <reference field="7" count="1" selected="0">
            <x v="148"/>
          </reference>
          <reference field="8" count="1">
            <x v="282"/>
          </reference>
        </references>
      </pivotArea>
    </format>
    <format dxfId="958">
      <pivotArea dataOnly="0" labelOnly="1" outline="0" fieldPosition="0">
        <references count="6">
          <reference field="3" count="1" selected="0">
            <x v="4"/>
          </reference>
          <reference field="4" count="1" selected="0">
            <x v="0"/>
          </reference>
          <reference field="5" count="1" selected="0">
            <x v="2"/>
          </reference>
          <reference field="6" count="1" selected="0">
            <x v="63"/>
          </reference>
          <reference field="7" count="1" selected="0">
            <x v="148"/>
          </reference>
          <reference field="8" count="1">
            <x v="282"/>
          </reference>
        </references>
      </pivotArea>
    </format>
    <format dxfId="957">
      <pivotArea dataOnly="0" labelOnly="1" outline="0" fieldPosition="0">
        <references count="6">
          <reference field="3" count="1" selected="0">
            <x v="4"/>
          </reference>
          <reference field="4" count="1" selected="0">
            <x v="0"/>
          </reference>
          <reference field="5" count="1" selected="0">
            <x v="5"/>
          </reference>
          <reference field="6" count="1" selected="0">
            <x v="20"/>
          </reference>
          <reference field="7" count="1" selected="0">
            <x v="96"/>
          </reference>
          <reference field="8" count="1">
            <x v="202"/>
          </reference>
        </references>
      </pivotArea>
    </format>
    <format dxfId="956">
      <pivotArea dataOnly="0" labelOnly="1" outline="0" fieldPosition="0">
        <references count="6">
          <reference field="3" count="1" selected="0">
            <x v="4"/>
          </reference>
          <reference field="4" count="1" selected="0">
            <x v="0"/>
          </reference>
          <reference field="5" count="1" selected="0">
            <x v="6"/>
          </reference>
          <reference field="6" count="1" selected="0">
            <x v="62"/>
          </reference>
          <reference field="7" count="1" selected="0">
            <x v="99"/>
          </reference>
          <reference field="8" count="1">
            <x v="185"/>
          </reference>
        </references>
      </pivotArea>
    </format>
    <format dxfId="955">
      <pivotArea dataOnly="0" labelOnly="1" outline="0" fieldPosition="0">
        <references count="6">
          <reference field="3" count="1" selected="0">
            <x v="4"/>
          </reference>
          <reference field="4" count="1" selected="0">
            <x v="0"/>
          </reference>
          <reference field="5" count="1" selected="0">
            <x v="10"/>
          </reference>
          <reference field="6" count="1" selected="0">
            <x v="25"/>
          </reference>
          <reference field="7" count="1" selected="0">
            <x v="111"/>
          </reference>
          <reference field="8" count="3">
            <x v="193"/>
            <x v="204"/>
            <x v="237"/>
          </reference>
        </references>
      </pivotArea>
    </format>
    <format dxfId="954">
      <pivotArea dataOnly="0" labelOnly="1" outline="0" fieldPosition="0">
        <references count="6">
          <reference field="3" count="1" selected="0">
            <x v="4"/>
          </reference>
          <reference field="4" count="1" selected="0">
            <x v="0"/>
          </reference>
          <reference field="5" count="1" selected="0">
            <x v="10"/>
          </reference>
          <reference field="6" count="1" selected="0">
            <x v="25"/>
          </reference>
          <reference field="7" count="1" selected="0">
            <x v="128"/>
          </reference>
          <reference field="8" count="1">
            <x v="237"/>
          </reference>
        </references>
      </pivotArea>
    </format>
    <format dxfId="953">
      <pivotArea dataOnly="0" labelOnly="1" outline="0" fieldPosition="0">
        <references count="6">
          <reference field="3" count="1" selected="0">
            <x v="4"/>
          </reference>
          <reference field="4" count="1" selected="0">
            <x v="0"/>
          </reference>
          <reference field="5" count="1" selected="0">
            <x v="10"/>
          </reference>
          <reference field="6" count="1" selected="0">
            <x v="25"/>
          </reference>
          <reference field="7" count="1" selected="0">
            <x v="131"/>
          </reference>
          <reference field="8" count="2">
            <x v="237"/>
            <x v="252"/>
          </reference>
        </references>
      </pivotArea>
    </format>
    <format dxfId="952">
      <pivotArea dataOnly="0" labelOnly="1" outline="0" fieldPosition="0">
        <references count="6">
          <reference field="3" count="1" selected="0">
            <x v="4"/>
          </reference>
          <reference field="4" count="1" selected="0">
            <x v="0"/>
          </reference>
          <reference field="5" count="1" selected="0">
            <x v="11"/>
          </reference>
          <reference field="6" count="1" selected="0">
            <x v="13"/>
          </reference>
          <reference field="7" count="1" selected="0">
            <x v="29"/>
          </reference>
          <reference field="8" count="17">
            <x v="73"/>
            <x v="75"/>
            <x v="94"/>
            <x v="98"/>
            <x v="108"/>
            <x v="113"/>
            <x v="125"/>
            <x v="132"/>
            <x v="145"/>
            <x v="148"/>
            <x v="165"/>
            <x v="177"/>
            <x v="197"/>
            <x v="203"/>
            <x v="213"/>
            <x v="252"/>
            <x v="286"/>
          </reference>
        </references>
      </pivotArea>
    </format>
    <format dxfId="951">
      <pivotArea dataOnly="0" labelOnly="1" outline="0" fieldPosition="0">
        <references count="6">
          <reference field="3" count="1" selected="0">
            <x v="4"/>
          </reference>
          <reference field="4" count="1" selected="0">
            <x v="0"/>
          </reference>
          <reference field="5" count="1" selected="0">
            <x v="12"/>
          </reference>
          <reference field="6" count="1" selected="0">
            <x v="25"/>
          </reference>
          <reference field="7" count="1" selected="0">
            <x v="155"/>
          </reference>
          <reference field="8" count="1">
            <x v="291"/>
          </reference>
        </references>
      </pivotArea>
    </format>
    <format dxfId="950">
      <pivotArea dataOnly="0" labelOnly="1" outline="0" fieldPosition="0">
        <references count="6">
          <reference field="3" count="1" selected="0">
            <x v="4"/>
          </reference>
          <reference field="4" count="1" selected="0">
            <x v="0"/>
          </reference>
          <reference field="5" count="1" selected="0">
            <x v="13"/>
          </reference>
          <reference field="6" count="1" selected="0">
            <x v="35"/>
          </reference>
          <reference field="7" count="1" selected="0">
            <x v="133"/>
          </reference>
          <reference field="8" count="1">
            <x v="239"/>
          </reference>
        </references>
      </pivotArea>
    </format>
    <format dxfId="949">
      <pivotArea dataOnly="0" labelOnly="1" outline="0" fieldPosition="0">
        <references count="6">
          <reference field="3" count="1" selected="0">
            <x v="4"/>
          </reference>
          <reference field="4" count="1" selected="0">
            <x v="0"/>
          </reference>
          <reference field="5" count="1" selected="0">
            <x v="15"/>
          </reference>
          <reference field="6" count="1" selected="0">
            <x v="40"/>
          </reference>
          <reference field="7" count="1" selected="0">
            <x v="54"/>
          </reference>
          <reference field="8" count="1">
            <x v="102"/>
          </reference>
        </references>
      </pivotArea>
    </format>
    <format dxfId="948">
      <pivotArea dataOnly="0" labelOnly="1" outline="0" fieldPosition="0">
        <references count="6">
          <reference field="3" count="1" selected="0">
            <x v="4"/>
          </reference>
          <reference field="4" count="1" selected="0">
            <x v="0"/>
          </reference>
          <reference field="5" count="1" selected="0">
            <x v="22"/>
          </reference>
          <reference field="6" count="1" selected="0">
            <x v="21"/>
          </reference>
          <reference field="7" count="1" selected="0">
            <x v="140"/>
          </reference>
          <reference field="8" count="3">
            <x v="240"/>
            <x v="249"/>
            <x v="302"/>
          </reference>
        </references>
      </pivotArea>
    </format>
    <format dxfId="947">
      <pivotArea dataOnly="0" labelOnly="1" outline="0" fieldPosition="0">
        <references count="6">
          <reference field="3" count="1" selected="0">
            <x v="4"/>
          </reference>
          <reference field="4" count="1" selected="0">
            <x v="0"/>
          </reference>
          <reference field="5" count="1" selected="0">
            <x v="27"/>
          </reference>
          <reference field="6" count="1" selected="0">
            <x v="14"/>
          </reference>
          <reference field="7" count="1" selected="0">
            <x v="153"/>
          </reference>
          <reference field="8" count="1">
            <x v="256"/>
          </reference>
        </references>
      </pivotArea>
    </format>
    <format dxfId="946">
      <pivotArea dataOnly="0" labelOnly="1" outline="0" fieldPosition="0">
        <references count="6">
          <reference field="3" count="1" selected="0">
            <x v="4"/>
          </reference>
          <reference field="4" count="1" selected="0">
            <x v="0"/>
          </reference>
          <reference field="5" count="1" selected="0">
            <x v="27"/>
          </reference>
          <reference field="6" count="1" selected="0">
            <x v="22"/>
          </reference>
          <reference field="7" count="1" selected="0">
            <x v="125"/>
          </reference>
          <reference field="8" count="1">
            <x v="219"/>
          </reference>
        </references>
      </pivotArea>
    </format>
    <format dxfId="945">
      <pivotArea dataOnly="0" labelOnly="1" outline="0" fieldPosition="0">
        <references count="6">
          <reference field="3" count="1" selected="0">
            <x v="4"/>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944">
      <pivotArea dataOnly="0" labelOnly="1" outline="0" fieldPosition="0">
        <references count="6">
          <reference field="3" count="1" selected="0">
            <x v="4"/>
          </reference>
          <reference field="4" count="1" selected="0">
            <x v="0"/>
          </reference>
          <reference field="5" count="1" selected="0">
            <x v="31"/>
          </reference>
          <reference field="6" count="1" selected="0">
            <x v="25"/>
          </reference>
          <reference field="7" count="1" selected="0">
            <x v="102"/>
          </reference>
          <reference field="8" count="1">
            <x v="203"/>
          </reference>
        </references>
      </pivotArea>
    </format>
    <format dxfId="943">
      <pivotArea dataOnly="0" labelOnly="1" outline="0" fieldPosition="0">
        <references count="6">
          <reference field="3" count="1" selected="0">
            <x v="4"/>
          </reference>
          <reference field="4" count="1" selected="0">
            <x v="0"/>
          </reference>
          <reference field="5" count="1" selected="0">
            <x v="33"/>
          </reference>
          <reference field="6" count="1" selected="0">
            <x v="61"/>
          </reference>
          <reference field="7" count="1" selected="0">
            <x v="97"/>
          </reference>
          <reference field="8" count="1">
            <x v="201"/>
          </reference>
        </references>
      </pivotArea>
    </format>
    <format dxfId="942">
      <pivotArea dataOnly="0" labelOnly="1" outline="0" fieldPosition="0">
        <references count="6">
          <reference field="3" count="1" selected="0">
            <x v="4"/>
          </reference>
          <reference field="4" count="1" selected="0">
            <x v="0"/>
          </reference>
          <reference field="5" count="1" selected="0">
            <x v="34"/>
          </reference>
          <reference field="6" count="1" selected="0">
            <x v="48"/>
          </reference>
          <reference field="7" count="1" selected="0">
            <x v="114"/>
          </reference>
          <reference field="8" count="3">
            <x v="182"/>
            <x v="245"/>
            <x v="296"/>
          </reference>
        </references>
      </pivotArea>
    </format>
    <format dxfId="941">
      <pivotArea dataOnly="0" labelOnly="1" outline="0" fieldPosition="0">
        <references count="6">
          <reference field="3" count="1" selected="0">
            <x v="4"/>
          </reference>
          <reference field="4" count="1" selected="0">
            <x v="0"/>
          </reference>
          <reference field="5" count="1" selected="0">
            <x v="35"/>
          </reference>
          <reference field="6" count="1" selected="0">
            <x v="2"/>
          </reference>
          <reference field="7" count="1" selected="0">
            <x v="64"/>
          </reference>
          <reference field="8" count="1">
            <x v="145"/>
          </reference>
        </references>
      </pivotArea>
    </format>
    <format dxfId="940">
      <pivotArea dataOnly="0" labelOnly="1" outline="0" fieldPosition="0">
        <references count="6">
          <reference field="3" count="1" selected="0">
            <x v="4"/>
          </reference>
          <reference field="4" count="1" selected="0">
            <x v="0"/>
          </reference>
          <reference field="5" count="1" selected="0">
            <x v="35"/>
          </reference>
          <reference field="6" count="1" selected="0">
            <x v="37"/>
          </reference>
          <reference field="7" count="1" selected="0">
            <x v="89"/>
          </reference>
          <reference field="8" count="2">
            <x v="175"/>
            <x v="296"/>
          </reference>
        </references>
      </pivotArea>
    </format>
    <format dxfId="939">
      <pivotArea dataOnly="0" labelOnly="1" outline="0" fieldPosition="0">
        <references count="6">
          <reference field="3" count="1" selected="0">
            <x v="4"/>
          </reference>
          <reference field="4" count="1" selected="0">
            <x v="0"/>
          </reference>
          <reference field="5" count="1" selected="0">
            <x v="35"/>
          </reference>
          <reference field="6" count="1" selected="0">
            <x v="37"/>
          </reference>
          <reference field="7" count="1" selected="0">
            <x v="110"/>
          </reference>
          <reference field="8" count="2">
            <x v="191"/>
            <x v="297"/>
          </reference>
        </references>
      </pivotArea>
    </format>
    <format dxfId="938">
      <pivotArea dataOnly="0" labelOnly="1" outline="0" fieldPosition="0">
        <references count="6">
          <reference field="3" count="1" selected="0">
            <x v="4"/>
          </reference>
          <reference field="4" count="1" selected="0">
            <x v="0"/>
          </reference>
          <reference field="5" count="1" selected="0">
            <x v="35"/>
          </reference>
          <reference field="6" count="1" selected="0">
            <x v="37"/>
          </reference>
          <reference field="7" count="1" selected="0">
            <x v="122"/>
          </reference>
          <reference field="8" count="2">
            <x v="203"/>
            <x v="299"/>
          </reference>
        </references>
      </pivotArea>
    </format>
    <format dxfId="937">
      <pivotArea dataOnly="0" labelOnly="1" outline="0" fieldPosition="0">
        <references count="6">
          <reference field="3" count="1" selected="0">
            <x v="4"/>
          </reference>
          <reference field="4" count="1" selected="0">
            <x v="0"/>
          </reference>
          <reference field="5" count="1" selected="0">
            <x v="35"/>
          </reference>
          <reference field="6" count="1" selected="0">
            <x v="37"/>
          </reference>
          <reference field="7" count="1" selected="0">
            <x v="130"/>
          </reference>
          <reference field="8" count="3">
            <x v="213"/>
            <x v="244"/>
            <x v="301"/>
          </reference>
        </references>
      </pivotArea>
    </format>
    <format dxfId="936">
      <pivotArea dataOnly="0" labelOnly="1" outline="0" fieldPosition="0">
        <references count="6">
          <reference field="3" count="1" selected="0">
            <x v="4"/>
          </reference>
          <reference field="4" count="1" selected="0">
            <x v="0"/>
          </reference>
          <reference field="5" count="1" selected="0">
            <x v="35"/>
          </reference>
          <reference field="6" count="1" selected="0">
            <x v="37"/>
          </reference>
          <reference field="7" count="1" selected="0">
            <x v="137"/>
          </reference>
          <reference field="8" count="1">
            <x v="303"/>
          </reference>
        </references>
      </pivotArea>
    </format>
    <format dxfId="935">
      <pivotArea dataOnly="0" labelOnly="1" outline="0" fieldPosition="0">
        <references count="6">
          <reference field="3" count="1" selected="0">
            <x v="4"/>
          </reference>
          <reference field="4" count="1" selected="0">
            <x v="0"/>
          </reference>
          <reference field="5" count="1" selected="0">
            <x v="35"/>
          </reference>
          <reference field="6" count="1" selected="0">
            <x v="37"/>
          </reference>
          <reference field="7" count="1" selected="0">
            <x v="147"/>
          </reference>
          <reference field="8" count="2">
            <x v="252"/>
            <x v="307"/>
          </reference>
        </references>
      </pivotArea>
    </format>
    <format dxfId="934">
      <pivotArea dataOnly="0" labelOnly="1" outline="0" fieldPosition="0">
        <references count="6">
          <reference field="3" count="1" selected="0">
            <x v="4"/>
          </reference>
          <reference field="4" count="1" selected="0">
            <x v="0"/>
          </reference>
          <reference field="5" count="1" selected="0">
            <x v="36"/>
          </reference>
          <reference field="6" count="1" selected="0">
            <x v="14"/>
          </reference>
          <reference field="7" count="1" selected="0">
            <x v="88"/>
          </reference>
          <reference field="8" count="10">
            <x v="173"/>
            <x v="188"/>
            <x v="199"/>
            <x v="212"/>
            <x v="223"/>
            <x v="232"/>
            <x v="238"/>
            <x v="264"/>
            <x v="310"/>
            <x v="325"/>
          </reference>
        </references>
      </pivotArea>
    </format>
    <format dxfId="933">
      <pivotArea dataOnly="0" labelOnly="1" outline="0" fieldPosition="0">
        <references count="6">
          <reference field="3" count="1" selected="0">
            <x v="4"/>
          </reference>
          <reference field="4" count="1" selected="0">
            <x v="0"/>
          </reference>
          <reference field="5" count="1" selected="0">
            <x v="44"/>
          </reference>
          <reference field="6" count="1" selected="0">
            <x v="1"/>
          </reference>
          <reference field="7" count="1" selected="0">
            <x v="8"/>
          </reference>
          <reference field="8" count="10">
            <x v="12"/>
            <x v="30"/>
            <x v="52"/>
            <x v="99"/>
            <x v="116"/>
            <x v="133"/>
            <x v="145"/>
            <x v="149"/>
            <x v="176"/>
            <x v="296"/>
          </reference>
        </references>
      </pivotArea>
    </format>
    <format dxfId="932">
      <pivotArea dataOnly="0" labelOnly="1" outline="0" fieldPosition="0">
        <references count="6">
          <reference field="3" count="1" selected="0">
            <x v="4"/>
          </reference>
          <reference field="4" count="1" selected="0">
            <x v="0"/>
          </reference>
          <reference field="5" count="1" selected="0">
            <x v="45"/>
          </reference>
          <reference field="6" count="1" selected="0">
            <x v="12"/>
          </reference>
          <reference field="7" count="1" selected="0">
            <x v="97"/>
          </reference>
          <reference field="8" count="1">
            <x v="179"/>
          </reference>
        </references>
      </pivotArea>
    </format>
    <format dxfId="931">
      <pivotArea dataOnly="0" labelOnly="1" outline="0" fieldPosition="0">
        <references count="6">
          <reference field="3" count="1" selected="0">
            <x v="4"/>
          </reference>
          <reference field="4" count="1" selected="0">
            <x v="0"/>
          </reference>
          <reference field="5" count="1" selected="0">
            <x v="48"/>
          </reference>
          <reference field="6" count="1" selected="0">
            <x v="36"/>
          </reference>
          <reference field="7" count="1" selected="0">
            <x v="83"/>
          </reference>
          <reference field="8" count="1">
            <x v="147"/>
          </reference>
        </references>
      </pivotArea>
    </format>
    <format dxfId="930">
      <pivotArea dataOnly="0" labelOnly="1" outline="0" fieldPosition="0">
        <references count="6">
          <reference field="3" count="1" selected="0">
            <x v="4"/>
          </reference>
          <reference field="4" count="1" selected="0">
            <x v="0"/>
          </reference>
          <reference field="5" count="1" selected="0">
            <x v="54"/>
          </reference>
          <reference field="6" count="1" selected="0">
            <x v="38"/>
          </reference>
          <reference field="7" count="1" selected="0">
            <x v="85"/>
          </reference>
          <reference field="8" count="4">
            <x v="160"/>
            <x v="166"/>
            <x v="183"/>
            <x v="196"/>
          </reference>
        </references>
      </pivotArea>
    </format>
    <format dxfId="929">
      <pivotArea dataOnly="0" labelOnly="1" outline="0" fieldPosition="0">
        <references count="6">
          <reference field="3" count="1" selected="0">
            <x v="4"/>
          </reference>
          <reference field="4" count="1" selected="0">
            <x v="0"/>
          </reference>
          <reference field="5" count="1" selected="0">
            <x v="55"/>
          </reference>
          <reference field="6" count="1" selected="0">
            <x v="26"/>
          </reference>
          <reference field="7" count="1" selected="0">
            <x v="91"/>
          </reference>
          <reference field="8" count="11">
            <x v="193"/>
            <x v="204"/>
            <x v="205"/>
            <x v="220"/>
            <x v="225"/>
            <x v="245"/>
            <x v="248"/>
            <x v="257"/>
            <x v="266"/>
            <x v="321"/>
            <x v="325"/>
          </reference>
        </references>
      </pivotArea>
    </format>
    <format dxfId="928">
      <pivotArea dataOnly="0" labelOnly="1" outline="0" fieldPosition="0">
        <references count="6">
          <reference field="3" count="1" selected="0">
            <x v="4"/>
          </reference>
          <reference field="4" count="1" selected="0">
            <x v="0"/>
          </reference>
          <reference field="5" count="1" selected="0">
            <x v="63"/>
          </reference>
          <reference field="6" count="1" selected="0">
            <x v="8"/>
          </reference>
          <reference field="7" count="1" selected="0">
            <x v="86"/>
          </reference>
          <reference field="8" count="1">
            <x v="151"/>
          </reference>
        </references>
      </pivotArea>
    </format>
    <format dxfId="927">
      <pivotArea dataOnly="0" labelOnly="1" outline="0" fieldPosition="0">
        <references count="6">
          <reference field="3" count="1" selected="0">
            <x v="4"/>
          </reference>
          <reference field="4" count="1" selected="0">
            <x v="0"/>
          </reference>
          <reference field="5" count="1" selected="0">
            <x v="63"/>
          </reference>
          <reference field="6" count="1" selected="0">
            <x v="8"/>
          </reference>
          <reference field="7" count="1" selected="0">
            <x v="108"/>
          </reference>
          <reference field="8" count="1">
            <x v="218"/>
          </reference>
        </references>
      </pivotArea>
    </format>
    <format dxfId="926">
      <pivotArea dataOnly="0" labelOnly="1" outline="0" fieldPosition="0">
        <references count="6">
          <reference field="3" count="1" selected="0">
            <x v="4"/>
          </reference>
          <reference field="4" count="1" selected="0">
            <x v="0"/>
          </reference>
          <reference field="5" count="1" selected="0">
            <x v="63"/>
          </reference>
          <reference field="6" count="1" selected="0">
            <x v="9"/>
          </reference>
          <reference field="7" count="1" selected="0">
            <x v="97"/>
          </reference>
          <reference field="8" count="1">
            <x v="162"/>
          </reference>
        </references>
      </pivotArea>
    </format>
    <format dxfId="925">
      <pivotArea dataOnly="0" labelOnly="1" outline="0" fieldPosition="0">
        <references count="6">
          <reference field="3" count="1" selected="0">
            <x v="4"/>
          </reference>
          <reference field="4" count="1" selected="0">
            <x v="0"/>
          </reference>
          <reference field="5" count="1" selected="0">
            <x v="63"/>
          </reference>
          <reference field="6" count="1" selected="0">
            <x v="9"/>
          </reference>
          <reference field="7" count="1" selected="0">
            <x v="98"/>
          </reference>
          <reference field="8" count="1">
            <x v="163"/>
          </reference>
        </references>
      </pivotArea>
    </format>
    <format dxfId="924">
      <pivotArea dataOnly="0" labelOnly="1" outline="0" fieldPosition="0">
        <references count="6">
          <reference field="3" count="1" selected="0">
            <x v="4"/>
          </reference>
          <reference field="4" count="1" selected="0">
            <x v="0"/>
          </reference>
          <reference field="5" count="1" selected="0">
            <x v="63"/>
          </reference>
          <reference field="6" count="1" selected="0">
            <x v="9"/>
          </reference>
          <reference field="7" count="1" selected="0">
            <x v="105"/>
          </reference>
          <reference field="8" count="1">
            <x v="169"/>
          </reference>
        </references>
      </pivotArea>
    </format>
    <format dxfId="923">
      <pivotArea dataOnly="0" labelOnly="1" outline="0" fieldPosition="0">
        <references count="6">
          <reference field="3" count="1" selected="0">
            <x v="4"/>
          </reference>
          <reference field="4" count="1" selected="0">
            <x v="0"/>
          </reference>
          <reference field="5" count="1" selected="0">
            <x v="63"/>
          </reference>
          <reference field="6" count="1" selected="0">
            <x v="39"/>
          </reference>
          <reference field="7" count="1" selected="0">
            <x v="144"/>
          </reference>
          <reference field="8" count="1">
            <x v="233"/>
          </reference>
        </references>
      </pivotArea>
    </format>
    <format dxfId="922">
      <pivotArea dataOnly="0" labelOnly="1" outline="0" fieldPosition="0">
        <references count="6">
          <reference field="3" count="1" selected="0">
            <x v="4"/>
          </reference>
          <reference field="4" count="1" selected="0">
            <x v="0"/>
          </reference>
          <reference field="5" count="1" selected="0">
            <x v="63"/>
          </reference>
          <reference field="6" count="1" selected="0">
            <x v="54"/>
          </reference>
          <reference field="7" count="1" selected="0">
            <x v="143"/>
          </reference>
          <reference field="8" count="1">
            <x v="232"/>
          </reference>
        </references>
      </pivotArea>
    </format>
    <format dxfId="921">
      <pivotArea dataOnly="0" labelOnly="1" outline="0" fieldPosition="0">
        <references count="6">
          <reference field="3" count="1" selected="0">
            <x v="4"/>
          </reference>
          <reference field="4" count="1" selected="0">
            <x v="4"/>
          </reference>
          <reference field="5" count="1" selected="0">
            <x v="55"/>
          </reference>
          <reference field="6" count="1" selected="0">
            <x v="26"/>
          </reference>
          <reference field="7" count="1" selected="0">
            <x v="36"/>
          </reference>
          <reference field="8" count="1">
            <x v="305"/>
          </reference>
        </references>
      </pivotArea>
    </format>
    <format dxfId="920">
      <pivotArea dataOnly="0" labelOnly="1" outline="0" fieldPosition="0">
        <references count="6">
          <reference field="3" count="1" selected="0">
            <x v="4"/>
          </reference>
          <reference field="4" count="1" selected="0">
            <x v="5"/>
          </reference>
          <reference field="5" count="1" selected="0">
            <x v="14"/>
          </reference>
          <reference field="6" count="1" selected="0">
            <x v="40"/>
          </reference>
          <reference field="7" count="1" selected="0">
            <x v="104"/>
          </reference>
          <reference field="8" count="1">
            <x v="172"/>
          </reference>
        </references>
      </pivotArea>
    </format>
    <format dxfId="919">
      <pivotArea dataOnly="0" labelOnly="1" outline="0" fieldPosition="0">
        <references count="6">
          <reference field="3" count="1" selected="0">
            <x v="4"/>
          </reference>
          <reference field="4" count="1" selected="0">
            <x v="5"/>
          </reference>
          <reference field="5" count="1" selected="0">
            <x v="35"/>
          </reference>
          <reference field="6" count="1" selected="0">
            <x v="5"/>
          </reference>
          <reference field="7" count="1" selected="0">
            <x v="54"/>
          </reference>
          <reference field="8" count="1">
            <x v="103"/>
          </reference>
        </references>
      </pivotArea>
    </format>
    <format dxfId="918">
      <pivotArea dataOnly="0" labelOnly="1" outline="0" fieldPosition="0">
        <references count="6">
          <reference field="3" count="1" selected="0">
            <x v="4"/>
          </reference>
          <reference field="4" count="1" selected="0">
            <x v="5"/>
          </reference>
          <reference field="5" count="1" selected="0">
            <x v="52"/>
          </reference>
          <reference field="6" count="1" selected="0">
            <x v="1"/>
          </reference>
          <reference field="7" count="1" selected="0">
            <x v="9"/>
          </reference>
          <reference field="8" count="3">
            <x v="146"/>
            <x v="176"/>
            <x v="193"/>
          </reference>
        </references>
      </pivotArea>
    </format>
    <format dxfId="917">
      <pivotArea dataOnly="0" labelOnly="1" outline="0" fieldPosition="0">
        <references count="6">
          <reference field="3" count="1" selected="0">
            <x v="4"/>
          </reference>
          <reference field="4" count="1" selected="0">
            <x v="5"/>
          </reference>
          <reference field="5" count="1" selected="0">
            <x v="55"/>
          </reference>
          <reference field="6" count="1" selected="0">
            <x v="26"/>
          </reference>
          <reference field="7" count="1" selected="0">
            <x v="46"/>
          </reference>
          <reference field="8" count="2">
            <x v="107"/>
            <x v="146"/>
          </reference>
        </references>
      </pivotArea>
    </format>
    <format dxfId="916">
      <pivotArea dataOnly="0" labelOnly="1" outline="0" fieldPosition="0">
        <references count="6">
          <reference field="3" count="1" selected="0">
            <x v="4"/>
          </reference>
          <reference field="4" count="1" selected="0">
            <x v="5"/>
          </reference>
          <reference field="5" count="1" selected="0">
            <x v="56"/>
          </reference>
          <reference field="6" count="1" selected="0">
            <x v="14"/>
          </reference>
          <reference field="7" count="1" selected="0">
            <x v="27"/>
          </reference>
          <reference field="8" count="7">
            <x v="91"/>
            <x v="97"/>
            <x v="109"/>
            <x v="119"/>
            <x v="128"/>
            <x v="165"/>
            <x v="320"/>
          </reference>
        </references>
      </pivotArea>
    </format>
    <format dxfId="915">
      <pivotArea dataOnly="0" labelOnly="1" outline="0" fieldPosition="0">
        <references count="6">
          <reference field="3" count="1" selected="0">
            <x v="4"/>
          </reference>
          <reference field="4" count="1" selected="0">
            <x v="6"/>
          </reference>
          <reference field="5" count="1" selected="0">
            <x v="9"/>
          </reference>
          <reference field="6" count="1" selected="0">
            <x v="27"/>
          </reference>
          <reference field="7" count="1" selected="0">
            <x v="92"/>
          </reference>
          <reference field="8" count="5">
            <x v="176"/>
            <x v="204"/>
            <x v="214"/>
            <x v="247"/>
            <x v="296"/>
          </reference>
        </references>
      </pivotArea>
    </format>
    <format dxfId="914">
      <pivotArea dataOnly="0" labelOnly="1" outline="0" fieldPosition="0">
        <references count="6">
          <reference field="3" count="1" selected="0">
            <x v="4"/>
          </reference>
          <reference field="4" count="1" selected="0">
            <x v="6"/>
          </reference>
          <reference field="5" count="1" selected="0">
            <x v="10"/>
          </reference>
          <reference field="6" count="1" selected="0">
            <x v="25"/>
          </reference>
          <reference field="7" count="1" selected="0">
            <x v="53"/>
          </reference>
          <reference field="8" count="3">
            <x v="165"/>
            <x v="210"/>
            <x v="213"/>
          </reference>
        </references>
      </pivotArea>
    </format>
    <format dxfId="913">
      <pivotArea dataOnly="0" labelOnly="1" outline="0" fieldPosition="0">
        <references count="6">
          <reference field="3" count="1" selected="0">
            <x v="4"/>
          </reference>
          <reference field="4" count="1" selected="0">
            <x v="6"/>
          </reference>
          <reference field="5" count="1" selected="0">
            <x v="15"/>
          </reference>
          <reference field="6" count="1" selected="0">
            <x v="40"/>
          </reference>
          <reference field="7" count="1" selected="0">
            <x v="40"/>
          </reference>
          <reference field="8" count="1">
            <x v="80"/>
          </reference>
        </references>
      </pivotArea>
    </format>
    <format dxfId="912">
      <pivotArea dataOnly="0" labelOnly="1" outline="0" fieldPosition="0">
        <references count="6">
          <reference field="3" count="1" selected="0">
            <x v="4"/>
          </reference>
          <reference field="4" count="1" selected="0">
            <x v="6"/>
          </reference>
          <reference field="5" count="1" selected="0">
            <x v="36"/>
          </reference>
          <reference field="6" count="1" selected="0">
            <x v="14"/>
          </reference>
          <reference field="7" count="1" selected="0">
            <x v="88"/>
          </reference>
          <reference field="8" count="6">
            <x v="173"/>
            <x v="192"/>
            <x v="199"/>
            <x v="212"/>
            <x v="310"/>
            <x v="325"/>
          </reference>
        </references>
      </pivotArea>
    </format>
    <format dxfId="911">
      <pivotArea dataOnly="0" labelOnly="1" outline="0" fieldPosition="0">
        <references count="6">
          <reference field="3" count="1" selected="0">
            <x v="4"/>
          </reference>
          <reference field="4" count="1" selected="0">
            <x v="6"/>
          </reference>
          <reference field="5" count="1" selected="0">
            <x v="38"/>
          </reference>
          <reference field="6" count="1" selected="0">
            <x v="41"/>
          </reference>
          <reference field="7" count="1" selected="0">
            <x v="16"/>
          </reference>
          <reference field="8" count="2">
            <x v="85"/>
            <x v="176"/>
          </reference>
        </references>
      </pivotArea>
    </format>
    <format dxfId="910">
      <pivotArea dataOnly="0" labelOnly="1" outline="0" fieldPosition="0">
        <references count="6">
          <reference field="3" count="1" selected="0">
            <x v="4"/>
          </reference>
          <reference field="4" count="1" selected="0">
            <x v="6"/>
          </reference>
          <reference field="5" count="1" selected="0">
            <x v="44"/>
          </reference>
          <reference field="6" count="1" selected="0">
            <x v="1"/>
          </reference>
          <reference field="7" count="1" selected="0">
            <x v="8"/>
          </reference>
          <reference field="8" count="8">
            <x v="12"/>
            <x v="21"/>
            <x v="32"/>
            <x v="46"/>
            <x v="49"/>
            <x v="133"/>
            <x v="176"/>
            <x v="296"/>
          </reference>
        </references>
      </pivotArea>
    </format>
    <format dxfId="909">
      <pivotArea dataOnly="0" labelOnly="1" outline="0" fieldPosition="0">
        <references count="6">
          <reference field="3" count="1" selected="0">
            <x v="4"/>
          </reference>
          <reference field="4" count="1" selected="0">
            <x v="6"/>
          </reference>
          <reference field="5" count="1" selected="0">
            <x v="48"/>
          </reference>
          <reference field="6" count="1" selected="0">
            <x v="36"/>
          </reference>
          <reference field="7" count="1" selected="0">
            <x v="83"/>
          </reference>
          <reference field="8" count="1">
            <x v="147"/>
          </reference>
        </references>
      </pivotArea>
    </format>
    <format dxfId="908">
      <pivotArea dataOnly="0" labelOnly="1" outline="0" fieldPosition="0">
        <references count="6">
          <reference field="3" count="1" selected="0">
            <x v="4"/>
          </reference>
          <reference field="4" count="1" selected="0">
            <x v="6"/>
          </reference>
          <reference field="5" count="1" selected="0">
            <x v="50"/>
          </reference>
          <reference field="6" count="1" selected="0">
            <x v="18"/>
          </reference>
          <reference field="7" count="1" selected="0">
            <x v="33"/>
          </reference>
          <reference field="8" count="1">
            <x v="67"/>
          </reference>
        </references>
      </pivotArea>
    </format>
    <format dxfId="907">
      <pivotArea dataOnly="0" labelOnly="1" outline="0" fieldPosition="0">
        <references count="6">
          <reference field="3" count="1" selected="0">
            <x v="4"/>
          </reference>
          <reference field="4" count="1" selected="0">
            <x v="6"/>
          </reference>
          <reference field="5" count="1" selected="0">
            <x v="50"/>
          </reference>
          <reference field="6" count="1" selected="0">
            <x v="23"/>
          </reference>
          <reference field="7" count="1" selected="0">
            <x v="17"/>
          </reference>
          <reference field="8" count="1">
            <x v="28"/>
          </reference>
        </references>
      </pivotArea>
    </format>
    <format dxfId="906">
      <pivotArea dataOnly="0" labelOnly="1" outline="0" fieldPosition="0">
        <references count="6">
          <reference field="3" count="1" selected="0">
            <x v="4"/>
          </reference>
          <reference field="4" count="1" selected="0">
            <x v="6"/>
          </reference>
          <reference field="5" count="1" selected="0">
            <x v="55"/>
          </reference>
          <reference field="6" count="1" selected="0">
            <x v="26"/>
          </reference>
          <reference field="7" count="1" selected="0">
            <x v="91"/>
          </reference>
          <reference field="8" count="3">
            <x v="193"/>
            <x v="204"/>
            <x v="205"/>
          </reference>
        </references>
      </pivotArea>
    </format>
    <format dxfId="905">
      <pivotArea dataOnly="0" labelOnly="1" outline="0" fieldPosition="0">
        <references count="6">
          <reference field="3" count="1" selected="0">
            <x v="5"/>
          </reference>
          <reference field="4" count="1" selected="0">
            <x v="0"/>
          </reference>
          <reference field="5" count="1" selected="0">
            <x v="2"/>
          </reference>
          <reference field="6" count="1" selected="0">
            <x v="11"/>
          </reference>
          <reference field="7" count="1" selected="0">
            <x v="20"/>
          </reference>
          <reference field="8" count="1">
            <x v="51"/>
          </reference>
        </references>
      </pivotArea>
    </format>
    <format dxfId="904">
      <pivotArea dataOnly="0" labelOnly="1" outline="0" fieldPosition="0">
        <references count="6">
          <reference field="3" count="1" selected="0">
            <x v="5"/>
          </reference>
          <reference field="4" count="1" selected="0">
            <x v="0"/>
          </reference>
          <reference field="5" count="1" selected="0">
            <x v="2"/>
          </reference>
          <reference field="6" count="1" selected="0">
            <x v="31"/>
          </reference>
          <reference field="7" count="1" selected="0">
            <x v="20"/>
          </reference>
          <reference field="8" count="1">
            <x v="52"/>
          </reference>
        </references>
      </pivotArea>
    </format>
    <format dxfId="903">
      <pivotArea dataOnly="0" labelOnly="1" outline="0" fieldPosition="0">
        <references count="6">
          <reference field="3" count="1" selected="0">
            <x v="5"/>
          </reference>
          <reference field="4" count="1" selected="0">
            <x v="0"/>
          </reference>
          <reference field="5" count="1" selected="0">
            <x v="19"/>
          </reference>
          <reference field="6" count="1" selected="0">
            <x v="14"/>
          </reference>
          <reference field="7" count="1" selected="0">
            <x v="48"/>
          </reference>
          <reference field="8" count="1">
            <x v="162"/>
          </reference>
        </references>
      </pivotArea>
    </format>
    <format dxfId="902">
      <pivotArea dataOnly="0" labelOnly="1" outline="0" fieldPosition="0">
        <references count="6">
          <reference field="3" count="1" selected="0">
            <x v="5"/>
          </reference>
          <reference field="4" count="1" selected="0">
            <x v="0"/>
          </reference>
          <reference field="5" count="1" selected="0">
            <x v="28"/>
          </reference>
          <reference field="6" count="1" selected="0">
            <x v="15"/>
          </reference>
          <reference field="7" count="1" selected="0">
            <x v="79"/>
          </reference>
          <reference field="8" count="1">
            <x v="159"/>
          </reference>
        </references>
      </pivotArea>
    </format>
    <format dxfId="901">
      <pivotArea dataOnly="0" labelOnly="1" outline="0" fieldPosition="0">
        <references count="6">
          <reference field="3" count="1" selected="0">
            <x v="5"/>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900">
      <pivotArea dataOnly="0" labelOnly="1" outline="0" fieldPosition="0">
        <references count="6">
          <reference field="3" count="1" selected="0">
            <x v="5"/>
          </reference>
          <reference field="4" count="1" selected="0">
            <x v="0"/>
          </reference>
          <reference field="5" count="1" selected="0">
            <x v="35"/>
          </reference>
          <reference field="6" count="1" selected="0">
            <x v="2"/>
          </reference>
          <reference field="7" count="1" selected="0">
            <x v="62"/>
          </reference>
          <reference field="8" count="1">
            <x v="132"/>
          </reference>
        </references>
      </pivotArea>
    </format>
    <format dxfId="899">
      <pivotArea dataOnly="0" labelOnly="1" outline="0" fieldPosition="0">
        <references count="6">
          <reference field="3" count="1" selected="0">
            <x v="5"/>
          </reference>
          <reference field="4" count="1" selected="0">
            <x v="1"/>
          </reference>
          <reference field="5" count="1" selected="0">
            <x v="49"/>
          </reference>
          <reference field="6" count="1" selected="0">
            <x v="14"/>
          </reference>
          <reference field="7" count="1" selected="0">
            <x v="20"/>
          </reference>
          <reference field="8" count="4">
            <x v="69"/>
            <x v="149"/>
            <x v="168"/>
            <x v="320"/>
          </reference>
        </references>
      </pivotArea>
    </format>
    <format dxfId="898">
      <pivotArea dataOnly="0" labelOnly="1" outline="0" fieldPosition="0">
        <references count="6">
          <reference field="3" count="1" selected="0">
            <x v="5"/>
          </reference>
          <reference field="4" count="1" selected="0">
            <x v="5"/>
          </reference>
          <reference field="5" count="1" selected="0">
            <x v="15"/>
          </reference>
          <reference field="6" count="1" selected="0">
            <x v="40"/>
          </reference>
          <reference field="7" count="1" selected="0">
            <x v="120"/>
          </reference>
          <reference field="8" count="1">
            <x v="195"/>
          </reference>
        </references>
      </pivotArea>
    </format>
    <format dxfId="897">
      <pivotArea dataOnly="0" labelOnly="1" outline="0" fieldPosition="0">
        <references count="6">
          <reference field="3" count="1" selected="0">
            <x v="5"/>
          </reference>
          <reference field="4" count="1" selected="0">
            <x v="5"/>
          </reference>
          <reference field="5" count="1" selected="0">
            <x v="52"/>
          </reference>
          <reference field="6" count="1" selected="0">
            <x v="1"/>
          </reference>
          <reference field="7" count="1" selected="0">
            <x v="86"/>
          </reference>
          <reference field="8" count="7">
            <x v="176"/>
            <x v="178"/>
            <x v="193"/>
            <x v="214"/>
            <x v="225"/>
            <x v="245"/>
            <x v="317"/>
          </reference>
        </references>
      </pivotArea>
    </format>
    <format dxfId="896">
      <pivotArea dataOnly="0" labelOnly="1" outline="0" fieldPosition="0">
        <references count="6">
          <reference field="3" count="1" selected="0">
            <x v="6"/>
          </reference>
          <reference field="4" count="1" selected="0">
            <x v="0"/>
          </reference>
          <reference field="5" count="1" selected="0">
            <x v="35"/>
          </reference>
          <reference field="6" count="1" selected="0">
            <x v="2"/>
          </reference>
          <reference field="7" count="1" selected="0">
            <x v="77"/>
          </reference>
          <reference field="8" count="1">
            <x v="148"/>
          </reference>
        </references>
      </pivotArea>
    </format>
    <format dxfId="895">
      <pivotArea dataOnly="0" labelOnly="1" outline="0" fieldPosition="0">
        <references count="6">
          <reference field="3" count="1" selected="0">
            <x v="7"/>
          </reference>
          <reference field="4" count="1" selected="0">
            <x v="0"/>
          </reference>
          <reference field="5" count="1" selected="0">
            <x v="1"/>
          </reference>
          <reference field="6" count="1" selected="0">
            <x v="50"/>
          </reference>
          <reference field="7" count="1" selected="0">
            <x v="18"/>
          </reference>
          <reference field="8" count="1">
            <x v="33"/>
          </reference>
        </references>
      </pivotArea>
    </format>
    <format dxfId="894">
      <pivotArea dataOnly="0" labelOnly="1" outline="0" fieldPosition="0">
        <references count="6">
          <reference field="3" count="1" selected="0">
            <x v="7"/>
          </reference>
          <reference field="4" count="1" selected="0">
            <x v="0"/>
          </reference>
          <reference field="5" count="1" selected="0">
            <x v="1"/>
          </reference>
          <reference field="6" count="1" selected="0">
            <x v="50"/>
          </reference>
          <reference field="7" count="1" selected="0">
            <x v="83"/>
          </reference>
          <reference field="8" count="1">
            <x v="296"/>
          </reference>
        </references>
      </pivotArea>
    </format>
    <format dxfId="893">
      <pivotArea dataOnly="0" labelOnly="1" outline="0" fieldPosition="0">
        <references count="6">
          <reference field="3" count="1" selected="0">
            <x v="7"/>
          </reference>
          <reference field="4" count="1" selected="0">
            <x v="0"/>
          </reference>
          <reference field="5" count="1" selected="0">
            <x v="2"/>
          </reference>
          <reference field="6" count="1" selected="0">
            <x v="31"/>
          </reference>
          <reference field="7" count="1" selected="0">
            <x v="20"/>
          </reference>
          <reference field="8" count="2">
            <x v="52"/>
            <x v="65"/>
          </reference>
        </references>
      </pivotArea>
    </format>
    <format dxfId="892">
      <pivotArea dataOnly="0" labelOnly="1" outline="0" fieldPosition="0">
        <references count="6">
          <reference field="3" count="1" selected="0">
            <x v="7"/>
          </reference>
          <reference field="4" count="1" selected="0">
            <x v="0"/>
          </reference>
          <reference field="5" count="1" selected="0">
            <x v="2"/>
          </reference>
          <reference field="6" count="1" selected="0">
            <x v="31"/>
          </reference>
          <reference field="7" count="1" selected="0">
            <x v="46"/>
          </reference>
          <reference field="8" count="2">
            <x v="90"/>
            <x v="101"/>
          </reference>
        </references>
      </pivotArea>
    </format>
    <format dxfId="891">
      <pivotArea dataOnly="0" labelOnly="1" outline="0" fieldPosition="0">
        <references count="6">
          <reference field="3" count="1" selected="0">
            <x v="7"/>
          </reference>
          <reference field="4" count="1" selected="0">
            <x v="0"/>
          </reference>
          <reference field="5" count="1" selected="0">
            <x v="6"/>
          </reference>
          <reference field="6" count="1" selected="0">
            <x v="65"/>
          </reference>
          <reference field="7" count="1" selected="0">
            <x v="20"/>
          </reference>
          <reference field="8" count="2">
            <x v="50"/>
            <x v="51"/>
          </reference>
        </references>
      </pivotArea>
    </format>
    <format dxfId="890">
      <pivotArea dataOnly="0" labelOnly="1" outline="0" fieldPosition="0">
        <references count="6">
          <reference field="3" count="1" selected="0">
            <x v="7"/>
          </reference>
          <reference field="4" count="1" selected="0">
            <x v="0"/>
          </reference>
          <reference field="5" count="1" selected="0">
            <x v="10"/>
          </reference>
          <reference field="6" count="1" selected="0">
            <x v="25"/>
          </reference>
          <reference field="7" count="1" selected="0">
            <x v="53"/>
          </reference>
          <reference field="8" count="1">
            <x v="113"/>
          </reference>
        </references>
      </pivotArea>
    </format>
    <format dxfId="889">
      <pivotArea dataOnly="0" labelOnly="1" outline="0" fieldPosition="0">
        <references count="6">
          <reference field="3" count="1" selected="0">
            <x v="7"/>
          </reference>
          <reference field="4" count="1" selected="0">
            <x v="0"/>
          </reference>
          <reference field="5" count="1" selected="0">
            <x v="11"/>
          </reference>
          <reference field="6" count="1" selected="0">
            <x v="13"/>
          </reference>
          <reference field="7" count="1" selected="0">
            <x v="29"/>
          </reference>
          <reference field="8" count="19">
            <x v="75"/>
            <x v="94"/>
            <x v="98"/>
            <x v="108"/>
            <x v="113"/>
            <x v="125"/>
            <x v="132"/>
            <x v="145"/>
            <x v="148"/>
            <x v="164"/>
            <x v="177"/>
            <x v="197"/>
            <x v="203"/>
            <x v="210"/>
            <x v="213"/>
            <x v="224"/>
            <x v="244"/>
            <x v="245"/>
            <x v="286"/>
          </reference>
        </references>
      </pivotArea>
    </format>
    <format dxfId="888">
      <pivotArea dataOnly="0" labelOnly="1" outline="0" fieldPosition="0">
        <references count="6">
          <reference field="3" count="1" selected="0">
            <x v="7"/>
          </reference>
          <reference field="4" count="1" selected="0">
            <x v="0"/>
          </reference>
          <reference field="5" count="1" selected="0">
            <x v="16"/>
          </reference>
          <reference field="6" count="1" selected="0">
            <x v="55"/>
          </reference>
          <reference field="7" count="1" selected="0">
            <x v="44"/>
          </reference>
          <reference field="8" count="1">
            <x v="100"/>
          </reference>
        </references>
      </pivotArea>
    </format>
    <format dxfId="887">
      <pivotArea dataOnly="0" labelOnly="1" outline="0" fieldPosition="0">
        <references count="6">
          <reference field="3" count="1" selected="0">
            <x v="7"/>
          </reference>
          <reference field="4" count="1" selected="0">
            <x v="0"/>
          </reference>
          <reference field="5" count="1" selected="0">
            <x v="17"/>
          </reference>
          <reference field="6" count="1" selected="0">
            <x v="6"/>
          </reference>
          <reference field="7" count="1" selected="0">
            <x v="0"/>
          </reference>
          <reference field="8" count="1">
            <x v="6"/>
          </reference>
        </references>
      </pivotArea>
    </format>
    <format dxfId="886">
      <pivotArea dataOnly="0" labelOnly="1" outline="0" fieldPosition="0">
        <references count="6">
          <reference field="3" count="1" selected="0">
            <x v="7"/>
          </reference>
          <reference field="4" count="1" selected="0">
            <x v="0"/>
          </reference>
          <reference field="5" count="1" selected="0">
            <x v="17"/>
          </reference>
          <reference field="6" count="1" selected="0">
            <x v="6"/>
          </reference>
          <reference field="7" count="1" selected="0">
            <x v="10"/>
          </reference>
          <reference field="8" count="1">
            <x v="27"/>
          </reference>
        </references>
      </pivotArea>
    </format>
    <format dxfId="885">
      <pivotArea dataOnly="0" labelOnly="1" outline="0" fieldPosition="0">
        <references count="6">
          <reference field="3" count="1" selected="0">
            <x v="7"/>
          </reference>
          <reference field="4" count="1" selected="0">
            <x v="0"/>
          </reference>
          <reference field="5" count="1" selected="0">
            <x v="17"/>
          </reference>
          <reference field="6" count="1" selected="0">
            <x v="6"/>
          </reference>
          <reference field="7" count="1" selected="0">
            <x v="21"/>
          </reference>
          <reference field="8" count="4">
            <x v="39"/>
            <x v="45"/>
            <x v="71"/>
            <x v="327"/>
          </reference>
        </references>
      </pivotArea>
    </format>
    <format dxfId="884">
      <pivotArea dataOnly="0" labelOnly="1" outline="0" fieldPosition="0">
        <references count="6">
          <reference field="3" count="1" selected="0">
            <x v="7"/>
          </reference>
          <reference field="4" count="1" selected="0">
            <x v="0"/>
          </reference>
          <reference field="5" count="1" selected="0">
            <x v="17"/>
          </reference>
          <reference field="6" count="1" selected="0">
            <x v="6"/>
          </reference>
          <reference field="7" count="1" selected="0">
            <x v="52"/>
          </reference>
          <reference field="8" count="5">
            <x v="103"/>
            <x v="119"/>
            <x v="120"/>
            <x v="121"/>
            <x v="228"/>
          </reference>
        </references>
      </pivotArea>
    </format>
    <format dxfId="883">
      <pivotArea dataOnly="0" labelOnly="1" outline="0" fieldPosition="0">
        <references count="6">
          <reference field="3" count="1" selected="0">
            <x v="7"/>
          </reference>
          <reference field="4" count="1" selected="0">
            <x v="0"/>
          </reference>
          <reference field="5" count="1" selected="0">
            <x v="17"/>
          </reference>
          <reference field="6" count="1" selected="0">
            <x v="6"/>
          </reference>
          <reference field="7" count="1" selected="0">
            <x v="72"/>
          </reference>
          <reference field="8" count="3">
            <x v="280"/>
            <x v="324"/>
            <x v="326"/>
          </reference>
        </references>
      </pivotArea>
    </format>
    <format dxfId="882">
      <pivotArea dataOnly="0" labelOnly="1" outline="0" fieldPosition="0">
        <references count="6">
          <reference field="3" count="1" selected="0">
            <x v="7"/>
          </reference>
          <reference field="4" count="1" selected="0">
            <x v="0"/>
          </reference>
          <reference field="5" count="1" selected="0">
            <x v="17"/>
          </reference>
          <reference field="6" count="1" selected="0">
            <x v="6"/>
          </reference>
          <reference field="7" count="1" selected="0">
            <x v="159"/>
          </reference>
          <reference field="8" count="5">
            <x v="71"/>
            <x v="72"/>
            <x v="74"/>
            <x v="88"/>
            <x v="103"/>
          </reference>
        </references>
      </pivotArea>
    </format>
    <format dxfId="881">
      <pivotArea dataOnly="0" labelOnly="1" outline="0" fieldPosition="0">
        <references count="6">
          <reference field="3" count="1" selected="0">
            <x v="7"/>
          </reference>
          <reference field="4" count="1" selected="0">
            <x v="0"/>
          </reference>
          <reference field="5" count="1" selected="0">
            <x v="19"/>
          </reference>
          <reference field="6" count="1" selected="0">
            <x v="14"/>
          </reference>
          <reference field="7" count="1" selected="0">
            <x v="48"/>
          </reference>
          <reference field="8" count="2">
            <x v="106"/>
            <x v="316"/>
          </reference>
        </references>
      </pivotArea>
    </format>
    <format dxfId="880">
      <pivotArea dataOnly="0" labelOnly="1" outline="0" fieldPosition="0">
        <references count="6">
          <reference field="3" count="1" selected="0">
            <x v="7"/>
          </reference>
          <reference field="4" count="1" selected="0">
            <x v="0"/>
          </reference>
          <reference field="5" count="1" selected="0">
            <x v="21"/>
          </reference>
          <reference field="6" count="1" selected="0">
            <x v="51"/>
          </reference>
          <reference field="7" count="1" selected="0">
            <x v="134"/>
          </reference>
          <reference field="8" count="1">
            <x v="217"/>
          </reference>
        </references>
      </pivotArea>
    </format>
    <format dxfId="879">
      <pivotArea dataOnly="0" labelOnly="1" outline="0" fieldPosition="0">
        <references count="6">
          <reference field="3" count="1" selected="0">
            <x v="7"/>
          </reference>
          <reference field="4" count="1" selected="0">
            <x v="0"/>
          </reference>
          <reference field="5" count="1" selected="0">
            <x v="26"/>
          </reference>
          <reference field="6" count="1" selected="0">
            <x v="28"/>
          </reference>
          <reference field="7" count="1" selected="0">
            <x v="61"/>
          </reference>
          <reference field="8" count="1">
            <x v="113"/>
          </reference>
        </references>
      </pivotArea>
    </format>
    <format dxfId="878">
      <pivotArea dataOnly="0" labelOnly="1" outline="0" fieldPosition="0">
        <references count="6">
          <reference field="3" count="1" selected="0">
            <x v="7"/>
          </reference>
          <reference field="4" count="1" selected="0">
            <x v="0"/>
          </reference>
          <reference field="5" count="1" selected="0">
            <x v="43"/>
          </reference>
          <reference field="6" count="1" selected="0">
            <x v="6"/>
          </reference>
          <reference field="7" count="1" selected="0">
            <x v="41"/>
          </reference>
          <reference field="8" count="1">
            <x v="87"/>
          </reference>
        </references>
      </pivotArea>
    </format>
    <format dxfId="877">
      <pivotArea dataOnly="0" labelOnly="1" outline="0" fieldPosition="0">
        <references count="6">
          <reference field="3" count="1" selected="0">
            <x v="7"/>
          </reference>
          <reference field="4" count="1" selected="0">
            <x v="0"/>
          </reference>
          <reference field="5" count="1" selected="0">
            <x v="43"/>
          </reference>
          <reference field="6" count="1" selected="0">
            <x v="6"/>
          </reference>
          <reference field="7" count="1" selected="0">
            <x v="48"/>
          </reference>
          <reference field="8" count="7">
            <x v="89"/>
            <x v="96"/>
            <x v="100"/>
            <x v="119"/>
            <x v="120"/>
            <x v="121"/>
            <x v="228"/>
          </reference>
        </references>
      </pivotArea>
    </format>
    <format dxfId="876">
      <pivotArea dataOnly="0" labelOnly="1" outline="0" fieldPosition="0">
        <references count="6">
          <reference field="3" count="1" selected="0">
            <x v="7"/>
          </reference>
          <reference field="4" count="1" selected="0">
            <x v="0"/>
          </reference>
          <reference field="5" count="1" selected="0">
            <x v="48"/>
          </reference>
          <reference field="6" count="1" selected="0">
            <x v="36"/>
          </reference>
          <reference field="7" count="1" selected="0">
            <x v="75"/>
          </reference>
          <reference field="8" count="1">
            <x v="150"/>
          </reference>
        </references>
      </pivotArea>
    </format>
    <format dxfId="875">
      <pivotArea dataOnly="0" labelOnly="1" outline="0" fieldPosition="0">
        <references count="6">
          <reference field="3" count="1" selected="0">
            <x v="7"/>
          </reference>
          <reference field="4" count="1" selected="0">
            <x v="0"/>
          </reference>
          <reference field="5" count="1" selected="0">
            <x v="60"/>
          </reference>
          <reference field="6" count="1" selected="0">
            <x v="10"/>
          </reference>
          <reference field="7" count="1" selected="0">
            <x v="95"/>
          </reference>
          <reference field="8" count="1">
            <x v="162"/>
          </reference>
        </references>
      </pivotArea>
    </format>
    <format dxfId="874">
      <pivotArea dataOnly="0" labelOnly="1" outline="0" fieldPosition="0">
        <references count="6">
          <reference field="3" count="1" selected="0">
            <x v="7"/>
          </reference>
          <reference field="4" count="1" selected="0">
            <x v="0"/>
          </reference>
          <reference field="5" count="1" selected="0">
            <x v="60"/>
          </reference>
          <reference field="6" count="1" selected="0">
            <x v="30"/>
          </reference>
          <reference field="7" count="1" selected="0">
            <x v="136"/>
          </reference>
          <reference field="8" count="1">
            <x v="218"/>
          </reference>
        </references>
      </pivotArea>
    </format>
    <format dxfId="873">
      <pivotArea dataOnly="0" labelOnly="1" outline="0" fieldPosition="0">
        <references count="6">
          <reference field="3" count="1" selected="0">
            <x v="7"/>
          </reference>
          <reference field="4" count="1" selected="0">
            <x v="0"/>
          </reference>
          <reference field="5" count="1" selected="0">
            <x v="60"/>
          </reference>
          <reference field="6" count="1" selected="0">
            <x v="30"/>
          </reference>
          <reference field="7" count="1" selected="0">
            <x v="138"/>
          </reference>
          <reference field="8" count="1">
            <x v="221"/>
          </reference>
        </references>
      </pivotArea>
    </format>
    <format dxfId="872">
      <pivotArea dataOnly="0" labelOnly="1" outline="0" fieldPosition="0">
        <references count="6">
          <reference field="3" count="1" selected="0">
            <x v="7"/>
          </reference>
          <reference field="4" count="1" selected="0">
            <x v="2"/>
          </reference>
          <reference field="5" count="1" selected="0">
            <x v="3"/>
          </reference>
          <reference field="6" count="1" selected="0">
            <x v="43"/>
          </reference>
          <reference field="7" count="1" selected="0">
            <x v="0"/>
          </reference>
          <reference field="8" count="1">
            <x v="0"/>
          </reference>
        </references>
      </pivotArea>
    </format>
    <format dxfId="871">
      <pivotArea dataOnly="0" labelOnly="1" outline="0" fieldPosition="0">
        <references count="6">
          <reference field="3" count="1" selected="0">
            <x v="7"/>
          </reference>
          <reference field="4" count="1" selected="0">
            <x v="2"/>
          </reference>
          <reference field="5" count="1" selected="0">
            <x v="4"/>
          </reference>
          <reference field="6" count="1" selected="0">
            <x v="16"/>
          </reference>
          <reference field="7" count="1" selected="0">
            <x v="0"/>
          </reference>
          <reference field="8" count="1">
            <x v="0"/>
          </reference>
        </references>
      </pivotArea>
    </format>
    <format dxfId="870">
      <pivotArea dataOnly="0" labelOnly="1" outline="0" fieldPosition="0">
        <references count="6">
          <reference field="3" count="1" selected="0">
            <x v="7"/>
          </reference>
          <reference field="4" count="1" selected="0">
            <x v="2"/>
          </reference>
          <reference field="5" count="1" selected="0">
            <x v="18"/>
          </reference>
          <reference field="6" count="1" selected="0">
            <x v="44"/>
          </reference>
          <reference field="7" count="1" selected="0">
            <x v="3"/>
          </reference>
          <reference field="8" count="1">
            <x v="3"/>
          </reference>
        </references>
      </pivotArea>
    </format>
    <format dxfId="869">
      <pivotArea dataOnly="0" labelOnly="1" outline="0" fieldPosition="0">
        <references count="6">
          <reference field="3" count="1" selected="0">
            <x v="7"/>
          </reference>
          <reference field="4" count="1" selected="0">
            <x v="2"/>
          </reference>
          <reference field="5" count="1" selected="0">
            <x v="25"/>
          </reference>
          <reference field="6" count="1" selected="0">
            <x v="7"/>
          </reference>
          <reference field="7" count="1" selected="0">
            <x v="0"/>
          </reference>
          <reference field="8" count="1">
            <x v="0"/>
          </reference>
        </references>
      </pivotArea>
    </format>
    <format dxfId="868">
      <pivotArea dataOnly="0" labelOnly="1" outline="0" fieldPosition="0">
        <references count="6">
          <reference field="3" count="1" selected="0">
            <x v="7"/>
          </reference>
          <reference field="4" count="1" selected="0">
            <x v="2"/>
          </reference>
          <reference field="5" count="1" selected="0">
            <x v="30"/>
          </reference>
          <reference field="6" count="1" selected="0">
            <x v="47"/>
          </reference>
          <reference field="7" count="1" selected="0">
            <x v="5"/>
          </reference>
          <reference field="8" count="1">
            <x v="5"/>
          </reference>
        </references>
      </pivotArea>
    </format>
    <format dxfId="867">
      <pivotArea dataOnly="0" labelOnly="1" outline="0" fieldPosition="0">
        <references count="6">
          <reference field="3" count="1" selected="0">
            <x v="7"/>
          </reference>
          <reference field="4" count="1" selected="0">
            <x v="2"/>
          </reference>
          <reference field="5" count="1" selected="0">
            <x v="39"/>
          </reference>
          <reference field="6" count="1" selected="0">
            <x v="34"/>
          </reference>
          <reference field="7" count="1" selected="0">
            <x v="1"/>
          </reference>
          <reference field="8" count="1">
            <x v="1"/>
          </reference>
        </references>
      </pivotArea>
    </format>
    <format dxfId="866">
      <pivotArea dataOnly="0" labelOnly="1" outline="0" fieldPosition="0">
        <references count="6">
          <reference field="3" count="1" selected="0">
            <x v="7"/>
          </reference>
          <reference field="4" count="1" selected="0">
            <x v="2"/>
          </reference>
          <reference field="5" count="1" selected="0">
            <x v="40"/>
          </reference>
          <reference field="6" count="1" selected="0">
            <x v="44"/>
          </reference>
          <reference field="7" count="1" selected="0">
            <x v="2"/>
          </reference>
          <reference field="8" count="1">
            <x v="2"/>
          </reference>
        </references>
      </pivotArea>
    </format>
    <format dxfId="865">
      <pivotArea dataOnly="0" labelOnly="1" outline="0" fieldPosition="0">
        <references count="6">
          <reference field="3" count="1" selected="0">
            <x v="7"/>
          </reference>
          <reference field="4" count="1" selected="0">
            <x v="2"/>
          </reference>
          <reference field="5" count="1" selected="0">
            <x v="46"/>
          </reference>
          <reference field="6" count="1" selected="0">
            <x v="29"/>
          </reference>
          <reference field="7" count="1" selected="0">
            <x v="0"/>
          </reference>
          <reference field="8" count="1">
            <x v="0"/>
          </reference>
        </references>
      </pivotArea>
    </format>
    <format dxfId="864">
      <pivotArea dataOnly="0" labelOnly="1" outline="0" fieldPosition="0">
        <references count="6">
          <reference field="3" count="1" selected="0">
            <x v="7"/>
          </reference>
          <reference field="4" count="1" selected="0">
            <x v="2"/>
          </reference>
          <reference field="5" count="1" selected="0">
            <x v="46"/>
          </reference>
          <reference field="6" count="1" selected="0">
            <x v="45"/>
          </reference>
          <reference field="7" count="1" selected="0">
            <x v="4"/>
          </reference>
          <reference field="8" count="1">
            <x v="4"/>
          </reference>
        </references>
      </pivotArea>
    </format>
    <format dxfId="863">
      <pivotArea dataOnly="0" labelOnly="1" outline="0" fieldPosition="0">
        <references count="6">
          <reference field="3" count="1" selected="0">
            <x v="7"/>
          </reference>
          <reference field="4" count="1" selected="0">
            <x v="2"/>
          </reference>
          <reference field="5" count="1" selected="0">
            <x v="47"/>
          </reference>
          <reference field="6" count="1" selected="0">
            <x v="44"/>
          </reference>
          <reference field="7" count="1" selected="0">
            <x v="3"/>
          </reference>
          <reference field="8" count="1">
            <x v="3"/>
          </reference>
        </references>
      </pivotArea>
    </format>
    <format dxfId="862">
      <pivotArea dataOnly="0" labelOnly="1" outline="0" fieldPosition="0">
        <references count="6">
          <reference field="3" count="1" selected="0">
            <x v="7"/>
          </reference>
          <reference field="4" count="1" selected="0">
            <x v="2"/>
          </reference>
          <reference field="5" count="1" selected="0">
            <x v="59"/>
          </reference>
          <reference field="6" count="1" selected="0">
            <x v="58"/>
          </reference>
          <reference field="7" count="1" selected="0">
            <x v="1"/>
          </reference>
          <reference field="8" count="1">
            <x v="1"/>
          </reference>
        </references>
      </pivotArea>
    </format>
    <format dxfId="861">
      <pivotArea dataOnly="0" labelOnly="1" outline="0" fieldPosition="0">
        <references count="6">
          <reference field="3" count="1" selected="0">
            <x v="7"/>
          </reference>
          <reference field="4" count="1" selected="0">
            <x v="2"/>
          </reference>
          <reference field="5" count="1" selected="0">
            <x v="61"/>
          </reference>
          <reference field="6" count="1" selected="0">
            <x v="59"/>
          </reference>
          <reference field="7" count="1" selected="0">
            <x v="1"/>
          </reference>
          <reference field="8" count="1">
            <x v="1"/>
          </reference>
        </references>
      </pivotArea>
    </format>
    <format dxfId="860">
      <pivotArea dataOnly="0" labelOnly="1" outline="0" fieldPosition="0">
        <references count="6">
          <reference field="3" count="1" selected="0">
            <x v="7"/>
          </reference>
          <reference field="4" count="1" selected="0">
            <x v="3"/>
          </reference>
          <reference field="5" count="1" selected="0">
            <x v="23"/>
          </reference>
          <reference field="6" count="1" selected="0">
            <x v="1"/>
          </reference>
          <reference field="7" count="1" selected="0">
            <x v="9"/>
          </reference>
          <reference field="8" count="4">
            <x v="10"/>
            <x v="13"/>
            <x v="216"/>
            <x v="296"/>
          </reference>
        </references>
      </pivotArea>
    </format>
    <format dxfId="859">
      <pivotArea dataOnly="0" labelOnly="1" outline="0" fieldPosition="0">
        <references count="6">
          <reference field="3" count="1" selected="0">
            <x v="8"/>
          </reference>
          <reference field="4" count="1" selected="0">
            <x v="0"/>
          </reference>
          <reference field="5" count="1" selected="0">
            <x v="2"/>
          </reference>
          <reference field="6" count="1" selected="0">
            <x v="11"/>
          </reference>
          <reference field="7" count="1" selected="0">
            <x v="20"/>
          </reference>
          <reference field="8" count="3">
            <x v="47"/>
            <x v="53"/>
            <x v="54"/>
          </reference>
        </references>
      </pivotArea>
    </format>
    <format dxfId="858">
      <pivotArea dataOnly="0" labelOnly="1" outline="0" fieldPosition="0">
        <references count="6">
          <reference field="3" count="1" selected="0">
            <x v="8"/>
          </reference>
          <reference field="4" count="1" selected="0">
            <x v="0"/>
          </reference>
          <reference field="5" count="1" selected="0">
            <x v="2"/>
          </reference>
          <reference field="6" count="1" selected="0">
            <x v="31"/>
          </reference>
          <reference field="7" count="1" selected="0">
            <x v="20"/>
          </reference>
          <reference field="8" count="3">
            <x v="52"/>
            <x v="55"/>
            <x v="56"/>
          </reference>
        </references>
      </pivotArea>
    </format>
    <format dxfId="857">
      <pivotArea dataOnly="0" labelOnly="1" outline="0" fieldPosition="0">
        <references count="6">
          <reference field="3" count="1" selected="0">
            <x v="8"/>
          </reference>
          <reference field="4" count="1" selected="0">
            <x v="0"/>
          </reference>
          <reference field="5" count="1" selected="0">
            <x v="11"/>
          </reference>
          <reference field="6" count="1" selected="0">
            <x v="13"/>
          </reference>
          <reference field="7" count="1" selected="0">
            <x v="141"/>
          </reference>
          <reference field="8" count="3">
            <x v="244"/>
            <x v="251"/>
            <x v="314"/>
          </reference>
        </references>
      </pivotArea>
    </format>
    <format dxfId="856">
      <pivotArea dataOnly="0" labelOnly="1" outline="0" fieldPosition="0">
        <references count="6">
          <reference field="3" count="1" selected="0">
            <x v="8"/>
          </reference>
          <reference field="4" count="1" selected="0">
            <x v="0"/>
          </reference>
          <reference field="5" count="1" selected="0">
            <x v="11"/>
          </reference>
          <reference field="6" count="1" selected="0">
            <x v="13"/>
          </reference>
          <reference field="7" count="1" selected="0">
            <x v="154"/>
          </reference>
          <reference field="8" count="1">
            <x v="260"/>
          </reference>
        </references>
      </pivotArea>
    </format>
    <format dxfId="855">
      <pivotArea dataOnly="0" labelOnly="1" outline="0" fieldPosition="0">
        <references count="6">
          <reference field="3" count="1" selected="0">
            <x v="8"/>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854">
      <pivotArea dataOnly="0" labelOnly="1" outline="0" fieldPosition="0">
        <references count="6">
          <reference field="3" count="1" selected="0">
            <x v="8"/>
          </reference>
          <reference field="4" count="1" selected="0">
            <x v="0"/>
          </reference>
          <reference field="5" count="1" selected="0">
            <x v="35"/>
          </reference>
          <reference field="6" count="1" selected="0">
            <x v="2"/>
          </reference>
          <reference field="7" count="1" selected="0">
            <x v="77"/>
          </reference>
          <reference field="8" count="1">
            <x v="145"/>
          </reference>
        </references>
      </pivotArea>
    </format>
    <format dxfId="853">
      <pivotArea dataOnly="0" labelOnly="1" outline="0" fieldPosition="0">
        <references count="6">
          <reference field="3" count="1" selected="0">
            <x v="8"/>
          </reference>
          <reference field="4" count="1" selected="0">
            <x v="0"/>
          </reference>
          <reference field="5" count="1" selected="0">
            <x v="44"/>
          </reference>
          <reference field="6" count="1" selected="0">
            <x v="1"/>
          </reference>
          <reference field="7" count="1" selected="0">
            <x v="129"/>
          </reference>
          <reference field="8" count="1">
            <x v="313"/>
          </reference>
        </references>
      </pivotArea>
    </format>
    <format dxfId="852">
      <pivotArea dataOnly="0" labelOnly="1" outline="0" fieldPosition="0">
        <references count="6">
          <reference field="3" count="1" selected="0">
            <x v="8"/>
          </reference>
          <reference field="4" count="1" selected="0">
            <x v="4"/>
          </reference>
          <reference field="5" count="1" selected="0">
            <x v="55"/>
          </reference>
          <reference field="6" count="1" selected="0">
            <x v="26"/>
          </reference>
          <reference field="7" count="1" selected="0">
            <x v="36"/>
          </reference>
          <reference field="8" count="1">
            <x v="305"/>
          </reference>
        </references>
      </pivotArea>
    </format>
    <format dxfId="851">
      <pivotArea dataOnly="0" labelOnly="1" outline="0" fieldPosition="0">
        <references count="6">
          <reference field="3" count="1" selected="0">
            <x v="8"/>
          </reference>
          <reference field="4" count="1" selected="0">
            <x v="5"/>
          </reference>
          <reference field="5" count="1" selected="0">
            <x v="15"/>
          </reference>
          <reference field="6" count="1" selected="0">
            <x v="40"/>
          </reference>
          <reference field="7" count="1" selected="0">
            <x v="25"/>
          </reference>
          <reference field="8" count="1">
            <x v="43"/>
          </reference>
        </references>
      </pivotArea>
    </format>
    <format dxfId="850">
      <pivotArea dataOnly="0" labelOnly="1" outline="0" fieldPosition="0">
        <references count="6">
          <reference field="3" count="1" selected="0">
            <x v="8"/>
          </reference>
          <reference field="4" count="1" selected="0">
            <x v="5"/>
          </reference>
          <reference field="5" count="1" selected="0">
            <x v="52"/>
          </reference>
          <reference field="6" count="1" selected="0">
            <x v="1"/>
          </reference>
          <reference field="7" count="1" selected="0">
            <x v="9"/>
          </reference>
          <reference field="8" count="4">
            <x v="193"/>
            <x v="214"/>
            <x v="245"/>
            <x v="306"/>
          </reference>
        </references>
      </pivotArea>
    </format>
    <format dxfId="849">
      <pivotArea dataOnly="0" labelOnly="1" outline="0" fieldPosition="0">
        <references count="6">
          <reference field="3" count="1" selected="0">
            <x v="8"/>
          </reference>
          <reference field="4" count="1" selected="0">
            <x v="5"/>
          </reference>
          <reference field="5" count="1" selected="0">
            <x v="55"/>
          </reference>
          <reference field="6" count="1" selected="0">
            <x v="26"/>
          </reference>
          <reference field="7" count="1" selected="0">
            <x v="108"/>
          </reference>
          <reference field="8" count="1">
            <x v="255"/>
          </reference>
        </references>
      </pivotArea>
    </format>
    <format dxfId="848">
      <pivotArea dataOnly="0" labelOnly="1" outline="0" fieldPosition="0">
        <references count="6">
          <reference field="3" count="1" selected="0">
            <x v="8"/>
          </reference>
          <reference field="4" count="1" selected="0">
            <x v="5"/>
          </reference>
          <reference field="5" count="1" selected="0">
            <x v="56"/>
          </reference>
          <reference field="6" count="1" selected="0">
            <x v="14"/>
          </reference>
          <reference field="7" count="1" selected="0">
            <x v="54"/>
          </reference>
          <reference field="8" count="4">
            <x v="189"/>
            <x v="212"/>
            <x v="259"/>
            <x v="305"/>
          </reference>
        </references>
      </pivotArea>
    </format>
    <format dxfId="847">
      <pivotArea dataOnly="0" labelOnly="1" outline="0" fieldPosition="0">
        <references count="6">
          <reference field="3" count="1" selected="0">
            <x v="8"/>
          </reference>
          <reference field="4" count="1" selected="0">
            <x v="6"/>
          </reference>
          <reference field="5" count="1" selected="0">
            <x v="44"/>
          </reference>
          <reference field="6" count="1" selected="0">
            <x v="1"/>
          </reference>
          <reference field="7" count="1" selected="0">
            <x v="129"/>
          </reference>
          <reference field="8" count="1">
            <x v="313"/>
          </reference>
        </references>
      </pivotArea>
    </format>
    <format dxfId="846">
      <pivotArea dataOnly="0" labelOnly="1" outline="0" fieldPosition="0">
        <references count="6">
          <reference field="3" count="1" selected="0">
            <x v="9"/>
          </reference>
          <reference field="4" count="1" selected="0">
            <x v="0"/>
          </reference>
          <reference field="5" count="1" selected="0">
            <x v="2"/>
          </reference>
          <reference field="6" count="1" selected="0">
            <x v="11"/>
          </reference>
          <reference field="7" count="1" selected="0">
            <x v="20"/>
          </reference>
          <reference field="8" count="1">
            <x v="56"/>
          </reference>
        </references>
      </pivotArea>
    </format>
    <format dxfId="845">
      <pivotArea dataOnly="0" labelOnly="1" outline="0" fieldPosition="0">
        <references count="6">
          <reference field="3" count="1" selected="0">
            <x v="9"/>
          </reference>
          <reference field="4" count="1" selected="0">
            <x v="0"/>
          </reference>
          <reference field="5" count="1" selected="0">
            <x v="2"/>
          </reference>
          <reference field="6" count="1" selected="0">
            <x v="31"/>
          </reference>
          <reference field="7" count="1" selected="0">
            <x v="20"/>
          </reference>
          <reference field="8" count="3">
            <x v="52"/>
            <x v="55"/>
            <x v="56"/>
          </reference>
        </references>
      </pivotArea>
    </format>
    <format dxfId="844">
      <pivotArea dataOnly="0" labelOnly="1" outline="0" fieldPosition="0">
        <references count="6">
          <reference field="3" count="1" selected="0">
            <x v="9"/>
          </reference>
          <reference field="4" count="1" selected="0">
            <x v="0"/>
          </reference>
          <reference field="5" count="1" selected="0">
            <x v="11"/>
          </reference>
          <reference field="6" count="1" selected="0">
            <x v="13"/>
          </reference>
          <reference field="7" count="1" selected="0">
            <x v="29"/>
          </reference>
          <reference field="8" count="19">
            <x v="73"/>
            <x v="75"/>
            <x v="94"/>
            <x v="98"/>
            <x v="108"/>
            <x v="113"/>
            <x v="125"/>
            <x v="132"/>
            <x v="145"/>
            <x v="148"/>
            <x v="165"/>
            <x v="177"/>
            <x v="197"/>
            <x v="203"/>
            <x v="213"/>
            <x v="224"/>
            <x v="244"/>
            <x v="245"/>
            <x v="286"/>
          </reference>
        </references>
      </pivotArea>
    </format>
    <format dxfId="843">
      <pivotArea dataOnly="0" labelOnly="1" outline="0" fieldPosition="0">
        <references count="6">
          <reference field="3" count="1" selected="0">
            <x v="9"/>
          </reference>
          <reference field="4" count="1" selected="0">
            <x v="0"/>
          </reference>
          <reference field="5" count="1" selected="0">
            <x v="15"/>
          </reference>
          <reference field="6" count="1" selected="0">
            <x v="40"/>
          </reference>
          <reference field="7" count="1" selected="0">
            <x v="106"/>
          </reference>
          <reference field="8" count="1">
            <x v="172"/>
          </reference>
        </references>
      </pivotArea>
    </format>
    <format dxfId="842">
      <pivotArea dataOnly="0" labelOnly="1" outline="0" fieldPosition="0">
        <references count="6">
          <reference field="3" count="1" selected="0">
            <x v="9"/>
          </reference>
          <reference field="4" count="1" selected="0">
            <x v="0"/>
          </reference>
          <reference field="5" count="1" selected="0">
            <x v="16"/>
          </reference>
          <reference field="6" count="1" selected="0">
            <x v="64"/>
          </reference>
          <reference field="7" count="1" selected="0">
            <x v="26"/>
          </reference>
          <reference field="8" count="1">
            <x v="48"/>
          </reference>
        </references>
      </pivotArea>
    </format>
    <format dxfId="841">
      <pivotArea dataOnly="0" labelOnly="1" outline="0" fieldPosition="0">
        <references count="6">
          <reference field="3" count="1" selected="0">
            <x v="9"/>
          </reference>
          <reference field="4" count="1" selected="0">
            <x v="0"/>
          </reference>
          <reference field="5" count="1" selected="0">
            <x v="23"/>
          </reference>
          <reference field="6" count="1" selected="0">
            <x v="1"/>
          </reference>
          <reference field="7" count="1" selected="0">
            <x v="7"/>
          </reference>
          <reference field="8" count="10">
            <x v="9"/>
            <x v="19"/>
            <x v="44"/>
            <x v="84"/>
            <x v="111"/>
            <x v="162"/>
            <x v="210"/>
            <x v="225"/>
            <x v="296"/>
            <x v="325"/>
          </reference>
        </references>
      </pivotArea>
    </format>
    <format dxfId="840">
      <pivotArea dataOnly="0" labelOnly="1" outline="0" fieldPosition="0">
        <references count="6">
          <reference field="3" count="1" selected="0">
            <x v="9"/>
          </reference>
          <reference field="4" count="1" selected="0">
            <x v="0"/>
          </reference>
          <reference field="5" count="1" selected="0">
            <x v="23"/>
          </reference>
          <reference field="6" count="1" selected="0">
            <x v="1"/>
          </reference>
          <reference field="7" count="1" selected="0">
            <x v="73"/>
          </reference>
          <reference field="8" count="1">
            <x v="162"/>
          </reference>
        </references>
      </pivotArea>
    </format>
    <format dxfId="839">
      <pivotArea dataOnly="0" labelOnly="1" outline="0" fieldPosition="0">
        <references count="6">
          <reference field="3" count="1" selected="0">
            <x v="9"/>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838">
      <pivotArea dataOnly="0" labelOnly="1" outline="0" fieldPosition="0">
        <references count="6">
          <reference field="3" count="1" selected="0">
            <x v="9"/>
          </reference>
          <reference field="4" count="1" selected="0">
            <x v="0"/>
          </reference>
          <reference field="5" count="1" selected="0">
            <x v="35"/>
          </reference>
          <reference field="6" count="1" selected="0">
            <x v="2"/>
          </reference>
          <reference field="7" count="1" selected="0">
            <x v="64"/>
          </reference>
          <reference field="8" count="1">
            <x v="115"/>
          </reference>
        </references>
      </pivotArea>
    </format>
    <format dxfId="837">
      <pivotArea dataOnly="0" labelOnly="1" outline="0" fieldPosition="0">
        <references count="6">
          <reference field="3" count="1" selected="0">
            <x v="9"/>
          </reference>
          <reference field="4" count="1" selected="0">
            <x v="0"/>
          </reference>
          <reference field="5" count="1" selected="0">
            <x v="60"/>
          </reference>
          <reference field="6" count="1" selected="0">
            <x v="25"/>
          </reference>
          <reference field="7" count="1" selected="0">
            <x v="20"/>
          </reference>
          <reference field="8" count="1">
            <x v="36"/>
          </reference>
        </references>
      </pivotArea>
    </format>
    <format dxfId="836">
      <pivotArea dataOnly="0" labelOnly="1" outline="0" fieldPosition="0">
        <references count="6">
          <reference field="3" count="1" selected="0">
            <x v="9"/>
          </reference>
          <reference field="4" count="1" selected="0">
            <x v="5"/>
          </reference>
          <reference field="5" count="1" selected="0">
            <x v="14"/>
          </reference>
          <reference field="6" count="1" selected="0">
            <x v="40"/>
          </reference>
          <reference field="7" count="1" selected="0">
            <x v="146"/>
          </reference>
          <reference field="8" count="1">
            <x v="236"/>
          </reference>
        </references>
      </pivotArea>
    </format>
    <format dxfId="835">
      <pivotArea dataOnly="0" labelOnly="1" outline="0" fieldPosition="0">
        <references count="6">
          <reference field="3" count="1" selected="0">
            <x v="9"/>
          </reference>
          <reference field="4" count="1" selected="0">
            <x v="5"/>
          </reference>
          <reference field="5" count="1" selected="0">
            <x v="35"/>
          </reference>
          <reference field="6" count="1" selected="0">
            <x v="5"/>
          </reference>
          <reference field="7" count="1" selected="0">
            <x v="54"/>
          </reference>
          <reference field="8" count="1">
            <x v="103"/>
          </reference>
        </references>
      </pivotArea>
    </format>
    <format dxfId="834">
      <pivotArea dataOnly="0" labelOnly="1" outline="0" fieldPosition="0">
        <references count="6">
          <reference field="3" count="1" selected="0">
            <x v="9"/>
          </reference>
          <reference field="4" count="1" selected="0">
            <x v="5"/>
          </reference>
          <reference field="5" count="1" selected="0">
            <x v="52"/>
          </reference>
          <reference field="6" count="1" selected="0">
            <x v="1"/>
          </reference>
          <reference field="7" count="1" selected="0">
            <x v="9"/>
          </reference>
          <reference field="8" count="5">
            <x v="146"/>
            <x v="167"/>
            <x v="193"/>
            <x v="245"/>
            <x v="262"/>
          </reference>
        </references>
      </pivotArea>
    </format>
    <format dxfId="833">
      <pivotArea dataOnly="0" labelOnly="1" outline="0" fieldPosition="0">
        <references count="6">
          <reference field="3" count="1" selected="0">
            <x v="9"/>
          </reference>
          <reference field="4" count="1" selected="0">
            <x v="5"/>
          </reference>
          <reference field="5" count="1" selected="0">
            <x v="55"/>
          </reference>
          <reference field="6" count="1" selected="0">
            <x v="26"/>
          </reference>
          <reference field="7" count="1" selected="0">
            <x v="34"/>
          </reference>
          <reference field="8" count="5">
            <x v="107"/>
            <x v="115"/>
            <x v="146"/>
            <x v="246"/>
            <x v="306"/>
          </reference>
        </references>
      </pivotArea>
    </format>
    <format dxfId="832">
      <pivotArea dataOnly="0" labelOnly="1" outline="0" fieldPosition="0">
        <references count="6">
          <reference field="3" count="1" selected="0">
            <x v="9"/>
          </reference>
          <reference field="4" count="1" selected="0">
            <x v="5"/>
          </reference>
          <reference field="5" count="1" selected="0">
            <x v="56"/>
          </reference>
          <reference field="6" count="1" selected="0">
            <x v="14"/>
          </reference>
          <reference field="7" count="1" selected="0">
            <x v="27"/>
          </reference>
          <reference field="8" count="7">
            <x v="91"/>
            <x v="109"/>
            <x v="128"/>
            <x v="138"/>
            <x v="212"/>
            <x v="263"/>
            <x v="320"/>
          </reference>
        </references>
      </pivotArea>
    </format>
    <format dxfId="831">
      <pivotArea dataOnly="0" labelOnly="1" outline="0" fieldPosition="0">
        <references count="6">
          <reference field="3" count="1" selected="0">
            <x v="10"/>
          </reference>
          <reference field="4" count="1" selected="0">
            <x v="0"/>
          </reference>
          <reference field="5" count="1" selected="0">
            <x v="2"/>
          </reference>
          <reference field="6" count="1" selected="0">
            <x v="11"/>
          </reference>
          <reference field="7" count="1" selected="0">
            <x v="20"/>
          </reference>
          <reference field="8" count="2">
            <x v="47"/>
            <x v="51"/>
          </reference>
        </references>
      </pivotArea>
    </format>
    <format dxfId="830">
      <pivotArea dataOnly="0" labelOnly="1" outline="0" fieldPosition="0">
        <references count="6">
          <reference field="3" count="1" selected="0">
            <x v="10"/>
          </reference>
          <reference field="4" count="1" selected="0">
            <x v="0"/>
          </reference>
          <reference field="5" count="1" selected="0">
            <x v="2"/>
          </reference>
          <reference field="6" count="1" selected="0">
            <x v="31"/>
          </reference>
          <reference field="7" count="1" selected="0">
            <x v="20"/>
          </reference>
          <reference field="8" count="1">
            <x v="52"/>
          </reference>
        </references>
      </pivotArea>
    </format>
    <format dxfId="829">
      <pivotArea dataOnly="0" labelOnly="1" outline="0" fieldPosition="0">
        <references count="6">
          <reference field="3" count="1" selected="0">
            <x v="10"/>
          </reference>
          <reference field="4" count="1" selected="0">
            <x v="0"/>
          </reference>
          <reference field="5" count="1" selected="0">
            <x v="11"/>
          </reference>
          <reference field="6" count="1" selected="0">
            <x v="13"/>
          </reference>
          <reference field="7" count="1" selected="0">
            <x v="141"/>
          </reference>
          <reference field="8" count="3">
            <x v="244"/>
            <x v="251"/>
            <x v="314"/>
          </reference>
        </references>
      </pivotArea>
    </format>
    <format dxfId="828">
      <pivotArea dataOnly="0" labelOnly="1" outline="0" fieldPosition="0">
        <references count="6">
          <reference field="3" count="1" selected="0">
            <x v="10"/>
          </reference>
          <reference field="4" count="1" selected="0">
            <x v="0"/>
          </reference>
          <reference field="5" count="1" selected="0">
            <x v="11"/>
          </reference>
          <reference field="6" count="1" selected="0">
            <x v="13"/>
          </reference>
          <reference field="7" count="1" selected="0">
            <x v="154"/>
          </reference>
          <reference field="8" count="1">
            <x v="260"/>
          </reference>
        </references>
      </pivotArea>
    </format>
    <format dxfId="827">
      <pivotArea dataOnly="0" labelOnly="1" outline="0" fieldPosition="0">
        <references count="6">
          <reference field="3" count="1" selected="0">
            <x v="10"/>
          </reference>
          <reference field="4" count="1" selected="0">
            <x v="0"/>
          </reference>
          <reference field="5" count="1" selected="0">
            <x v="28"/>
          </reference>
          <reference field="6" count="1" selected="0">
            <x v="15"/>
          </reference>
          <reference field="7" count="1" selected="0">
            <x v="104"/>
          </reference>
          <reference field="8" count="1">
            <x v="295"/>
          </reference>
        </references>
      </pivotArea>
    </format>
    <format dxfId="826">
      <pivotArea dataOnly="0" labelOnly="1" outline="0" fieldPosition="0">
        <references count="6">
          <reference field="3" count="1" selected="0">
            <x v="10"/>
          </reference>
          <reference field="4" count="1" selected="0">
            <x v="0"/>
          </reference>
          <reference field="5" count="1" selected="0">
            <x v="35"/>
          </reference>
          <reference field="6" count="1" selected="0">
            <x v="2"/>
          </reference>
          <reference field="7" count="1" selected="0">
            <x v="62"/>
          </reference>
          <reference field="8" count="1">
            <x v="132"/>
          </reference>
        </references>
      </pivotArea>
    </format>
    <format dxfId="825">
      <pivotArea dataOnly="0" labelOnly="1" outline="0" fieldPosition="0">
        <references count="6">
          <reference field="3" count="1" selected="0">
            <x v="10"/>
          </reference>
          <reference field="4" count="1" selected="0">
            <x v="0"/>
          </reference>
          <reference field="5" count="1" selected="0">
            <x v="53"/>
          </reference>
          <reference field="6" count="1" selected="0">
            <x v="1"/>
          </reference>
          <reference field="7" count="1" selected="0">
            <x v="129"/>
          </reference>
          <reference field="8" count="3">
            <x v="245"/>
            <x v="255"/>
            <x v="313"/>
          </reference>
        </references>
      </pivotArea>
    </format>
    <format dxfId="824">
      <pivotArea dataOnly="0" labelOnly="1" outline="0" fieldPosition="0">
        <references count="6">
          <reference field="3" count="1" selected="0">
            <x v="10"/>
          </reference>
          <reference field="4" count="1" selected="0">
            <x v="1"/>
          </reference>
          <reference field="5" count="1" selected="0">
            <x v="49"/>
          </reference>
          <reference field="6" count="1" selected="0">
            <x v="14"/>
          </reference>
          <reference field="7" count="1" selected="0">
            <x v="20"/>
          </reference>
          <reference field="8" count="4">
            <x v="69"/>
            <x v="149"/>
            <x v="207"/>
            <x v="320"/>
          </reference>
        </references>
      </pivotArea>
    </format>
    <format dxfId="823">
      <pivotArea dataOnly="0" labelOnly="1" outline="0" fieldPosition="0">
        <references count="6">
          <reference field="3" count="1" selected="0">
            <x v="10"/>
          </reference>
          <reference field="4" count="1" selected="0">
            <x v="5"/>
          </reference>
          <reference field="5" count="1" selected="0">
            <x v="15"/>
          </reference>
          <reference field="6" count="1" selected="0">
            <x v="40"/>
          </reference>
          <reference field="7" count="1" selected="0">
            <x v="39"/>
          </reference>
          <reference field="8" count="1">
            <x v="84"/>
          </reference>
        </references>
      </pivotArea>
    </format>
    <format dxfId="822">
      <pivotArea dataOnly="0" labelOnly="1" outline="0" fieldPosition="0">
        <references count="6">
          <reference field="3" count="1" selected="0">
            <x v="10"/>
          </reference>
          <reference field="4" count="1" selected="0">
            <x v="5"/>
          </reference>
          <reference field="5" count="1" selected="0">
            <x v="52"/>
          </reference>
          <reference field="6" count="1" selected="0">
            <x v="1"/>
          </reference>
          <reference field="7" count="1" selected="0">
            <x v="38"/>
          </reference>
          <reference field="8" count="1">
            <x v="306"/>
          </reference>
        </references>
      </pivotArea>
    </format>
    <format dxfId="821">
      <pivotArea dataOnly="0" labelOnly="1" outline="0" fieldPosition="0">
        <references count="6">
          <reference field="3" count="1" selected="0">
            <x v="10"/>
          </reference>
          <reference field="4" count="1" selected="0">
            <x v="6"/>
          </reference>
          <reference field="5" count="1" selected="0">
            <x v="53"/>
          </reference>
          <reference field="6" count="1" selected="0">
            <x v="1"/>
          </reference>
          <reference field="7" count="1" selected="0">
            <x v="129"/>
          </reference>
          <reference field="8" count="1">
            <x v="313"/>
          </reference>
        </references>
      </pivotArea>
    </format>
    <format dxfId="820">
      <pivotArea dataOnly="0" labelOnly="1" outline="0" fieldPosition="0">
        <references count="6">
          <reference field="3" count="1" selected="0">
            <x v="11"/>
          </reference>
          <reference field="4" count="1" selected="0">
            <x v="0"/>
          </reference>
          <reference field="5" count="1" selected="0">
            <x v="2"/>
          </reference>
          <reference field="6" count="1" selected="0">
            <x v="11"/>
          </reference>
          <reference field="7" count="1" selected="0">
            <x v="20"/>
          </reference>
          <reference field="8" count="2">
            <x v="47"/>
            <x v="51"/>
          </reference>
        </references>
      </pivotArea>
    </format>
    <format dxfId="819">
      <pivotArea dataOnly="0" labelOnly="1" outline="0" fieldPosition="0">
        <references count="6">
          <reference field="3" count="1" selected="0">
            <x v="11"/>
          </reference>
          <reference field="4" count="1" selected="0">
            <x v="0"/>
          </reference>
          <reference field="5" count="1" selected="0">
            <x v="2"/>
          </reference>
          <reference field="6" count="1" selected="0">
            <x v="31"/>
          </reference>
          <reference field="7" count="1" selected="0">
            <x v="20"/>
          </reference>
          <reference field="8" count="1">
            <x v="52"/>
          </reference>
        </references>
      </pivotArea>
    </format>
    <format dxfId="818">
      <pivotArea dataOnly="0" labelOnly="1" outline="0" fieldPosition="0">
        <references count="6">
          <reference field="3" count="1" selected="0">
            <x v="11"/>
          </reference>
          <reference field="4" count="1" selected="0">
            <x v="0"/>
          </reference>
          <reference field="5" count="1" selected="0">
            <x v="28"/>
          </reference>
          <reference field="6" count="1" selected="0">
            <x v="15"/>
          </reference>
          <reference field="7" count="1" selected="0">
            <x v="123"/>
          </reference>
          <reference field="8" count="1">
            <x v="214"/>
          </reference>
        </references>
      </pivotArea>
    </format>
    <format dxfId="817">
      <pivotArea dataOnly="0" labelOnly="1" outline="0" fieldPosition="0">
        <references count="6">
          <reference field="3" count="1" selected="0">
            <x v="11"/>
          </reference>
          <reference field="4" count="1" selected="0">
            <x v="0"/>
          </reference>
          <reference field="5" count="1" selected="0">
            <x v="28"/>
          </reference>
          <reference field="6" count="1" selected="0">
            <x v="15"/>
          </reference>
          <reference field="7" count="1" selected="0">
            <x v="139"/>
          </reference>
          <reference field="8" count="1">
            <x v="245"/>
          </reference>
        </references>
      </pivotArea>
    </format>
    <format dxfId="816">
      <pivotArea dataOnly="0" labelOnly="1" outline="0" fieldPosition="0">
        <references count="6">
          <reference field="3" count="1" selected="0">
            <x v="11"/>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815">
      <pivotArea dataOnly="0" labelOnly="1" outline="0" fieldPosition="0">
        <references count="6">
          <reference field="3" count="1" selected="0">
            <x v="11"/>
          </reference>
          <reference field="4" count="1" selected="0">
            <x v="0"/>
          </reference>
          <reference field="5" count="1" selected="0">
            <x v="35"/>
          </reference>
          <reference field="6" count="1" selected="0">
            <x v="2"/>
          </reference>
          <reference field="7" count="1" selected="0">
            <x v="62"/>
          </reference>
          <reference field="8" count="1">
            <x v="132"/>
          </reference>
        </references>
      </pivotArea>
    </format>
    <format dxfId="814">
      <pivotArea dataOnly="0" labelOnly="1" outline="0" fieldPosition="0">
        <references count="6">
          <reference field="3" count="1" selected="0">
            <x v="11"/>
          </reference>
          <reference field="4" count="1" selected="0">
            <x v="1"/>
          </reference>
          <reference field="5" count="1" selected="0">
            <x v="49"/>
          </reference>
          <reference field="6" count="1" selected="0">
            <x v="14"/>
          </reference>
          <reference field="7" count="1" selected="0">
            <x v="20"/>
          </reference>
          <reference field="8" count="3">
            <x v="69"/>
            <x v="222"/>
            <x v="320"/>
          </reference>
        </references>
      </pivotArea>
    </format>
    <format dxfId="813">
      <pivotArea dataOnly="0" labelOnly="1" outline="0" fieldPosition="0">
        <references count="6">
          <reference field="3" count="1" selected="0">
            <x v="11"/>
          </reference>
          <reference field="4" count="1" selected="0">
            <x v="4"/>
          </reference>
          <reference field="5" count="1" selected="0">
            <x v="55"/>
          </reference>
          <reference field="6" count="1" selected="0">
            <x v="26"/>
          </reference>
          <reference field="7" count="1" selected="0">
            <x v="36"/>
          </reference>
          <reference field="8" count="1">
            <x v="305"/>
          </reference>
        </references>
      </pivotArea>
    </format>
    <format dxfId="812">
      <pivotArea dataOnly="0" labelOnly="1" outline="0" fieldPosition="0">
        <references count="6">
          <reference field="3" count="1" selected="0">
            <x v="11"/>
          </reference>
          <reference field="4" count="1" selected="0">
            <x v="5"/>
          </reference>
          <reference field="5" count="1" selected="0">
            <x v="15"/>
          </reference>
          <reference field="6" count="1" selected="0">
            <x v="40"/>
          </reference>
          <reference field="7" count="1" selected="0">
            <x v="120"/>
          </reference>
          <reference field="8" count="1">
            <x v="195"/>
          </reference>
        </references>
      </pivotArea>
    </format>
    <format dxfId="811">
      <pivotArea dataOnly="0" labelOnly="1" outline="0" fieldPosition="0">
        <references count="6">
          <reference field="3" count="1" selected="0">
            <x v="11"/>
          </reference>
          <reference field="4" count="1" selected="0">
            <x v="5"/>
          </reference>
          <reference field="5" count="1" selected="0">
            <x v="52"/>
          </reference>
          <reference field="6" count="1" selected="0">
            <x v="1"/>
          </reference>
          <reference field="7" count="1" selected="0">
            <x v="86"/>
          </reference>
          <reference field="8" count="7">
            <x v="176"/>
            <x v="178"/>
            <x v="193"/>
            <x v="214"/>
            <x v="225"/>
            <x v="245"/>
            <x v="317"/>
          </reference>
        </references>
      </pivotArea>
    </format>
    <format dxfId="810">
      <pivotArea dataOnly="0" labelOnly="1" outline="0" fieldPosition="0">
        <references count="6">
          <reference field="3" count="1" selected="0">
            <x v="12"/>
          </reference>
          <reference field="4" count="1" selected="0">
            <x v="0"/>
          </reference>
          <reference field="5" count="1" selected="0">
            <x v="2"/>
          </reference>
          <reference field="6" count="1" selected="0">
            <x v="11"/>
          </reference>
          <reference field="7" count="1" selected="0">
            <x v="20"/>
          </reference>
          <reference field="8" count="2">
            <x v="47"/>
            <x v="51"/>
          </reference>
        </references>
      </pivotArea>
    </format>
    <format dxfId="809">
      <pivotArea dataOnly="0" labelOnly="1" outline="0" fieldPosition="0">
        <references count="6">
          <reference field="3" count="1" selected="0">
            <x v="12"/>
          </reference>
          <reference field="4" count="1" selected="0">
            <x v="0"/>
          </reference>
          <reference field="5" count="1" selected="0">
            <x v="2"/>
          </reference>
          <reference field="6" count="1" selected="0">
            <x v="31"/>
          </reference>
          <reference field="7" count="1" selected="0">
            <x v="20"/>
          </reference>
          <reference field="8" count="1">
            <x v="52"/>
          </reference>
        </references>
      </pivotArea>
    </format>
    <format dxfId="808">
      <pivotArea dataOnly="0" labelOnly="1" outline="0" fieldPosition="0">
        <references count="6">
          <reference field="3" count="1" selected="0">
            <x v="12"/>
          </reference>
          <reference field="4" count="1" selected="0">
            <x v="0"/>
          </reference>
          <reference field="5" count="1" selected="0">
            <x v="35"/>
          </reference>
          <reference field="6" count="1" selected="0">
            <x v="2"/>
          </reference>
          <reference field="7" count="1" selected="0">
            <x v="77"/>
          </reference>
          <reference field="8" count="1">
            <x v="192"/>
          </reference>
        </references>
      </pivotArea>
    </format>
    <format dxfId="807">
      <pivotArea dataOnly="0" labelOnly="1" outline="0" fieldPosition="0">
        <references count="6">
          <reference field="3" count="1" selected="0">
            <x v="12"/>
          </reference>
          <reference field="4" count="1" selected="0">
            <x v="4"/>
          </reference>
          <reference field="5" count="1" selected="0">
            <x v="55"/>
          </reference>
          <reference field="6" count="1" selected="0">
            <x v="26"/>
          </reference>
          <reference field="7" count="1" selected="0">
            <x v="36"/>
          </reference>
          <reference field="8" count="1">
            <x v="305"/>
          </reference>
        </references>
      </pivotArea>
    </format>
    <format dxfId="806">
      <pivotArea dataOnly="0" labelOnly="1" outline="0" fieldPosition="0">
        <references count="6">
          <reference field="3" count="1" selected="0">
            <x v="12"/>
          </reference>
          <reference field="4" count="1" selected="0">
            <x v="5"/>
          </reference>
          <reference field="5" count="1" selected="0">
            <x v="52"/>
          </reference>
          <reference field="6" count="1" selected="0">
            <x v="1"/>
          </reference>
          <reference field="7" count="1" selected="0">
            <x v="9"/>
          </reference>
          <reference field="8" count="1">
            <x v="306"/>
          </reference>
        </references>
      </pivotArea>
    </format>
    <format dxfId="805">
      <pivotArea dataOnly="0" labelOnly="1" outline="0" fieldPosition="0">
        <references count="6">
          <reference field="3" count="1" selected="0">
            <x v="12"/>
          </reference>
          <reference field="4" count="1" selected="0">
            <x v="5"/>
          </reference>
          <reference field="5" count="1" selected="0">
            <x v="56"/>
          </reference>
          <reference field="6" count="1" selected="0">
            <x v="14"/>
          </reference>
          <reference field="7" count="1" selected="0">
            <x v="27"/>
          </reference>
          <reference field="8" count="1">
            <x v="91"/>
          </reference>
        </references>
      </pivotArea>
    </format>
    <format dxfId="804">
      <pivotArea dataOnly="0" labelOnly="1" outline="0" fieldPosition="0">
        <references count="6">
          <reference field="3" count="1" selected="0">
            <x v="13"/>
          </reference>
          <reference field="4" count="1" selected="0">
            <x v="0"/>
          </reference>
          <reference field="5" count="1" selected="0">
            <x v="2"/>
          </reference>
          <reference field="6" count="1" selected="0">
            <x v="11"/>
          </reference>
          <reference field="7" count="1" selected="0">
            <x v="20"/>
          </reference>
          <reference field="8" count="2">
            <x v="47"/>
            <x v="61"/>
          </reference>
        </references>
      </pivotArea>
    </format>
    <format dxfId="803">
      <pivotArea dataOnly="0" labelOnly="1" outline="0" fieldPosition="0">
        <references count="6">
          <reference field="3" count="1" selected="0">
            <x v="13"/>
          </reference>
          <reference field="4" count="1" selected="0">
            <x v="0"/>
          </reference>
          <reference field="5" count="1" selected="0">
            <x v="2"/>
          </reference>
          <reference field="6" count="1" selected="0">
            <x v="31"/>
          </reference>
          <reference field="7" count="1" selected="0">
            <x v="20"/>
          </reference>
          <reference field="8" count="1">
            <x v="52"/>
          </reference>
        </references>
      </pivotArea>
    </format>
    <format dxfId="802">
      <pivotArea dataOnly="0" labelOnly="1" outline="0" fieldPosition="0">
        <references count="6">
          <reference field="3" count="1" selected="0">
            <x v="13"/>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801">
      <pivotArea dataOnly="0" labelOnly="1" outline="0" fieldPosition="0">
        <references count="6">
          <reference field="3" count="1" selected="0">
            <x v="13"/>
          </reference>
          <reference field="4" count="1" selected="0">
            <x v="0"/>
          </reference>
          <reference field="5" count="1" selected="0">
            <x v="35"/>
          </reference>
          <reference field="6" count="1" selected="0">
            <x v="2"/>
          </reference>
          <reference field="7" count="1" selected="0">
            <x v="77"/>
          </reference>
          <reference field="8" count="1">
            <x v="145"/>
          </reference>
        </references>
      </pivotArea>
    </format>
    <format dxfId="800">
      <pivotArea dataOnly="0" labelOnly="1" outline="0" fieldPosition="0">
        <references count="6">
          <reference field="3" count="1" selected="0">
            <x v="13"/>
          </reference>
          <reference field="4" count="1" selected="0">
            <x v="4"/>
          </reference>
          <reference field="5" count="1" selected="0">
            <x v="55"/>
          </reference>
          <reference field="6" count="1" selected="0">
            <x v="26"/>
          </reference>
          <reference field="7" count="1" selected="0">
            <x v="36"/>
          </reference>
          <reference field="8" count="1">
            <x v="305"/>
          </reference>
        </references>
      </pivotArea>
    </format>
    <format dxfId="799">
      <pivotArea dataOnly="0" labelOnly="1" outline="0" fieldPosition="0">
        <references count="6">
          <reference field="3" count="1" selected="0">
            <x v="13"/>
          </reference>
          <reference field="4" count="1" selected="0">
            <x v="5"/>
          </reference>
          <reference field="5" count="1" selected="0">
            <x v="15"/>
          </reference>
          <reference field="6" count="1" selected="0">
            <x v="40"/>
          </reference>
          <reference field="7" count="1" selected="0">
            <x v="39"/>
          </reference>
          <reference field="8" count="1">
            <x v="84"/>
          </reference>
        </references>
      </pivotArea>
    </format>
    <format dxfId="798">
      <pivotArea dataOnly="0" labelOnly="1" outline="0" fieldPosition="0">
        <references count="6">
          <reference field="3" count="1" selected="0">
            <x v="13"/>
          </reference>
          <reference field="4" count="1" selected="0">
            <x v="5"/>
          </reference>
          <reference field="5" count="1" selected="0">
            <x v="52"/>
          </reference>
          <reference field="6" count="1" selected="0">
            <x v="1"/>
          </reference>
          <reference field="7" count="1" selected="0">
            <x v="38"/>
          </reference>
          <reference field="8" count="1">
            <x v="306"/>
          </reference>
        </references>
      </pivotArea>
    </format>
    <format dxfId="797">
      <pivotArea dataOnly="0" labelOnly="1" outline="0" fieldPosition="0">
        <references count="6">
          <reference field="3" count="1" selected="0">
            <x v="14"/>
          </reference>
          <reference field="4" count="1" selected="0">
            <x v="0"/>
          </reference>
          <reference field="5" count="1" selected="0">
            <x v="1"/>
          </reference>
          <reference field="6" count="1" selected="0">
            <x v="50"/>
          </reference>
          <reference field="7" count="1" selected="0">
            <x v="28"/>
          </reference>
          <reference field="8" count="1">
            <x v="100"/>
          </reference>
        </references>
      </pivotArea>
    </format>
    <format dxfId="796">
      <pivotArea dataOnly="0" labelOnly="1" outline="0" fieldPosition="0">
        <references count="6">
          <reference field="3" count="1" selected="0">
            <x v="14"/>
          </reference>
          <reference field="4" count="1" selected="0">
            <x v="0"/>
          </reference>
          <reference field="5" count="1" selected="0">
            <x v="2"/>
          </reference>
          <reference field="6" count="1" selected="0">
            <x v="11"/>
          </reference>
          <reference field="7" count="1" selected="0">
            <x v="20"/>
          </reference>
          <reference field="8" count="1">
            <x v="56"/>
          </reference>
        </references>
      </pivotArea>
    </format>
    <format dxfId="795">
      <pivotArea dataOnly="0" labelOnly="1" outline="0" fieldPosition="0">
        <references count="6">
          <reference field="3" count="1" selected="0">
            <x v="14"/>
          </reference>
          <reference field="4" count="1" selected="0">
            <x v="0"/>
          </reference>
          <reference field="5" count="1" selected="0">
            <x v="2"/>
          </reference>
          <reference field="6" count="1" selected="0">
            <x v="31"/>
          </reference>
          <reference field="7" count="1" selected="0">
            <x v="20"/>
          </reference>
          <reference field="8" count="2">
            <x v="52"/>
            <x v="56"/>
          </reference>
        </references>
      </pivotArea>
    </format>
    <format dxfId="794">
      <pivotArea dataOnly="0" labelOnly="1" outline="0" fieldPosition="0">
        <references count="6">
          <reference field="3" count="1" selected="0">
            <x v="14"/>
          </reference>
          <reference field="4" count="1" selected="0">
            <x v="0"/>
          </reference>
          <reference field="5" count="1" selected="0">
            <x v="2"/>
          </reference>
          <reference field="6" count="1" selected="0">
            <x v="60"/>
          </reference>
          <reference field="7" count="1" selected="0">
            <x v="68"/>
          </reference>
          <reference field="8" count="1">
            <x v="144"/>
          </reference>
        </references>
      </pivotArea>
    </format>
    <format dxfId="793">
      <pivotArea dataOnly="0" labelOnly="1" outline="0" fieldPosition="0">
        <references count="6">
          <reference field="3" count="1" selected="0">
            <x v="14"/>
          </reference>
          <reference field="4" count="1" selected="0">
            <x v="0"/>
          </reference>
          <reference field="5" count="1" selected="0">
            <x v="5"/>
          </reference>
          <reference field="6" count="1" selected="0">
            <x v="20"/>
          </reference>
          <reference field="7" count="1" selected="0">
            <x v="68"/>
          </reference>
          <reference field="8" count="1">
            <x v="122"/>
          </reference>
        </references>
      </pivotArea>
    </format>
    <format dxfId="792">
      <pivotArea dataOnly="0" labelOnly="1" outline="0" fieldPosition="0">
        <references count="6">
          <reference field="3" count="1" selected="0">
            <x v="14"/>
          </reference>
          <reference field="4" count="1" selected="0">
            <x v="0"/>
          </reference>
          <reference field="5" count="1" selected="0">
            <x v="6"/>
          </reference>
          <reference field="6" count="1" selected="0">
            <x v="62"/>
          </reference>
          <reference field="7" count="1" selected="0">
            <x v="99"/>
          </reference>
          <reference field="8" count="1">
            <x v="185"/>
          </reference>
        </references>
      </pivotArea>
    </format>
    <format dxfId="791">
      <pivotArea dataOnly="0" labelOnly="1" outline="0" fieldPosition="0">
        <references count="6">
          <reference field="3" count="1" selected="0">
            <x v="14"/>
          </reference>
          <reference field="4" count="1" selected="0">
            <x v="0"/>
          </reference>
          <reference field="5" count="1" selected="0">
            <x v="9"/>
          </reference>
          <reference field="6" count="1" selected="0">
            <x v="27"/>
          </reference>
          <reference field="7" count="1" selected="0">
            <x v="67"/>
          </reference>
          <reference field="8" count="6">
            <x v="132"/>
            <x v="161"/>
            <x v="176"/>
            <x v="193"/>
            <x v="204"/>
            <x v="306"/>
          </reference>
        </references>
      </pivotArea>
    </format>
    <format dxfId="790">
      <pivotArea dataOnly="0" labelOnly="1" outline="0" fieldPosition="0">
        <references count="6">
          <reference field="3" count="1" selected="0">
            <x v="14"/>
          </reference>
          <reference field="4" count="1" selected="0">
            <x v="0"/>
          </reference>
          <reference field="5" count="1" selected="0">
            <x v="9"/>
          </reference>
          <reference field="6" count="1" selected="0">
            <x v="32"/>
          </reference>
          <reference field="7" count="1" selected="0">
            <x v="90"/>
          </reference>
          <reference field="8" count="1">
            <x v="245"/>
          </reference>
        </references>
      </pivotArea>
    </format>
    <format dxfId="789">
      <pivotArea dataOnly="0" labelOnly="1" outline="0" fieldPosition="0">
        <references count="6">
          <reference field="3" count="1" selected="0">
            <x v="14"/>
          </reference>
          <reference field="4" count="1" selected="0">
            <x v="0"/>
          </reference>
          <reference field="5" count="1" selected="0">
            <x v="10"/>
          </reference>
          <reference field="6" count="1" selected="0">
            <x v="25"/>
          </reference>
          <reference field="7" count="1" selected="0">
            <x v="53"/>
          </reference>
          <reference field="8" count="2">
            <x v="210"/>
            <x v="213"/>
          </reference>
        </references>
      </pivotArea>
    </format>
    <format dxfId="788">
      <pivotArea dataOnly="0" labelOnly="1" outline="0" fieldPosition="0">
        <references count="6">
          <reference field="3" count="1" selected="0">
            <x v="14"/>
          </reference>
          <reference field="4" count="1" selected="0">
            <x v="0"/>
          </reference>
          <reference field="5" count="1" selected="0">
            <x v="10"/>
          </reference>
          <reference field="6" count="1" selected="0">
            <x v="25"/>
          </reference>
          <reference field="7" count="1" selected="0">
            <x v="92"/>
          </reference>
          <reference field="8" count="1">
            <x v="178"/>
          </reference>
        </references>
      </pivotArea>
    </format>
    <format dxfId="787">
      <pivotArea dataOnly="0" labelOnly="1" outline="0" fieldPosition="0">
        <references count="6">
          <reference field="3" count="1" selected="0">
            <x v="14"/>
          </reference>
          <reference field="4" count="1" selected="0">
            <x v="0"/>
          </reference>
          <reference field="5" count="1" selected="0">
            <x v="10"/>
          </reference>
          <reference field="6" count="1" selected="0">
            <x v="25"/>
          </reference>
          <reference field="7" count="1" selected="0">
            <x v="151"/>
          </reference>
          <reference field="8" count="1">
            <x v="261"/>
          </reference>
        </references>
      </pivotArea>
    </format>
    <format dxfId="786">
      <pivotArea dataOnly="0" labelOnly="1" outline="0" fieldPosition="0">
        <references count="6">
          <reference field="3" count="1" selected="0">
            <x v="14"/>
          </reference>
          <reference field="4" count="1" selected="0">
            <x v="0"/>
          </reference>
          <reference field="5" count="1" selected="0">
            <x v="11"/>
          </reference>
          <reference field="6" count="1" selected="0">
            <x v="13"/>
          </reference>
          <reference field="7" count="1" selected="0">
            <x v="29"/>
          </reference>
          <reference field="8" count="18">
            <x v="73"/>
            <x v="75"/>
            <x v="94"/>
            <x v="98"/>
            <x v="108"/>
            <x v="113"/>
            <x v="125"/>
            <x v="132"/>
            <x v="145"/>
            <x v="148"/>
            <x v="165"/>
            <x v="177"/>
            <x v="197"/>
            <x v="203"/>
            <x v="213"/>
            <x v="252"/>
            <x v="254"/>
            <x v="286"/>
          </reference>
        </references>
      </pivotArea>
    </format>
    <format dxfId="785">
      <pivotArea dataOnly="0" labelOnly="1" outline="0" fieldPosition="0">
        <references count="6">
          <reference field="3" count="1" selected="0">
            <x v="14"/>
          </reference>
          <reference field="4" count="1" selected="0">
            <x v="0"/>
          </reference>
          <reference field="5" count="1" selected="0">
            <x v="13"/>
          </reference>
          <reference field="6" count="1" selected="0">
            <x v="35"/>
          </reference>
          <reference field="7" count="1" selected="0">
            <x v="133"/>
          </reference>
          <reference field="8" count="1">
            <x v="239"/>
          </reference>
        </references>
      </pivotArea>
    </format>
    <format dxfId="784">
      <pivotArea dataOnly="0" labelOnly="1" outline="0" fieldPosition="0">
        <references count="6">
          <reference field="3" count="1" selected="0">
            <x v="14"/>
          </reference>
          <reference field="4" count="1" selected="0">
            <x v="0"/>
          </reference>
          <reference field="5" count="1" selected="0">
            <x v="14"/>
          </reference>
          <reference field="6" count="1" selected="0">
            <x v="40"/>
          </reference>
          <reference field="7" count="1" selected="0">
            <x v="157"/>
          </reference>
          <reference field="8" count="1">
            <x v="322"/>
          </reference>
        </references>
      </pivotArea>
    </format>
    <format dxfId="783">
      <pivotArea dataOnly="0" labelOnly="1" outline="0" fieldPosition="0">
        <references count="6">
          <reference field="3" count="1" selected="0">
            <x v="14"/>
          </reference>
          <reference field="4" count="1" selected="0">
            <x v="0"/>
          </reference>
          <reference field="5" count="1" selected="0">
            <x v="15"/>
          </reference>
          <reference field="6" count="1" selected="0">
            <x v="40"/>
          </reference>
          <reference field="7" count="1" selected="0">
            <x v="19"/>
          </reference>
          <reference field="8" count="1">
            <x v="34"/>
          </reference>
        </references>
      </pivotArea>
    </format>
    <format dxfId="782">
      <pivotArea dataOnly="0" labelOnly="1" outline="0" fieldPosition="0">
        <references count="6">
          <reference field="3" count="1" selected="0">
            <x v="14"/>
          </reference>
          <reference field="4" count="1" selected="0">
            <x v="0"/>
          </reference>
          <reference field="5" count="1" selected="0">
            <x v="20"/>
          </reference>
          <reference field="6" count="1" selected="0">
            <x v="14"/>
          </reference>
          <reference field="7" count="1" selected="0">
            <x v="80"/>
          </reference>
          <reference field="8" count="1">
            <x v="194"/>
          </reference>
        </references>
      </pivotArea>
    </format>
    <format dxfId="781">
      <pivotArea dataOnly="0" labelOnly="1" outline="0" fieldPosition="0">
        <references count="6">
          <reference field="3" count="1" selected="0">
            <x v="14"/>
          </reference>
          <reference field="4" count="1" selected="0">
            <x v="0"/>
          </reference>
          <reference field="5" count="1" selected="0">
            <x v="22"/>
          </reference>
          <reference field="6" count="1" selected="0">
            <x v="21"/>
          </reference>
          <reference field="7" count="1" selected="0">
            <x v="100"/>
          </reference>
          <reference field="8" count="1">
            <x v="177"/>
          </reference>
        </references>
      </pivotArea>
    </format>
    <format dxfId="780">
      <pivotArea dataOnly="0" labelOnly="1" outline="0" fieldPosition="0">
        <references count="6">
          <reference field="3" count="1" selected="0">
            <x v="14"/>
          </reference>
          <reference field="4" count="1" selected="0">
            <x v="0"/>
          </reference>
          <reference field="5" count="1" selected="0">
            <x v="27"/>
          </reference>
          <reference field="6" count="1" selected="0">
            <x v="14"/>
          </reference>
          <reference field="7" count="1" selected="0">
            <x v="153"/>
          </reference>
          <reference field="8" count="1">
            <x v="256"/>
          </reference>
        </references>
      </pivotArea>
    </format>
    <format dxfId="779">
      <pivotArea dataOnly="0" labelOnly="1" outline="0" fieldPosition="0">
        <references count="6">
          <reference field="3" count="1" selected="0">
            <x v="14"/>
          </reference>
          <reference field="4" count="1" selected="0">
            <x v="0"/>
          </reference>
          <reference field="5" count="1" selected="0">
            <x v="27"/>
          </reference>
          <reference field="6" count="1" selected="0">
            <x v="22"/>
          </reference>
          <reference field="7" count="1" selected="0">
            <x v="125"/>
          </reference>
          <reference field="8" count="1">
            <x v="219"/>
          </reference>
        </references>
      </pivotArea>
    </format>
    <format dxfId="778">
      <pivotArea dataOnly="0" labelOnly="1" outline="0" fieldPosition="0">
        <references count="6">
          <reference field="3" count="1" selected="0">
            <x v="14"/>
          </reference>
          <reference field="4" count="1" selected="0">
            <x v="0"/>
          </reference>
          <reference field="5" count="1" selected="0">
            <x v="28"/>
          </reference>
          <reference field="6" count="1" selected="0">
            <x v="4"/>
          </reference>
          <reference field="7" count="1" selected="0">
            <x v="67"/>
          </reference>
          <reference field="8" count="1">
            <x v="133"/>
          </reference>
        </references>
      </pivotArea>
    </format>
    <format dxfId="777">
      <pivotArea dataOnly="0" labelOnly="1" outline="0" fieldPosition="0">
        <references count="6">
          <reference field="3" count="1" selected="0">
            <x v="14"/>
          </reference>
          <reference field="4" count="1" selected="0">
            <x v="0"/>
          </reference>
          <reference field="5" count="1" selected="0">
            <x v="28"/>
          </reference>
          <reference field="6" count="1" selected="0">
            <x v="4"/>
          </reference>
          <reference field="7" count="1" selected="0">
            <x v="69"/>
          </reference>
          <reference field="8" count="1">
            <x v="145"/>
          </reference>
        </references>
      </pivotArea>
    </format>
    <format dxfId="776">
      <pivotArea dataOnly="0" labelOnly="1" outline="0" fieldPosition="0">
        <references count="6">
          <reference field="3" count="1" selected="0">
            <x v="14"/>
          </reference>
          <reference field="4" count="1" selected="0">
            <x v="0"/>
          </reference>
          <reference field="5" count="1" selected="0">
            <x v="28"/>
          </reference>
          <reference field="6" count="1" selected="0">
            <x v="15"/>
          </reference>
          <reference field="7" count="1" selected="0">
            <x v="84"/>
          </reference>
          <reference field="8" count="1">
            <x v="158"/>
          </reference>
        </references>
      </pivotArea>
    </format>
    <format dxfId="775">
      <pivotArea dataOnly="0" labelOnly="1" outline="0" fieldPosition="0">
        <references count="6">
          <reference field="3" count="1" selected="0">
            <x v="14"/>
          </reference>
          <reference field="4" count="1" selected="0">
            <x v="0"/>
          </reference>
          <reference field="5" count="1" selected="0">
            <x v="29"/>
          </reference>
          <reference field="6" count="1" selected="0">
            <x v="56"/>
          </reference>
          <reference field="7" count="1" selected="0">
            <x v="73"/>
          </reference>
          <reference field="8" count="1">
            <x v="137"/>
          </reference>
        </references>
      </pivotArea>
    </format>
    <format dxfId="774">
      <pivotArea dataOnly="0" labelOnly="1" outline="0" fieldPosition="0">
        <references count="6">
          <reference field="3" count="1" selected="0">
            <x v="14"/>
          </reference>
          <reference field="4" count="1" selected="0">
            <x v="0"/>
          </reference>
          <reference field="5" count="1" selected="0">
            <x v="31"/>
          </reference>
          <reference field="6" count="1" selected="0">
            <x v="25"/>
          </reference>
          <reference field="7" count="1" selected="0">
            <x v="93"/>
          </reference>
          <reference field="8" count="1">
            <x v="181"/>
          </reference>
        </references>
      </pivotArea>
    </format>
    <format dxfId="773">
      <pivotArea dataOnly="0" labelOnly="1" outline="0" fieldPosition="0">
        <references count="6">
          <reference field="3" count="1" selected="0">
            <x v="14"/>
          </reference>
          <reference field="4" count="1" selected="0">
            <x v="0"/>
          </reference>
          <reference field="5" count="1" selected="0">
            <x v="32"/>
          </reference>
          <reference field="6" count="1" selected="0">
            <x v="19"/>
          </reference>
          <reference field="7" count="1" selected="0">
            <x v="68"/>
          </reference>
          <reference field="8" count="2">
            <x v="125"/>
            <x v="130"/>
          </reference>
        </references>
      </pivotArea>
    </format>
    <format dxfId="772">
      <pivotArea dataOnly="0" labelOnly="1" outline="0" fieldPosition="0">
        <references count="6">
          <reference field="3" count="1" selected="0">
            <x v="14"/>
          </reference>
          <reference field="4" count="1" selected="0">
            <x v="0"/>
          </reference>
          <reference field="5" count="1" selected="0">
            <x v="33"/>
          </reference>
          <reference field="6" count="1" selected="0">
            <x v="61"/>
          </reference>
          <reference field="7" count="1" selected="0">
            <x v="70"/>
          </reference>
          <reference field="8" count="1">
            <x v="124"/>
          </reference>
        </references>
      </pivotArea>
    </format>
    <format dxfId="771">
      <pivotArea dataOnly="0" labelOnly="1" outline="0" fieldPosition="0">
        <references count="6">
          <reference field="3" count="1" selected="0">
            <x v="14"/>
          </reference>
          <reference field="4" count="1" selected="0">
            <x v="0"/>
          </reference>
          <reference field="5" count="1" selected="0">
            <x v="34"/>
          </reference>
          <reference field="6" count="1" selected="0">
            <x v="48"/>
          </reference>
          <reference field="7" count="1" selected="0">
            <x v="58"/>
          </reference>
          <reference field="8" count="2">
            <x v="120"/>
            <x v="228"/>
          </reference>
        </references>
      </pivotArea>
    </format>
    <format dxfId="770">
      <pivotArea dataOnly="0" labelOnly="1" outline="0" fieldPosition="0">
        <references count="6">
          <reference field="3" count="1" selected="0">
            <x v="14"/>
          </reference>
          <reference field="4" count="1" selected="0">
            <x v="0"/>
          </reference>
          <reference field="5" count="1" selected="0">
            <x v="34"/>
          </reference>
          <reference field="6" count="1" selected="0">
            <x v="48"/>
          </reference>
          <reference field="7" count="1" selected="0">
            <x v="65"/>
          </reference>
          <reference field="8" count="1">
            <x v="133"/>
          </reference>
        </references>
      </pivotArea>
    </format>
    <format dxfId="769">
      <pivotArea dataOnly="0" labelOnly="1" outline="0" fieldPosition="0">
        <references count="6">
          <reference field="3" count="1" selected="0">
            <x v="14"/>
          </reference>
          <reference field="4" count="1" selected="0">
            <x v="0"/>
          </reference>
          <reference field="5" count="1" selected="0">
            <x v="34"/>
          </reference>
          <reference field="6" count="1" selected="0">
            <x v="48"/>
          </reference>
          <reference field="7" count="1" selected="0">
            <x v="69"/>
          </reference>
          <reference field="8" count="2">
            <x v="132"/>
            <x v="145"/>
          </reference>
        </references>
      </pivotArea>
    </format>
    <format dxfId="768">
      <pivotArea dataOnly="0" labelOnly="1" outline="0" fieldPosition="0">
        <references count="6">
          <reference field="3" count="1" selected="0">
            <x v="14"/>
          </reference>
          <reference field="4" count="1" selected="0">
            <x v="0"/>
          </reference>
          <reference field="5" count="1" selected="0">
            <x v="34"/>
          </reference>
          <reference field="6" count="1" selected="0">
            <x v="48"/>
          </reference>
          <reference field="7" count="1" selected="0">
            <x v="114"/>
          </reference>
          <reference field="8" count="7">
            <x v="182"/>
            <x v="193"/>
            <x v="214"/>
            <x v="225"/>
            <x v="228"/>
            <x v="245"/>
            <x v="296"/>
          </reference>
        </references>
      </pivotArea>
    </format>
    <format dxfId="767">
      <pivotArea dataOnly="0" labelOnly="1" outline="0" fieldPosition="0">
        <references count="6">
          <reference field="3" count="1" selected="0">
            <x v="14"/>
          </reference>
          <reference field="4" count="1" selected="0">
            <x v="0"/>
          </reference>
          <reference field="5" count="1" selected="0">
            <x v="35"/>
          </reference>
          <reference field="6" count="1" selected="0">
            <x v="2"/>
          </reference>
          <reference field="7" count="1" selected="0">
            <x v="55"/>
          </reference>
          <reference field="8" count="1">
            <x v="110"/>
          </reference>
        </references>
      </pivotArea>
    </format>
    <format dxfId="766">
      <pivotArea dataOnly="0" labelOnly="1" outline="0" fieldPosition="0">
        <references count="6">
          <reference field="3" count="1" selected="0">
            <x v="14"/>
          </reference>
          <reference field="4" count="1" selected="0">
            <x v="0"/>
          </reference>
          <reference field="5" count="1" selected="0">
            <x v="35"/>
          </reference>
          <reference field="6" count="1" selected="0">
            <x v="37"/>
          </reference>
          <reference field="7" count="1" selected="0">
            <x v="69"/>
          </reference>
          <reference field="8" count="2">
            <x v="132"/>
            <x v="296"/>
          </reference>
        </references>
      </pivotArea>
    </format>
    <format dxfId="765">
      <pivotArea dataOnly="0" labelOnly="1" outline="0" fieldPosition="0">
        <references count="6">
          <reference field="3" count="1" selected="0">
            <x v="14"/>
          </reference>
          <reference field="4" count="1" selected="0">
            <x v="0"/>
          </reference>
          <reference field="5" count="1" selected="0">
            <x v="36"/>
          </reference>
          <reference field="6" count="1" selected="0">
            <x v="14"/>
          </reference>
          <reference field="7" count="1" selected="0">
            <x v="66"/>
          </reference>
          <reference field="8" count="9">
            <x v="129"/>
            <x v="133"/>
            <x v="143"/>
            <x v="155"/>
            <x v="165"/>
            <x v="170"/>
            <x v="187"/>
            <x v="212"/>
            <x v="306"/>
          </reference>
        </references>
      </pivotArea>
    </format>
    <format dxfId="764">
      <pivotArea dataOnly="0" labelOnly="1" outline="0" fieldPosition="0">
        <references count="6">
          <reference field="3" count="1" selected="0">
            <x v="14"/>
          </reference>
          <reference field="4" count="1" selected="0">
            <x v="0"/>
          </reference>
          <reference field="5" count="1" selected="0">
            <x v="45"/>
          </reference>
          <reference field="6" count="1" selected="0">
            <x v="12"/>
          </reference>
          <reference field="7" count="1" selected="0">
            <x v="94"/>
          </reference>
          <reference field="8" count="1">
            <x v="179"/>
          </reference>
        </references>
      </pivotArea>
    </format>
    <format dxfId="763">
      <pivotArea dataOnly="0" labelOnly="1" outline="0" fieldPosition="0">
        <references count="6">
          <reference field="3" count="1" selected="0">
            <x v="14"/>
          </reference>
          <reference field="4" count="1" selected="0">
            <x v="0"/>
          </reference>
          <reference field="5" count="1" selected="0">
            <x v="53"/>
          </reference>
          <reference field="6" count="1" selected="0">
            <x v="1"/>
          </reference>
          <reference field="7" count="1" selected="0">
            <x v="11"/>
          </reference>
          <reference field="8" count="9">
            <x v="11"/>
            <x v="16"/>
            <x v="41"/>
            <x v="43"/>
            <x v="111"/>
            <x v="176"/>
            <x v="204"/>
            <x v="305"/>
            <x v="325"/>
          </reference>
        </references>
      </pivotArea>
    </format>
    <format dxfId="762">
      <pivotArea dataOnly="0" labelOnly="1" outline="0" fieldPosition="0">
        <references count="6">
          <reference field="3" count="1" selected="0">
            <x v="14"/>
          </reference>
          <reference field="4" count="1" selected="0">
            <x v="0"/>
          </reference>
          <reference field="5" count="1" selected="0">
            <x v="53"/>
          </reference>
          <reference field="6" count="1" selected="0">
            <x v="1"/>
          </reference>
          <reference field="7" count="1" selected="0">
            <x v="59"/>
          </reference>
          <reference field="8" count="1">
            <x v="149"/>
          </reference>
        </references>
      </pivotArea>
    </format>
    <format dxfId="761">
      <pivotArea dataOnly="0" labelOnly="1" outline="0" fieldPosition="0">
        <references count="6">
          <reference field="3" count="1" selected="0">
            <x v="14"/>
          </reference>
          <reference field="4" count="1" selected="0">
            <x v="0"/>
          </reference>
          <reference field="5" count="1" selected="0">
            <x v="55"/>
          </reference>
          <reference field="6" count="1" selected="0">
            <x v="26"/>
          </reference>
          <reference field="7" count="1" selected="0">
            <x v="57"/>
          </reference>
          <reference field="8" count="7">
            <x v="115"/>
            <x v="134"/>
            <x v="146"/>
            <x v="149"/>
            <x v="176"/>
            <x v="193"/>
            <x v="204"/>
          </reference>
        </references>
      </pivotArea>
    </format>
    <format dxfId="760">
      <pivotArea dataOnly="0" labelOnly="1" outline="0" fieldPosition="0">
        <references count="6">
          <reference field="3" count="1" selected="0">
            <x v="14"/>
          </reference>
          <reference field="4" count="1" selected="0">
            <x v="0"/>
          </reference>
          <reference field="5" count="1" selected="0">
            <x v="63"/>
          </reference>
          <reference field="6" count="1" selected="0">
            <x v="39"/>
          </reference>
          <reference field="7" count="1" selected="0">
            <x v="150"/>
          </reference>
          <reference field="8" count="1">
            <x v="243"/>
          </reference>
        </references>
      </pivotArea>
    </format>
    <format dxfId="759">
      <pivotArea dataOnly="0" labelOnly="1" outline="0" fieldPosition="0">
        <references count="6">
          <reference field="3" count="1" selected="0">
            <x v="14"/>
          </reference>
          <reference field="4" count="1" selected="0">
            <x v="1"/>
          </reference>
          <reference field="5" count="1" selected="0">
            <x v="49"/>
          </reference>
          <reference field="6" count="1" selected="0">
            <x v="14"/>
          </reference>
          <reference field="7" count="1" selected="0">
            <x v="20"/>
          </reference>
          <reference field="8" count="3">
            <x v="69"/>
            <x v="168"/>
            <x v="320"/>
          </reference>
        </references>
      </pivotArea>
    </format>
    <format dxfId="758">
      <pivotArea dataOnly="0" labelOnly="1" outline="0" fieldPosition="0">
        <references count="6">
          <reference field="3" count="1" selected="0">
            <x v="14"/>
          </reference>
          <reference field="4" count="1" selected="0">
            <x v="4"/>
          </reference>
          <reference field="5" count="1" selected="0">
            <x v="15"/>
          </reference>
          <reference field="6" count="1" selected="0">
            <x v="40"/>
          </reference>
          <reference field="7" count="1" selected="0">
            <x v="44"/>
          </reference>
          <reference field="8" count="1">
            <x v="84"/>
          </reference>
        </references>
      </pivotArea>
    </format>
    <format dxfId="757">
      <pivotArea dataOnly="0" labelOnly="1" outline="0" fieldPosition="0">
        <references count="6">
          <reference field="3" count="1" selected="0">
            <x v="14"/>
          </reference>
          <reference field="4" count="1" selected="0">
            <x v="5"/>
          </reference>
          <reference field="5" count="1" selected="0">
            <x v="52"/>
          </reference>
          <reference field="6" count="1" selected="0">
            <x v="1"/>
          </reference>
          <reference field="7" count="1" selected="0">
            <x v="9"/>
          </reference>
          <reference field="8" count="4">
            <x v="193"/>
            <x v="214"/>
            <x v="245"/>
            <x v="306"/>
          </reference>
        </references>
      </pivotArea>
    </format>
    <format dxfId="756">
      <pivotArea dataOnly="0" labelOnly="1" outline="0" fieldPosition="0">
        <references count="6">
          <reference field="3" count="1" selected="0">
            <x v="14"/>
          </reference>
          <reference field="4" count="1" selected="0">
            <x v="5"/>
          </reference>
          <reference field="5" count="1" selected="0">
            <x v="55"/>
          </reference>
          <reference field="6" count="1" selected="0">
            <x v="26"/>
          </reference>
          <reference field="7" count="1" selected="0">
            <x v="101"/>
          </reference>
          <reference field="8" count="4">
            <x v="178"/>
            <x v="204"/>
            <x v="245"/>
            <x v="246"/>
          </reference>
        </references>
      </pivotArea>
    </format>
    <format dxfId="755">
      <pivotArea dataOnly="0" labelOnly="1" outline="0" fieldPosition="0">
        <references count="6">
          <reference field="3" count="1" selected="0">
            <x v="14"/>
          </reference>
          <reference field="4" count="1" selected="0">
            <x v="5"/>
          </reference>
          <reference field="5" count="1" selected="0">
            <x v="56"/>
          </reference>
          <reference field="6" count="1" selected="0">
            <x v="14"/>
          </reference>
          <reference field="7" count="1" selected="0">
            <x v="27"/>
          </reference>
          <reference field="8" count="5">
            <x v="91"/>
            <x v="165"/>
            <x v="212"/>
            <x v="263"/>
            <x v="320"/>
          </reference>
        </references>
      </pivotArea>
    </format>
    <format dxfId="754">
      <pivotArea dataOnly="0" labelOnly="1" outline="0" fieldPosition="0">
        <references count="6">
          <reference field="3" count="1" selected="0">
            <x v="14"/>
          </reference>
          <reference field="4" count="1" selected="0">
            <x v="6"/>
          </reference>
          <reference field="5" count="1" selected="0">
            <x v="9"/>
          </reference>
          <reference field="6" count="1" selected="0">
            <x v="27"/>
          </reference>
          <reference field="7" count="1" selected="0">
            <x v="20"/>
          </reference>
          <reference field="8" count="2">
            <x v="68"/>
            <x v="296"/>
          </reference>
        </references>
      </pivotArea>
    </format>
    <format dxfId="753">
      <pivotArea dataOnly="0" labelOnly="1" outline="0" fieldPosition="0">
        <references count="6">
          <reference field="3" count="1" selected="0">
            <x v="14"/>
          </reference>
          <reference field="4" count="1" selected="0">
            <x v="6"/>
          </reference>
          <reference field="5" count="1" selected="0">
            <x v="10"/>
          </reference>
          <reference field="6" count="1" selected="0">
            <x v="25"/>
          </reference>
          <reference field="7" count="1" selected="0">
            <x v="53"/>
          </reference>
          <reference field="8" count="2">
            <x v="210"/>
            <x v="213"/>
          </reference>
        </references>
      </pivotArea>
    </format>
    <format dxfId="752">
      <pivotArea dataOnly="0" labelOnly="1" outline="0" fieldPosition="0">
        <references count="6">
          <reference field="3" count="1" selected="0">
            <x v="14"/>
          </reference>
          <reference field="4" count="1" selected="0">
            <x v="6"/>
          </reference>
          <reference field="5" count="1" selected="0">
            <x v="15"/>
          </reference>
          <reference field="6" count="1" selected="0">
            <x v="40"/>
          </reference>
          <reference field="7" count="1" selected="0">
            <x v="15"/>
          </reference>
          <reference field="8" count="1">
            <x v="24"/>
          </reference>
        </references>
      </pivotArea>
    </format>
    <format dxfId="751">
      <pivotArea dataOnly="0" labelOnly="1" outline="0" fieldPosition="0">
        <references count="6">
          <reference field="3" count="1" selected="0">
            <x v="14"/>
          </reference>
          <reference field="4" count="1" selected="0">
            <x v="6"/>
          </reference>
          <reference field="5" count="1" selected="0">
            <x v="15"/>
          </reference>
          <reference field="6" count="1" selected="0">
            <x v="40"/>
          </reference>
          <reference field="7" count="1" selected="0">
            <x v="51"/>
          </reference>
          <reference field="8" count="1">
            <x v="92"/>
          </reference>
        </references>
      </pivotArea>
    </format>
    <format dxfId="750">
      <pivotArea dataOnly="0" labelOnly="1" outline="0" fieldPosition="0">
        <references count="6">
          <reference field="3" count="1" selected="0">
            <x v="14"/>
          </reference>
          <reference field="4" count="1" selected="0">
            <x v="6"/>
          </reference>
          <reference field="5" count="1" selected="0">
            <x v="16"/>
          </reference>
          <reference field="6" count="1" selected="0">
            <x v="14"/>
          </reference>
          <reference field="7" count="1" selected="0">
            <x v="30"/>
          </reference>
          <reference field="8" count="1">
            <x v="83"/>
          </reference>
        </references>
      </pivotArea>
    </format>
    <format dxfId="749">
      <pivotArea dataOnly="0" labelOnly="1" outline="0" fieldPosition="0">
        <references count="6">
          <reference field="3" count="1" selected="0">
            <x v="14"/>
          </reference>
          <reference field="4" count="1" selected="0">
            <x v="6"/>
          </reference>
          <reference field="5" count="1" selected="0">
            <x v="20"/>
          </reference>
          <reference field="6" count="1" selected="0">
            <x v="14"/>
          </reference>
          <reference field="7" count="1" selected="0">
            <x v="20"/>
          </reference>
          <reference field="8" count="2">
            <x v="60"/>
            <x v="112"/>
          </reference>
        </references>
      </pivotArea>
    </format>
    <format dxfId="748">
      <pivotArea dataOnly="0" labelOnly="1" outline="0" fieldPosition="0">
        <references count="6">
          <reference field="3" count="1" selected="0">
            <x v="14"/>
          </reference>
          <reference field="4" count="1" selected="0">
            <x v="6"/>
          </reference>
          <reference field="5" count="1" selected="0">
            <x v="37"/>
          </reference>
          <reference field="6" count="1" selected="0">
            <x v="0"/>
          </reference>
          <reference field="7" count="1" selected="0">
            <x v="28"/>
          </reference>
          <reference field="8" count="9">
            <x v="59"/>
            <x v="75"/>
            <x v="96"/>
            <x v="132"/>
            <x v="145"/>
            <x v="170"/>
            <x v="203"/>
            <x v="265"/>
            <x v="296"/>
          </reference>
        </references>
      </pivotArea>
    </format>
    <format dxfId="747">
      <pivotArea dataOnly="0" labelOnly="1" outline="0" fieldPosition="0">
        <references count="6">
          <reference field="3" count="1" selected="0">
            <x v="14"/>
          </reference>
          <reference field="4" count="1" selected="0">
            <x v="6"/>
          </reference>
          <reference field="5" count="1" selected="0">
            <x v="38"/>
          </reference>
          <reference field="6" count="1" selected="0">
            <x v="41"/>
          </reference>
          <reference field="7" count="1" selected="0">
            <x v="16"/>
          </reference>
          <reference field="8" count="1">
            <x v="77"/>
          </reference>
        </references>
      </pivotArea>
    </format>
    <format dxfId="746">
      <pivotArea dataOnly="0" labelOnly="1" outline="0" fieldPosition="0">
        <references count="6">
          <reference field="3" count="1" selected="0">
            <x v="14"/>
          </reference>
          <reference field="4" count="1" selected="0">
            <x v="6"/>
          </reference>
          <reference field="5" count="1" selected="0">
            <x v="53"/>
          </reference>
          <reference field="6" count="1" selected="0">
            <x v="1"/>
          </reference>
          <reference field="7" count="1" selected="0">
            <x v="11"/>
          </reference>
          <reference field="8" count="8">
            <x v="14"/>
            <x v="17"/>
            <x v="25"/>
            <x v="41"/>
            <x v="64"/>
            <x v="68"/>
            <x v="111"/>
            <x v="305"/>
          </reference>
        </references>
      </pivotArea>
    </format>
    <format dxfId="745">
      <pivotArea dataOnly="0" labelOnly="1" outline="0" fieldPosition="0">
        <references count="6">
          <reference field="3" count="1" selected="0">
            <x v="14"/>
          </reference>
          <reference field="4" count="1" selected="0">
            <x v="6"/>
          </reference>
          <reference field="5" count="1" selected="0">
            <x v="55"/>
          </reference>
          <reference field="6" count="1" selected="0">
            <x v="26"/>
          </reference>
          <reference field="7" count="1" selected="0">
            <x v="20"/>
          </reference>
          <reference field="8" count="2">
            <x v="68"/>
            <x v="76"/>
          </reference>
        </references>
      </pivotArea>
    </format>
    <format dxfId="744">
      <pivotArea dataOnly="0" labelOnly="1" outline="0" fieldPosition="0">
        <references count="6">
          <reference field="3" count="1" selected="0">
            <x v="14"/>
          </reference>
          <reference field="4" count="1" selected="0">
            <x v="6"/>
          </reference>
          <reference field="5" count="1" selected="0">
            <x v="62"/>
          </reference>
          <reference field="6" count="1" selected="0">
            <x v="14"/>
          </reference>
          <reference field="7" count="1" selected="0">
            <x v="22"/>
          </reference>
          <reference field="8" count="2">
            <x v="37"/>
            <x v="40"/>
          </reference>
        </references>
      </pivotArea>
    </format>
    <format dxfId="743">
      <pivotArea dataOnly="0" labelOnly="1" outline="0" fieldPosition="0">
        <references count="6">
          <reference field="3" count="1" selected="0">
            <x v="14"/>
          </reference>
          <reference field="4" count="1" selected="0">
            <x v="6"/>
          </reference>
          <reference field="5" count="1" selected="0">
            <x v="62"/>
          </reference>
          <reference field="6" count="1" selected="0">
            <x v="14"/>
          </reference>
          <reference field="7" count="1" selected="0">
            <x v="27"/>
          </reference>
          <reference field="8" count="1">
            <x v="57"/>
          </reference>
        </references>
      </pivotArea>
    </format>
    <format dxfId="742">
      <pivotArea dataOnly="0" labelOnly="1" outline="0" fieldPosition="0">
        <references count="6">
          <reference field="3" count="1" selected="0">
            <x v="15"/>
          </reference>
          <reference field="4" count="1" selected="0">
            <x v="0"/>
          </reference>
          <reference field="5" count="1" selected="0">
            <x v="2"/>
          </reference>
          <reference field="6" count="1" selected="0">
            <x v="11"/>
          </reference>
          <reference field="7" count="1" selected="0">
            <x v="20"/>
          </reference>
          <reference field="8" count="2">
            <x v="47"/>
            <x v="61"/>
          </reference>
        </references>
      </pivotArea>
    </format>
    <format dxfId="741">
      <pivotArea dataOnly="0" labelOnly="1" outline="0" fieldPosition="0">
        <references count="6">
          <reference field="3" count="1" selected="0">
            <x v="15"/>
          </reference>
          <reference field="4" count="1" selected="0">
            <x v="0"/>
          </reference>
          <reference field="5" count="1" selected="0">
            <x v="2"/>
          </reference>
          <reference field="6" count="1" selected="0">
            <x v="31"/>
          </reference>
          <reference field="7" count="1" selected="0">
            <x v="20"/>
          </reference>
          <reference field="8" count="1">
            <x v="52"/>
          </reference>
        </references>
      </pivotArea>
    </format>
    <format dxfId="740">
      <pivotArea dataOnly="0" labelOnly="1" outline="0" fieldPosition="0">
        <references count="6">
          <reference field="3" count="1" selected="0">
            <x v="15"/>
          </reference>
          <reference field="4" count="1" selected="0">
            <x v="0"/>
          </reference>
          <reference field="5" count="1" selected="0">
            <x v="19"/>
          </reference>
          <reference field="6" count="1" selected="0">
            <x v="14"/>
          </reference>
          <reference field="7" count="1" selected="0">
            <x v="48"/>
          </reference>
          <reference field="8" count="1">
            <x v="193"/>
          </reference>
        </references>
      </pivotArea>
    </format>
    <format dxfId="739">
      <pivotArea dataOnly="0" labelOnly="1" outline="0" fieldPosition="0">
        <references count="6">
          <reference field="3" count="1" selected="0">
            <x v="15"/>
          </reference>
          <reference field="4" count="1" selected="0">
            <x v="0"/>
          </reference>
          <reference field="5" count="1" selected="0">
            <x v="35"/>
          </reference>
          <reference field="6" count="1" selected="0">
            <x v="2"/>
          </reference>
          <reference field="7" count="1" selected="0">
            <x v="77"/>
          </reference>
          <reference field="8" count="1">
            <x v="171"/>
          </reference>
        </references>
      </pivotArea>
    </format>
    <format dxfId="738">
      <pivotArea dataOnly="0" labelOnly="1" outline="0" fieldPosition="0">
        <references count="6">
          <reference field="3" count="1" selected="0">
            <x v="15"/>
          </reference>
          <reference field="4" count="1" selected="0">
            <x v="4"/>
          </reference>
          <reference field="5" count="1" selected="0">
            <x v="42"/>
          </reference>
          <reference field="6" count="1" selected="0">
            <x v="14"/>
          </reference>
          <reference field="7" count="1" selected="0">
            <x v="24"/>
          </reference>
          <reference field="8" count="1">
            <x v="82"/>
          </reference>
        </references>
      </pivotArea>
    </format>
    <format dxfId="737">
      <pivotArea dataOnly="0" labelOnly="1" outline="0" fieldPosition="0">
        <references count="6">
          <reference field="3" count="1" selected="0">
            <x v="15"/>
          </reference>
          <reference field="4" count="1" selected="0">
            <x v="5"/>
          </reference>
          <reference field="5" count="1" selected="0">
            <x v="15"/>
          </reference>
          <reference field="6" count="1" selected="0">
            <x v="40"/>
          </reference>
          <reference field="7" count="1" selected="0">
            <x v="25"/>
          </reference>
          <reference field="8" count="1">
            <x v="43"/>
          </reference>
        </references>
      </pivotArea>
    </format>
    <format dxfId="736">
      <pivotArea dataOnly="0" labelOnly="1" outline="0" fieldPosition="0">
        <references count="6">
          <reference field="3" count="1" selected="0">
            <x v="15"/>
          </reference>
          <reference field="4" count="1" selected="0">
            <x v="5"/>
          </reference>
          <reference field="5" count="1" selected="0">
            <x v="52"/>
          </reference>
          <reference field="6" count="1" selected="0">
            <x v="1"/>
          </reference>
          <reference field="7" count="1" selected="0">
            <x v="9"/>
          </reference>
          <reference field="8" count="1">
            <x v="306"/>
          </reference>
        </references>
      </pivotArea>
    </format>
    <format dxfId="735">
      <pivotArea dataOnly="0" labelOnly="1" outline="0" fieldPosition="0">
        <references count="6">
          <reference field="3" count="1" selected="0">
            <x v="16"/>
          </reference>
          <reference field="4" count="1" selected="0">
            <x v="0"/>
          </reference>
          <reference field="5" count="1" selected="0">
            <x v="2"/>
          </reference>
          <reference field="6" count="1" selected="0">
            <x v="11"/>
          </reference>
          <reference field="7" count="1" selected="0">
            <x v="20"/>
          </reference>
          <reference field="8" count="1">
            <x v="56"/>
          </reference>
        </references>
      </pivotArea>
    </format>
    <format dxfId="734">
      <pivotArea dataOnly="0" labelOnly="1" outline="0" fieldPosition="0">
        <references count="6">
          <reference field="3" count="1" selected="0">
            <x v="16"/>
          </reference>
          <reference field="4" count="1" selected="0">
            <x v="0"/>
          </reference>
          <reference field="5" count="1" selected="0">
            <x v="2"/>
          </reference>
          <reference field="6" count="1" selected="0">
            <x v="31"/>
          </reference>
          <reference field="7" count="1" selected="0">
            <x v="20"/>
          </reference>
          <reference field="8" count="2">
            <x v="52"/>
            <x v="56"/>
          </reference>
        </references>
      </pivotArea>
    </format>
    <format dxfId="733">
      <pivotArea dataOnly="0" labelOnly="1" outline="0" fieldPosition="0">
        <references count="6">
          <reference field="3" count="1" selected="0">
            <x v="16"/>
          </reference>
          <reference field="4" count="1" selected="0">
            <x v="0"/>
          </reference>
          <reference field="5" count="1" selected="0">
            <x v="10"/>
          </reference>
          <reference field="6" count="1" selected="0">
            <x v="25"/>
          </reference>
          <reference field="7" count="1" selected="0">
            <x v="31"/>
          </reference>
          <reference field="8" count="1">
            <x v="98"/>
          </reference>
        </references>
      </pivotArea>
    </format>
    <format dxfId="732">
      <pivotArea dataOnly="0" labelOnly="1" outline="0" fieldPosition="0">
        <references count="6">
          <reference field="3" count="1" selected="0">
            <x v="16"/>
          </reference>
          <reference field="4" count="1" selected="0">
            <x v="0"/>
          </reference>
          <reference field="5" count="1" selected="0">
            <x v="11"/>
          </reference>
          <reference field="6" count="1" selected="0">
            <x v="13"/>
          </reference>
          <reference field="7" count="1" selected="0">
            <x v="141"/>
          </reference>
          <reference field="8" count="3">
            <x v="244"/>
            <x v="251"/>
            <x v="314"/>
          </reference>
        </references>
      </pivotArea>
    </format>
    <format dxfId="731">
      <pivotArea dataOnly="0" labelOnly="1" outline="0" fieldPosition="0">
        <references count="6">
          <reference field="3" count="1" selected="0">
            <x v="16"/>
          </reference>
          <reference field="4" count="1" selected="0">
            <x v="0"/>
          </reference>
          <reference field="5" count="1" selected="0">
            <x v="11"/>
          </reference>
          <reference field="6" count="1" selected="0">
            <x v="13"/>
          </reference>
          <reference field="7" count="1" selected="0">
            <x v="154"/>
          </reference>
          <reference field="8" count="1">
            <x v="260"/>
          </reference>
        </references>
      </pivotArea>
    </format>
    <format dxfId="730">
      <pivotArea dataOnly="0" labelOnly="1" outline="0" fieldPosition="0">
        <references count="6">
          <reference field="3" count="1" selected="0">
            <x v="16"/>
          </reference>
          <reference field="4" count="1" selected="0">
            <x v="0"/>
          </reference>
          <reference field="5" count="1" selected="0">
            <x v="28"/>
          </reference>
          <reference field="6" count="1" selected="0">
            <x v="15"/>
          </reference>
          <reference field="7" count="1" selected="0">
            <x v="104"/>
          </reference>
          <reference field="8" count="1">
            <x v="295"/>
          </reference>
        </references>
      </pivotArea>
    </format>
    <format dxfId="729">
      <pivotArea dataOnly="0" labelOnly="1" outline="0" fieldPosition="0">
        <references count="6">
          <reference field="3" count="1" selected="0">
            <x v="16"/>
          </reference>
          <reference field="4" count="1" selected="0">
            <x v="0"/>
          </reference>
          <reference field="5" count="1" selected="0">
            <x v="35"/>
          </reference>
          <reference field="6" count="1" selected="0">
            <x v="2"/>
          </reference>
          <reference field="7" count="1" selected="0">
            <x v="62"/>
          </reference>
          <reference field="8" count="1">
            <x v="132"/>
          </reference>
        </references>
      </pivotArea>
    </format>
    <format dxfId="728">
      <pivotArea dataOnly="0" labelOnly="1" outline="0" fieldPosition="0">
        <references count="6">
          <reference field="3" count="1" selected="0">
            <x v="16"/>
          </reference>
          <reference field="4" count="1" selected="0">
            <x v="0"/>
          </reference>
          <reference field="5" count="1" selected="0">
            <x v="53"/>
          </reference>
          <reference field="6" count="1" selected="0">
            <x v="1"/>
          </reference>
          <reference field="7" count="1" selected="0">
            <x v="129"/>
          </reference>
          <reference field="8" count="3">
            <x v="245"/>
            <x v="255"/>
            <x v="313"/>
          </reference>
        </references>
      </pivotArea>
    </format>
    <format dxfId="727">
      <pivotArea dataOnly="0" labelOnly="1" outline="0" fieldPosition="0">
        <references count="6">
          <reference field="3" count="1" selected="0">
            <x v="16"/>
          </reference>
          <reference field="4" count="1" selected="0">
            <x v="1"/>
          </reference>
          <reference field="5" count="1" selected="0">
            <x v="49"/>
          </reference>
          <reference field="6" count="1" selected="0">
            <x v="14"/>
          </reference>
          <reference field="7" count="1" selected="0">
            <x v="20"/>
          </reference>
          <reference field="8" count="4">
            <x v="69"/>
            <x v="149"/>
            <x v="207"/>
            <x v="320"/>
          </reference>
        </references>
      </pivotArea>
    </format>
    <format dxfId="726">
      <pivotArea dataOnly="0" labelOnly="1" outline="0" fieldPosition="0">
        <references count="6">
          <reference field="3" count="1" selected="0">
            <x v="16"/>
          </reference>
          <reference field="4" count="1" selected="0">
            <x v="4"/>
          </reference>
          <reference field="5" count="1" selected="0">
            <x v="15"/>
          </reference>
          <reference field="6" count="1" selected="0">
            <x v="40"/>
          </reference>
          <reference field="7" count="1" selected="0">
            <x v="120"/>
          </reference>
          <reference field="8" count="1">
            <x v="209"/>
          </reference>
        </references>
      </pivotArea>
    </format>
    <format dxfId="725">
      <pivotArea dataOnly="0" labelOnly="1" outline="0" fieldPosition="0">
        <references count="6">
          <reference field="3" count="1" selected="0">
            <x v="16"/>
          </reference>
          <reference field="4" count="1" selected="0">
            <x v="5"/>
          </reference>
          <reference field="5" count="1" selected="0">
            <x v="1"/>
          </reference>
          <reference field="6" count="1" selected="0">
            <x v="50"/>
          </reference>
          <reference field="7" count="1" selected="0">
            <x v="83"/>
          </reference>
          <reference field="8" count="1">
            <x v="177"/>
          </reference>
        </references>
      </pivotArea>
    </format>
    <format dxfId="724">
      <pivotArea dataOnly="0" labelOnly="1" outline="0" fieldPosition="0">
        <references count="6">
          <reference field="3" count="1" selected="0">
            <x v="16"/>
          </reference>
          <reference field="4" count="1" selected="0">
            <x v="5"/>
          </reference>
          <reference field="5" count="1" selected="0">
            <x v="15"/>
          </reference>
          <reference field="6" count="1" selected="0">
            <x v="40"/>
          </reference>
          <reference field="7" count="1" selected="0">
            <x v="25"/>
          </reference>
          <reference field="8" count="1">
            <x v="43"/>
          </reference>
        </references>
      </pivotArea>
    </format>
    <format dxfId="723">
      <pivotArea dataOnly="0" labelOnly="1" outline="0" fieldPosition="0">
        <references count="6">
          <reference field="3" count="1" selected="0">
            <x v="16"/>
          </reference>
          <reference field="4" count="1" selected="0">
            <x v="5"/>
          </reference>
          <reference field="5" count="1" selected="0">
            <x v="52"/>
          </reference>
          <reference field="6" count="1" selected="0">
            <x v="1"/>
          </reference>
          <reference field="7" count="1" selected="0">
            <x v="9"/>
          </reference>
          <reference field="8" count="4">
            <x v="193"/>
            <x v="214"/>
            <x v="245"/>
            <x v="306"/>
          </reference>
        </references>
      </pivotArea>
    </format>
    <format dxfId="722">
      <pivotArea dataOnly="0" labelOnly="1" outline="0" fieldPosition="0">
        <references count="6">
          <reference field="3" count="1" selected="0">
            <x v="16"/>
          </reference>
          <reference field="4" count="1" selected="0">
            <x v="5"/>
          </reference>
          <reference field="5" count="1" selected="0">
            <x v="55"/>
          </reference>
          <reference field="6" count="1" selected="0">
            <x v="26"/>
          </reference>
          <reference field="7" count="1" selected="0">
            <x v="108"/>
          </reference>
          <reference field="8" count="1">
            <x v="255"/>
          </reference>
        </references>
      </pivotArea>
    </format>
    <format dxfId="721">
      <pivotArea dataOnly="0" labelOnly="1" outline="0" fieldPosition="0">
        <references count="6">
          <reference field="3" count="1" selected="0">
            <x v="16"/>
          </reference>
          <reference field="4" count="1" selected="0">
            <x v="5"/>
          </reference>
          <reference field="5" count="1" selected="0">
            <x v="56"/>
          </reference>
          <reference field="6" count="1" selected="0">
            <x v="14"/>
          </reference>
          <reference field="7" count="1" selected="0">
            <x v="54"/>
          </reference>
          <reference field="8" count="3">
            <x v="189"/>
            <x v="212"/>
            <x v="305"/>
          </reference>
        </references>
      </pivotArea>
    </format>
    <format dxfId="720">
      <pivotArea dataOnly="0" labelOnly="1" outline="0" fieldPosition="0">
        <references count="6">
          <reference field="3" count="1" selected="0">
            <x v="16"/>
          </reference>
          <reference field="4" count="1" selected="0">
            <x v="6"/>
          </reference>
          <reference field="5" count="1" selected="0">
            <x v="53"/>
          </reference>
          <reference field="6" count="1" selected="0">
            <x v="1"/>
          </reference>
          <reference field="7" count="1" selected="0">
            <x v="129"/>
          </reference>
          <reference field="8" count="1">
            <x v="313"/>
          </reference>
        </references>
      </pivotArea>
    </format>
    <format dxfId="719">
      <pivotArea dataOnly="0" labelOnly="1" outline="0" fieldPosition="0">
        <references count="6">
          <reference field="3" count="1" selected="0">
            <x v="17"/>
          </reference>
          <reference field="4" count="1" selected="0">
            <x v="0"/>
          </reference>
          <reference field="5" count="1" selected="0">
            <x v="2"/>
          </reference>
          <reference field="6" count="1" selected="0">
            <x v="11"/>
          </reference>
          <reference field="7" count="1" selected="0">
            <x v="20"/>
          </reference>
          <reference field="8" count="1">
            <x v="54"/>
          </reference>
        </references>
      </pivotArea>
    </format>
    <format dxfId="718">
      <pivotArea dataOnly="0" labelOnly="1" outline="0" fieldPosition="0">
        <references count="6">
          <reference field="3" count="1" selected="0">
            <x v="17"/>
          </reference>
          <reference field="4" count="1" selected="0">
            <x v="0"/>
          </reference>
          <reference field="5" count="1" selected="0">
            <x v="2"/>
          </reference>
          <reference field="6" count="1" selected="0">
            <x v="31"/>
          </reference>
          <reference field="7" count="1" selected="0">
            <x v="20"/>
          </reference>
          <reference field="8" count="2">
            <x v="52"/>
            <x v="56"/>
          </reference>
        </references>
      </pivotArea>
    </format>
    <format dxfId="717">
      <pivotArea dataOnly="0" labelOnly="1" outline="0" fieldPosition="0">
        <references count="6">
          <reference field="3" count="1" selected="0">
            <x v="17"/>
          </reference>
          <reference field="4" count="1" selected="0">
            <x v="0"/>
          </reference>
          <reference field="5" count="1" selected="0">
            <x v="28"/>
          </reference>
          <reference field="6" count="1" selected="0">
            <x v="15"/>
          </reference>
          <reference field="7" count="1" selected="0">
            <x v="123"/>
          </reference>
          <reference field="8" count="1">
            <x v="214"/>
          </reference>
        </references>
      </pivotArea>
    </format>
    <format dxfId="716">
      <pivotArea dataOnly="0" labelOnly="1" outline="0" fieldPosition="0">
        <references count="6">
          <reference field="3" count="1" selected="0">
            <x v="17"/>
          </reference>
          <reference field="4" count="1" selected="0">
            <x v="0"/>
          </reference>
          <reference field="5" count="1" selected="0">
            <x v="35"/>
          </reference>
          <reference field="6" count="1" selected="0">
            <x v="2"/>
          </reference>
          <reference field="7" count="1" selected="0">
            <x v="62"/>
          </reference>
          <reference field="8" count="1">
            <x v="132"/>
          </reference>
        </references>
      </pivotArea>
    </format>
    <format dxfId="715">
      <pivotArea dataOnly="0" labelOnly="1" outline="0" fieldPosition="0">
        <references count="6">
          <reference field="3" count="1" selected="0">
            <x v="17"/>
          </reference>
          <reference field="4" count="1" selected="0">
            <x v="1"/>
          </reference>
          <reference field="5" count="1" selected="0">
            <x v="49"/>
          </reference>
          <reference field="6" count="1" selected="0">
            <x v="14"/>
          </reference>
          <reference field="7" count="1" selected="0">
            <x v="20"/>
          </reference>
          <reference field="8" count="3">
            <x v="69"/>
            <x v="222"/>
            <x v="320"/>
          </reference>
        </references>
      </pivotArea>
    </format>
    <format dxfId="714">
      <pivotArea dataOnly="0" labelOnly="1" outline="0" fieldPosition="0">
        <references count="6">
          <reference field="3" count="1" selected="0">
            <x v="17"/>
          </reference>
          <reference field="4" count="1" selected="0">
            <x v="5"/>
          </reference>
          <reference field="5" count="1" selected="0">
            <x v="15"/>
          </reference>
          <reference field="6" count="1" selected="0">
            <x v="40"/>
          </reference>
          <reference field="7" count="1" selected="0">
            <x v="120"/>
          </reference>
          <reference field="8" count="1">
            <x v="195"/>
          </reference>
        </references>
      </pivotArea>
    </format>
    <format dxfId="713">
      <pivotArea dataOnly="0" labelOnly="1" outline="0" fieldPosition="0">
        <references count="6">
          <reference field="3" count="1" selected="0">
            <x v="17"/>
          </reference>
          <reference field="4" count="1" selected="0">
            <x v="5"/>
          </reference>
          <reference field="5" count="1" selected="0">
            <x v="52"/>
          </reference>
          <reference field="6" count="1" selected="0">
            <x v="1"/>
          </reference>
          <reference field="7" count="1" selected="0">
            <x v="86"/>
          </reference>
          <reference field="8" count="7">
            <x v="176"/>
            <x v="178"/>
            <x v="193"/>
            <x v="214"/>
            <x v="225"/>
            <x v="245"/>
            <x v="317"/>
          </reference>
        </references>
      </pivotArea>
    </format>
    <format dxfId="712">
      <pivotArea dataOnly="0" labelOnly="1" outline="0" fieldPosition="0">
        <references count="6">
          <reference field="3" count="1" selected="0">
            <x v="18"/>
          </reference>
          <reference field="4" count="1" selected="0">
            <x v="0"/>
          </reference>
          <reference field="5" count="1" selected="0">
            <x v="1"/>
          </reference>
          <reference field="6" count="1" selected="0">
            <x v="50"/>
          </reference>
          <reference field="7" count="1" selected="0">
            <x v="56"/>
          </reference>
          <reference field="8" count="2">
            <x v="145"/>
            <x v="148"/>
          </reference>
        </references>
      </pivotArea>
    </format>
    <format dxfId="711">
      <pivotArea dataOnly="0" labelOnly="1" outline="0" fieldPosition="0">
        <references count="6">
          <reference field="3" count="1" selected="0">
            <x v="18"/>
          </reference>
          <reference field="4" count="1" selected="0">
            <x v="0"/>
          </reference>
          <reference field="5" count="1" selected="0">
            <x v="2"/>
          </reference>
          <reference field="6" count="1" selected="0">
            <x v="11"/>
          </reference>
          <reference field="7" count="1" selected="0">
            <x v="20"/>
          </reference>
          <reference field="8" count="1">
            <x v="56"/>
          </reference>
        </references>
      </pivotArea>
    </format>
    <format dxfId="710">
      <pivotArea dataOnly="0" labelOnly="1" outline="0" fieldPosition="0">
        <references count="6">
          <reference field="3" count="1" selected="0">
            <x v="18"/>
          </reference>
          <reference field="4" count="1" selected="0">
            <x v="0"/>
          </reference>
          <reference field="5" count="1" selected="0">
            <x v="2"/>
          </reference>
          <reference field="6" count="1" selected="0">
            <x v="19"/>
          </reference>
          <reference field="7" count="1" selected="0">
            <x v="97"/>
          </reference>
          <reference field="8" count="2">
            <x v="173"/>
            <x v="184"/>
          </reference>
        </references>
      </pivotArea>
    </format>
    <format dxfId="709">
      <pivotArea dataOnly="0" labelOnly="1" outline="0" fieldPosition="0">
        <references count="6">
          <reference field="3" count="1" selected="0">
            <x v="18"/>
          </reference>
          <reference field="4" count="1" selected="0">
            <x v="0"/>
          </reference>
          <reference field="5" count="1" selected="0">
            <x v="2"/>
          </reference>
          <reference field="6" count="1" selected="0">
            <x v="31"/>
          </reference>
          <reference field="7" count="1" selected="0">
            <x v="20"/>
          </reference>
          <reference field="8" count="2">
            <x v="52"/>
            <x v="56"/>
          </reference>
        </references>
      </pivotArea>
    </format>
    <format dxfId="708">
      <pivotArea dataOnly="0" labelOnly="1" outline="0" fieldPosition="0">
        <references count="6">
          <reference field="3" count="1" selected="0">
            <x v="18"/>
          </reference>
          <reference field="4" count="1" selected="0">
            <x v="0"/>
          </reference>
          <reference field="5" count="1" selected="0">
            <x v="2"/>
          </reference>
          <reference field="6" count="1" selected="0">
            <x v="60"/>
          </reference>
          <reference field="7" count="1" selected="0">
            <x v="96"/>
          </reference>
          <reference field="8" count="2">
            <x v="184"/>
            <x v="200"/>
          </reference>
        </references>
      </pivotArea>
    </format>
    <format dxfId="707">
      <pivotArea dataOnly="0" labelOnly="1" outline="0" fieldPosition="0">
        <references count="6">
          <reference field="3" count="1" selected="0">
            <x v="18"/>
          </reference>
          <reference field="4" count="1" selected="0">
            <x v="0"/>
          </reference>
          <reference field="5" count="1" selected="0">
            <x v="2"/>
          </reference>
          <reference field="6" count="1" selected="0">
            <x v="60"/>
          </reference>
          <reference field="7" count="1" selected="0">
            <x v="139"/>
          </reference>
          <reference field="8" count="1">
            <x v="302"/>
          </reference>
        </references>
      </pivotArea>
    </format>
    <format dxfId="706">
      <pivotArea dataOnly="0" labelOnly="1" outline="0" fieldPosition="0">
        <references count="6">
          <reference field="3" count="1" selected="0">
            <x v="18"/>
          </reference>
          <reference field="4" count="1" selected="0">
            <x v="0"/>
          </reference>
          <reference field="5" count="1" selected="0">
            <x v="5"/>
          </reference>
          <reference field="6" count="1" selected="0">
            <x v="20"/>
          </reference>
          <reference field="7" count="1" selected="0">
            <x v="96"/>
          </reference>
          <reference field="8" count="1">
            <x v="202"/>
          </reference>
        </references>
      </pivotArea>
    </format>
    <format dxfId="705">
      <pivotArea dataOnly="0" labelOnly="1" outline="0" fieldPosition="0">
        <references count="6">
          <reference field="3" count="1" selected="0">
            <x v="18"/>
          </reference>
          <reference field="4" count="1" selected="0">
            <x v="0"/>
          </reference>
          <reference field="5" count="1" selected="0">
            <x v="6"/>
          </reference>
          <reference field="6" count="1" selected="0">
            <x v="62"/>
          </reference>
          <reference field="7" count="1" selected="0">
            <x v="99"/>
          </reference>
          <reference field="8" count="1">
            <x v="185"/>
          </reference>
        </references>
      </pivotArea>
    </format>
    <format dxfId="704">
      <pivotArea dataOnly="0" labelOnly="1" outline="0" fieldPosition="0">
        <references count="6">
          <reference field="3" count="1" selected="0">
            <x v="18"/>
          </reference>
          <reference field="4" count="1" selected="0">
            <x v="0"/>
          </reference>
          <reference field="5" count="1" selected="0">
            <x v="7"/>
          </reference>
          <reference field="6" count="1" selected="0">
            <x v="14"/>
          </reference>
          <reference field="7" count="1" selected="0">
            <x v="85"/>
          </reference>
          <reference field="8" count="10">
            <x v="159"/>
            <x v="167"/>
            <x v="180"/>
            <x v="187"/>
            <x v="198"/>
            <x v="222"/>
            <x v="231"/>
            <x v="245"/>
            <x v="309"/>
            <x v="328"/>
          </reference>
        </references>
      </pivotArea>
    </format>
    <format dxfId="703">
      <pivotArea dataOnly="0" labelOnly="1" outline="0" fieldPosition="0">
        <references count="6">
          <reference field="3" count="1" selected="0">
            <x v="18"/>
          </reference>
          <reference field="4" count="1" selected="0">
            <x v="0"/>
          </reference>
          <reference field="5" count="1" selected="0">
            <x v="7"/>
          </reference>
          <reference field="6" count="1" selected="0">
            <x v="14"/>
          </reference>
          <reference field="7" count="1" selected="0">
            <x v="158"/>
          </reference>
          <reference field="8" count="1">
            <x v="323"/>
          </reference>
        </references>
      </pivotArea>
    </format>
    <format dxfId="702">
      <pivotArea dataOnly="0" labelOnly="1" outline="0" fieldPosition="0">
        <references count="6">
          <reference field="3" count="1" selected="0">
            <x v="18"/>
          </reference>
          <reference field="4" count="1" selected="0">
            <x v="0"/>
          </reference>
          <reference field="5" count="1" selected="0">
            <x v="10"/>
          </reference>
          <reference field="6" count="1" selected="0">
            <x v="25"/>
          </reference>
          <reference field="7" count="1" selected="0">
            <x v="53"/>
          </reference>
          <reference field="8" count="1">
            <x v="210"/>
          </reference>
        </references>
      </pivotArea>
    </format>
    <format dxfId="701">
      <pivotArea dataOnly="0" labelOnly="1" outline="0" fieldPosition="0">
        <references count="6">
          <reference field="3" count="1" selected="0">
            <x v="18"/>
          </reference>
          <reference field="4" count="1" selected="0">
            <x v="0"/>
          </reference>
          <reference field="5" count="1" selected="0">
            <x v="10"/>
          </reference>
          <reference field="6" count="1" selected="0">
            <x v="25"/>
          </reference>
          <reference field="7" count="1" selected="0">
            <x v="111"/>
          </reference>
          <reference field="8" count="4">
            <x v="192"/>
            <x v="193"/>
            <x v="204"/>
            <x v="237"/>
          </reference>
        </references>
      </pivotArea>
    </format>
    <format dxfId="700">
      <pivotArea dataOnly="0" labelOnly="1" outline="0" fieldPosition="0">
        <references count="6">
          <reference field="3" count="1" selected="0">
            <x v="18"/>
          </reference>
          <reference field="4" count="1" selected="0">
            <x v="0"/>
          </reference>
          <reference field="5" count="1" selected="0">
            <x v="10"/>
          </reference>
          <reference field="6" count="1" selected="0">
            <x v="25"/>
          </reference>
          <reference field="7" count="1" selected="0">
            <x v="128"/>
          </reference>
          <reference field="8" count="2">
            <x v="237"/>
            <x v="252"/>
          </reference>
        </references>
      </pivotArea>
    </format>
    <format dxfId="699">
      <pivotArea dataOnly="0" labelOnly="1" outline="0" fieldPosition="0">
        <references count="6">
          <reference field="3" count="1" selected="0">
            <x v="18"/>
          </reference>
          <reference field="4" count="1" selected="0">
            <x v="0"/>
          </reference>
          <reference field="5" count="1" selected="0">
            <x v="10"/>
          </reference>
          <reference field="6" count="1" selected="0">
            <x v="25"/>
          </reference>
          <reference field="7" count="1" selected="0">
            <x v="131"/>
          </reference>
          <reference field="8" count="1">
            <x v="237"/>
          </reference>
        </references>
      </pivotArea>
    </format>
    <format dxfId="698">
      <pivotArea dataOnly="0" labelOnly="1" outline="0" fieldPosition="0">
        <references count="6">
          <reference field="3" count="1" selected="0">
            <x v="18"/>
          </reference>
          <reference field="4" count="1" selected="0">
            <x v="0"/>
          </reference>
          <reference field="5" count="1" selected="0">
            <x v="10"/>
          </reference>
          <reference field="6" count="1" selected="0">
            <x v="25"/>
          </reference>
          <reference field="7" count="1" selected="0">
            <x v="151"/>
          </reference>
          <reference field="8" count="1">
            <x v="283"/>
          </reference>
        </references>
      </pivotArea>
    </format>
    <format dxfId="697">
      <pivotArea dataOnly="0" labelOnly="1" outline="0" fieldPosition="0">
        <references count="6">
          <reference field="3" count="1" selected="0">
            <x v="18"/>
          </reference>
          <reference field="4" count="1" selected="0">
            <x v="0"/>
          </reference>
          <reference field="5" count="1" selected="0">
            <x v="11"/>
          </reference>
          <reference field="6" count="1" selected="0">
            <x v="13"/>
          </reference>
          <reference field="7" count="1" selected="0">
            <x v="29"/>
          </reference>
          <reference field="8" count="20">
            <x v="73"/>
            <x v="75"/>
            <x v="94"/>
            <x v="98"/>
            <x v="108"/>
            <x v="113"/>
            <x v="125"/>
            <x v="132"/>
            <x v="145"/>
            <x v="148"/>
            <x v="165"/>
            <x v="177"/>
            <x v="197"/>
            <x v="203"/>
            <x v="213"/>
            <x v="224"/>
            <x v="245"/>
            <x v="254"/>
            <x v="286"/>
            <x v="318"/>
          </reference>
        </references>
      </pivotArea>
    </format>
    <format dxfId="696">
      <pivotArea dataOnly="0" labelOnly="1" outline="0" fieldPosition="0">
        <references count="6">
          <reference field="3" count="1" selected="0">
            <x v="18"/>
          </reference>
          <reference field="4" count="1" selected="0">
            <x v="0"/>
          </reference>
          <reference field="5" count="1" selected="0">
            <x v="13"/>
          </reference>
          <reference field="6" count="1" selected="0">
            <x v="35"/>
          </reference>
          <reference field="7" count="1" selected="0">
            <x v="133"/>
          </reference>
          <reference field="8" count="1">
            <x v="239"/>
          </reference>
        </references>
      </pivotArea>
    </format>
    <format dxfId="695">
      <pivotArea dataOnly="0" labelOnly="1" outline="0" fieldPosition="0">
        <references count="6">
          <reference field="3" count="1" selected="0">
            <x v="18"/>
          </reference>
          <reference field="4" count="1" selected="0">
            <x v="0"/>
          </reference>
          <reference field="5" count="1" selected="0">
            <x v="15"/>
          </reference>
          <reference field="6" count="1" selected="0">
            <x v="40"/>
          </reference>
          <reference field="7" count="1" selected="0">
            <x v="54"/>
          </reference>
          <reference field="8" count="1">
            <x v="102"/>
          </reference>
        </references>
      </pivotArea>
    </format>
    <format dxfId="694">
      <pivotArea dataOnly="0" labelOnly="1" outline="0" fieldPosition="0">
        <references count="6">
          <reference field="3" count="1" selected="0">
            <x v="18"/>
          </reference>
          <reference field="4" count="1" selected="0">
            <x v="0"/>
          </reference>
          <reference field="5" count="1" selected="0">
            <x v="22"/>
          </reference>
          <reference field="6" count="1" selected="0">
            <x v="21"/>
          </reference>
          <reference field="7" count="1" selected="0">
            <x v="140"/>
          </reference>
          <reference field="8" count="3">
            <x v="240"/>
            <x v="249"/>
            <x v="302"/>
          </reference>
        </references>
      </pivotArea>
    </format>
    <format dxfId="693">
      <pivotArea dataOnly="0" labelOnly="1" outline="0" fieldPosition="0">
        <references count="6">
          <reference field="3" count="1" selected="0">
            <x v="18"/>
          </reference>
          <reference field="4" count="1" selected="0">
            <x v="0"/>
          </reference>
          <reference field="5" count="1" selected="0">
            <x v="24"/>
          </reference>
          <reference field="6" count="1" selected="0">
            <x v="48"/>
          </reference>
          <reference field="7" count="1" selected="0">
            <x v="115"/>
          </reference>
          <reference field="8" count="2">
            <x v="182"/>
            <x v="296"/>
          </reference>
        </references>
      </pivotArea>
    </format>
    <format dxfId="692">
      <pivotArea dataOnly="0" labelOnly="1" outline="0" fieldPosition="0">
        <references count="6">
          <reference field="3" count="1" selected="0">
            <x v="18"/>
          </reference>
          <reference field="4" count="1" selected="0">
            <x v="0"/>
          </reference>
          <reference field="5" count="1" selected="0">
            <x v="27"/>
          </reference>
          <reference field="6" count="1" selected="0">
            <x v="14"/>
          </reference>
          <reference field="7" count="1" selected="0">
            <x v="153"/>
          </reference>
          <reference field="8" count="1">
            <x v="256"/>
          </reference>
        </references>
      </pivotArea>
    </format>
    <format dxfId="691">
      <pivotArea dataOnly="0" labelOnly="1" outline="0" fieldPosition="0">
        <references count="6">
          <reference field="3" count="1" selected="0">
            <x v="18"/>
          </reference>
          <reference field="4" count="1" selected="0">
            <x v="0"/>
          </reference>
          <reference field="5" count="1" selected="0">
            <x v="27"/>
          </reference>
          <reference field="6" count="1" selected="0">
            <x v="22"/>
          </reference>
          <reference field="7" count="1" selected="0">
            <x v="126"/>
          </reference>
          <reference field="8" count="1">
            <x v="219"/>
          </reference>
        </references>
      </pivotArea>
    </format>
    <format dxfId="690">
      <pivotArea dataOnly="0" labelOnly="1" outline="0" fieldPosition="0">
        <references count="6">
          <reference field="3" count="1" selected="0">
            <x v="18"/>
          </reference>
          <reference field="4" count="1" selected="0">
            <x v="0"/>
          </reference>
          <reference field="5" count="1" selected="0">
            <x v="31"/>
          </reference>
          <reference field="6" count="1" selected="0">
            <x v="25"/>
          </reference>
          <reference field="7" count="1" selected="0">
            <x v="102"/>
          </reference>
          <reference field="8" count="1">
            <x v="197"/>
          </reference>
        </references>
      </pivotArea>
    </format>
    <format dxfId="689">
      <pivotArea dataOnly="0" labelOnly="1" outline="0" fieldPosition="0">
        <references count="6">
          <reference field="3" count="1" selected="0">
            <x v="18"/>
          </reference>
          <reference field="4" count="1" selected="0">
            <x v="0"/>
          </reference>
          <reference field="5" count="1" selected="0">
            <x v="33"/>
          </reference>
          <reference field="6" count="1" selected="0">
            <x v="61"/>
          </reference>
          <reference field="7" count="1" selected="0">
            <x v="135"/>
          </reference>
          <reference field="8" count="1">
            <x v="242"/>
          </reference>
        </references>
      </pivotArea>
    </format>
    <format dxfId="688">
      <pivotArea dataOnly="0" labelOnly="1" outline="0" fieldPosition="0">
        <references count="6">
          <reference field="3" count="1" selected="0">
            <x v="18"/>
          </reference>
          <reference field="4" count="1" selected="0">
            <x v="0"/>
          </reference>
          <reference field="5" count="1" selected="0">
            <x v="34"/>
          </reference>
          <reference field="6" count="1" selected="0">
            <x v="48"/>
          </reference>
          <reference field="7" count="1" selected="0">
            <x v="58"/>
          </reference>
          <reference field="8" count="2">
            <x v="120"/>
            <x v="228"/>
          </reference>
        </references>
      </pivotArea>
    </format>
    <format dxfId="687">
      <pivotArea dataOnly="0" labelOnly="1" outline="0" fieldPosition="0">
        <references count="6">
          <reference field="3" count="1" selected="0">
            <x v="18"/>
          </reference>
          <reference field="4" count="1" selected="0">
            <x v="0"/>
          </reference>
          <reference field="5" count="1" selected="0">
            <x v="34"/>
          </reference>
          <reference field="6" count="1" selected="0">
            <x v="48"/>
          </reference>
          <reference field="7" count="1" selected="0">
            <x v="87"/>
          </reference>
          <reference field="8" count="1">
            <x v="176"/>
          </reference>
        </references>
      </pivotArea>
    </format>
    <format dxfId="686">
      <pivotArea dataOnly="0" labelOnly="1" outline="0" fieldPosition="0">
        <references count="6">
          <reference field="3" count="1" selected="0">
            <x v="18"/>
          </reference>
          <reference field="4" count="1" selected="0">
            <x v="0"/>
          </reference>
          <reference field="5" count="1" selected="0">
            <x v="34"/>
          </reference>
          <reference field="6" count="1" selected="0">
            <x v="48"/>
          </reference>
          <reference field="7" count="1" selected="0">
            <x v="114"/>
          </reference>
          <reference field="8" count="6">
            <x v="182"/>
            <x v="193"/>
            <x v="214"/>
            <x v="225"/>
            <x v="245"/>
            <x v="296"/>
          </reference>
        </references>
      </pivotArea>
    </format>
    <format dxfId="685">
      <pivotArea dataOnly="0" labelOnly="1" outline="0" fieldPosition="0">
        <references count="6">
          <reference field="3" count="1" selected="0">
            <x v="18"/>
          </reference>
          <reference field="4" count="1" selected="0">
            <x v="0"/>
          </reference>
          <reference field="5" count="1" selected="0">
            <x v="35"/>
          </reference>
          <reference field="6" count="1" selected="0">
            <x v="2"/>
          </reference>
          <reference field="7" count="1" selected="0">
            <x v="64"/>
          </reference>
          <reference field="8" count="1">
            <x v="115"/>
          </reference>
        </references>
      </pivotArea>
    </format>
    <format dxfId="684">
      <pivotArea dataOnly="0" labelOnly="1" outline="0" fieldPosition="0">
        <references count="6">
          <reference field="3" count="1" selected="0">
            <x v="18"/>
          </reference>
          <reference field="4" count="1" selected="0">
            <x v="0"/>
          </reference>
          <reference field="5" count="1" selected="0">
            <x v="35"/>
          </reference>
          <reference field="6" count="1" selected="0">
            <x v="2"/>
          </reference>
          <reference field="7" count="1" selected="0">
            <x v="88"/>
          </reference>
          <reference field="8" count="1">
            <x v="175"/>
          </reference>
        </references>
      </pivotArea>
    </format>
    <format dxfId="683">
      <pivotArea dataOnly="0" labelOnly="1" outline="0" fieldPosition="0">
        <references count="6">
          <reference field="3" count="1" selected="0">
            <x v="18"/>
          </reference>
          <reference field="4" count="1" selected="0">
            <x v="0"/>
          </reference>
          <reference field="5" count="1" selected="0">
            <x v="35"/>
          </reference>
          <reference field="6" count="1" selected="0">
            <x v="37"/>
          </reference>
          <reference field="7" count="1" selected="0">
            <x v="87"/>
          </reference>
          <reference field="8" count="2">
            <x v="175"/>
            <x v="296"/>
          </reference>
        </references>
      </pivotArea>
    </format>
    <format dxfId="682">
      <pivotArea dataOnly="0" labelOnly="1" outline="0" fieldPosition="0">
        <references count="6">
          <reference field="3" count="1" selected="0">
            <x v="18"/>
          </reference>
          <reference field="4" count="1" selected="0">
            <x v="0"/>
          </reference>
          <reference field="5" count="1" selected="0">
            <x v="35"/>
          </reference>
          <reference field="6" count="1" selected="0">
            <x v="37"/>
          </reference>
          <reference field="7" count="1" selected="0">
            <x v="110"/>
          </reference>
          <reference field="8" count="2">
            <x v="191"/>
            <x v="297"/>
          </reference>
        </references>
      </pivotArea>
    </format>
    <format dxfId="681">
      <pivotArea dataOnly="0" labelOnly="1" outline="0" fieldPosition="0">
        <references count="6">
          <reference field="3" count="1" selected="0">
            <x v="18"/>
          </reference>
          <reference field="4" count="1" selected="0">
            <x v="0"/>
          </reference>
          <reference field="5" count="1" selected="0">
            <x v="35"/>
          </reference>
          <reference field="6" count="1" selected="0">
            <x v="37"/>
          </reference>
          <reference field="7" count="1" selected="0">
            <x v="121"/>
          </reference>
          <reference field="8" count="2">
            <x v="203"/>
            <x v="298"/>
          </reference>
        </references>
      </pivotArea>
    </format>
    <format dxfId="680">
      <pivotArea dataOnly="0" labelOnly="1" outline="0" fieldPosition="0">
        <references count="6">
          <reference field="3" count="1" selected="0">
            <x v="18"/>
          </reference>
          <reference field="4" count="1" selected="0">
            <x v="0"/>
          </reference>
          <reference field="5" count="1" selected="0">
            <x v="35"/>
          </reference>
          <reference field="6" count="1" selected="0">
            <x v="37"/>
          </reference>
          <reference field="7" count="1" selected="0">
            <x v="137"/>
          </reference>
          <reference field="8" count="1">
            <x v="303"/>
          </reference>
        </references>
      </pivotArea>
    </format>
    <format dxfId="679">
      <pivotArea dataOnly="0" labelOnly="1" outline="0" fieldPosition="0">
        <references count="6">
          <reference field="3" count="1" selected="0">
            <x v="18"/>
          </reference>
          <reference field="4" count="1" selected="0">
            <x v="0"/>
          </reference>
          <reference field="5" count="1" selected="0">
            <x v="41"/>
          </reference>
          <reference field="6" count="1" selected="0">
            <x v="1"/>
          </reference>
          <reference field="7" count="1" selected="0">
            <x v="7"/>
          </reference>
          <reference field="8" count="2">
            <x v="7"/>
            <x v="8"/>
          </reference>
        </references>
      </pivotArea>
    </format>
    <format dxfId="678">
      <pivotArea dataOnly="0" labelOnly="1" outline="0" fieldPosition="0">
        <references count="6">
          <reference field="3" count="1" selected="0">
            <x v="18"/>
          </reference>
          <reference field="4" count="1" selected="0">
            <x v="0"/>
          </reference>
          <reference field="5" count="1" selected="0">
            <x v="41"/>
          </reference>
          <reference field="6" count="1" selected="0">
            <x v="1"/>
          </reference>
          <reference field="7" count="1" selected="0">
            <x v="9"/>
          </reference>
          <reference field="8" count="2">
            <x v="20"/>
            <x v="58"/>
          </reference>
        </references>
      </pivotArea>
    </format>
    <format dxfId="677">
      <pivotArea dataOnly="0" labelOnly="1" outline="0" fieldPosition="0">
        <references count="6">
          <reference field="3" count="1" selected="0">
            <x v="18"/>
          </reference>
          <reference field="4" count="1" selected="0">
            <x v="0"/>
          </reference>
          <reference field="5" count="1" selected="0">
            <x v="44"/>
          </reference>
          <reference field="6" count="1" selected="0">
            <x v="1"/>
          </reference>
          <reference field="7" count="1" selected="0">
            <x v="20"/>
          </reference>
          <reference field="8" count="7">
            <x v="95"/>
            <x v="99"/>
            <x v="114"/>
            <x v="133"/>
            <x v="145"/>
            <x v="176"/>
            <x v="320"/>
          </reference>
        </references>
      </pivotArea>
    </format>
    <format dxfId="676">
      <pivotArea dataOnly="0" labelOnly="1" outline="0" fieldPosition="0">
        <references count="6">
          <reference field="3" count="1" selected="0">
            <x v="18"/>
          </reference>
          <reference field="4" count="1" selected="0">
            <x v="0"/>
          </reference>
          <reference field="5" count="1" selected="0">
            <x v="45"/>
          </reference>
          <reference field="6" count="1" selected="0">
            <x v="12"/>
          </reference>
          <reference field="7" count="1" selected="0">
            <x v="97"/>
          </reference>
          <reference field="8" count="2">
            <x v="181"/>
            <x v="226"/>
          </reference>
        </references>
      </pivotArea>
    </format>
    <format dxfId="675">
      <pivotArea dataOnly="0" labelOnly="1" outline="0" fieldPosition="0">
        <references count="6">
          <reference field="3" count="1" selected="0">
            <x v="18"/>
          </reference>
          <reference field="4" count="1" selected="0">
            <x v="0"/>
          </reference>
          <reference field="5" count="1" selected="0">
            <x v="48"/>
          </reference>
          <reference field="6" count="1" selected="0">
            <x v="36"/>
          </reference>
          <reference field="7" count="1" selected="0">
            <x v="83"/>
          </reference>
          <reference field="8" count="1">
            <x v="147"/>
          </reference>
        </references>
      </pivotArea>
    </format>
    <format dxfId="674">
      <pivotArea dataOnly="0" labelOnly="1" outline="0" fieldPosition="0">
        <references count="6">
          <reference field="3" count="1" selected="0">
            <x v="18"/>
          </reference>
          <reference field="4" count="1" selected="0">
            <x v="0"/>
          </reference>
          <reference field="5" count="1" selected="0">
            <x v="54"/>
          </reference>
          <reference field="6" count="1" selected="0">
            <x v="38"/>
          </reference>
          <reference field="7" count="1" selected="0">
            <x v="85"/>
          </reference>
          <reference field="8" count="6">
            <x v="160"/>
            <x v="183"/>
            <x v="196"/>
            <x v="208"/>
            <x v="215"/>
            <x v="230"/>
          </reference>
        </references>
      </pivotArea>
    </format>
    <format dxfId="673">
      <pivotArea dataOnly="0" labelOnly="1" outline="0" fieldPosition="0">
        <references count="6">
          <reference field="3" count="1" selected="0">
            <x v="18"/>
          </reference>
          <reference field="4" count="1" selected="0">
            <x v="0"/>
          </reference>
          <reference field="5" count="1" selected="0">
            <x v="55"/>
          </reference>
          <reference field="6" count="1" selected="0">
            <x v="26"/>
          </reference>
          <reference field="7" count="1" selected="0">
            <x v="91"/>
          </reference>
          <reference field="8" count="8">
            <x v="193"/>
            <x v="204"/>
            <x v="205"/>
            <x v="214"/>
            <x v="225"/>
            <x v="245"/>
            <x v="248"/>
            <x v="321"/>
          </reference>
        </references>
      </pivotArea>
    </format>
    <format dxfId="672">
      <pivotArea dataOnly="0" labelOnly="1" outline="0" fieldPosition="0">
        <references count="6">
          <reference field="3" count="1" selected="0">
            <x v="18"/>
          </reference>
          <reference field="4" count="1" selected="0">
            <x v="0"/>
          </reference>
          <reference field="5" count="1" selected="0">
            <x v="63"/>
          </reference>
          <reference field="6" count="1" selected="0">
            <x v="8"/>
          </reference>
          <reference field="7" count="1" selected="0">
            <x v="86"/>
          </reference>
          <reference field="8" count="2">
            <x v="151"/>
            <x v="156"/>
          </reference>
        </references>
      </pivotArea>
    </format>
    <format dxfId="671">
      <pivotArea dataOnly="0" labelOnly="1" outline="0" fieldPosition="0">
        <references count="6">
          <reference field="3" count="1" selected="0">
            <x v="18"/>
          </reference>
          <reference field="4" count="1" selected="0">
            <x v="0"/>
          </reference>
          <reference field="5" count="1" selected="0">
            <x v="63"/>
          </reference>
          <reference field="6" count="1" selected="0">
            <x v="8"/>
          </reference>
          <reference field="7" count="1" selected="0">
            <x v="112"/>
          </reference>
          <reference field="8" count="1">
            <x v="179"/>
          </reference>
        </references>
      </pivotArea>
    </format>
    <format dxfId="670">
      <pivotArea dataOnly="0" labelOnly="1" outline="0" fieldPosition="0">
        <references count="6">
          <reference field="3" count="1" selected="0">
            <x v="18"/>
          </reference>
          <reference field="4" count="1" selected="0">
            <x v="0"/>
          </reference>
          <reference field="5" count="1" selected="0">
            <x v="63"/>
          </reference>
          <reference field="6" count="1" selected="0">
            <x v="9"/>
          </reference>
          <reference field="7" count="1" selected="0">
            <x v="98"/>
          </reference>
          <reference field="8" count="1">
            <x v="163"/>
          </reference>
        </references>
      </pivotArea>
    </format>
    <format dxfId="669">
      <pivotArea dataOnly="0" labelOnly="1" outline="0" fieldPosition="0">
        <references count="6">
          <reference field="3" count="1" selected="0">
            <x v="18"/>
          </reference>
          <reference field="4" count="1" selected="0">
            <x v="0"/>
          </reference>
          <reference field="5" count="1" selected="0">
            <x v="65"/>
          </reference>
          <reference field="6" count="1" selected="0">
            <x v="14"/>
          </reference>
          <reference field="7" count="1" selected="0">
            <x v="69"/>
          </reference>
          <reference field="8" count="1">
            <x v="152"/>
          </reference>
        </references>
      </pivotArea>
    </format>
    <format dxfId="668">
      <pivotArea dataOnly="0" labelOnly="1" outline="0" fieldPosition="0">
        <references count="6">
          <reference field="3" count="1" selected="0">
            <x v="18"/>
          </reference>
          <reference field="4" count="1" selected="0">
            <x v="0"/>
          </reference>
          <reference field="5" count="1" selected="0">
            <x v="65"/>
          </reference>
          <reference field="6" count="1" selected="0">
            <x v="14"/>
          </reference>
          <reference field="7" count="1" selected="0">
            <x v="91"/>
          </reference>
          <reference field="8" count="1">
            <x v="170"/>
          </reference>
        </references>
      </pivotArea>
    </format>
    <format dxfId="667">
      <pivotArea dataOnly="0" labelOnly="1" outline="0" fieldPosition="0">
        <references count="6">
          <reference field="3" count="1" selected="0">
            <x v="18"/>
          </reference>
          <reference field="4" count="1" selected="0">
            <x v="4"/>
          </reference>
          <reference field="5" count="1" selected="0">
            <x v="15"/>
          </reference>
          <reference field="6" count="1" selected="0">
            <x v="40"/>
          </reference>
          <reference field="7" count="1" selected="0">
            <x v="44"/>
          </reference>
          <reference field="8" count="1">
            <x v="84"/>
          </reference>
        </references>
      </pivotArea>
    </format>
    <format dxfId="666">
      <pivotArea dataOnly="0" labelOnly="1" outline="0" fieldPosition="0">
        <references count="6">
          <reference field="3" count="1" selected="0">
            <x v="18"/>
          </reference>
          <reference field="4" count="1" selected="0">
            <x v="4"/>
          </reference>
          <reference field="5" count="1" selected="0">
            <x v="42"/>
          </reference>
          <reference field="6" count="1" selected="0">
            <x v="14"/>
          </reference>
          <reference field="7" count="1" selected="0">
            <x v="24"/>
          </reference>
          <reference field="8" count="1">
            <x v="82"/>
          </reference>
        </references>
      </pivotArea>
    </format>
    <format dxfId="665">
      <pivotArea dataOnly="0" labelOnly="1" outline="0" fieldPosition="0">
        <references count="6">
          <reference field="3" count="1" selected="0">
            <x v="18"/>
          </reference>
          <reference field="4" count="1" selected="0">
            <x v="5"/>
          </reference>
          <reference field="5" count="1" selected="0">
            <x v="14"/>
          </reference>
          <reference field="6" count="1" selected="0">
            <x v="40"/>
          </reference>
          <reference field="7" count="1" selected="0">
            <x v="146"/>
          </reference>
          <reference field="8" count="1">
            <x v="236"/>
          </reference>
        </references>
      </pivotArea>
    </format>
    <format dxfId="664">
      <pivotArea dataOnly="0" labelOnly="1" outline="0" fieldPosition="0">
        <references count="6">
          <reference field="3" count="1" selected="0">
            <x v="18"/>
          </reference>
          <reference field="4" count="1" selected="0">
            <x v="5"/>
          </reference>
          <reference field="5" count="1" selected="0">
            <x v="52"/>
          </reference>
          <reference field="6" count="1" selected="0">
            <x v="1"/>
          </reference>
          <reference field="7" count="1" selected="0">
            <x v="9"/>
          </reference>
          <reference field="8" count="5">
            <x v="167"/>
            <x v="176"/>
            <x v="193"/>
            <x v="245"/>
            <x v="267"/>
          </reference>
        </references>
      </pivotArea>
    </format>
    <format dxfId="663">
      <pivotArea dataOnly="0" labelOnly="1" outline="0" fieldPosition="0">
        <references count="6">
          <reference field="3" count="1" selected="0">
            <x v="18"/>
          </reference>
          <reference field="4" count="1" selected="0">
            <x v="5"/>
          </reference>
          <reference field="5" count="1" selected="0">
            <x v="55"/>
          </reference>
          <reference field="6" count="1" selected="0">
            <x v="26"/>
          </reference>
          <reference field="7" count="1" selected="0">
            <x v="60"/>
          </reference>
          <reference field="8" count="4">
            <x v="134"/>
            <x v="146"/>
            <x v="149"/>
            <x v="246"/>
          </reference>
        </references>
      </pivotArea>
    </format>
    <format dxfId="662">
      <pivotArea dataOnly="0" labelOnly="1" outline="0" fieldPosition="0">
        <references count="6">
          <reference field="3" count="1" selected="0">
            <x v="18"/>
          </reference>
          <reference field="4" count="1" selected="0">
            <x v="5"/>
          </reference>
          <reference field="5" count="1" selected="0">
            <x v="56"/>
          </reference>
          <reference field="6" count="1" selected="0">
            <x v="14"/>
          </reference>
          <reference field="7" count="1" selected="0">
            <x v="27"/>
          </reference>
          <reference field="8" count="9">
            <x v="91"/>
            <x v="128"/>
            <x v="138"/>
            <x v="145"/>
            <x v="154"/>
            <x v="165"/>
            <x v="212"/>
            <x v="263"/>
            <x v="320"/>
          </reference>
        </references>
      </pivotArea>
    </format>
    <format dxfId="661">
      <pivotArea dataOnly="0" labelOnly="1" outline="0" fieldPosition="0">
        <references count="6">
          <reference field="3" count="1" selected="0">
            <x v="18"/>
          </reference>
          <reference field="4" count="1" selected="0">
            <x v="6"/>
          </reference>
          <reference field="5" count="1" selected="0">
            <x v="1"/>
          </reference>
          <reference field="6" count="1" selected="0">
            <x v="50"/>
          </reference>
          <reference field="7" count="1" selected="0">
            <x v="56"/>
          </reference>
          <reference field="8" count="1">
            <x v="113"/>
          </reference>
        </references>
      </pivotArea>
    </format>
    <format dxfId="660">
      <pivotArea dataOnly="0" labelOnly="1" outline="0" fieldPosition="0">
        <references count="6">
          <reference field="3" count="1" selected="0">
            <x v="18"/>
          </reference>
          <reference field="4" count="1" selected="0">
            <x v="6"/>
          </reference>
          <reference field="5" count="1" selected="0">
            <x v="9"/>
          </reference>
          <reference field="6" count="1" selected="0">
            <x v="27"/>
          </reference>
          <reference field="7" count="1" selected="0">
            <x v="47"/>
          </reference>
          <reference field="8" count="5">
            <x v="116"/>
            <x v="145"/>
            <x v="204"/>
            <x v="245"/>
            <x v="296"/>
          </reference>
        </references>
      </pivotArea>
    </format>
    <format dxfId="659">
      <pivotArea dataOnly="0" labelOnly="1" outline="0" fieldPosition="0">
        <references count="6">
          <reference field="3" count="1" selected="0">
            <x v="18"/>
          </reference>
          <reference field="4" count="1" selected="0">
            <x v="6"/>
          </reference>
          <reference field="5" count="1" selected="0">
            <x v="10"/>
          </reference>
          <reference field="6" count="1" selected="0">
            <x v="25"/>
          </reference>
          <reference field="7" count="1" selected="0">
            <x v="53"/>
          </reference>
          <reference field="8" count="3">
            <x v="143"/>
            <x v="210"/>
            <x v="213"/>
          </reference>
        </references>
      </pivotArea>
    </format>
    <format dxfId="658">
      <pivotArea dataOnly="0" labelOnly="1" outline="0" fieldPosition="0">
        <references count="6">
          <reference field="3" count="1" selected="0">
            <x v="18"/>
          </reference>
          <reference field="4" count="1" selected="0">
            <x v="6"/>
          </reference>
          <reference field="5" count="1" selected="0">
            <x v="15"/>
          </reference>
          <reference field="6" count="1" selected="0">
            <x v="40"/>
          </reference>
          <reference field="7" count="1" selected="0">
            <x v="31"/>
          </reference>
          <reference field="8" count="1">
            <x v="58"/>
          </reference>
        </references>
      </pivotArea>
    </format>
    <format dxfId="657">
      <pivotArea dataOnly="0" labelOnly="1" outline="0" fieldPosition="0">
        <references count="6">
          <reference field="3" count="1" selected="0">
            <x v="18"/>
          </reference>
          <reference field="4" count="1" selected="0">
            <x v="6"/>
          </reference>
          <reference field="5" count="1" selected="0">
            <x v="20"/>
          </reference>
          <reference field="6" count="1" selected="0">
            <x v="14"/>
          </reference>
          <reference field="7" count="1" selected="0">
            <x v="50"/>
          </reference>
          <reference field="8" count="4">
            <x v="126"/>
            <x v="139"/>
            <x v="212"/>
            <x v="306"/>
          </reference>
        </references>
      </pivotArea>
    </format>
    <format dxfId="656">
      <pivotArea dataOnly="0" labelOnly="1" outline="0" fieldPosition="0">
        <references count="6">
          <reference field="3" count="1" selected="0">
            <x v="18"/>
          </reference>
          <reference field="4" count="1" selected="0">
            <x v="6"/>
          </reference>
          <reference field="5" count="1" selected="0">
            <x v="20"/>
          </reference>
          <reference field="6" count="1" selected="0">
            <x v="14"/>
          </reference>
          <reference field="7" count="1" selected="0">
            <x v="154"/>
          </reference>
          <reference field="8" count="1">
            <x v="290"/>
          </reference>
        </references>
      </pivotArea>
    </format>
    <format dxfId="655">
      <pivotArea dataOnly="0" labelOnly="1" outline="0" fieldPosition="0">
        <references count="6">
          <reference field="3" count="1" selected="0">
            <x v="18"/>
          </reference>
          <reference field="4" count="1" selected="0">
            <x v="6"/>
          </reference>
          <reference field="5" count="1" selected="0">
            <x v="34"/>
          </reference>
          <reference field="6" count="1" selected="0">
            <x v="33"/>
          </reference>
          <reference field="7" count="1" selected="0">
            <x v="63"/>
          </reference>
          <reference field="8" count="1">
            <x v="117"/>
          </reference>
        </references>
      </pivotArea>
    </format>
    <format dxfId="654">
      <pivotArea dataOnly="0" labelOnly="1" outline="0" fieldPosition="0">
        <references count="6">
          <reference field="3" count="1" selected="0">
            <x v="18"/>
          </reference>
          <reference field="4" count="1" selected="0">
            <x v="6"/>
          </reference>
          <reference field="5" count="1" selected="0">
            <x v="35"/>
          </reference>
          <reference field="6" count="1" selected="0">
            <x v="42"/>
          </reference>
          <reference field="7" count="1" selected="0">
            <x v="42"/>
          </reference>
          <reference field="8" count="1">
            <x v="110"/>
          </reference>
        </references>
      </pivotArea>
    </format>
    <format dxfId="653">
      <pivotArea dataOnly="0" labelOnly="1" outline="0" fieldPosition="0">
        <references count="6">
          <reference field="3" count="1" selected="0">
            <x v="18"/>
          </reference>
          <reference field="4" count="1" selected="0">
            <x v="6"/>
          </reference>
          <reference field="5" count="1" selected="0">
            <x v="38"/>
          </reference>
          <reference field="6" count="1" selected="0">
            <x v="41"/>
          </reference>
          <reference field="7" count="1" selected="0">
            <x v="16"/>
          </reference>
          <reference field="8" count="2">
            <x v="85"/>
            <x v="133"/>
          </reference>
        </references>
      </pivotArea>
    </format>
    <format dxfId="652">
      <pivotArea dataOnly="0" labelOnly="1" outline="0" fieldPosition="0">
        <references count="6">
          <reference field="3" count="1" selected="0">
            <x v="18"/>
          </reference>
          <reference field="4" count="1" selected="0">
            <x v="6"/>
          </reference>
          <reference field="5" count="1" selected="0">
            <x v="41"/>
          </reference>
          <reference field="6" count="1" selected="0">
            <x v="1"/>
          </reference>
          <reference field="7" count="1" selected="0">
            <x v="7"/>
          </reference>
          <reference field="8" count="2">
            <x v="7"/>
            <x v="8"/>
          </reference>
        </references>
      </pivotArea>
    </format>
    <format dxfId="651">
      <pivotArea dataOnly="0" labelOnly="1" outline="0" fieldPosition="0">
        <references count="6">
          <reference field="3" count="1" selected="0">
            <x v="18"/>
          </reference>
          <reference field="4" count="1" selected="0">
            <x v="6"/>
          </reference>
          <reference field="5" count="1" selected="0">
            <x v="41"/>
          </reference>
          <reference field="6" count="1" selected="0">
            <x v="1"/>
          </reference>
          <reference field="7" count="1" selected="0">
            <x v="9"/>
          </reference>
          <reference field="8" count="1">
            <x v="58"/>
          </reference>
        </references>
      </pivotArea>
    </format>
    <format dxfId="650">
      <pivotArea dataOnly="0" labelOnly="1" outline="0" fieldPosition="0">
        <references count="6">
          <reference field="3" count="1" selected="0">
            <x v="18"/>
          </reference>
          <reference field="4" count="1" selected="0">
            <x v="6"/>
          </reference>
          <reference field="5" count="1" selected="0">
            <x v="50"/>
          </reference>
          <reference field="6" count="1" selected="0">
            <x v="17"/>
          </reference>
          <reference field="7" count="1" selected="0">
            <x v="14"/>
          </reference>
          <reference field="8" count="1">
            <x v="23"/>
          </reference>
        </references>
      </pivotArea>
    </format>
    <format dxfId="649">
      <pivotArea dataOnly="0" labelOnly="1" outline="0" fieldPosition="0">
        <references count="6">
          <reference field="3" count="1" selected="0">
            <x v="18"/>
          </reference>
          <reference field="4" count="1" selected="0">
            <x v="6"/>
          </reference>
          <reference field="5" count="1" selected="0">
            <x v="50"/>
          </reference>
          <reference field="6" count="1" selected="0">
            <x v="23"/>
          </reference>
          <reference field="7" count="1" selected="0">
            <x v="13"/>
          </reference>
          <reference field="8" count="1">
            <x v="15"/>
          </reference>
        </references>
      </pivotArea>
    </format>
    <format dxfId="648">
      <pivotArea dataOnly="0" labelOnly="1" outline="0" fieldPosition="0">
        <references count="6">
          <reference field="3" count="1" selected="0">
            <x v="18"/>
          </reference>
          <reference field="4" count="1" selected="0">
            <x v="6"/>
          </reference>
          <reference field="5" count="1" selected="0">
            <x v="50"/>
          </reference>
          <reference field="6" count="1" selected="0">
            <x v="46"/>
          </reference>
          <reference field="7" count="1" selected="0">
            <x v="37"/>
          </reference>
          <reference field="8" count="1">
            <x v="77"/>
          </reference>
        </references>
      </pivotArea>
    </format>
    <format dxfId="647">
      <pivotArea dataOnly="0" labelOnly="1" outline="0" fieldPosition="0">
        <references count="6">
          <reference field="3" count="1" selected="0">
            <x v="18"/>
          </reference>
          <reference field="4" count="1" selected="0">
            <x v="6"/>
          </reference>
          <reference field="5" count="1" selected="0">
            <x v="52"/>
          </reference>
          <reference field="6" count="1" selected="0">
            <x v="1"/>
          </reference>
          <reference field="7" count="1" selected="0">
            <x v="19"/>
          </reference>
          <reference field="8" count="9">
            <x v="38"/>
            <x v="47"/>
            <x v="76"/>
            <x v="107"/>
            <x v="115"/>
            <x v="133"/>
            <x v="146"/>
            <x v="176"/>
            <x v="253"/>
          </reference>
        </references>
      </pivotArea>
    </format>
    <format dxfId="646">
      <pivotArea dataOnly="0" labelOnly="1" outline="0" fieldPosition="0">
        <references count="6">
          <reference field="3" count="1" selected="0">
            <x v="18"/>
          </reference>
          <reference field="4" count="1" selected="0">
            <x v="6"/>
          </reference>
          <reference field="5" count="1" selected="0">
            <x v="55"/>
          </reference>
          <reference field="6" count="1" selected="0">
            <x v="26"/>
          </reference>
          <reference field="7" count="1" selected="0">
            <x v="47"/>
          </reference>
          <reference field="8" count="4">
            <x v="115"/>
            <x v="134"/>
            <x v="146"/>
            <x v="205"/>
          </reference>
        </references>
      </pivotArea>
    </format>
    <format dxfId="645">
      <pivotArea dataOnly="0" labelOnly="1" outline="0" fieldPosition="0">
        <references count="6">
          <reference field="3" count="1" selected="0">
            <x v="18"/>
          </reference>
          <reference field="4" count="1" selected="0">
            <x v="6"/>
          </reference>
          <reference field="5" count="1" selected="0">
            <x v="56"/>
          </reference>
          <reference field="6" count="1" selected="0">
            <x v="14"/>
          </reference>
          <reference field="7" count="1" selected="0">
            <x v="50"/>
          </reference>
          <reference field="8" count="7">
            <x v="128"/>
            <x v="138"/>
            <x v="155"/>
            <x v="165"/>
            <x v="186"/>
            <x v="212"/>
            <x v="315"/>
          </reference>
        </references>
      </pivotArea>
    </format>
    <format dxfId="644">
      <pivotArea dataOnly="0" labelOnly="1" outline="0" fieldPosition="0">
        <references count="6">
          <reference field="3" count="1" selected="0">
            <x v="18"/>
          </reference>
          <reference field="4" count="1" selected="0">
            <x v="6"/>
          </reference>
          <reference field="5" count="1" selected="0">
            <x v="56"/>
          </reference>
          <reference field="6" count="1" selected="0">
            <x v="14"/>
          </reference>
          <reference field="7" count="1" selected="0">
            <x v="112"/>
          </reference>
          <reference field="8" count="1">
            <x v="305"/>
          </reference>
        </references>
      </pivotArea>
    </format>
    <format dxfId="643">
      <pivotArea dataOnly="0" labelOnly="1" outline="0" fieldPosition="0">
        <references count="6">
          <reference field="3" count="1" selected="0">
            <x v="18"/>
          </reference>
          <reference field="4" count="1" selected="0">
            <x v="6"/>
          </reference>
          <reference field="5" count="1" selected="0">
            <x v="56"/>
          </reference>
          <reference field="6" count="1" selected="0">
            <x v="14"/>
          </reference>
          <reference field="7" count="1" selected="0">
            <x v="118"/>
          </reference>
          <reference field="8" count="1">
            <x v="305"/>
          </reference>
        </references>
      </pivotArea>
    </format>
    <format dxfId="642">
      <pivotArea dataOnly="0" labelOnly="1" outline="0" fieldPosition="0">
        <references count="6">
          <reference field="3" count="1" selected="0">
            <x v="18"/>
          </reference>
          <reference field="4" count="1" selected="0">
            <x v="6"/>
          </reference>
          <reference field="5" count="1" selected="0">
            <x v="62"/>
          </reference>
          <reference field="6" count="1" selected="0">
            <x v="14"/>
          </reference>
          <reference field="7" count="1" selected="0">
            <x v="50"/>
          </reference>
          <reference field="8" count="2">
            <x v="127"/>
            <x v="145"/>
          </reference>
        </references>
      </pivotArea>
    </format>
    <format dxfId="641">
      <pivotArea dataOnly="0" labelOnly="1" outline="0" fieldPosition="0">
        <references count="6">
          <reference field="3" count="1" selected="0">
            <x v="18"/>
          </reference>
          <reference field="4" count="1" selected="0">
            <x v="6"/>
          </reference>
          <reference field="5" count="1" selected="0">
            <x v="62"/>
          </reference>
          <reference field="6" count="1" selected="0">
            <x v="14"/>
          </reference>
          <reference field="7" count="1" selected="0">
            <x v="78"/>
          </reference>
          <reference field="8" count="1">
            <x v="145"/>
          </reference>
        </references>
      </pivotArea>
    </format>
    <format dxfId="640">
      <pivotArea dataOnly="0" labelOnly="1" outline="0" fieldPosition="0">
        <references count="6">
          <reference field="3" count="1" selected="0">
            <x v="18"/>
          </reference>
          <reference field="4" count="1" selected="0">
            <x v="6"/>
          </reference>
          <reference field="5" count="1" selected="0">
            <x v="65"/>
          </reference>
          <reference field="6" count="1" selected="0">
            <x v="14"/>
          </reference>
          <reference field="7" count="1" selected="0">
            <x v="47"/>
          </reference>
          <reference field="8" count="1">
            <x v="158"/>
          </reference>
        </references>
      </pivotArea>
    </format>
    <format dxfId="639">
      <pivotArea dataOnly="0" labelOnly="1" outline="0" fieldPosition="0">
        <references count="6">
          <reference field="3" count="1" selected="0">
            <x v="18"/>
          </reference>
          <reference field="4" count="1" selected="0">
            <x v="6"/>
          </reference>
          <reference field="5" count="1" selected="0">
            <x v="65"/>
          </reference>
          <reference field="6" count="1" selected="0">
            <x v="14"/>
          </reference>
          <reference field="7" count="1" selected="0">
            <x v="109"/>
          </reference>
          <reference field="8" count="1">
            <x v="193"/>
          </reference>
        </references>
      </pivotArea>
    </format>
    <format dxfId="638">
      <pivotArea dataOnly="0" labelOnly="1" outline="0" fieldPosition="0">
        <references count="6">
          <reference field="3" count="1" selected="0">
            <x v="19"/>
          </reference>
          <reference field="4" count="1" selected="0">
            <x v="0"/>
          </reference>
          <reference field="5" count="1" selected="0">
            <x v="0"/>
          </reference>
          <reference field="6" count="1" selected="0">
            <x v="62"/>
          </reference>
          <reference field="7" count="1" selected="0">
            <x v="71"/>
          </reference>
          <reference field="8" count="1">
            <x v="123"/>
          </reference>
        </references>
      </pivotArea>
    </format>
    <format dxfId="637">
      <pivotArea dataOnly="0" labelOnly="1" outline="0" fieldPosition="0">
        <references count="6">
          <reference field="3" count="1" selected="0">
            <x v="19"/>
          </reference>
          <reference field="4" count="1" selected="0">
            <x v="0"/>
          </reference>
          <reference field="5" count="1" selected="0">
            <x v="1"/>
          </reference>
          <reference field="6" count="1" selected="0">
            <x v="50"/>
          </reference>
          <reference field="7" count="1" selected="0">
            <x v="28"/>
          </reference>
          <reference field="8" count="1">
            <x v="104"/>
          </reference>
        </references>
      </pivotArea>
    </format>
    <format dxfId="636">
      <pivotArea dataOnly="0" labelOnly="1" outline="0" fieldPosition="0">
        <references count="6">
          <reference field="3" count="1" selected="0">
            <x v="19"/>
          </reference>
          <reference field="4" count="1" selected="0">
            <x v="0"/>
          </reference>
          <reference field="5" count="1" selected="0">
            <x v="2"/>
          </reference>
          <reference field="6" count="1" selected="0">
            <x v="11"/>
          </reference>
          <reference field="7" count="1" selected="0">
            <x v="20"/>
          </reference>
          <reference field="8" count="1">
            <x v="56"/>
          </reference>
        </references>
      </pivotArea>
    </format>
    <format dxfId="635">
      <pivotArea dataOnly="0" labelOnly="1" outline="0" fieldPosition="0">
        <references count="6">
          <reference field="3" count="1" selected="0">
            <x v="19"/>
          </reference>
          <reference field="4" count="1" selected="0">
            <x v="0"/>
          </reference>
          <reference field="5" count="1" selected="0">
            <x v="2"/>
          </reference>
          <reference field="6" count="1" selected="0">
            <x v="31"/>
          </reference>
          <reference field="7" count="1" selected="0">
            <x v="20"/>
          </reference>
          <reference field="8" count="3">
            <x v="52"/>
            <x v="55"/>
            <x v="56"/>
          </reference>
        </references>
      </pivotArea>
    </format>
    <format dxfId="634">
      <pivotArea dataOnly="0" labelOnly="1" outline="0" fieldPosition="0">
        <references count="6">
          <reference field="3" count="1" selected="0">
            <x v="19"/>
          </reference>
          <reference field="4" count="1" selected="0">
            <x v="0"/>
          </reference>
          <reference field="5" count="1" selected="0">
            <x v="2"/>
          </reference>
          <reference field="6" count="1" selected="0">
            <x v="60"/>
          </reference>
          <reference field="7" count="1" selected="0">
            <x v="67"/>
          </reference>
          <reference field="8" count="1">
            <x v="120"/>
          </reference>
        </references>
      </pivotArea>
    </format>
    <format dxfId="633">
      <pivotArea dataOnly="0" labelOnly="1" outline="0" fieldPosition="0">
        <references count="6">
          <reference field="3" count="1" selected="0">
            <x v="19"/>
          </reference>
          <reference field="4" count="1" selected="0">
            <x v="0"/>
          </reference>
          <reference field="5" count="1" selected="0">
            <x v="2"/>
          </reference>
          <reference field="6" count="1" selected="0">
            <x v="60"/>
          </reference>
          <reference field="7" count="1" selected="0">
            <x v="68"/>
          </reference>
          <reference field="8" count="2">
            <x v="141"/>
            <x v="144"/>
          </reference>
        </references>
      </pivotArea>
    </format>
    <format dxfId="632">
      <pivotArea dataOnly="0" labelOnly="1" outline="0" fieldPosition="0">
        <references count="6">
          <reference field="3" count="1" selected="0">
            <x v="19"/>
          </reference>
          <reference field="4" count="1" selected="0">
            <x v="0"/>
          </reference>
          <reference field="5" count="1" selected="0">
            <x v="5"/>
          </reference>
          <reference field="6" count="1" selected="0">
            <x v="20"/>
          </reference>
          <reference field="7" count="1" selected="0">
            <x v="68"/>
          </reference>
          <reference field="8" count="1">
            <x v="122"/>
          </reference>
        </references>
      </pivotArea>
    </format>
    <format dxfId="631">
      <pivotArea dataOnly="0" labelOnly="1" outline="0" fieldPosition="0">
        <references count="6">
          <reference field="3" count="1" selected="0">
            <x v="19"/>
          </reference>
          <reference field="4" count="1" selected="0">
            <x v="0"/>
          </reference>
          <reference field="5" count="1" selected="0">
            <x v="6"/>
          </reference>
          <reference field="6" count="1" selected="0">
            <x v="20"/>
          </reference>
          <reference field="7" count="1" selected="0">
            <x v="68"/>
          </reference>
          <reference field="8" count="1">
            <x v="136"/>
          </reference>
        </references>
      </pivotArea>
    </format>
    <format dxfId="630">
      <pivotArea dataOnly="0" labelOnly="1" outline="0" fieldPosition="0">
        <references count="6">
          <reference field="3" count="1" selected="0">
            <x v="19"/>
          </reference>
          <reference field="4" count="1" selected="0">
            <x v="0"/>
          </reference>
          <reference field="5" count="1" selected="0">
            <x v="6"/>
          </reference>
          <reference field="6" count="1" selected="0">
            <x v="62"/>
          </reference>
          <reference field="7" count="1" selected="0">
            <x v="99"/>
          </reference>
          <reference field="8" count="1">
            <x v="185"/>
          </reference>
        </references>
      </pivotArea>
    </format>
    <format dxfId="629">
      <pivotArea dataOnly="0" labelOnly="1" outline="0" fieldPosition="0">
        <references count="6">
          <reference field="3" count="1" selected="0">
            <x v="19"/>
          </reference>
          <reference field="4" count="1" selected="0">
            <x v="0"/>
          </reference>
          <reference field="5" count="1" selected="0">
            <x v="9"/>
          </reference>
          <reference field="6" count="1" selected="0">
            <x v="27"/>
          </reference>
          <reference field="7" count="1" selected="0">
            <x v="67"/>
          </reference>
          <reference field="8" count="2">
            <x v="176"/>
            <x v="306"/>
          </reference>
        </references>
      </pivotArea>
    </format>
    <format dxfId="628">
      <pivotArea dataOnly="0" labelOnly="1" outline="0" fieldPosition="0">
        <references count="6">
          <reference field="3" count="1" selected="0">
            <x v="19"/>
          </reference>
          <reference field="4" count="1" selected="0">
            <x v="0"/>
          </reference>
          <reference field="5" count="1" selected="0">
            <x v="9"/>
          </reference>
          <reference field="6" count="1" selected="0">
            <x v="32"/>
          </reference>
          <reference field="7" count="1" selected="0">
            <x v="90"/>
          </reference>
          <reference field="8" count="1">
            <x v="253"/>
          </reference>
        </references>
      </pivotArea>
    </format>
    <format dxfId="627">
      <pivotArea dataOnly="0" labelOnly="1" outline="0" fieldPosition="0">
        <references count="6">
          <reference field="3" count="1" selected="0">
            <x v="19"/>
          </reference>
          <reference field="4" count="1" selected="0">
            <x v="0"/>
          </reference>
          <reference field="5" count="1" selected="0">
            <x v="10"/>
          </reference>
          <reference field="6" count="1" selected="0">
            <x v="25"/>
          </reference>
          <reference field="7" count="1" selected="0">
            <x v="53"/>
          </reference>
          <reference field="8" count="4">
            <x v="137"/>
            <x v="210"/>
            <x v="213"/>
            <x v="215"/>
          </reference>
        </references>
      </pivotArea>
    </format>
    <format dxfId="626">
      <pivotArea dataOnly="0" labelOnly="1" outline="0" fieldPosition="0">
        <references count="6">
          <reference field="3" count="1" selected="0">
            <x v="19"/>
          </reference>
          <reference field="4" count="1" selected="0">
            <x v="0"/>
          </reference>
          <reference field="5" count="1" selected="0">
            <x v="10"/>
          </reference>
          <reference field="6" count="1" selected="0">
            <x v="25"/>
          </reference>
          <reference field="7" count="1" selected="0">
            <x v="92"/>
          </reference>
          <reference field="8" count="1">
            <x v="178"/>
          </reference>
        </references>
      </pivotArea>
    </format>
    <format dxfId="625">
      <pivotArea dataOnly="0" labelOnly="1" outline="0" fieldPosition="0">
        <references count="6">
          <reference field="3" count="1" selected="0">
            <x v="19"/>
          </reference>
          <reference field="4" count="1" selected="0">
            <x v="0"/>
          </reference>
          <reference field="5" count="1" selected="0">
            <x v="11"/>
          </reference>
          <reference field="6" count="1" selected="0">
            <x v="13"/>
          </reference>
          <reference field="7" count="1" selected="0">
            <x v="29"/>
          </reference>
          <reference field="8" count="16">
            <x v="73"/>
            <x v="75"/>
            <x v="94"/>
            <x v="98"/>
            <x v="108"/>
            <x v="113"/>
            <x v="125"/>
            <x v="132"/>
            <x v="145"/>
            <x v="148"/>
            <x v="165"/>
            <x v="177"/>
            <x v="197"/>
            <x v="203"/>
            <x v="213"/>
            <x v="286"/>
          </reference>
        </references>
      </pivotArea>
    </format>
    <format dxfId="624">
      <pivotArea dataOnly="0" labelOnly="1" outline="0" fieldPosition="0">
        <references count="6">
          <reference field="3" count="1" selected="0">
            <x v="19"/>
          </reference>
          <reference field="4" count="1" selected="0">
            <x v="0"/>
          </reference>
          <reference field="5" count="1" selected="0">
            <x v="13"/>
          </reference>
          <reference field="6" count="1" selected="0">
            <x v="35"/>
          </reference>
          <reference field="7" count="1" selected="0">
            <x v="133"/>
          </reference>
          <reference field="8" count="1">
            <x v="239"/>
          </reference>
        </references>
      </pivotArea>
    </format>
    <format dxfId="623">
      <pivotArea dataOnly="0" labelOnly="1" outline="0" fieldPosition="0">
        <references count="6">
          <reference field="3" count="1" selected="0">
            <x v="19"/>
          </reference>
          <reference field="4" count="1" selected="0">
            <x v="0"/>
          </reference>
          <reference field="5" count="1" selected="0">
            <x v="15"/>
          </reference>
          <reference field="6" count="1" selected="0">
            <x v="40"/>
          </reference>
          <reference field="7" count="1" selected="0">
            <x v="19"/>
          </reference>
          <reference field="8" count="1">
            <x v="34"/>
          </reference>
        </references>
      </pivotArea>
    </format>
    <format dxfId="622">
      <pivotArea dataOnly="0" labelOnly="1" outline="0" fieldPosition="0">
        <references count="6">
          <reference field="3" count="1" selected="0">
            <x v="19"/>
          </reference>
          <reference field="4" count="1" selected="0">
            <x v="0"/>
          </reference>
          <reference field="5" count="1" selected="0">
            <x v="16"/>
          </reference>
          <reference field="6" count="1" selected="0">
            <x v="52"/>
          </reference>
          <reference field="7" count="1" selected="0">
            <x v="42"/>
          </reference>
          <reference field="8" count="1">
            <x v="101"/>
          </reference>
        </references>
      </pivotArea>
    </format>
    <format dxfId="621">
      <pivotArea dataOnly="0" labelOnly="1" outline="0" fieldPosition="0">
        <references count="6">
          <reference field="3" count="1" selected="0">
            <x v="19"/>
          </reference>
          <reference field="4" count="1" selected="0">
            <x v="0"/>
          </reference>
          <reference field="5" count="1" selected="0">
            <x v="16"/>
          </reference>
          <reference field="6" count="1" selected="0">
            <x v="53"/>
          </reference>
          <reference field="7" count="1" selected="0">
            <x v="39"/>
          </reference>
          <reference field="8" count="1">
            <x v="101"/>
          </reference>
        </references>
      </pivotArea>
    </format>
    <format dxfId="620">
      <pivotArea dataOnly="0" labelOnly="1" outline="0" fieldPosition="0">
        <references count="6">
          <reference field="3" count="1" selected="0">
            <x v="19"/>
          </reference>
          <reference field="4" count="1" selected="0">
            <x v="0"/>
          </reference>
          <reference field="5" count="1" selected="0">
            <x v="16"/>
          </reference>
          <reference field="6" count="1" selected="0">
            <x v="64"/>
          </reference>
          <reference field="7" count="1" selected="0">
            <x v="42"/>
          </reference>
          <reference field="8" count="1">
            <x v="101"/>
          </reference>
        </references>
      </pivotArea>
    </format>
    <format dxfId="619">
      <pivotArea dataOnly="0" labelOnly="1" outline="0" fieldPosition="0">
        <references count="6">
          <reference field="3" count="1" selected="0">
            <x v="19"/>
          </reference>
          <reference field="4" count="1" selected="0">
            <x v="0"/>
          </reference>
          <reference field="5" count="1" selected="0">
            <x v="19"/>
          </reference>
          <reference field="6" count="1" selected="0">
            <x v="14"/>
          </reference>
          <reference field="7" count="1" selected="0">
            <x v="39"/>
          </reference>
          <reference field="8" count="1">
            <x v="101"/>
          </reference>
        </references>
      </pivotArea>
    </format>
    <format dxfId="618">
      <pivotArea dataOnly="0" labelOnly="1" outline="0" fieldPosition="0">
        <references count="6">
          <reference field="3" count="1" selected="0">
            <x v="19"/>
          </reference>
          <reference field="4" count="1" selected="0">
            <x v="0"/>
          </reference>
          <reference field="5" count="1" selected="0">
            <x v="20"/>
          </reference>
          <reference field="6" count="1" selected="0">
            <x v="14"/>
          </reference>
          <reference field="7" count="1" selected="0">
            <x v="43"/>
          </reference>
          <reference field="8" count="1">
            <x v="114"/>
          </reference>
        </references>
      </pivotArea>
    </format>
    <format dxfId="617">
      <pivotArea dataOnly="0" labelOnly="1" outline="0" fieldPosition="0">
        <references count="6">
          <reference field="3" count="1" selected="0">
            <x v="19"/>
          </reference>
          <reference field="4" count="1" selected="0">
            <x v="0"/>
          </reference>
          <reference field="5" count="1" selected="0">
            <x v="22"/>
          </reference>
          <reference field="6" count="1" selected="0">
            <x v="21"/>
          </reference>
          <reference field="7" count="1" selected="0">
            <x v="100"/>
          </reference>
          <reference field="8" count="1">
            <x v="177"/>
          </reference>
        </references>
      </pivotArea>
    </format>
    <format dxfId="616">
      <pivotArea dataOnly="0" labelOnly="1" outline="0" fieldPosition="0">
        <references count="6">
          <reference field="3" count="1" selected="0">
            <x v="19"/>
          </reference>
          <reference field="4" count="1" selected="0">
            <x v="0"/>
          </reference>
          <reference field="5" count="1" selected="0">
            <x v="27"/>
          </reference>
          <reference field="6" count="1" selected="0">
            <x v="14"/>
          </reference>
          <reference field="7" count="1" selected="0">
            <x v="153"/>
          </reference>
          <reference field="8" count="1">
            <x v="256"/>
          </reference>
        </references>
      </pivotArea>
    </format>
    <format dxfId="615">
      <pivotArea dataOnly="0" labelOnly="1" outline="0" fieldPosition="0">
        <references count="6">
          <reference field="3" count="1" selected="0">
            <x v="19"/>
          </reference>
          <reference field="4" count="1" selected="0">
            <x v="0"/>
          </reference>
          <reference field="5" count="1" selected="0">
            <x v="27"/>
          </reference>
          <reference field="6" count="1" selected="0">
            <x v="22"/>
          </reference>
          <reference field="7" count="1" selected="0">
            <x v="125"/>
          </reference>
          <reference field="8" count="1">
            <x v="219"/>
          </reference>
        </references>
      </pivotArea>
    </format>
    <format dxfId="614">
      <pivotArea dataOnly="0" labelOnly="1" outline="0" fieldPosition="0">
        <references count="6">
          <reference field="3" count="1" selected="0">
            <x v="19"/>
          </reference>
          <reference field="4" count="1" selected="0">
            <x v="0"/>
          </reference>
          <reference field="5" count="1" selected="0">
            <x v="28"/>
          </reference>
          <reference field="6" count="1" selected="0">
            <x v="4"/>
          </reference>
          <reference field="7" count="1" selected="0">
            <x v="69"/>
          </reference>
          <reference field="8" count="1">
            <x v="145"/>
          </reference>
        </references>
      </pivotArea>
    </format>
    <format dxfId="613">
      <pivotArea dataOnly="0" labelOnly="1" outline="0" fieldPosition="0">
        <references count="6">
          <reference field="3" count="1" selected="0">
            <x v="19"/>
          </reference>
          <reference field="4" count="1" selected="0">
            <x v="0"/>
          </reference>
          <reference field="5" count="1" selected="0">
            <x v="28"/>
          </reference>
          <reference field="6" count="1" selected="0">
            <x v="14"/>
          </reference>
          <reference field="7" count="1" selected="0">
            <x v="42"/>
          </reference>
          <reference field="8" count="1">
            <x v="95"/>
          </reference>
        </references>
      </pivotArea>
    </format>
    <format dxfId="612">
      <pivotArea dataOnly="0" labelOnly="1" outline="0" fieldPosition="0">
        <references count="6">
          <reference field="3" count="1" selected="0">
            <x v="19"/>
          </reference>
          <reference field="4" count="1" selected="0">
            <x v="0"/>
          </reference>
          <reference field="5" count="1" selected="0">
            <x v="28"/>
          </reference>
          <reference field="6" count="1" selected="0">
            <x v="15"/>
          </reference>
          <reference field="7" count="1" selected="0">
            <x v="84"/>
          </reference>
          <reference field="8" count="1">
            <x v="158"/>
          </reference>
        </references>
      </pivotArea>
    </format>
    <format dxfId="611">
      <pivotArea dataOnly="0" labelOnly="1" outline="0" fieldPosition="0">
        <references count="6">
          <reference field="3" count="1" selected="0">
            <x v="19"/>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610">
      <pivotArea dataOnly="0" labelOnly="1" outline="0" fieldPosition="0">
        <references count="6">
          <reference field="3" count="1" selected="0">
            <x v="19"/>
          </reference>
          <reference field="4" count="1" selected="0">
            <x v="0"/>
          </reference>
          <reference field="5" count="1" selected="0">
            <x v="31"/>
          </reference>
          <reference field="6" count="1" selected="0">
            <x v="25"/>
          </reference>
          <reference field="7" count="1" selected="0">
            <x v="53"/>
          </reference>
          <reference field="8" count="2">
            <x v="131"/>
            <x v="192"/>
          </reference>
        </references>
      </pivotArea>
    </format>
    <format dxfId="609">
      <pivotArea dataOnly="0" labelOnly="1" outline="0" fieldPosition="0">
        <references count="6">
          <reference field="3" count="1" selected="0">
            <x v="19"/>
          </reference>
          <reference field="4" count="1" selected="0">
            <x v="0"/>
          </reference>
          <reference field="5" count="1" selected="0">
            <x v="32"/>
          </reference>
          <reference field="6" count="1" selected="0">
            <x v="19"/>
          </reference>
          <reference field="7" count="1" selected="0">
            <x v="68"/>
          </reference>
          <reference field="8" count="3">
            <x v="125"/>
            <x v="130"/>
            <x v="135"/>
          </reference>
        </references>
      </pivotArea>
    </format>
    <format dxfId="608">
      <pivotArea dataOnly="0" labelOnly="1" outline="0" fieldPosition="0">
        <references count="6">
          <reference field="3" count="1" selected="0">
            <x v="19"/>
          </reference>
          <reference field="4" count="1" selected="0">
            <x v="0"/>
          </reference>
          <reference field="5" count="1" selected="0">
            <x v="33"/>
          </reference>
          <reference field="6" count="1" selected="0">
            <x v="61"/>
          </reference>
          <reference field="7" count="1" selected="0">
            <x v="70"/>
          </reference>
          <reference field="8" count="1">
            <x v="124"/>
          </reference>
        </references>
      </pivotArea>
    </format>
    <format dxfId="607">
      <pivotArea dataOnly="0" labelOnly="1" outline="0" fieldPosition="0">
        <references count="6">
          <reference field="3" count="1" selected="0">
            <x v="19"/>
          </reference>
          <reference field="4" count="1" selected="0">
            <x v="0"/>
          </reference>
          <reference field="5" count="1" selected="0">
            <x v="34"/>
          </reference>
          <reference field="6" count="1" selected="0">
            <x v="48"/>
          </reference>
          <reference field="7" count="1" selected="0">
            <x v="58"/>
          </reference>
          <reference field="8" count="2">
            <x v="120"/>
            <x v="228"/>
          </reference>
        </references>
      </pivotArea>
    </format>
    <format dxfId="606">
      <pivotArea dataOnly="0" labelOnly="1" outline="0" fieldPosition="0">
        <references count="6">
          <reference field="3" count="1" selected="0">
            <x v="19"/>
          </reference>
          <reference field="4" count="1" selected="0">
            <x v="0"/>
          </reference>
          <reference field="5" count="1" selected="0">
            <x v="34"/>
          </reference>
          <reference field="6" count="1" selected="0">
            <x v="48"/>
          </reference>
          <reference field="7" count="1" selected="0">
            <x v="65"/>
          </reference>
          <reference field="8" count="1">
            <x v="133"/>
          </reference>
        </references>
      </pivotArea>
    </format>
    <format dxfId="605">
      <pivotArea dataOnly="0" labelOnly="1" outline="0" fieldPosition="0">
        <references count="6">
          <reference field="3" count="1" selected="0">
            <x v="19"/>
          </reference>
          <reference field="4" count="1" selected="0">
            <x v="0"/>
          </reference>
          <reference field="5" count="1" selected="0">
            <x v="34"/>
          </reference>
          <reference field="6" count="1" selected="0">
            <x v="48"/>
          </reference>
          <reference field="7" count="1" selected="0">
            <x v="84"/>
          </reference>
          <reference field="8" count="1">
            <x v="296"/>
          </reference>
        </references>
      </pivotArea>
    </format>
    <format dxfId="604">
      <pivotArea dataOnly="0" labelOnly="1" outline="0" fieldPosition="0">
        <references count="6">
          <reference field="3" count="1" selected="0">
            <x v="19"/>
          </reference>
          <reference field="4" count="1" selected="0">
            <x v="0"/>
          </reference>
          <reference field="5" count="1" selected="0">
            <x v="34"/>
          </reference>
          <reference field="6" count="1" selected="0">
            <x v="48"/>
          </reference>
          <reference field="7" count="1" selected="0">
            <x v="114"/>
          </reference>
          <reference field="8" count="7">
            <x v="182"/>
            <x v="193"/>
            <x v="214"/>
            <x v="225"/>
            <x v="228"/>
            <x v="245"/>
            <x v="296"/>
          </reference>
        </references>
      </pivotArea>
    </format>
    <format dxfId="603">
      <pivotArea dataOnly="0" labelOnly="1" outline="0" fieldPosition="0">
        <references count="6">
          <reference field="3" count="1" selected="0">
            <x v="19"/>
          </reference>
          <reference field="4" count="1" selected="0">
            <x v="0"/>
          </reference>
          <reference field="5" count="1" selected="0">
            <x v="35"/>
          </reference>
          <reference field="6" count="1" selected="0">
            <x v="2"/>
          </reference>
          <reference field="7" count="1" selected="0">
            <x v="55"/>
          </reference>
          <reference field="8" count="1">
            <x v="110"/>
          </reference>
        </references>
      </pivotArea>
    </format>
    <format dxfId="602">
      <pivotArea dataOnly="0" labelOnly="1" outline="0" fieldPosition="0">
        <references count="6">
          <reference field="3" count="1" selected="0">
            <x v="19"/>
          </reference>
          <reference field="4" count="1" selected="0">
            <x v="0"/>
          </reference>
          <reference field="5" count="1" selected="0">
            <x v="35"/>
          </reference>
          <reference field="6" count="1" selected="0">
            <x v="37"/>
          </reference>
          <reference field="7" count="1" selected="0">
            <x v="69"/>
          </reference>
          <reference field="8" count="2">
            <x v="145"/>
            <x v="296"/>
          </reference>
        </references>
      </pivotArea>
    </format>
    <format dxfId="601">
      <pivotArea dataOnly="0" labelOnly="1" outline="0" fieldPosition="0">
        <references count="6">
          <reference field="3" count="1" selected="0">
            <x v="19"/>
          </reference>
          <reference field="4" count="1" selected="0">
            <x v="0"/>
          </reference>
          <reference field="5" count="1" selected="0">
            <x v="36"/>
          </reference>
          <reference field="6" count="1" selected="0">
            <x v="14"/>
          </reference>
          <reference field="7" count="1" selected="0">
            <x v="66"/>
          </reference>
          <reference field="8" count="9">
            <x v="129"/>
            <x v="133"/>
            <x v="143"/>
            <x v="155"/>
            <x v="170"/>
            <x v="172"/>
            <x v="187"/>
            <x v="212"/>
            <x v="306"/>
          </reference>
        </references>
      </pivotArea>
    </format>
    <format dxfId="600">
      <pivotArea dataOnly="0" labelOnly="1" outline="0" fieldPosition="0">
        <references count="6">
          <reference field="3" count="1" selected="0">
            <x v="19"/>
          </reference>
          <reference field="4" count="1" selected="0">
            <x v="0"/>
          </reference>
          <reference field="5" count="1" selected="0">
            <x v="45"/>
          </reference>
          <reference field="6" count="1" selected="0">
            <x v="12"/>
          </reference>
          <reference field="7" count="1" selected="0">
            <x v="94"/>
          </reference>
          <reference field="8" count="1">
            <x v="179"/>
          </reference>
        </references>
      </pivotArea>
    </format>
    <format dxfId="599">
      <pivotArea dataOnly="0" labelOnly="1" outline="0" fieldPosition="0">
        <references count="6">
          <reference field="3" count="1" selected="0">
            <x v="19"/>
          </reference>
          <reference field="4" count="1" selected="0">
            <x v="0"/>
          </reference>
          <reference field="5" count="1" selected="0">
            <x v="53"/>
          </reference>
          <reference field="6" count="1" selected="0">
            <x v="1"/>
          </reference>
          <reference field="7" count="1" selected="0">
            <x v="11"/>
          </reference>
          <reference field="8" count="9">
            <x v="11"/>
            <x v="16"/>
            <x v="41"/>
            <x v="42"/>
            <x v="111"/>
            <x v="149"/>
            <x v="204"/>
            <x v="306"/>
            <x v="325"/>
          </reference>
        </references>
      </pivotArea>
    </format>
    <format dxfId="598">
      <pivotArea dataOnly="0" labelOnly="1" outline="0" fieldPosition="0">
        <references count="6">
          <reference field="3" count="1" selected="0">
            <x v="19"/>
          </reference>
          <reference field="4" count="1" selected="0">
            <x v="0"/>
          </reference>
          <reference field="5" count="1" selected="0">
            <x v="53"/>
          </reference>
          <reference field="6" count="1" selected="0">
            <x v="1"/>
          </reference>
          <reference field="7" count="1" selected="0">
            <x v="59"/>
          </reference>
          <reference field="8" count="1">
            <x v="149"/>
          </reference>
        </references>
      </pivotArea>
    </format>
    <format dxfId="597">
      <pivotArea dataOnly="0" labelOnly="1" outline="0" fieldPosition="0">
        <references count="6">
          <reference field="3" count="1" selected="0">
            <x v="19"/>
          </reference>
          <reference field="4" count="1" selected="0">
            <x v="0"/>
          </reference>
          <reference field="5" count="1" selected="0">
            <x v="55"/>
          </reference>
          <reference field="6" count="1" selected="0">
            <x v="26"/>
          </reference>
          <reference field="7" count="1" selected="0">
            <x v="57"/>
          </reference>
          <reference field="8" count="9">
            <x v="115"/>
            <x v="134"/>
            <x v="146"/>
            <x v="149"/>
            <x v="176"/>
            <x v="193"/>
            <x v="204"/>
            <x v="205"/>
            <x v="306"/>
          </reference>
        </references>
      </pivotArea>
    </format>
    <format dxfId="596">
      <pivotArea dataOnly="0" labelOnly="1" outline="0" fieldPosition="0">
        <references count="6">
          <reference field="3" count="1" selected="0">
            <x v="19"/>
          </reference>
          <reference field="4" count="1" selected="0">
            <x v="0"/>
          </reference>
          <reference field="5" count="1" selected="0">
            <x v="56"/>
          </reference>
          <reference field="6" count="1" selected="0">
            <x v="14"/>
          </reference>
          <reference field="7" count="1" selected="0">
            <x v="45"/>
          </reference>
          <reference field="8" count="4">
            <x v="93"/>
            <x v="101"/>
            <x v="109"/>
            <x v="167"/>
          </reference>
        </references>
      </pivotArea>
    </format>
    <format dxfId="595">
      <pivotArea dataOnly="0" labelOnly="1" outline="0" fieldPosition="0">
        <references count="6">
          <reference field="3" count="1" selected="0">
            <x v="19"/>
          </reference>
          <reference field="4" count="1" selected="0">
            <x v="0"/>
          </reference>
          <reference field="5" count="1" selected="0">
            <x v="65"/>
          </reference>
          <reference field="6" count="1" selected="0">
            <x v="14"/>
          </reference>
          <reference field="7" count="1" selected="0">
            <x v="39"/>
          </reference>
          <reference field="8" count="1">
            <x v="95"/>
          </reference>
        </references>
      </pivotArea>
    </format>
    <format dxfId="594">
      <pivotArea dataOnly="0" labelOnly="1" outline="0" fieldPosition="0">
        <references count="6">
          <reference field="3" count="1" selected="0">
            <x v="19"/>
          </reference>
          <reference field="4" count="1" selected="0">
            <x v="1"/>
          </reference>
          <reference field="5" count="1" selected="0">
            <x v="49"/>
          </reference>
          <reference field="6" count="1" selected="0">
            <x v="14"/>
          </reference>
          <reference field="7" count="1" selected="0">
            <x v="20"/>
          </reference>
          <reference field="8" count="3">
            <x v="69"/>
            <x v="168"/>
            <x v="320"/>
          </reference>
        </references>
      </pivotArea>
    </format>
    <format dxfId="593">
      <pivotArea dataOnly="0" labelOnly="1" outline="0" fieldPosition="0">
        <references count="6">
          <reference field="3" count="1" selected="0">
            <x v="19"/>
          </reference>
          <reference field="4" count="1" selected="0">
            <x v="4"/>
          </reference>
          <reference field="5" count="1" selected="0">
            <x v="15"/>
          </reference>
          <reference field="6" count="1" selected="0">
            <x v="40"/>
          </reference>
          <reference field="7" count="1" selected="0">
            <x v="44"/>
          </reference>
          <reference field="8" count="1">
            <x v="84"/>
          </reference>
        </references>
      </pivotArea>
    </format>
    <format dxfId="592">
      <pivotArea dataOnly="0" labelOnly="1" outline="0" fieldPosition="0">
        <references count="6">
          <reference field="3" count="1" selected="0">
            <x v="19"/>
          </reference>
          <reference field="4" count="1" selected="0">
            <x v="5"/>
          </reference>
          <reference field="5" count="1" selected="0">
            <x v="52"/>
          </reference>
          <reference field="6" count="1" selected="0">
            <x v="1"/>
          </reference>
          <reference field="7" count="1" selected="0">
            <x v="9"/>
          </reference>
          <reference field="8" count="4">
            <x v="193"/>
            <x v="214"/>
            <x v="245"/>
            <x v="306"/>
          </reference>
        </references>
      </pivotArea>
    </format>
    <format dxfId="591">
      <pivotArea dataOnly="0" labelOnly="1" outline="0" fieldPosition="0">
        <references count="6">
          <reference field="3" count="1" selected="0">
            <x v="19"/>
          </reference>
          <reference field="4" count="1" selected="0">
            <x v="5"/>
          </reference>
          <reference field="5" count="1" selected="0">
            <x v="55"/>
          </reference>
          <reference field="6" count="1" selected="0">
            <x v="26"/>
          </reference>
          <reference field="7" count="1" selected="0">
            <x v="101"/>
          </reference>
          <reference field="8" count="3">
            <x v="178"/>
            <x v="245"/>
            <x v="246"/>
          </reference>
        </references>
      </pivotArea>
    </format>
    <format dxfId="590">
      <pivotArea dataOnly="0" labelOnly="1" outline="0" fieldPosition="0">
        <references count="6">
          <reference field="3" count="1" selected="0">
            <x v="19"/>
          </reference>
          <reference field="4" count="1" selected="0">
            <x v="5"/>
          </reference>
          <reference field="5" count="1" selected="0">
            <x v="56"/>
          </reference>
          <reference field="6" count="1" selected="0">
            <x v="14"/>
          </reference>
          <reference field="7" count="1" selected="0">
            <x v="27"/>
          </reference>
          <reference field="8" count="5">
            <x v="91"/>
            <x v="165"/>
            <x v="212"/>
            <x v="263"/>
            <x v="320"/>
          </reference>
        </references>
      </pivotArea>
    </format>
    <format dxfId="589">
      <pivotArea dataOnly="0" labelOnly="1" outline="0" fieldPosition="0">
        <references count="6">
          <reference field="3" count="1" selected="0">
            <x v="20"/>
          </reference>
          <reference field="4" count="1" selected="0">
            <x v="0"/>
          </reference>
          <reference field="5" count="1" selected="0">
            <x v="2"/>
          </reference>
          <reference field="6" count="1" selected="0">
            <x v="11"/>
          </reference>
          <reference field="7" count="1" selected="0">
            <x v="20"/>
          </reference>
          <reference field="8" count="2">
            <x v="47"/>
            <x v="54"/>
          </reference>
        </references>
      </pivotArea>
    </format>
    <format dxfId="588">
      <pivotArea dataOnly="0" labelOnly="1" outline="0" fieldPosition="0">
        <references count="6">
          <reference field="3" count="1" selected="0">
            <x v="20"/>
          </reference>
          <reference field="4" count="1" selected="0">
            <x v="0"/>
          </reference>
          <reference field="5" count="1" selected="0">
            <x v="2"/>
          </reference>
          <reference field="6" count="1" selected="0">
            <x v="31"/>
          </reference>
          <reference field="7" count="1" selected="0">
            <x v="20"/>
          </reference>
          <reference field="8" count="2">
            <x v="52"/>
            <x v="56"/>
          </reference>
        </references>
      </pivotArea>
    </format>
    <format dxfId="587">
      <pivotArea dataOnly="0" labelOnly="1" outline="0" fieldPosition="0">
        <references count="6">
          <reference field="3" count="1" selected="0">
            <x v="20"/>
          </reference>
          <reference field="4" count="1" selected="0">
            <x v="0"/>
          </reference>
          <reference field="5" count="1" selected="0">
            <x v="11"/>
          </reference>
          <reference field="6" count="1" selected="0">
            <x v="13"/>
          </reference>
          <reference field="7" count="1" selected="0">
            <x v="29"/>
          </reference>
          <reference field="8" count="19">
            <x v="73"/>
            <x v="75"/>
            <x v="94"/>
            <x v="98"/>
            <x v="108"/>
            <x v="113"/>
            <x v="125"/>
            <x v="132"/>
            <x v="145"/>
            <x v="148"/>
            <x v="165"/>
            <x v="177"/>
            <x v="197"/>
            <x v="203"/>
            <x v="213"/>
            <x v="224"/>
            <x v="244"/>
            <x v="245"/>
            <x v="286"/>
          </reference>
        </references>
      </pivotArea>
    </format>
    <format dxfId="586">
      <pivotArea dataOnly="0" labelOnly="1" outline="0" fieldPosition="0">
        <references count="6">
          <reference field="3" count="1" selected="0">
            <x v="20"/>
          </reference>
          <reference field="4" count="1" selected="0">
            <x v="0"/>
          </reference>
          <reference field="5" count="1" selected="0">
            <x v="15"/>
          </reference>
          <reference field="6" count="1" selected="0">
            <x v="40"/>
          </reference>
          <reference field="7" count="1" selected="0">
            <x v="106"/>
          </reference>
          <reference field="8" count="1">
            <x v="172"/>
          </reference>
        </references>
      </pivotArea>
    </format>
    <format dxfId="585">
      <pivotArea dataOnly="0" labelOnly="1" outline="0" fieldPosition="0">
        <references count="6">
          <reference field="3" count="1" selected="0">
            <x v="20"/>
          </reference>
          <reference field="4" count="1" selected="0">
            <x v="0"/>
          </reference>
          <reference field="5" count="1" selected="0">
            <x v="23"/>
          </reference>
          <reference field="6" count="1" selected="0">
            <x v="1"/>
          </reference>
          <reference field="7" count="1" selected="0">
            <x v="12"/>
          </reference>
          <reference field="8" count="9">
            <x v="13"/>
            <x v="44"/>
            <x v="84"/>
            <x v="111"/>
            <x v="140"/>
            <x v="210"/>
            <x v="225"/>
            <x v="296"/>
            <x v="325"/>
          </reference>
        </references>
      </pivotArea>
    </format>
    <format dxfId="584">
      <pivotArea dataOnly="0" labelOnly="1" outline="0" fieldPosition="0">
        <references count="6">
          <reference field="3" count="1" selected="0">
            <x v="20"/>
          </reference>
          <reference field="4" count="1" selected="0">
            <x v="0"/>
          </reference>
          <reference field="5" count="1" selected="0">
            <x v="23"/>
          </reference>
          <reference field="6" count="1" selected="0">
            <x v="1"/>
          </reference>
          <reference field="7" count="1" selected="0">
            <x v="73"/>
          </reference>
          <reference field="8" count="1">
            <x v="140"/>
          </reference>
        </references>
      </pivotArea>
    </format>
    <format dxfId="583">
      <pivotArea dataOnly="0" labelOnly="1" outline="0" fieldPosition="0">
        <references count="6">
          <reference field="3" count="1" selected="0">
            <x v="20"/>
          </reference>
          <reference field="4" count="1" selected="0">
            <x v="0"/>
          </reference>
          <reference field="5" count="1" selected="0">
            <x v="35"/>
          </reference>
          <reference field="6" count="1" selected="0">
            <x v="2"/>
          </reference>
          <reference field="7" count="1" selected="0">
            <x v="64"/>
          </reference>
          <reference field="8" count="1">
            <x v="145"/>
          </reference>
        </references>
      </pivotArea>
    </format>
    <format dxfId="582">
      <pivotArea dataOnly="0" labelOnly="1" outline="0" fieldPosition="0">
        <references count="6">
          <reference field="3" count="1" selected="0">
            <x v="20"/>
          </reference>
          <reference field="4" count="1" selected="0">
            <x v="0"/>
          </reference>
          <reference field="5" count="1" selected="0">
            <x v="64"/>
          </reference>
          <reference field="6" count="1" selected="0">
            <x v="57"/>
          </reference>
          <reference field="7" count="1" selected="0">
            <x v="89"/>
          </reference>
          <reference field="8" count="1">
            <x v="281"/>
          </reference>
        </references>
      </pivotArea>
    </format>
    <format dxfId="581">
      <pivotArea dataOnly="0" labelOnly="1" outline="0" fieldPosition="0">
        <references count="6">
          <reference field="3" count="1" selected="0">
            <x v="20"/>
          </reference>
          <reference field="4" count="1" selected="0">
            <x v="5"/>
          </reference>
          <reference field="5" count="1" selected="0">
            <x v="14"/>
          </reference>
          <reference field="6" count="1" selected="0">
            <x v="40"/>
          </reference>
          <reference field="7" count="1" selected="0">
            <x v="104"/>
          </reference>
          <reference field="8" count="1">
            <x v="190"/>
          </reference>
        </references>
      </pivotArea>
    </format>
    <format dxfId="580">
      <pivotArea dataOnly="0" labelOnly="1" outline="0" fieldPosition="0">
        <references count="6">
          <reference field="3" count="1" selected="0">
            <x v="20"/>
          </reference>
          <reference field="4" count="1" selected="0">
            <x v="5"/>
          </reference>
          <reference field="5" count="1" selected="0">
            <x v="52"/>
          </reference>
          <reference field="6" count="1" selected="0">
            <x v="1"/>
          </reference>
          <reference field="7" count="1" selected="0">
            <x v="9"/>
          </reference>
          <reference field="8" count="3">
            <x v="142"/>
            <x v="176"/>
            <x v="214"/>
          </reference>
        </references>
      </pivotArea>
    </format>
    <format dxfId="579">
      <pivotArea dataOnly="0" labelOnly="1" outline="0" fieldPosition="0">
        <references count="6">
          <reference field="3" count="1" selected="0">
            <x v="20"/>
          </reference>
          <reference field="4" count="1" selected="0">
            <x v="5"/>
          </reference>
          <reference field="5" count="1" selected="0">
            <x v="55"/>
          </reference>
          <reference field="6" count="1" selected="0">
            <x v="26"/>
          </reference>
          <reference field="7" count="1" selected="0">
            <x v="34"/>
          </reference>
          <reference field="8" count="2">
            <x v="107"/>
            <x v="115"/>
          </reference>
        </references>
      </pivotArea>
    </format>
    <format dxfId="578">
      <pivotArea dataOnly="0" labelOnly="1" outline="0" fieldPosition="0">
        <references count="6">
          <reference field="3" count="1" selected="0">
            <x v="20"/>
          </reference>
          <reference field="4" count="1" selected="0">
            <x v="5"/>
          </reference>
          <reference field="5" count="1" selected="0">
            <x v="56"/>
          </reference>
          <reference field="6" count="1" selected="0">
            <x v="14"/>
          </reference>
          <reference field="7" count="1" selected="0">
            <x v="27"/>
          </reference>
          <reference field="8" count="7">
            <x v="91"/>
            <x v="97"/>
            <x v="102"/>
            <x v="109"/>
            <x v="128"/>
            <x v="138"/>
            <x v="320"/>
          </reference>
        </references>
      </pivotArea>
    </format>
    <format dxfId="577">
      <pivotArea dataOnly="0" labelOnly="1" outline="0" fieldPosition="0">
        <references count="6">
          <reference field="3" count="1" selected="0">
            <x v="20"/>
          </reference>
          <reference field="4" count="1" selected="0">
            <x v="6"/>
          </reference>
          <reference field="5" count="1" selected="0">
            <x v="1"/>
          </reference>
          <reference field="6" count="1" selected="0">
            <x v="50"/>
          </reference>
          <reference field="7" count="1" selected="0">
            <x v="83"/>
          </reference>
          <reference field="8" count="1">
            <x v="244"/>
          </reference>
        </references>
      </pivotArea>
    </format>
    <format dxfId="576">
      <pivotArea dataOnly="0" labelOnly="1" outline="0" fieldPosition="0">
        <references count="6">
          <reference field="3" count="1" selected="0">
            <x v="20"/>
          </reference>
          <reference field="4" count="1" selected="0">
            <x v="6"/>
          </reference>
          <reference field="5" count="1" selected="0">
            <x v="7"/>
          </reference>
          <reference field="6" count="1" selected="0">
            <x v="14"/>
          </reference>
          <reference field="7" count="1" selected="0">
            <x v="156"/>
          </reference>
          <reference field="8" count="1">
            <x v="319"/>
          </reference>
        </references>
      </pivotArea>
    </format>
    <format dxfId="575">
      <pivotArea dataOnly="0" labelOnly="1" outline="0" fieldPosition="0">
        <references count="6">
          <reference field="3" count="1" selected="0">
            <x v="20"/>
          </reference>
          <reference field="4" count="1" selected="0">
            <x v="6"/>
          </reference>
          <reference field="5" count="1" selected="0">
            <x v="15"/>
          </reference>
          <reference field="6" count="1" selected="0">
            <x v="40"/>
          </reference>
          <reference field="7" count="1" selected="0">
            <x v="39"/>
          </reference>
          <reference field="8" count="1">
            <x v="79"/>
          </reference>
        </references>
      </pivotArea>
    </format>
    <format dxfId="574">
      <pivotArea dataOnly="0" labelOnly="1" outline="0" fieldPosition="0">
        <references count="6">
          <reference field="3" count="1" selected="0">
            <x v="20"/>
          </reference>
          <reference field="4" count="1" selected="0">
            <x v="6"/>
          </reference>
          <reference field="5" count="1" selected="0">
            <x v="23"/>
          </reference>
          <reference field="6" count="1" selected="0">
            <x v="1"/>
          </reference>
          <reference field="7" count="1" selected="0">
            <x v="12"/>
          </reference>
          <reference field="8" count="8">
            <x v="13"/>
            <x v="22"/>
            <x v="44"/>
            <x v="95"/>
            <x v="210"/>
            <x v="216"/>
            <x v="296"/>
            <x v="325"/>
          </reference>
        </references>
      </pivotArea>
    </format>
    <format dxfId="573">
      <pivotArea dataOnly="0" labelOnly="1" outline="0" fieldPosition="0">
        <references count="6">
          <reference field="3" count="1" selected="0">
            <x v="20"/>
          </reference>
          <reference field="4" count="1" selected="0">
            <x v="6"/>
          </reference>
          <reference field="5" count="1" selected="0">
            <x v="23"/>
          </reference>
          <reference field="6" count="1" selected="0">
            <x v="1"/>
          </reference>
          <reference field="7" count="1" selected="0">
            <x v="74"/>
          </reference>
          <reference field="8" count="1">
            <x v="210"/>
          </reference>
        </references>
      </pivotArea>
    </format>
    <format dxfId="572">
      <pivotArea dataOnly="0" labelOnly="1" outline="0" fieldPosition="0">
        <references count="6">
          <reference field="3" count="1" selected="0">
            <x v="20"/>
          </reference>
          <reference field="4" count="1" selected="0">
            <x v="6"/>
          </reference>
          <reference field="5" count="1" selected="0">
            <x v="23"/>
          </reference>
          <reference field="6" count="1" selected="0">
            <x v="1"/>
          </reference>
          <reference field="7" count="1" selected="0">
            <x v="116"/>
          </reference>
          <reference field="8" count="1">
            <x v="210"/>
          </reference>
        </references>
      </pivotArea>
    </format>
    <format dxfId="571">
      <pivotArea dataOnly="0" labelOnly="1" outline="0" fieldPosition="0">
        <references count="6">
          <reference field="3" count="1" selected="0">
            <x v="20"/>
          </reference>
          <reference field="4" count="1" selected="0">
            <x v="6"/>
          </reference>
          <reference field="5" count="1" selected="0">
            <x v="23"/>
          </reference>
          <reference field="6" count="1" selected="0">
            <x v="1"/>
          </reference>
          <reference field="7" count="1" selected="0">
            <x v="157"/>
          </reference>
          <reference field="8" count="1">
            <x v="322"/>
          </reference>
        </references>
      </pivotArea>
    </format>
    <format dxfId="570">
      <pivotArea dataOnly="0" labelOnly="1" outline="0" fieldPosition="0">
        <references count="6">
          <reference field="3" count="1" selected="0">
            <x v="20"/>
          </reference>
          <reference field="4" count="1" selected="0">
            <x v="6"/>
          </reference>
          <reference field="5" count="1" selected="0">
            <x v="38"/>
          </reference>
          <reference field="6" count="1" selected="0">
            <x v="41"/>
          </reference>
          <reference field="7" count="1" selected="0">
            <x v="16"/>
          </reference>
          <reference field="8" count="2">
            <x v="85"/>
            <x v="311"/>
          </reference>
        </references>
      </pivotArea>
    </format>
    <format dxfId="569">
      <pivotArea dataOnly="0" labelOnly="1" outline="0" fieldPosition="0">
        <references count="6">
          <reference field="3" count="1" selected="0">
            <x v="20"/>
          </reference>
          <reference field="4" count="1" selected="0">
            <x v="6"/>
          </reference>
          <reference field="5" count="1" selected="0">
            <x v="48"/>
          </reference>
          <reference field="6" count="1" selected="0">
            <x v="36"/>
          </reference>
          <reference field="7" count="1" selected="0">
            <x v="143"/>
          </reference>
          <reference field="8" count="1">
            <x v="234"/>
          </reference>
        </references>
      </pivotArea>
    </format>
    <format dxfId="568">
      <pivotArea dataOnly="0" labelOnly="1" outline="0" fieldPosition="0">
        <references count="6">
          <reference field="3" count="1" selected="0">
            <x v="20"/>
          </reference>
          <reference field="4" count="1" selected="0">
            <x v="6"/>
          </reference>
          <reference field="5" count="1" selected="0">
            <x v="50"/>
          </reference>
          <reference field="6" count="1" selected="0">
            <x v="23"/>
          </reference>
          <reference field="7" count="1" selected="0">
            <x v="38"/>
          </reference>
          <reference field="8" count="1">
            <x v="78"/>
          </reference>
        </references>
      </pivotArea>
    </format>
    <format dxfId="567">
      <pivotArea dataOnly="0" labelOnly="1" outline="0" fieldPosition="0">
        <references count="6">
          <reference field="3" count="1" selected="0">
            <x v="20"/>
          </reference>
          <reference field="4" count="1" selected="0">
            <x v="6"/>
          </reference>
          <reference field="5" count="1" selected="0">
            <x v="55"/>
          </reference>
          <reference field="6" count="1" selected="0">
            <x v="26"/>
          </reference>
          <reference field="7" count="1" selected="0">
            <x v="68"/>
          </reference>
          <reference field="8" count="1">
            <x v="306"/>
          </reference>
        </references>
      </pivotArea>
    </format>
    <format dxfId="566">
      <pivotArea dataOnly="0" labelOnly="1" outline="0" fieldPosition="0">
        <references count="6">
          <reference field="3" count="1" selected="0">
            <x v="20"/>
          </reference>
          <reference field="4" count="1" selected="0">
            <x v="6"/>
          </reference>
          <reference field="5" count="1" selected="0">
            <x v="57"/>
          </reference>
          <reference field="6" count="1" selected="0">
            <x v="49"/>
          </reference>
          <reference field="7" count="1" selected="0">
            <x v="23"/>
          </reference>
          <reference field="8" count="2">
            <x v="176"/>
            <x v="296"/>
          </reference>
        </references>
      </pivotArea>
    </format>
    <format dxfId="565">
      <pivotArea dataOnly="0" labelOnly="1" outline="0" fieldPosition="0">
        <references count="6">
          <reference field="3" count="1" selected="0">
            <x v="21"/>
          </reference>
          <reference field="4" count="1" selected="0">
            <x v="0"/>
          </reference>
          <reference field="5" count="1" selected="0">
            <x v="2"/>
          </reference>
          <reference field="6" count="1" selected="0">
            <x v="11"/>
          </reference>
          <reference field="7" count="1" selected="0">
            <x v="20"/>
          </reference>
          <reference field="8" count="3">
            <x v="47"/>
            <x v="51"/>
            <x v="56"/>
          </reference>
        </references>
      </pivotArea>
    </format>
    <format dxfId="564">
      <pivotArea dataOnly="0" labelOnly="1" outline="0" fieldPosition="0">
        <references count="6">
          <reference field="3" count="1" selected="0">
            <x v="21"/>
          </reference>
          <reference field="4" count="1" selected="0">
            <x v="0"/>
          </reference>
          <reference field="5" count="1" selected="0">
            <x v="2"/>
          </reference>
          <reference field="6" count="1" selected="0">
            <x v="31"/>
          </reference>
          <reference field="7" count="1" selected="0">
            <x v="20"/>
          </reference>
          <reference field="8" count="2">
            <x v="52"/>
            <x v="56"/>
          </reference>
        </references>
      </pivotArea>
    </format>
    <format dxfId="563">
      <pivotArea dataOnly="0" labelOnly="1" outline="0" fieldPosition="0">
        <references count="6">
          <reference field="3" count="1" selected="0">
            <x v="21"/>
          </reference>
          <reference field="4" count="1" selected="0">
            <x v="0"/>
          </reference>
          <reference field="5" count="1" selected="0">
            <x v="11"/>
          </reference>
          <reference field="6" count="1" selected="0">
            <x v="13"/>
          </reference>
          <reference field="7" count="1" selected="0">
            <x v="141"/>
          </reference>
          <reference field="8" count="3">
            <x v="244"/>
            <x v="251"/>
            <x v="314"/>
          </reference>
        </references>
      </pivotArea>
    </format>
    <format dxfId="562">
      <pivotArea dataOnly="0" labelOnly="1" outline="0" fieldPosition="0">
        <references count="6">
          <reference field="3" count="1" selected="0">
            <x v="21"/>
          </reference>
          <reference field="4" count="1" selected="0">
            <x v="0"/>
          </reference>
          <reference field="5" count="1" selected="0">
            <x v="11"/>
          </reference>
          <reference field="6" count="1" selected="0">
            <x v="13"/>
          </reference>
          <reference field="7" count="1" selected="0">
            <x v="154"/>
          </reference>
          <reference field="8" count="1">
            <x v="260"/>
          </reference>
        </references>
      </pivotArea>
    </format>
    <format dxfId="561">
      <pivotArea dataOnly="0" labelOnly="1" outline="0" fieldPosition="0">
        <references count="6">
          <reference field="3" count="1" selected="0">
            <x v="21"/>
          </reference>
          <reference field="4" count="1" selected="0">
            <x v="0"/>
          </reference>
          <reference field="5" count="1" selected="0">
            <x v="35"/>
          </reference>
          <reference field="6" count="1" selected="0">
            <x v="2"/>
          </reference>
          <reference field="7" count="1" selected="0">
            <x v="77"/>
          </reference>
          <reference field="8" count="1">
            <x v="145"/>
          </reference>
        </references>
      </pivotArea>
    </format>
    <format dxfId="560">
      <pivotArea dataOnly="0" labelOnly="1" outline="0" fieldPosition="0">
        <references count="6">
          <reference field="3" count="1" selected="0">
            <x v="21"/>
          </reference>
          <reference field="4" count="1" selected="0">
            <x v="0"/>
          </reference>
          <reference field="5" count="1" selected="0">
            <x v="44"/>
          </reference>
          <reference field="6" count="1" selected="0">
            <x v="1"/>
          </reference>
          <reference field="7" count="1" selected="0">
            <x v="129"/>
          </reference>
          <reference field="8" count="1">
            <x v="313"/>
          </reference>
        </references>
      </pivotArea>
    </format>
    <format dxfId="559">
      <pivotArea dataOnly="0" labelOnly="1" outline="0" fieldPosition="0">
        <references count="6">
          <reference field="3" count="1" selected="0">
            <x v="21"/>
          </reference>
          <reference field="4" count="1" selected="0">
            <x v="5"/>
          </reference>
          <reference field="5" count="1" selected="0">
            <x v="15"/>
          </reference>
          <reference field="6" count="1" selected="0">
            <x v="40"/>
          </reference>
          <reference field="7" count="1" selected="0">
            <x v="120"/>
          </reference>
          <reference field="8" count="1">
            <x v="195"/>
          </reference>
        </references>
      </pivotArea>
    </format>
    <format dxfId="558">
      <pivotArea dataOnly="0" labelOnly="1" outline="0" fieldPosition="0">
        <references count="6">
          <reference field="3" count="1" selected="0">
            <x v="21"/>
          </reference>
          <reference field="4" count="1" selected="0">
            <x v="5"/>
          </reference>
          <reference field="5" count="1" selected="0">
            <x v="52"/>
          </reference>
          <reference field="6" count="1" selected="0">
            <x v="1"/>
          </reference>
          <reference field="7" count="1" selected="0">
            <x v="86"/>
          </reference>
          <reference field="8" count="8">
            <x v="176"/>
            <x v="178"/>
            <x v="182"/>
            <x v="193"/>
            <x v="214"/>
            <x v="225"/>
            <x v="245"/>
            <x v="317"/>
          </reference>
        </references>
      </pivotArea>
    </format>
    <format dxfId="557">
      <pivotArea dataOnly="0" labelOnly="1" outline="0" fieldPosition="0">
        <references count="6">
          <reference field="3" count="1" selected="0">
            <x v="21"/>
          </reference>
          <reference field="4" count="1" selected="0">
            <x v="6"/>
          </reference>
          <reference field="5" count="1" selected="0">
            <x v="44"/>
          </reference>
          <reference field="6" count="1" selected="0">
            <x v="1"/>
          </reference>
          <reference field="7" count="1" selected="0">
            <x v="129"/>
          </reference>
          <reference field="8" count="1">
            <x v="313"/>
          </reference>
        </references>
      </pivotArea>
    </format>
    <format dxfId="556">
      <pivotArea dataOnly="0" labelOnly="1" outline="0" fieldPosition="0">
        <references count="6">
          <reference field="3" count="1" selected="0">
            <x v="22"/>
          </reference>
          <reference field="4" count="1" selected="0">
            <x v="0"/>
          </reference>
          <reference field="5" count="1" selected="0">
            <x v="2"/>
          </reference>
          <reference field="6" count="1" selected="0">
            <x v="11"/>
          </reference>
          <reference field="7" count="1" selected="0">
            <x v="20"/>
          </reference>
          <reference field="8" count="2">
            <x v="47"/>
            <x v="51"/>
          </reference>
        </references>
      </pivotArea>
    </format>
    <format dxfId="555">
      <pivotArea dataOnly="0" labelOnly="1" outline="0" fieldPosition="0">
        <references count="6">
          <reference field="3" count="1" selected="0">
            <x v="22"/>
          </reference>
          <reference field="4" count="1" selected="0">
            <x v="0"/>
          </reference>
          <reference field="5" count="1" selected="0">
            <x v="2"/>
          </reference>
          <reference field="6" count="1" selected="0">
            <x v="31"/>
          </reference>
          <reference field="7" count="1" selected="0">
            <x v="20"/>
          </reference>
          <reference field="8" count="1">
            <x v="52"/>
          </reference>
        </references>
      </pivotArea>
    </format>
    <format dxfId="554">
      <pivotArea dataOnly="0" labelOnly="1" outline="0" fieldPosition="0">
        <references count="6">
          <reference field="3" count="1" selected="0">
            <x v="22"/>
          </reference>
          <reference field="4" count="1" selected="0">
            <x v="0"/>
          </reference>
          <reference field="5" count="1" selected="0">
            <x v="19"/>
          </reference>
          <reference field="6" count="1" selected="0">
            <x v="14"/>
          </reference>
          <reference field="7" count="1" selected="0">
            <x v="48"/>
          </reference>
          <reference field="8" count="2">
            <x v="138"/>
            <x v="162"/>
          </reference>
        </references>
      </pivotArea>
    </format>
    <format dxfId="553">
      <pivotArea dataOnly="0" labelOnly="1" outline="0" fieldPosition="0">
        <references count="6">
          <reference field="3" count="1" selected="0">
            <x v="22"/>
          </reference>
          <reference field="4" count="1" selected="0">
            <x v="0"/>
          </reference>
          <reference field="5" count="1" selected="0">
            <x v="28"/>
          </reference>
          <reference field="6" count="1" selected="0">
            <x v="15"/>
          </reference>
          <reference field="7" count="1" selected="0">
            <x v="117"/>
          </reference>
          <reference field="8" count="1">
            <x v="206"/>
          </reference>
        </references>
      </pivotArea>
    </format>
    <format dxfId="552">
      <pivotArea dataOnly="0" labelOnly="1" outline="0" fieldPosition="0">
        <references count="6">
          <reference field="3" count="1" selected="0">
            <x v="22"/>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551">
      <pivotArea dataOnly="0" labelOnly="1" outline="0" fieldPosition="0">
        <references count="6">
          <reference field="3" count="1" selected="0">
            <x v="22"/>
          </reference>
          <reference field="4" count="1" selected="0">
            <x v="0"/>
          </reference>
          <reference field="5" count="1" selected="0">
            <x v="35"/>
          </reference>
          <reference field="6" count="1" selected="0">
            <x v="2"/>
          </reference>
          <reference field="7" count="1" selected="0">
            <x v="62"/>
          </reference>
          <reference field="8" count="1">
            <x v="132"/>
          </reference>
        </references>
      </pivotArea>
    </format>
    <format dxfId="550">
      <pivotArea dataOnly="0" labelOnly="1" outline="0" fieldPosition="0">
        <references count="6">
          <reference field="3" count="1" selected="0">
            <x v="22"/>
          </reference>
          <reference field="4" count="1" selected="0">
            <x v="1"/>
          </reference>
          <reference field="5" count="1" selected="0">
            <x v="49"/>
          </reference>
          <reference field="6" count="1" selected="0">
            <x v="14"/>
          </reference>
          <reference field="7" count="1" selected="0">
            <x v="20"/>
          </reference>
          <reference field="8" count="4">
            <x v="69"/>
            <x v="149"/>
            <x v="222"/>
            <x v="320"/>
          </reference>
        </references>
      </pivotArea>
    </format>
    <format dxfId="549">
      <pivotArea dataOnly="0" labelOnly="1" outline="0" fieldPosition="0">
        <references count="6">
          <reference field="3" count="1" selected="0">
            <x v="22"/>
          </reference>
          <reference field="4" count="1" selected="0">
            <x v="4"/>
          </reference>
          <reference field="5" count="1" selected="0">
            <x v="15"/>
          </reference>
          <reference field="6" count="1" selected="0">
            <x v="40"/>
          </reference>
          <reference field="7" count="1" selected="0">
            <x v="44"/>
          </reference>
          <reference field="8" count="1">
            <x v="84"/>
          </reference>
        </references>
      </pivotArea>
    </format>
    <format dxfId="548">
      <pivotArea dataOnly="0" labelOnly="1" outline="0" fieldPosition="0">
        <references count="6">
          <reference field="3" count="1" selected="0">
            <x v="22"/>
          </reference>
          <reference field="4" count="1" selected="0">
            <x v="5"/>
          </reference>
          <reference field="5" count="1" selected="0">
            <x v="15"/>
          </reference>
          <reference field="6" count="1" selected="0">
            <x v="40"/>
          </reference>
          <reference field="7" count="1" selected="0">
            <x v="120"/>
          </reference>
          <reference field="8" count="1">
            <x v="195"/>
          </reference>
        </references>
      </pivotArea>
    </format>
    <format dxfId="547">
      <pivotArea dataOnly="0" labelOnly="1" outline="0" fieldPosition="0">
        <references count="6">
          <reference field="3" count="1" selected="0">
            <x v="22"/>
          </reference>
          <reference field="4" count="1" selected="0">
            <x v="5"/>
          </reference>
          <reference field="5" count="1" selected="0">
            <x v="52"/>
          </reference>
          <reference field="6" count="1" selected="0">
            <x v="1"/>
          </reference>
          <reference field="7" count="1" selected="0">
            <x v="86"/>
          </reference>
          <reference field="8" count="7">
            <x v="176"/>
            <x v="178"/>
            <x v="193"/>
            <x v="214"/>
            <x v="225"/>
            <x v="245"/>
            <x v="317"/>
          </reference>
        </references>
      </pivotArea>
    </format>
    <format dxfId="546">
      <pivotArea dataOnly="0" labelOnly="1" outline="0" fieldPosition="0">
        <references count="6">
          <reference field="3" count="1" selected="0">
            <x v="23"/>
          </reference>
          <reference field="4" count="1" selected="0">
            <x v="0"/>
          </reference>
          <reference field="5" count="1" selected="0">
            <x v="2"/>
          </reference>
          <reference field="6" count="1" selected="0">
            <x v="31"/>
          </reference>
          <reference field="7" count="1" selected="0">
            <x v="20"/>
          </reference>
          <reference field="8" count="2">
            <x v="52"/>
            <x v="56"/>
          </reference>
        </references>
      </pivotArea>
    </format>
    <format dxfId="545">
      <pivotArea dataOnly="0" labelOnly="1" outline="0" fieldPosition="0">
        <references count="6">
          <reference field="3" count="1" selected="0">
            <x v="24"/>
          </reference>
          <reference field="4" count="1" selected="0">
            <x v="0"/>
          </reference>
          <reference field="5" count="1" selected="0">
            <x v="2"/>
          </reference>
          <reference field="6" count="1" selected="0">
            <x v="11"/>
          </reference>
          <reference field="7" count="1" selected="0">
            <x v="20"/>
          </reference>
          <reference field="8" count="1">
            <x v="51"/>
          </reference>
        </references>
      </pivotArea>
    </format>
    <format dxfId="544">
      <pivotArea dataOnly="0" labelOnly="1" outline="0" fieldPosition="0">
        <references count="6">
          <reference field="3" count="1" selected="0">
            <x v="24"/>
          </reference>
          <reference field="4" count="1" selected="0">
            <x v="0"/>
          </reference>
          <reference field="5" count="1" selected="0">
            <x v="2"/>
          </reference>
          <reference field="6" count="1" selected="0">
            <x v="31"/>
          </reference>
          <reference field="7" count="1" selected="0">
            <x v="20"/>
          </reference>
          <reference field="8" count="1">
            <x v="52"/>
          </reference>
        </references>
      </pivotArea>
    </format>
    <format dxfId="543">
      <pivotArea dataOnly="0" labelOnly="1" outline="0" fieldPosition="0">
        <references count="6">
          <reference field="3" count="1" selected="0">
            <x v="24"/>
          </reference>
          <reference field="4" count="1" selected="0">
            <x v="0"/>
          </reference>
          <reference field="5" count="1" selected="0">
            <x v="35"/>
          </reference>
          <reference field="6" count="1" selected="0">
            <x v="2"/>
          </reference>
          <reference field="7" count="1" selected="0">
            <x v="77"/>
          </reference>
          <reference field="8" count="1">
            <x v="145"/>
          </reference>
        </references>
      </pivotArea>
    </format>
    <format dxfId="542">
      <pivotArea dataOnly="0" labelOnly="1" outline="0" fieldPosition="0">
        <references count="6">
          <reference field="3" count="1" selected="0">
            <x v="24"/>
          </reference>
          <reference field="4" count="1" selected="0">
            <x v="5"/>
          </reference>
          <reference field="5" count="1" selected="0">
            <x v="15"/>
          </reference>
          <reference field="6" count="1" selected="0">
            <x v="40"/>
          </reference>
          <reference field="7" count="1" selected="0">
            <x v="120"/>
          </reference>
          <reference field="8" count="1">
            <x v="195"/>
          </reference>
        </references>
      </pivotArea>
    </format>
    <format dxfId="541">
      <pivotArea dataOnly="0" labelOnly="1" outline="0" fieldPosition="0">
        <references count="6">
          <reference field="3" count="1" selected="0">
            <x v="24"/>
          </reference>
          <reference field="4" count="1" selected="0">
            <x v="5"/>
          </reference>
          <reference field="5" count="1" selected="0">
            <x v="52"/>
          </reference>
          <reference field="6" count="1" selected="0">
            <x v="1"/>
          </reference>
          <reference field="7" count="1" selected="0">
            <x v="86"/>
          </reference>
          <reference field="8" count="5">
            <x v="193"/>
            <x v="214"/>
            <x v="225"/>
            <x v="245"/>
            <x v="317"/>
          </reference>
        </references>
      </pivotArea>
    </format>
    <format dxfId="540">
      <pivotArea dataOnly="0" labelOnly="1" outline="0" fieldPosition="0">
        <references count="6">
          <reference field="3" count="1" selected="0">
            <x v="25"/>
          </reference>
          <reference field="4" count="1" selected="0">
            <x v="0"/>
          </reference>
          <reference field="5" count="1" selected="0">
            <x v="2"/>
          </reference>
          <reference field="6" count="1" selected="0">
            <x v="11"/>
          </reference>
          <reference field="7" count="1" selected="0">
            <x v="20"/>
          </reference>
          <reference field="8" count="1">
            <x v="53"/>
          </reference>
        </references>
      </pivotArea>
    </format>
    <format dxfId="539">
      <pivotArea dataOnly="0" labelOnly="1" outline="0" fieldPosition="0">
        <references count="6">
          <reference field="3" count="1" selected="0">
            <x v="25"/>
          </reference>
          <reference field="4" count="1" selected="0">
            <x v="0"/>
          </reference>
          <reference field="5" count="1" selected="0">
            <x v="2"/>
          </reference>
          <reference field="6" count="1" selected="0">
            <x v="31"/>
          </reference>
          <reference field="7" count="1" selected="0">
            <x v="20"/>
          </reference>
          <reference field="8" count="3">
            <x v="51"/>
            <x v="55"/>
            <x v="56"/>
          </reference>
        </references>
      </pivotArea>
    </format>
    <format dxfId="538">
      <pivotArea dataOnly="0" labelOnly="1" outline="0" fieldPosition="0">
        <references count="6">
          <reference field="3" count="1" selected="0">
            <x v="25"/>
          </reference>
          <reference field="4" count="1" selected="0">
            <x v="0"/>
          </reference>
          <reference field="5" count="1" selected="0">
            <x v="19"/>
          </reference>
          <reference field="6" count="1" selected="0">
            <x v="14"/>
          </reference>
          <reference field="7" count="1" selected="0">
            <x v="48"/>
          </reference>
          <reference field="8" count="1">
            <x v="162"/>
          </reference>
        </references>
      </pivotArea>
    </format>
    <format dxfId="537">
      <pivotArea dataOnly="0" labelOnly="1" outline="0" fieldPosition="0">
        <references count="6">
          <reference field="3" count="1" selected="0">
            <x v="25"/>
          </reference>
          <reference field="4" count="1" selected="0">
            <x v="0"/>
          </reference>
          <reference field="5" count="1" selected="0">
            <x v="28"/>
          </reference>
          <reference field="6" count="1" selected="0">
            <x v="15"/>
          </reference>
          <reference field="7" count="1" selected="0">
            <x v="79"/>
          </reference>
          <reference field="8" count="1">
            <x v="145"/>
          </reference>
        </references>
      </pivotArea>
    </format>
    <format dxfId="536">
      <pivotArea dataOnly="0" labelOnly="1" outline="0" fieldPosition="0">
        <references count="6">
          <reference field="3" count="1" selected="0">
            <x v="25"/>
          </reference>
          <reference field="4" count="1" selected="0">
            <x v="0"/>
          </reference>
          <reference field="5" count="1" selected="0">
            <x v="28"/>
          </reference>
          <reference field="6" count="1" selected="0">
            <x v="15"/>
          </reference>
          <reference field="7" count="1" selected="0">
            <x v="139"/>
          </reference>
          <reference field="8" count="1">
            <x v="245"/>
          </reference>
        </references>
      </pivotArea>
    </format>
    <format dxfId="535">
      <pivotArea dataOnly="0" labelOnly="1" outline="0" fieldPosition="0">
        <references count="6">
          <reference field="3" count="1" selected="0">
            <x v="25"/>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534">
      <pivotArea dataOnly="0" labelOnly="1" outline="0" fieldPosition="0">
        <references count="6">
          <reference field="3" count="1" selected="0">
            <x v="25"/>
          </reference>
          <reference field="4" count="1" selected="0">
            <x v="0"/>
          </reference>
          <reference field="5" count="1" selected="0">
            <x v="35"/>
          </reference>
          <reference field="6" count="1" selected="0">
            <x v="2"/>
          </reference>
          <reference field="7" count="1" selected="0">
            <x v="62"/>
          </reference>
          <reference field="8" count="1">
            <x v="132"/>
          </reference>
        </references>
      </pivotArea>
    </format>
    <format dxfId="533">
      <pivotArea dataOnly="0" labelOnly="1" outline="0" fieldPosition="0">
        <references count="6">
          <reference field="3" count="1" selected="0">
            <x v="25"/>
          </reference>
          <reference field="4" count="1" selected="0">
            <x v="1"/>
          </reference>
          <reference field="5" count="1" selected="0">
            <x v="49"/>
          </reference>
          <reference field="6" count="1" selected="0">
            <x v="14"/>
          </reference>
          <reference field="7" count="1" selected="0">
            <x v="20"/>
          </reference>
          <reference field="8" count="4">
            <x v="69"/>
            <x v="149"/>
            <x v="168"/>
            <x v="320"/>
          </reference>
        </references>
      </pivotArea>
    </format>
    <format dxfId="532">
      <pivotArea dataOnly="0" labelOnly="1" outline="0" fieldPosition="0">
        <references count="6">
          <reference field="3" count="1" selected="0">
            <x v="25"/>
          </reference>
          <reference field="4" count="1" selected="0">
            <x v="4"/>
          </reference>
          <reference field="5" count="1" selected="0">
            <x v="55"/>
          </reference>
          <reference field="6" count="1" selected="0">
            <x v="26"/>
          </reference>
          <reference field="7" count="1" selected="0">
            <x v="36"/>
          </reference>
          <reference field="8" count="1">
            <x v="305"/>
          </reference>
        </references>
      </pivotArea>
    </format>
    <format dxfId="531">
      <pivotArea dataOnly="0" labelOnly="1" outline="0" fieldPosition="0">
        <references count="6">
          <reference field="3" count="1" selected="0">
            <x v="25"/>
          </reference>
          <reference field="4" count="1" selected="0">
            <x v="5"/>
          </reference>
          <reference field="5" count="1" selected="0">
            <x v="15"/>
          </reference>
          <reference field="6" count="1" selected="0">
            <x v="40"/>
          </reference>
          <reference field="7" count="1" selected="0">
            <x v="39"/>
          </reference>
          <reference field="8" count="1">
            <x v="84"/>
          </reference>
        </references>
      </pivotArea>
    </format>
    <format dxfId="530">
      <pivotArea dataOnly="0" labelOnly="1" outline="0" fieldPosition="0">
        <references count="6">
          <reference field="3" count="1" selected="0">
            <x v="25"/>
          </reference>
          <reference field="4" count="1" selected="0">
            <x v="5"/>
          </reference>
          <reference field="5" count="1" selected="0">
            <x v="52"/>
          </reference>
          <reference field="6" count="1" selected="0">
            <x v="1"/>
          </reference>
          <reference field="7" count="1" selected="0">
            <x v="38"/>
          </reference>
          <reference field="8" count="1">
            <x v="306"/>
          </reference>
        </references>
      </pivotArea>
    </format>
    <format dxfId="529">
      <pivotArea dataOnly="0" labelOnly="1" outline="0" fieldPosition="0">
        <references count="6">
          <reference field="3" count="1" selected="0">
            <x v="26"/>
          </reference>
          <reference field="4" count="1" selected="0">
            <x v="0"/>
          </reference>
          <reference field="5" count="1" selected="0">
            <x v="2"/>
          </reference>
          <reference field="6" count="1" selected="0">
            <x v="11"/>
          </reference>
          <reference field="7" count="1" selected="0">
            <x v="20"/>
          </reference>
          <reference field="8" count="1">
            <x v="50"/>
          </reference>
        </references>
      </pivotArea>
    </format>
    <format dxfId="528">
      <pivotArea dataOnly="0" labelOnly="1" outline="0" fieldPosition="0">
        <references count="6">
          <reference field="3" count="1" selected="0">
            <x v="26"/>
          </reference>
          <reference field="4" count="1" selected="0">
            <x v="0"/>
          </reference>
          <reference field="5" count="1" selected="0">
            <x v="2"/>
          </reference>
          <reference field="6" count="1" selected="0">
            <x v="31"/>
          </reference>
          <reference field="7" count="1" selected="0">
            <x v="20"/>
          </reference>
          <reference field="8" count="2">
            <x v="51"/>
            <x v="52"/>
          </reference>
        </references>
      </pivotArea>
    </format>
    <format dxfId="527">
      <pivotArea dataOnly="0" labelOnly="1" outline="0" fieldPosition="0">
        <references count="6">
          <reference field="3" count="1" selected="0">
            <x v="26"/>
          </reference>
          <reference field="4" count="1" selected="0">
            <x v="0"/>
          </reference>
          <reference field="5" count="1" selected="0">
            <x v="11"/>
          </reference>
          <reference field="6" count="1" selected="0">
            <x v="13"/>
          </reference>
          <reference field="7" count="1" selected="0">
            <x v="29"/>
          </reference>
          <reference field="8" count="19">
            <x v="73"/>
            <x v="75"/>
            <x v="94"/>
            <x v="98"/>
            <x v="108"/>
            <x v="113"/>
            <x v="125"/>
            <x v="132"/>
            <x v="145"/>
            <x v="148"/>
            <x v="165"/>
            <x v="177"/>
            <x v="197"/>
            <x v="203"/>
            <x v="213"/>
            <x v="224"/>
            <x v="244"/>
            <x v="245"/>
            <x v="286"/>
          </reference>
        </references>
      </pivotArea>
    </format>
    <format dxfId="526">
      <pivotArea dataOnly="0" labelOnly="1" outline="0" fieldPosition="0">
        <references count="6">
          <reference field="3" count="1" selected="0">
            <x v="26"/>
          </reference>
          <reference field="4" count="1" selected="0">
            <x v="0"/>
          </reference>
          <reference field="5" count="1" selected="0">
            <x v="15"/>
          </reference>
          <reference field="6" count="1" selected="0">
            <x v="40"/>
          </reference>
          <reference field="7" count="1" selected="0">
            <x v="106"/>
          </reference>
          <reference field="8" count="1">
            <x v="172"/>
          </reference>
        </references>
      </pivotArea>
    </format>
    <format dxfId="525">
      <pivotArea dataOnly="0" labelOnly="1" outline="0" fieldPosition="0">
        <references count="6">
          <reference field="3" count="1" selected="0">
            <x v="26"/>
          </reference>
          <reference field="4" count="1" selected="0">
            <x v="0"/>
          </reference>
          <reference field="5" count="1" selected="0">
            <x v="23"/>
          </reference>
          <reference field="6" count="1" selected="0">
            <x v="1"/>
          </reference>
          <reference field="7" count="1" selected="0">
            <x v="12"/>
          </reference>
          <reference field="8" count="9">
            <x v="13"/>
            <x v="21"/>
            <x v="84"/>
            <x v="114"/>
            <x v="162"/>
            <x v="210"/>
            <x v="225"/>
            <x v="296"/>
            <x v="325"/>
          </reference>
        </references>
      </pivotArea>
    </format>
    <format dxfId="524">
      <pivotArea dataOnly="0" labelOnly="1" outline="0" fieldPosition="0">
        <references count="6">
          <reference field="3" count="1" selected="0">
            <x v="26"/>
          </reference>
          <reference field="4" count="1" selected="0">
            <x v="0"/>
          </reference>
          <reference field="5" count="1" selected="0">
            <x v="23"/>
          </reference>
          <reference field="6" count="1" selected="0">
            <x v="1"/>
          </reference>
          <reference field="7" count="1" selected="0">
            <x v="73"/>
          </reference>
          <reference field="8" count="1">
            <x v="162"/>
          </reference>
        </references>
      </pivotArea>
    </format>
    <format dxfId="523">
      <pivotArea dataOnly="0" labelOnly="1" outline="0" fieldPosition="0">
        <references count="6">
          <reference field="3" count="1" selected="0">
            <x v="26"/>
          </reference>
          <reference field="4" count="1" selected="0">
            <x v="0"/>
          </reference>
          <reference field="5" count="1" selected="0">
            <x v="35"/>
          </reference>
          <reference field="6" count="1" selected="0">
            <x v="2"/>
          </reference>
          <reference field="7" count="1" selected="0">
            <x v="64"/>
          </reference>
          <reference field="8" count="1">
            <x v="115"/>
          </reference>
        </references>
      </pivotArea>
    </format>
    <format dxfId="522">
      <pivotArea dataOnly="0" labelOnly="1" outline="0" fieldPosition="0">
        <references count="6">
          <reference field="3" count="1" selected="0">
            <x v="26"/>
          </reference>
          <reference field="4" count="1" selected="0">
            <x v="5"/>
          </reference>
          <reference field="5" count="1" selected="0">
            <x v="14"/>
          </reference>
          <reference field="6" count="1" selected="0">
            <x v="40"/>
          </reference>
          <reference field="7" count="1" selected="0">
            <x v="104"/>
          </reference>
          <reference field="8" count="1">
            <x v="172"/>
          </reference>
        </references>
      </pivotArea>
    </format>
    <format dxfId="521">
      <pivotArea dataOnly="0" labelOnly="1" outline="0" fieldPosition="0">
        <references count="6">
          <reference field="3" count="1" selected="0">
            <x v="26"/>
          </reference>
          <reference field="4" count="1" selected="0">
            <x v="5"/>
          </reference>
          <reference field="5" count="1" selected="0">
            <x v="52"/>
          </reference>
          <reference field="6" count="1" selected="0">
            <x v="1"/>
          </reference>
          <reference field="7" count="1" selected="0">
            <x v="9"/>
          </reference>
          <reference field="8" count="3">
            <x v="146"/>
            <x v="176"/>
            <x v="193"/>
          </reference>
        </references>
      </pivotArea>
    </format>
    <format dxfId="520">
      <pivotArea dataOnly="0" labelOnly="1" outline="0" fieldPosition="0">
        <references count="6">
          <reference field="3" count="1" selected="0">
            <x v="26"/>
          </reference>
          <reference field="4" count="1" selected="0">
            <x v="5"/>
          </reference>
          <reference field="5" count="1" selected="0">
            <x v="55"/>
          </reference>
          <reference field="6" count="1" selected="0">
            <x v="26"/>
          </reference>
          <reference field="7" count="1" selected="0">
            <x v="34"/>
          </reference>
          <reference field="8" count="3">
            <x v="86"/>
            <x v="99"/>
            <x v="115"/>
          </reference>
        </references>
      </pivotArea>
    </format>
    <format dxfId="519">
      <pivotArea dataOnly="0" labelOnly="1" outline="0" fieldPosition="0">
        <references count="6">
          <reference field="3" count="1" selected="0">
            <x v="26"/>
          </reference>
          <reference field="4" count="1" selected="0">
            <x v="5"/>
          </reference>
          <reference field="5" count="1" selected="0">
            <x v="56"/>
          </reference>
          <reference field="6" count="1" selected="0">
            <x v="14"/>
          </reference>
          <reference field="7" count="1" selected="0">
            <x v="27"/>
          </reference>
          <reference field="8" count="6">
            <x v="91"/>
            <x v="97"/>
            <x v="102"/>
            <x v="109"/>
            <x v="128"/>
            <x v="320"/>
          </reference>
        </references>
      </pivotArea>
    </format>
    <format dxfId="518">
      <pivotArea dataOnly="0" labelOnly="1" outline="0" fieldPosition="0">
        <references count="6">
          <reference field="3" count="1" selected="0">
            <x v="27"/>
          </reference>
          <reference field="4" count="1" selected="0">
            <x v="0"/>
          </reference>
          <reference field="5" count="1" selected="0">
            <x v="2"/>
          </reference>
          <reference field="6" count="1" selected="0">
            <x v="31"/>
          </reference>
          <reference field="7" count="1" selected="0">
            <x v="20"/>
          </reference>
          <reference field="8" count="2">
            <x v="52"/>
            <x v="56"/>
          </reference>
        </references>
      </pivotArea>
    </format>
    <format dxfId="517">
      <pivotArea dataOnly="0" labelOnly="1" outline="0" fieldPosition="0">
        <references count="6">
          <reference field="3" count="1" selected="0">
            <x v="27"/>
          </reference>
          <reference field="4" count="1" selected="0">
            <x v="0"/>
          </reference>
          <reference field="5" count="1" selected="0">
            <x v="11"/>
          </reference>
          <reference field="6" count="1" selected="0">
            <x v="13"/>
          </reference>
          <reference field="7" count="1" selected="0">
            <x v="141"/>
          </reference>
          <reference field="8" count="3">
            <x v="244"/>
            <x v="251"/>
            <x v="314"/>
          </reference>
        </references>
      </pivotArea>
    </format>
    <format dxfId="516">
      <pivotArea dataOnly="0" labelOnly="1" outline="0" fieldPosition="0">
        <references count="6">
          <reference field="3" count="1" selected="0">
            <x v="27"/>
          </reference>
          <reference field="4" count="1" selected="0">
            <x v="0"/>
          </reference>
          <reference field="5" count="1" selected="0">
            <x v="11"/>
          </reference>
          <reference field="6" count="1" selected="0">
            <x v="13"/>
          </reference>
          <reference field="7" count="1" selected="0">
            <x v="154"/>
          </reference>
          <reference field="8" count="1">
            <x v="260"/>
          </reference>
        </references>
      </pivotArea>
    </format>
    <format dxfId="515">
      <pivotArea dataOnly="0" labelOnly="1" outline="0" fieldPosition="0">
        <references count="6">
          <reference field="3" count="1" selected="0">
            <x v="27"/>
          </reference>
          <reference field="4" count="1" selected="0">
            <x v="5"/>
          </reference>
          <reference field="5" count="1" selected="0">
            <x v="15"/>
          </reference>
          <reference field="6" count="1" selected="0">
            <x v="40"/>
          </reference>
          <reference field="7" count="1" selected="0">
            <x v="39"/>
          </reference>
          <reference field="8" count="1">
            <x v="84"/>
          </reference>
        </references>
      </pivotArea>
    </format>
    <format dxfId="514">
      <pivotArea dataOnly="0" labelOnly="1" outline="0" fieldPosition="0">
        <references count="6">
          <reference field="3" count="1" selected="0">
            <x v="27"/>
          </reference>
          <reference field="4" count="1" selected="0">
            <x v="5"/>
          </reference>
          <reference field="5" count="1" selected="0">
            <x v="52"/>
          </reference>
          <reference field="6" count="1" selected="0">
            <x v="1"/>
          </reference>
          <reference field="7" count="1" selected="0">
            <x v="38"/>
          </reference>
          <reference field="8" count="5">
            <x v="107"/>
            <x v="115"/>
            <x v="146"/>
            <x v="214"/>
            <x v="306"/>
          </reference>
        </references>
      </pivotArea>
    </format>
    <format dxfId="513">
      <pivotArea dataOnly="0" labelOnly="1" outline="0" fieldPosition="0">
        <references count="6">
          <reference field="3" count="1" selected="0">
            <x v="28"/>
          </reference>
          <reference field="4" count="1" selected="0">
            <x v="0"/>
          </reference>
          <reference field="5" count="1" selected="0">
            <x v="2"/>
          </reference>
          <reference field="6" count="1" selected="0">
            <x v="11"/>
          </reference>
          <reference field="7" count="1" selected="0">
            <x v="20"/>
          </reference>
          <reference field="8" count="2">
            <x v="56"/>
            <x v="66"/>
          </reference>
        </references>
      </pivotArea>
    </format>
    <format dxfId="512">
      <pivotArea dataOnly="0" labelOnly="1" outline="0" fieldPosition="0">
        <references count="6">
          <reference field="3" count="1" selected="0">
            <x v="28"/>
          </reference>
          <reference field="4" count="1" selected="0">
            <x v="0"/>
          </reference>
          <reference field="5" count="1" selected="0">
            <x v="2"/>
          </reference>
          <reference field="6" count="1" selected="0">
            <x v="31"/>
          </reference>
          <reference field="7" count="1" selected="0">
            <x v="20"/>
          </reference>
          <reference field="8" count="3">
            <x v="52"/>
            <x v="56"/>
            <x v="62"/>
          </reference>
        </references>
      </pivotArea>
    </format>
    <format dxfId="511">
      <pivotArea dataOnly="0" labelOnly="1" outline="0" fieldPosition="0">
        <references count="6">
          <reference field="3" count="1" selected="0">
            <x v="28"/>
          </reference>
          <reference field="4" count="1" selected="0">
            <x v="0"/>
          </reference>
          <reference field="5" count="1" selected="0">
            <x v="11"/>
          </reference>
          <reference field="6" count="1" selected="0">
            <x v="13"/>
          </reference>
          <reference field="7" count="1" selected="0">
            <x v="141"/>
          </reference>
          <reference field="8" count="3">
            <x v="244"/>
            <x v="251"/>
            <x v="314"/>
          </reference>
        </references>
      </pivotArea>
    </format>
    <format dxfId="510">
      <pivotArea dataOnly="0" labelOnly="1" outline="0" fieldPosition="0">
        <references count="6">
          <reference field="3" count="1" selected="0">
            <x v="28"/>
          </reference>
          <reference field="4" count="1" selected="0">
            <x v="0"/>
          </reference>
          <reference field="5" count="1" selected="0">
            <x v="11"/>
          </reference>
          <reference field="6" count="1" selected="0">
            <x v="13"/>
          </reference>
          <reference field="7" count="1" selected="0">
            <x v="154"/>
          </reference>
          <reference field="8" count="1">
            <x v="260"/>
          </reference>
        </references>
      </pivotArea>
    </format>
    <format dxfId="509">
      <pivotArea dataOnly="0" labelOnly="1" outline="0" fieldPosition="0">
        <references count="6">
          <reference field="3" count="1" selected="0">
            <x v="28"/>
          </reference>
          <reference field="4" count="1" selected="0">
            <x v="0"/>
          </reference>
          <reference field="5" count="1" selected="0">
            <x v="28"/>
          </reference>
          <reference field="6" count="1" selected="0">
            <x v="15"/>
          </reference>
          <reference field="7" count="1" selected="0">
            <x v="104"/>
          </reference>
          <reference field="8" count="1">
            <x v="295"/>
          </reference>
        </references>
      </pivotArea>
    </format>
    <format dxfId="508">
      <pivotArea dataOnly="0" labelOnly="1" outline="0" fieldPosition="0">
        <references count="6">
          <reference field="3" count="1" selected="0">
            <x v="28"/>
          </reference>
          <reference field="4" count="1" selected="0">
            <x v="0"/>
          </reference>
          <reference field="5" count="1" selected="0">
            <x v="28"/>
          </reference>
          <reference field="6" count="1" selected="0">
            <x v="15"/>
          </reference>
          <reference field="7" count="1" selected="0">
            <x v="145"/>
          </reference>
          <reference field="8" count="1">
            <x v="245"/>
          </reference>
        </references>
      </pivotArea>
    </format>
    <format dxfId="507">
      <pivotArea dataOnly="0" labelOnly="1" outline="0" fieldPosition="0">
        <references count="6">
          <reference field="3" count="1" selected="0">
            <x v="28"/>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506">
      <pivotArea dataOnly="0" labelOnly="1" outline="0" fieldPosition="0">
        <references count="6">
          <reference field="3" count="1" selected="0">
            <x v="28"/>
          </reference>
          <reference field="4" count="1" selected="0">
            <x v="0"/>
          </reference>
          <reference field="5" count="1" selected="0">
            <x v="35"/>
          </reference>
          <reference field="6" count="1" selected="0">
            <x v="2"/>
          </reference>
          <reference field="7" count="1" selected="0">
            <x v="62"/>
          </reference>
          <reference field="8" count="1">
            <x v="132"/>
          </reference>
        </references>
      </pivotArea>
    </format>
    <format dxfId="505">
      <pivotArea dataOnly="0" labelOnly="1" outline="0" fieldPosition="0">
        <references count="6">
          <reference field="3" count="1" selected="0">
            <x v="28"/>
          </reference>
          <reference field="4" count="1" selected="0">
            <x v="0"/>
          </reference>
          <reference field="5" count="1" selected="0">
            <x v="53"/>
          </reference>
          <reference field="6" count="1" selected="0">
            <x v="1"/>
          </reference>
          <reference field="7" count="1" selected="0">
            <x v="129"/>
          </reference>
          <reference field="8" count="3">
            <x v="245"/>
            <x v="255"/>
            <x v="313"/>
          </reference>
        </references>
      </pivotArea>
    </format>
    <format dxfId="504">
      <pivotArea dataOnly="0" labelOnly="1" outline="0" fieldPosition="0">
        <references count="6">
          <reference field="3" count="1" selected="0">
            <x v="28"/>
          </reference>
          <reference field="4" count="1" selected="0">
            <x v="1"/>
          </reference>
          <reference field="5" count="1" selected="0">
            <x v="49"/>
          </reference>
          <reference field="6" count="1" selected="0">
            <x v="14"/>
          </reference>
          <reference field="7" count="1" selected="0">
            <x v="20"/>
          </reference>
          <reference field="8" count="4">
            <x v="69"/>
            <x v="149"/>
            <x v="222"/>
            <x v="320"/>
          </reference>
        </references>
      </pivotArea>
    </format>
    <format dxfId="503">
      <pivotArea dataOnly="0" labelOnly="1" outline="0" fieldPosition="0">
        <references count="6">
          <reference field="3" count="1" selected="0">
            <x v="28"/>
          </reference>
          <reference field="4" count="1" selected="0">
            <x v="4"/>
          </reference>
          <reference field="5" count="1" selected="0">
            <x v="42"/>
          </reference>
          <reference field="6" count="1" selected="0">
            <x v="14"/>
          </reference>
          <reference field="7" count="1" selected="0">
            <x v="35"/>
          </reference>
          <reference field="8" count="1">
            <x v="206"/>
          </reference>
        </references>
      </pivotArea>
    </format>
    <format dxfId="502">
      <pivotArea dataOnly="0" labelOnly="1" outline="0" fieldPosition="0">
        <references count="6">
          <reference field="3" count="1" selected="0">
            <x v="28"/>
          </reference>
          <reference field="4" count="1" selected="0">
            <x v="4"/>
          </reference>
          <reference field="5" count="1" selected="0">
            <x v="65"/>
          </reference>
          <reference field="6" count="1" selected="0">
            <x v="14"/>
          </reference>
          <reference field="7" count="1" selected="0">
            <x v="75"/>
          </reference>
          <reference field="8" count="1">
            <x v="281"/>
          </reference>
        </references>
      </pivotArea>
    </format>
    <format dxfId="501">
      <pivotArea dataOnly="0" labelOnly="1" outline="0" fieldPosition="0">
        <references count="6">
          <reference field="3" count="1" selected="0">
            <x v="28"/>
          </reference>
          <reference field="4" count="1" selected="0">
            <x v="5"/>
          </reference>
          <reference field="5" count="1" selected="0">
            <x v="15"/>
          </reference>
          <reference field="6" count="1" selected="0">
            <x v="40"/>
          </reference>
          <reference field="7" count="1" selected="0">
            <x v="120"/>
          </reference>
          <reference field="8" count="1">
            <x v="195"/>
          </reference>
        </references>
      </pivotArea>
    </format>
    <format dxfId="500">
      <pivotArea dataOnly="0" labelOnly="1" outline="0" fieldPosition="0">
        <references count="6">
          <reference field="3" count="1" selected="0">
            <x v="28"/>
          </reference>
          <reference field="4" count="1" selected="0">
            <x v="5"/>
          </reference>
          <reference field="5" count="1" selected="0">
            <x v="52"/>
          </reference>
          <reference field="6" count="1" selected="0">
            <x v="1"/>
          </reference>
          <reference field="7" count="1" selected="0">
            <x v="86"/>
          </reference>
          <reference field="8" count="7">
            <x v="176"/>
            <x v="178"/>
            <x v="193"/>
            <x v="214"/>
            <x v="225"/>
            <x v="245"/>
            <x v="317"/>
          </reference>
        </references>
      </pivotArea>
    </format>
    <format dxfId="499">
      <pivotArea dataOnly="0" labelOnly="1" outline="0" fieldPosition="0">
        <references count="6">
          <reference field="3" count="1" selected="0">
            <x v="28"/>
          </reference>
          <reference field="4" count="1" selected="0">
            <x v="6"/>
          </reference>
          <reference field="5" count="1" selected="0">
            <x v="53"/>
          </reference>
          <reference field="6" count="1" selected="0">
            <x v="1"/>
          </reference>
          <reference field="7" count="1" selected="0">
            <x v="129"/>
          </reference>
          <reference field="8" count="1">
            <x v="313"/>
          </reference>
        </references>
      </pivotArea>
    </format>
    <format dxfId="498">
      <pivotArea dataOnly="0" labelOnly="1" outline="0" fieldPosition="0">
        <references count="6">
          <reference field="3" count="1" selected="0">
            <x v="29"/>
          </reference>
          <reference field="4" count="1" selected="0">
            <x v="0"/>
          </reference>
          <reference field="5" count="1" selected="0">
            <x v="2"/>
          </reference>
          <reference field="6" count="1" selected="0">
            <x v="11"/>
          </reference>
          <reference field="7" count="1" selected="0">
            <x v="20"/>
          </reference>
          <reference field="8" count="1">
            <x v="53"/>
          </reference>
        </references>
      </pivotArea>
    </format>
    <format dxfId="497">
      <pivotArea dataOnly="0" labelOnly="1" outline="0" fieldPosition="0">
        <references count="6">
          <reference field="3" count="1" selected="0">
            <x v="29"/>
          </reference>
          <reference field="4" count="1" selected="0">
            <x v="0"/>
          </reference>
          <reference field="5" count="1" selected="0">
            <x v="2"/>
          </reference>
          <reference field="6" count="1" selected="0">
            <x v="31"/>
          </reference>
          <reference field="7" count="1" selected="0">
            <x v="20"/>
          </reference>
          <reference field="8" count="3">
            <x v="51"/>
            <x v="55"/>
            <x v="56"/>
          </reference>
        </references>
      </pivotArea>
    </format>
    <format dxfId="496">
      <pivotArea dataOnly="0" labelOnly="1" outline="0" fieldPosition="0">
        <references count="6">
          <reference field="3" count="1" selected="0">
            <x v="29"/>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495">
      <pivotArea dataOnly="0" labelOnly="1" outline="0" fieldPosition="0">
        <references count="6">
          <reference field="3" count="1" selected="0">
            <x v="29"/>
          </reference>
          <reference field="4" count="1" selected="0">
            <x v="0"/>
          </reference>
          <reference field="5" count="1" selected="0">
            <x v="35"/>
          </reference>
          <reference field="6" count="1" selected="0">
            <x v="2"/>
          </reference>
          <reference field="7" count="1" selected="0">
            <x v="62"/>
          </reference>
          <reference field="8" count="1">
            <x v="132"/>
          </reference>
        </references>
      </pivotArea>
    </format>
    <format dxfId="494">
      <pivotArea dataOnly="0" labelOnly="1" outline="0" fieldPosition="0">
        <references count="6">
          <reference field="3" count="1" selected="0">
            <x v="29"/>
          </reference>
          <reference field="4" count="1" selected="0">
            <x v="1"/>
          </reference>
          <reference field="5" count="1" selected="0">
            <x v="49"/>
          </reference>
          <reference field="6" count="1" selected="0">
            <x v="14"/>
          </reference>
          <reference field="7" count="1" selected="0">
            <x v="20"/>
          </reference>
          <reference field="8" count="3">
            <x v="69"/>
            <x v="207"/>
            <x v="320"/>
          </reference>
        </references>
      </pivotArea>
    </format>
    <format dxfId="493">
      <pivotArea dataOnly="0" labelOnly="1" outline="0" fieldPosition="0">
        <references count="6">
          <reference field="3" count="1" selected="0">
            <x v="30"/>
          </reference>
          <reference field="4" count="1" selected="0">
            <x v="0"/>
          </reference>
          <reference field="5" count="1" selected="0">
            <x v="2"/>
          </reference>
          <reference field="6" count="1" selected="0">
            <x v="11"/>
          </reference>
          <reference field="7" count="1" selected="0">
            <x v="20"/>
          </reference>
          <reference field="8" count="2">
            <x v="47"/>
            <x v="53"/>
          </reference>
        </references>
      </pivotArea>
    </format>
    <format dxfId="492">
      <pivotArea dataOnly="0" labelOnly="1" outline="0" fieldPosition="0">
        <references count="6">
          <reference field="3" count="1" selected="0">
            <x v="30"/>
          </reference>
          <reference field="4" count="1" selected="0">
            <x v="0"/>
          </reference>
          <reference field="5" count="1" selected="0">
            <x v="2"/>
          </reference>
          <reference field="6" count="1" selected="0">
            <x v="31"/>
          </reference>
          <reference field="7" count="1" selected="0">
            <x v="20"/>
          </reference>
          <reference field="8" count="3">
            <x v="51"/>
            <x v="55"/>
            <x v="56"/>
          </reference>
        </references>
      </pivotArea>
    </format>
    <format dxfId="491">
      <pivotArea dataOnly="0" labelOnly="1" outline="0" fieldPosition="0">
        <references count="6">
          <reference field="3" count="1" selected="0">
            <x v="30"/>
          </reference>
          <reference field="4" count="1" selected="0">
            <x v="0"/>
          </reference>
          <reference field="5" count="1" selected="0">
            <x v="16"/>
          </reference>
          <reference field="6" count="1" selected="0">
            <x v="64"/>
          </reference>
          <reference field="7" count="1" selected="0">
            <x v="26"/>
          </reference>
          <reference field="8" count="1">
            <x v="49"/>
          </reference>
        </references>
      </pivotArea>
    </format>
    <format dxfId="490">
      <pivotArea dataOnly="0" labelOnly="1" outline="0" fieldPosition="0">
        <references count="6">
          <reference field="3" count="1" selected="0">
            <x v="30"/>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489">
      <pivotArea dataOnly="0" labelOnly="1" outline="0" fieldPosition="0">
        <references count="6">
          <reference field="3" count="1" selected="0">
            <x v="30"/>
          </reference>
          <reference field="4" count="1" selected="0">
            <x v="0"/>
          </reference>
          <reference field="5" count="1" selected="0">
            <x v="35"/>
          </reference>
          <reference field="6" count="1" selected="0">
            <x v="2"/>
          </reference>
          <reference field="7" count="1" selected="0">
            <x v="77"/>
          </reference>
          <reference field="8" count="1">
            <x v="145"/>
          </reference>
        </references>
      </pivotArea>
    </format>
    <format dxfId="488">
      <pivotArea dataOnly="0" labelOnly="1" outline="0" fieldPosition="0">
        <references count="6">
          <reference field="3" count="1" selected="0">
            <x v="30"/>
          </reference>
          <reference field="4" count="1" selected="0">
            <x v="5"/>
          </reference>
          <reference field="5" count="1" selected="0">
            <x v="15"/>
          </reference>
          <reference field="6" count="1" selected="0">
            <x v="40"/>
          </reference>
          <reference field="7" count="1" selected="0">
            <x v="39"/>
          </reference>
          <reference field="8" count="1">
            <x v="84"/>
          </reference>
        </references>
      </pivotArea>
    </format>
    <format dxfId="487">
      <pivotArea dataOnly="0" labelOnly="1" outline="0" fieldPosition="0">
        <references count="6">
          <reference field="3" count="1" selected="0">
            <x v="30"/>
          </reference>
          <reference field="4" count="1" selected="0">
            <x v="5"/>
          </reference>
          <reference field="5" count="1" selected="0">
            <x v="52"/>
          </reference>
          <reference field="6" count="1" selected="0">
            <x v="1"/>
          </reference>
          <reference field="7" count="1" selected="0">
            <x v="38"/>
          </reference>
          <reference field="8" count="1">
            <x v="306"/>
          </reference>
        </references>
      </pivotArea>
    </format>
    <format dxfId="486">
      <pivotArea dataOnly="0" labelOnly="1" outline="0" fieldPosition="0">
        <references count="6">
          <reference field="3" count="1" selected="0">
            <x v="31"/>
          </reference>
          <reference field="4" count="1" selected="0">
            <x v="0"/>
          </reference>
          <reference field="5" count="1" selected="0">
            <x v="2"/>
          </reference>
          <reference field="6" count="1" selected="0">
            <x v="11"/>
          </reference>
          <reference field="7" count="1" selected="0">
            <x v="20"/>
          </reference>
          <reference field="8" count="1">
            <x v="55"/>
          </reference>
        </references>
      </pivotArea>
    </format>
    <format dxfId="485">
      <pivotArea dataOnly="0" labelOnly="1" outline="0" fieldPosition="0">
        <references count="6">
          <reference field="3" count="1" selected="0">
            <x v="31"/>
          </reference>
          <reference field="4" count="1" selected="0">
            <x v="0"/>
          </reference>
          <reference field="5" count="1" selected="0">
            <x v="2"/>
          </reference>
          <reference field="6" count="1" selected="0">
            <x v="31"/>
          </reference>
          <reference field="7" count="1" selected="0">
            <x v="20"/>
          </reference>
          <reference field="8" count="2">
            <x v="52"/>
            <x v="56"/>
          </reference>
        </references>
      </pivotArea>
    </format>
    <format dxfId="484">
      <pivotArea dataOnly="0" labelOnly="1" outline="0" fieldPosition="0">
        <references count="6">
          <reference field="3" count="1" selected="0">
            <x v="31"/>
          </reference>
          <reference field="4" count="1" selected="0">
            <x v="0"/>
          </reference>
          <reference field="5" count="1" selected="0">
            <x v="19"/>
          </reference>
          <reference field="6" count="1" selected="0">
            <x v="14"/>
          </reference>
          <reference field="7" count="1" selected="0">
            <x v="48"/>
          </reference>
          <reference field="8" count="1">
            <x v="245"/>
          </reference>
        </references>
      </pivotArea>
    </format>
    <format dxfId="483">
      <pivotArea dataOnly="0" labelOnly="1" outline="0" fieldPosition="0">
        <references count="6">
          <reference field="3" count="1" selected="0">
            <x v="31"/>
          </reference>
          <reference field="4" count="1" selected="0">
            <x v="0"/>
          </reference>
          <reference field="5" count="1" selected="0">
            <x v="35"/>
          </reference>
          <reference field="6" count="1" selected="0">
            <x v="2"/>
          </reference>
          <reference field="7" count="1" selected="0">
            <x v="77"/>
          </reference>
          <reference field="8" count="1">
            <x v="145"/>
          </reference>
        </references>
      </pivotArea>
    </format>
    <format dxfId="482">
      <pivotArea dataOnly="0" labelOnly="1" outline="0" fieldPosition="0">
        <references count="6">
          <reference field="3" count="1" selected="0">
            <x v="31"/>
          </reference>
          <reference field="4" count="1" selected="0">
            <x v="5"/>
          </reference>
          <reference field="5" count="1" selected="0">
            <x v="14"/>
          </reference>
          <reference field="6" count="1" selected="0">
            <x v="40"/>
          </reference>
          <reference field="7" count="1" selected="0">
            <x v="144"/>
          </reference>
          <reference field="8" count="1">
            <x v="235"/>
          </reference>
        </references>
      </pivotArea>
    </format>
    <format dxfId="481">
      <pivotArea dataOnly="0" labelOnly="1" outline="0" fieldPosition="0">
        <references count="6">
          <reference field="3" count="1" selected="0">
            <x v="31"/>
          </reference>
          <reference field="4" count="1" selected="0">
            <x v="5"/>
          </reference>
          <reference field="5" count="1" selected="0">
            <x v="15"/>
          </reference>
          <reference field="6" count="1" selected="0">
            <x v="40"/>
          </reference>
          <reference field="7" count="1" selected="0">
            <x v="25"/>
          </reference>
          <reference field="8" count="1">
            <x v="43"/>
          </reference>
        </references>
      </pivotArea>
    </format>
    <format dxfId="480">
      <pivotArea dataOnly="0" labelOnly="1" outline="0" fieldPosition="0">
        <references count="6">
          <reference field="3" count="1" selected="0">
            <x v="31"/>
          </reference>
          <reference field="4" count="1" selected="0">
            <x v="5"/>
          </reference>
          <reference field="5" count="1" selected="0">
            <x v="52"/>
          </reference>
          <reference field="6" count="1" selected="0">
            <x v="1"/>
          </reference>
          <reference field="7" count="1" selected="0">
            <x v="9"/>
          </reference>
          <reference field="8" count="5">
            <x v="146"/>
            <x v="167"/>
            <x v="176"/>
            <x v="178"/>
            <x v="329"/>
          </reference>
        </references>
      </pivotArea>
    </format>
    <format dxfId="479">
      <pivotArea dataOnly="0" labelOnly="1" outline="0" fieldPosition="0">
        <references count="6">
          <reference field="3" count="1" selected="0">
            <x v="31"/>
          </reference>
          <reference field="4" count="1" selected="0">
            <x v="5"/>
          </reference>
          <reference field="5" count="1" selected="0">
            <x v="55"/>
          </reference>
          <reference field="6" count="1" selected="0">
            <x v="26"/>
          </reference>
          <reference field="7" count="1" selected="0">
            <x v="76"/>
          </reference>
          <reference field="8" count="2">
            <x v="146"/>
            <x v="178"/>
          </reference>
        </references>
      </pivotArea>
    </format>
    <format dxfId="478">
      <pivotArea dataOnly="0" labelOnly="1" outline="0" fieldPosition="0">
        <references count="6">
          <reference field="3" count="1" selected="0">
            <x v="31"/>
          </reference>
          <reference field="4" count="1" selected="0">
            <x v="5"/>
          </reference>
          <reference field="5" count="1" selected="0">
            <x v="56"/>
          </reference>
          <reference field="6" count="1" selected="0">
            <x v="14"/>
          </reference>
          <reference field="7" count="1" selected="0">
            <x v="54"/>
          </reference>
          <reference field="8" count="4">
            <x v="145"/>
            <x v="154"/>
            <x v="165"/>
            <x v="210"/>
          </reference>
        </references>
      </pivotArea>
    </format>
    <format dxfId="477">
      <pivotArea dataOnly="0" labelOnly="1" outline="0" fieldPosition="0">
        <references count="6">
          <reference field="3" count="1" selected="0">
            <x v="31"/>
          </reference>
          <reference field="4" count="1" selected="0">
            <x v="5"/>
          </reference>
          <reference field="5" count="1" selected="0">
            <x v="56"/>
          </reference>
          <reference field="6" count="1" selected="0">
            <x v="14"/>
          </reference>
          <reference field="7" count="1" selected="0">
            <x v="129"/>
          </reference>
          <reference field="8" count="3">
            <x v="210"/>
            <x v="211"/>
            <x v="305"/>
          </reference>
        </references>
      </pivotArea>
    </format>
    <format dxfId="476">
      <pivotArea dataOnly="0" labelOnly="1" outline="0" fieldPosition="0">
        <references count="6">
          <reference field="3" count="1" selected="0">
            <x v="32"/>
          </reference>
          <reference field="4" count="1" selected="0">
            <x v="0"/>
          </reference>
          <reference field="5" count="1" selected="0">
            <x v="2"/>
          </reference>
          <reference field="6" count="1" selected="0">
            <x v="11"/>
          </reference>
          <reference field="7" count="1" selected="0">
            <x v="20"/>
          </reference>
          <reference field="8" count="1">
            <x v="51"/>
          </reference>
        </references>
      </pivotArea>
    </format>
    <format dxfId="475">
      <pivotArea dataOnly="0" labelOnly="1" outline="0" fieldPosition="0">
        <references count="6">
          <reference field="3" count="1" selected="0">
            <x v="32"/>
          </reference>
          <reference field="4" count="1" selected="0">
            <x v="0"/>
          </reference>
          <reference field="5" count="1" selected="0">
            <x v="2"/>
          </reference>
          <reference field="6" count="1" selected="0">
            <x v="31"/>
          </reference>
          <reference field="7" count="1" selected="0">
            <x v="20"/>
          </reference>
          <reference field="8" count="1">
            <x v="52"/>
          </reference>
        </references>
      </pivotArea>
    </format>
    <format dxfId="474">
      <pivotArea dataOnly="0" labelOnly="1" outline="0" fieldPosition="0">
        <references count="6">
          <reference field="3" count="1" selected="0">
            <x v="32"/>
          </reference>
          <reference field="4" count="1" selected="0">
            <x v="0"/>
          </reference>
          <reference field="5" count="1" selected="0">
            <x v="19"/>
          </reference>
          <reference field="6" count="1" selected="0">
            <x v="14"/>
          </reference>
          <reference field="7" count="1" selected="0">
            <x v="48"/>
          </reference>
          <reference field="8" count="1">
            <x v="198"/>
          </reference>
        </references>
      </pivotArea>
    </format>
    <format dxfId="473">
      <pivotArea dataOnly="0" labelOnly="1" outline="0" fieldPosition="0">
        <references count="6">
          <reference field="3" count="1" selected="0">
            <x v="32"/>
          </reference>
          <reference field="4" count="1" selected="0">
            <x v="4"/>
          </reference>
          <reference field="5" count="1" selected="0">
            <x v="42"/>
          </reference>
          <reference field="6" count="1" selected="0">
            <x v="14"/>
          </reference>
          <reference field="7" count="1" selected="0">
            <x v="35"/>
          </reference>
          <reference field="8" count="2">
            <x v="199"/>
            <x v="312"/>
          </reference>
        </references>
      </pivotArea>
    </format>
    <format dxfId="472">
      <pivotArea dataOnly="0" labelOnly="1" outline="0" fieldPosition="0">
        <references count="6">
          <reference field="3" count="1" selected="0">
            <x v="32"/>
          </reference>
          <reference field="4" count="1" selected="0">
            <x v="4"/>
          </reference>
          <reference field="5" count="1" selected="0">
            <x v="55"/>
          </reference>
          <reference field="6" count="1" selected="0">
            <x v="26"/>
          </reference>
          <reference field="7" count="1" selected="0">
            <x v="36"/>
          </reference>
          <reference field="8" count="1">
            <x v="305"/>
          </reference>
        </references>
      </pivotArea>
    </format>
    <format dxfId="471">
      <pivotArea dataOnly="0" labelOnly="1" outline="0" fieldPosition="0">
        <references count="6">
          <reference field="3" count="1" selected="0">
            <x v="33"/>
          </reference>
          <reference field="4" count="1" selected="0">
            <x v="0"/>
          </reference>
          <reference field="5" count="1" selected="0">
            <x v="35"/>
          </reference>
          <reference field="6" count="1" selected="0">
            <x v="2"/>
          </reference>
          <reference field="7" count="1" selected="0">
            <x v="77"/>
          </reference>
          <reference field="8" count="1">
            <x v="148"/>
          </reference>
        </references>
      </pivotArea>
    </format>
    <format dxfId="470">
      <pivotArea dataOnly="0" labelOnly="1" outline="0" fieldPosition="0">
        <references count="6">
          <reference field="3" count="1" selected="0">
            <x v="34"/>
          </reference>
          <reference field="4" count="1" selected="0">
            <x v="0"/>
          </reference>
          <reference field="5" count="1" selected="0">
            <x v="2"/>
          </reference>
          <reference field="6" count="1" selected="0">
            <x v="11"/>
          </reference>
          <reference field="7" count="1" selected="0">
            <x v="20"/>
          </reference>
          <reference field="8" count="1">
            <x v="51"/>
          </reference>
        </references>
      </pivotArea>
    </format>
    <format dxfId="469">
      <pivotArea dataOnly="0" labelOnly="1" outline="0" fieldPosition="0">
        <references count="6">
          <reference field="3" count="1" selected="0">
            <x v="34"/>
          </reference>
          <reference field="4" count="1" selected="0">
            <x v="0"/>
          </reference>
          <reference field="5" count="1" selected="0">
            <x v="2"/>
          </reference>
          <reference field="6" count="1" selected="0">
            <x v="31"/>
          </reference>
          <reference field="7" count="1" selected="0">
            <x v="20"/>
          </reference>
          <reference field="8" count="2">
            <x v="52"/>
            <x v="55"/>
          </reference>
        </references>
      </pivotArea>
    </format>
    <format dxfId="468">
      <pivotArea dataOnly="0" labelOnly="1" outline="0" fieldPosition="0">
        <references count="6">
          <reference field="3" count="1" selected="0">
            <x v="34"/>
          </reference>
          <reference field="4" count="1" selected="0">
            <x v="0"/>
          </reference>
          <reference field="5" count="1" selected="0">
            <x v="19"/>
          </reference>
          <reference field="6" count="1" selected="0">
            <x v="14"/>
          </reference>
          <reference field="7" count="1" selected="0">
            <x v="48"/>
          </reference>
          <reference field="8" count="2">
            <x v="162"/>
            <x v="198"/>
          </reference>
        </references>
      </pivotArea>
    </format>
    <format dxfId="467">
      <pivotArea dataOnly="0" labelOnly="1" outline="0" fieldPosition="0">
        <references count="6">
          <reference field="3" count="1" selected="0">
            <x v="34"/>
          </reference>
          <reference field="4" count="1" selected="0">
            <x v="0"/>
          </reference>
          <reference field="5" count="1" selected="0">
            <x v="35"/>
          </reference>
          <reference field="6" count="1" selected="0">
            <x v="2"/>
          </reference>
          <reference field="7" count="1" selected="0">
            <x v="77"/>
          </reference>
          <reference field="8" count="1">
            <x v="148"/>
          </reference>
        </references>
      </pivotArea>
    </format>
    <format dxfId="466">
      <pivotArea dataOnly="0" labelOnly="1" outline="0" fieldPosition="0">
        <references count="6">
          <reference field="3" count="1" selected="0">
            <x v="34"/>
          </reference>
          <reference field="4" count="1" selected="0">
            <x v="4"/>
          </reference>
          <reference field="5" count="1" selected="0">
            <x v="55"/>
          </reference>
          <reference field="6" count="1" selected="0">
            <x v="26"/>
          </reference>
          <reference field="7" count="1" selected="0">
            <x v="36"/>
          </reference>
          <reference field="8" count="1">
            <x v="305"/>
          </reference>
        </references>
      </pivotArea>
    </format>
    <format dxfId="465">
      <pivotArea dataOnly="0" labelOnly="1" outline="0" fieldPosition="0">
        <references count="6">
          <reference field="3" count="1" selected="0">
            <x v="34"/>
          </reference>
          <reference field="4" count="1" selected="0">
            <x v="5"/>
          </reference>
          <reference field="5" count="1" selected="0">
            <x v="52"/>
          </reference>
          <reference field="6" count="1" selected="0">
            <x v="1"/>
          </reference>
          <reference field="7" count="1" selected="0">
            <x v="9"/>
          </reference>
          <reference field="8" count="4">
            <x v="167"/>
            <x v="176"/>
            <x v="193"/>
            <x v="306"/>
          </reference>
        </references>
      </pivotArea>
    </format>
    <format dxfId="464">
      <pivotArea dataOnly="0" labelOnly="1" outline="0" fieldPosition="0">
        <references count="6">
          <reference field="3" count="1" selected="0">
            <x v="34"/>
          </reference>
          <reference field="4" count="1" selected="0">
            <x v="5"/>
          </reference>
          <reference field="5" count="1" selected="0">
            <x v="55"/>
          </reference>
          <reference field="6" count="1" selected="0">
            <x v="26"/>
          </reference>
          <reference field="7" count="1" selected="0">
            <x v="60"/>
          </reference>
          <reference field="8" count="4">
            <x v="115"/>
            <x v="134"/>
            <x v="246"/>
            <x v="306"/>
          </reference>
        </references>
      </pivotArea>
    </format>
    <format dxfId="463">
      <pivotArea dataOnly="0" labelOnly="1" outline="0" fieldPosition="0">
        <references count="6">
          <reference field="3" count="1" selected="0">
            <x v="34"/>
          </reference>
          <reference field="4" count="1" selected="0">
            <x v="5"/>
          </reference>
          <reference field="5" count="1" selected="0">
            <x v="56"/>
          </reference>
          <reference field="6" count="1" selected="0">
            <x v="14"/>
          </reference>
          <reference field="7" count="1" selected="0">
            <x v="27"/>
          </reference>
          <reference field="8" count="9">
            <x v="91"/>
            <x v="109"/>
            <x v="128"/>
            <x v="138"/>
            <x v="145"/>
            <x v="154"/>
            <x v="212"/>
            <x v="263"/>
            <x v="320"/>
          </reference>
        </references>
      </pivotArea>
    </format>
    <format dxfId="462">
      <pivotArea dataOnly="0" labelOnly="1" outline="0" fieldPosition="0">
        <references count="6">
          <reference field="3" count="1" selected="0">
            <x v="35"/>
          </reference>
          <reference field="4" count="1" selected="0">
            <x v="0"/>
          </reference>
          <reference field="5" count="1" selected="0">
            <x v="2"/>
          </reference>
          <reference field="6" count="1" selected="0">
            <x v="11"/>
          </reference>
          <reference field="7" count="1" selected="0">
            <x v="20"/>
          </reference>
          <reference field="8" count="1">
            <x v="50"/>
          </reference>
        </references>
      </pivotArea>
    </format>
    <format dxfId="461">
      <pivotArea dataOnly="0" labelOnly="1" outline="0" fieldPosition="0">
        <references count="6">
          <reference field="3" count="1" selected="0">
            <x v="35"/>
          </reference>
          <reference field="4" count="1" selected="0">
            <x v="0"/>
          </reference>
          <reference field="5" count="1" selected="0">
            <x v="2"/>
          </reference>
          <reference field="6" count="1" selected="0">
            <x v="31"/>
          </reference>
          <reference field="7" count="1" selected="0">
            <x v="20"/>
          </reference>
          <reference field="8" count="2">
            <x v="51"/>
            <x v="52"/>
          </reference>
        </references>
      </pivotArea>
    </format>
    <format dxfId="460">
      <pivotArea dataOnly="0" labelOnly="1" outline="0" fieldPosition="0">
        <references count="6">
          <reference field="3" count="1" selected="0">
            <x v="35"/>
          </reference>
          <reference field="4" count="1" selected="0">
            <x v="0"/>
          </reference>
          <reference field="5" count="1" selected="0">
            <x v="28"/>
          </reference>
          <reference field="6" count="1" selected="0">
            <x v="15"/>
          </reference>
          <reference field="7" count="1" selected="0">
            <x v="117"/>
          </reference>
          <reference field="8" count="1">
            <x v="206"/>
          </reference>
        </references>
      </pivotArea>
    </format>
    <format dxfId="459">
      <pivotArea dataOnly="0" labelOnly="1" outline="0" fieldPosition="0">
        <references count="6">
          <reference field="3" count="1" selected="0">
            <x v="35"/>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458">
      <pivotArea dataOnly="0" labelOnly="1" outline="0" fieldPosition="0">
        <references count="6">
          <reference field="3" count="1" selected="0">
            <x v="35"/>
          </reference>
          <reference field="4" count="1" selected="0">
            <x v="0"/>
          </reference>
          <reference field="5" count="1" selected="0">
            <x v="35"/>
          </reference>
          <reference field="6" count="1" selected="0">
            <x v="2"/>
          </reference>
          <reference field="7" count="1" selected="0">
            <x v="62"/>
          </reference>
          <reference field="8" count="1">
            <x v="132"/>
          </reference>
        </references>
      </pivotArea>
    </format>
    <format dxfId="457">
      <pivotArea dataOnly="0" labelOnly="1" outline="0" fieldPosition="0">
        <references count="6">
          <reference field="3" count="1" selected="0">
            <x v="35"/>
          </reference>
          <reference field="4" count="1" selected="0">
            <x v="1"/>
          </reference>
          <reference field="5" count="1" selected="0">
            <x v="49"/>
          </reference>
          <reference field="6" count="1" selected="0">
            <x v="14"/>
          </reference>
          <reference field="7" count="1" selected="0">
            <x v="20"/>
          </reference>
          <reference field="8" count="3">
            <x v="69"/>
            <x v="207"/>
            <x v="320"/>
          </reference>
        </references>
      </pivotArea>
    </format>
    <format dxfId="456">
      <pivotArea dataOnly="0" labelOnly="1" outline="0" fieldPosition="0">
        <references count="6">
          <reference field="3" count="1" selected="0">
            <x v="35"/>
          </reference>
          <reference field="4" count="1" selected="0">
            <x v="4"/>
          </reference>
          <reference field="5" count="1" selected="0">
            <x v="42"/>
          </reference>
          <reference field="6" count="1" selected="0">
            <x v="14"/>
          </reference>
          <reference field="7" count="1" selected="0">
            <x v="24"/>
          </reference>
          <reference field="8" count="1">
            <x v="86"/>
          </reference>
        </references>
      </pivotArea>
    </format>
    <format dxfId="455">
      <pivotArea dataOnly="0" labelOnly="1" outline="0" fieldPosition="0">
        <references count="6">
          <reference field="3" count="1" selected="0">
            <x v="35"/>
          </reference>
          <reference field="4" count="1" selected="0">
            <x v="5"/>
          </reference>
          <reference field="5" count="1" selected="0">
            <x v="15"/>
          </reference>
          <reference field="6" count="1" selected="0">
            <x v="40"/>
          </reference>
          <reference field="7" count="1" selected="0">
            <x v="120"/>
          </reference>
          <reference field="8" count="1">
            <x v="195"/>
          </reference>
        </references>
      </pivotArea>
    </format>
    <format dxfId="454">
      <pivotArea dataOnly="0" labelOnly="1" outline="0" fieldPosition="0">
        <references count="6">
          <reference field="3" count="1" selected="0">
            <x v="35"/>
          </reference>
          <reference field="4" count="1" selected="0">
            <x v="5"/>
          </reference>
          <reference field="5" count="1" selected="0">
            <x v="52"/>
          </reference>
          <reference field="6" count="1" selected="0">
            <x v="1"/>
          </reference>
          <reference field="7" count="1" selected="0">
            <x v="86"/>
          </reference>
          <reference field="8" count="7">
            <x v="176"/>
            <x v="178"/>
            <x v="193"/>
            <x v="214"/>
            <x v="225"/>
            <x v="245"/>
            <x v="317"/>
          </reference>
        </references>
      </pivotArea>
    </format>
    <format dxfId="453">
      <pivotArea dataOnly="0" labelOnly="1" outline="0" fieldPosition="0">
        <references count="6">
          <reference field="3" count="1" selected="0">
            <x v="36"/>
          </reference>
          <reference field="4" count="1" selected="0">
            <x v="0"/>
          </reference>
          <reference field="5" count="1" selected="0">
            <x v="1"/>
          </reference>
          <reference field="6" count="1" selected="0">
            <x v="50"/>
          </reference>
          <reference field="7" count="1" selected="0">
            <x v="28"/>
          </reference>
          <reference field="8" count="3">
            <x v="100"/>
            <x v="104"/>
            <x v="105"/>
          </reference>
        </references>
      </pivotArea>
    </format>
    <format dxfId="452">
      <pivotArea dataOnly="0" labelOnly="1" outline="0" fieldPosition="0">
        <references count="6">
          <reference field="3" count="1" selected="0">
            <x v="36"/>
          </reference>
          <reference field="4" count="1" selected="0">
            <x v="0"/>
          </reference>
          <reference field="5" count="1" selected="0">
            <x v="1"/>
          </reference>
          <reference field="6" count="1" selected="0">
            <x v="50"/>
          </reference>
          <reference field="7" count="1" selected="0">
            <x v="56"/>
          </reference>
          <reference field="8" count="2">
            <x v="105"/>
            <x v="132"/>
          </reference>
        </references>
      </pivotArea>
    </format>
    <format dxfId="451">
      <pivotArea dataOnly="0" labelOnly="1" outline="0" fieldPosition="0">
        <references count="6">
          <reference field="3" count="1" selected="0">
            <x v="36"/>
          </reference>
          <reference field="4" count="1" selected="0">
            <x v="0"/>
          </reference>
          <reference field="5" count="1" selected="0">
            <x v="2"/>
          </reference>
          <reference field="6" count="1" selected="0">
            <x v="11"/>
          </reference>
          <reference field="7" count="1" selected="0">
            <x v="20"/>
          </reference>
          <reference field="8" count="2">
            <x v="47"/>
            <x v="51"/>
          </reference>
        </references>
      </pivotArea>
    </format>
    <format dxfId="450">
      <pivotArea dataOnly="0" labelOnly="1" outline="0" fieldPosition="0">
        <references count="6">
          <reference field="3" count="1" selected="0">
            <x v="36"/>
          </reference>
          <reference field="4" count="1" selected="0">
            <x v="0"/>
          </reference>
          <reference field="5" count="1" selected="0">
            <x v="2"/>
          </reference>
          <reference field="6" count="1" selected="0">
            <x v="31"/>
          </reference>
          <reference field="7" count="1" selected="0">
            <x v="20"/>
          </reference>
          <reference field="8" count="1">
            <x v="52"/>
          </reference>
        </references>
      </pivotArea>
    </format>
    <format dxfId="449">
      <pivotArea dataOnly="0" labelOnly="1" outline="0" fieldPosition="0">
        <references count="6">
          <reference field="3" count="1" selected="0">
            <x v="36"/>
          </reference>
          <reference field="4" count="1" selected="0">
            <x v="0"/>
          </reference>
          <reference field="5" count="1" selected="0">
            <x v="2"/>
          </reference>
          <reference field="6" count="1" selected="0">
            <x v="60"/>
          </reference>
          <reference field="7" count="1" selected="0">
            <x v="68"/>
          </reference>
          <reference field="8" count="1">
            <x v="144"/>
          </reference>
        </references>
      </pivotArea>
    </format>
    <format dxfId="448">
      <pivotArea dataOnly="0" labelOnly="1" outline="0" fieldPosition="0">
        <references count="6">
          <reference field="3" count="1" selected="0">
            <x v="36"/>
          </reference>
          <reference field="4" count="1" selected="0">
            <x v="0"/>
          </reference>
          <reference field="5" count="1" selected="0">
            <x v="2"/>
          </reference>
          <reference field="6" count="1" selected="0">
            <x v="60"/>
          </reference>
          <reference field="7" count="1" selected="0">
            <x v="139"/>
          </reference>
          <reference field="8" count="1">
            <x v="302"/>
          </reference>
        </references>
      </pivotArea>
    </format>
    <format dxfId="447">
      <pivotArea dataOnly="0" labelOnly="1" outline="0" fieldPosition="0">
        <references count="6">
          <reference field="3" count="1" selected="0">
            <x v="36"/>
          </reference>
          <reference field="4" count="1" selected="0">
            <x v="0"/>
          </reference>
          <reference field="5" count="1" selected="0">
            <x v="5"/>
          </reference>
          <reference field="6" count="1" selected="0">
            <x v="20"/>
          </reference>
          <reference field="7" count="1" selected="0">
            <x v="68"/>
          </reference>
          <reference field="8" count="1">
            <x v="122"/>
          </reference>
        </references>
      </pivotArea>
    </format>
    <format dxfId="446">
      <pivotArea dataOnly="0" labelOnly="1" outline="0" fieldPosition="0">
        <references count="6">
          <reference field="3" count="1" selected="0">
            <x v="36"/>
          </reference>
          <reference field="4" count="1" selected="0">
            <x v="0"/>
          </reference>
          <reference field="5" count="1" selected="0">
            <x v="6"/>
          </reference>
          <reference field="6" count="1" selected="0">
            <x v="62"/>
          </reference>
          <reference field="7" count="1" selected="0">
            <x v="99"/>
          </reference>
          <reference field="8" count="1">
            <x v="185"/>
          </reference>
        </references>
      </pivotArea>
    </format>
    <format dxfId="445">
      <pivotArea dataOnly="0" labelOnly="1" outline="0" fieldPosition="0">
        <references count="6">
          <reference field="3" count="1" selected="0">
            <x v="36"/>
          </reference>
          <reference field="4" count="1" selected="0">
            <x v="0"/>
          </reference>
          <reference field="5" count="1" selected="0">
            <x v="8"/>
          </reference>
          <reference field="6" count="1" selected="0">
            <x v="55"/>
          </reference>
          <reference field="7" count="1" selected="0">
            <x v="82"/>
          </reference>
          <reference field="8" count="1">
            <x v="153"/>
          </reference>
        </references>
      </pivotArea>
    </format>
    <format dxfId="444">
      <pivotArea dataOnly="0" labelOnly="1" outline="0" fieldPosition="0">
        <references count="6">
          <reference field="3" count="1" selected="0">
            <x v="36"/>
          </reference>
          <reference field="4" count="1" selected="0">
            <x v="0"/>
          </reference>
          <reference field="5" count="1" selected="0">
            <x v="9"/>
          </reference>
          <reference field="6" count="1" selected="0">
            <x v="27"/>
          </reference>
          <reference field="7" count="1" selected="0">
            <x v="67"/>
          </reference>
          <reference field="8" count="2">
            <x v="176"/>
            <x v="306"/>
          </reference>
        </references>
      </pivotArea>
    </format>
    <format dxfId="443">
      <pivotArea dataOnly="0" labelOnly="1" outline="0" fieldPosition="0">
        <references count="6">
          <reference field="3" count="1" selected="0">
            <x v="36"/>
          </reference>
          <reference field="4" count="1" selected="0">
            <x v="0"/>
          </reference>
          <reference field="5" count="1" selected="0">
            <x v="10"/>
          </reference>
          <reference field="6" count="1" selected="0">
            <x v="25"/>
          </reference>
          <reference field="7" count="1" selected="0">
            <x v="53"/>
          </reference>
          <reference field="8" count="3">
            <x v="165"/>
            <x v="210"/>
            <x v="213"/>
          </reference>
        </references>
      </pivotArea>
    </format>
    <format dxfId="442">
      <pivotArea dataOnly="0" labelOnly="1" outline="0" fieldPosition="0">
        <references count="6">
          <reference field="3" count="1" selected="0">
            <x v="36"/>
          </reference>
          <reference field="4" count="1" selected="0">
            <x v="0"/>
          </reference>
          <reference field="5" count="1" selected="0">
            <x v="10"/>
          </reference>
          <reference field="6" count="1" selected="0">
            <x v="25"/>
          </reference>
          <reference field="7" count="1" selected="0">
            <x v="92"/>
          </reference>
          <reference field="8" count="1">
            <x v="204"/>
          </reference>
        </references>
      </pivotArea>
    </format>
    <format dxfId="441">
      <pivotArea dataOnly="0" labelOnly="1" outline="0" fieldPosition="0">
        <references count="6">
          <reference field="3" count="1" selected="0">
            <x v="36"/>
          </reference>
          <reference field="4" count="1" selected="0">
            <x v="0"/>
          </reference>
          <reference field="5" count="1" selected="0">
            <x v="10"/>
          </reference>
          <reference field="6" count="1" selected="0">
            <x v="25"/>
          </reference>
          <reference field="7" count="1" selected="0">
            <x v="113"/>
          </reference>
          <reference field="8" count="1">
            <x v="213"/>
          </reference>
        </references>
      </pivotArea>
    </format>
    <format dxfId="440">
      <pivotArea dataOnly="0" labelOnly="1" outline="0" fieldPosition="0">
        <references count="6">
          <reference field="3" count="1" selected="0">
            <x v="36"/>
          </reference>
          <reference field="4" count="1" selected="0">
            <x v="0"/>
          </reference>
          <reference field="5" count="1" selected="0">
            <x v="11"/>
          </reference>
          <reference field="6" count="1" selected="0">
            <x v="13"/>
          </reference>
          <reference field="7" count="1" selected="0">
            <x v="29"/>
          </reference>
          <reference field="8" count="17">
            <x v="73"/>
            <x v="75"/>
            <x v="94"/>
            <x v="98"/>
            <x v="108"/>
            <x v="113"/>
            <x v="125"/>
            <x v="132"/>
            <x v="145"/>
            <x v="148"/>
            <x v="165"/>
            <x v="177"/>
            <x v="197"/>
            <x v="203"/>
            <x v="213"/>
            <x v="224"/>
            <x v="286"/>
          </reference>
        </references>
      </pivotArea>
    </format>
    <format dxfId="439">
      <pivotArea dataOnly="0" labelOnly="1" outline="0" fieldPosition="0">
        <references count="6">
          <reference field="3" count="1" selected="0">
            <x v="36"/>
          </reference>
          <reference field="4" count="1" selected="0">
            <x v="0"/>
          </reference>
          <reference field="5" count="1" selected="0">
            <x v="13"/>
          </reference>
          <reference field="6" count="1" selected="0">
            <x v="35"/>
          </reference>
          <reference field="7" count="1" selected="0">
            <x v="133"/>
          </reference>
          <reference field="8" count="1">
            <x v="239"/>
          </reference>
        </references>
      </pivotArea>
    </format>
    <format dxfId="438">
      <pivotArea dataOnly="0" labelOnly="1" outline="0" fieldPosition="0">
        <references count="6">
          <reference field="3" count="1" selected="0">
            <x v="36"/>
          </reference>
          <reference field="4" count="1" selected="0">
            <x v="0"/>
          </reference>
          <reference field="5" count="1" selected="0">
            <x v="15"/>
          </reference>
          <reference field="6" count="1" selected="0">
            <x v="40"/>
          </reference>
          <reference field="7" count="1" selected="0">
            <x v="17"/>
          </reference>
          <reference field="8" count="1">
            <x v="29"/>
          </reference>
        </references>
      </pivotArea>
    </format>
    <format dxfId="437">
      <pivotArea dataOnly="0" labelOnly="1" outline="0" fieldPosition="0">
        <references count="6">
          <reference field="3" count="1" selected="0">
            <x v="36"/>
          </reference>
          <reference field="4" count="1" selected="0">
            <x v="0"/>
          </reference>
          <reference field="5" count="1" selected="0">
            <x v="15"/>
          </reference>
          <reference field="6" count="1" selected="0">
            <x v="40"/>
          </reference>
          <reference field="7" count="1" selected="0">
            <x v="120"/>
          </reference>
          <reference field="8" count="1">
            <x v="209"/>
          </reference>
        </references>
      </pivotArea>
    </format>
    <format dxfId="436">
      <pivotArea dataOnly="0" labelOnly="1" outline="0" fieldPosition="0">
        <references count="6">
          <reference field="3" count="1" selected="0">
            <x v="36"/>
          </reference>
          <reference field="4" count="1" selected="0">
            <x v="0"/>
          </reference>
          <reference field="5" count="1" selected="0">
            <x v="22"/>
          </reference>
          <reference field="6" count="1" selected="0">
            <x v="21"/>
          </reference>
          <reference field="7" count="1" selected="0">
            <x v="100"/>
          </reference>
          <reference field="8" count="1">
            <x v="177"/>
          </reference>
        </references>
      </pivotArea>
    </format>
    <format dxfId="435">
      <pivotArea dataOnly="0" labelOnly="1" outline="0" fieldPosition="0">
        <references count="6">
          <reference field="3" count="1" selected="0">
            <x v="36"/>
          </reference>
          <reference field="4" count="1" selected="0">
            <x v="0"/>
          </reference>
          <reference field="5" count="1" selected="0">
            <x v="27"/>
          </reference>
          <reference field="6" count="1" selected="0">
            <x v="22"/>
          </reference>
          <reference field="7" count="1" selected="0">
            <x v="94"/>
          </reference>
          <reference field="8" count="2">
            <x v="203"/>
            <x v="296"/>
          </reference>
        </references>
      </pivotArea>
    </format>
    <format dxfId="434">
      <pivotArea dataOnly="0" labelOnly="1" outline="0" fieldPosition="0">
        <references count="6">
          <reference field="3" count="1" selected="0">
            <x v="36"/>
          </reference>
          <reference field="4" count="1" selected="0">
            <x v="0"/>
          </reference>
          <reference field="5" count="1" selected="0">
            <x v="28"/>
          </reference>
          <reference field="6" count="1" selected="0">
            <x v="3"/>
          </reference>
          <reference field="7" count="1" selected="0">
            <x v="81"/>
          </reference>
          <reference field="8" count="1">
            <x v="193"/>
          </reference>
        </references>
      </pivotArea>
    </format>
    <format dxfId="433">
      <pivotArea dataOnly="0" labelOnly="1" outline="0" fieldPosition="0">
        <references count="6">
          <reference field="3" count="1" selected="0">
            <x v="36"/>
          </reference>
          <reference field="4" count="1" selected="0">
            <x v="0"/>
          </reference>
          <reference field="5" count="1" selected="0">
            <x v="28"/>
          </reference>
          <reference field="6" count="1" selected="0">
            <x v="4"/>
          </reference>
          <reference field="7" count="1" selected="0">
            <x v="69"/>
          </reference>
          <reference field="8" count="1">
            <x v="133"/>
          </reference>
        </references>
      </pivotArea>
    </format>
    <format dxfId="432">
      <pivotArea dataOnly="0" labelOnly="1" outline="0" fieldPosition="0">
        <references count="6">
          <reference field="3" count="1" selected="0">
            <x v="36"/>
          </reference>
          <reference field="4" count="1" selected="0">
            <x v="0"/>
          </reference>
          <reference field="5" count="1" selected="0">
            <x v="28"/>
          </reference>
          <reference field="6" count="1" selected="0">
            <x v="15"/>
          </reference>
          <reference field="7" count="1" selected="0">
            <x v="84"/>
          </reference>
          <reference field="8" count="1">
            <x v="158"/>
          </reference>
        </references>
      </pivotArea>
    </format>
    <format dxfId="431">
      <pivotArea dataOnly="0" labelOnly="1" outline="0" fieldPosition="0">
        <references count="6">
          <reference field="3" count="1" selected="0">
            <x v="36"/>
          </reference>
          <reference field="4" count="1" selected="0">
            <x v="0"/>
          </reference>
          <reference field="5" count="1" selected="0">
            <x v="31"/>
          </reference>
          <reference field="6" count="1" selected="0">
            <x v="25"/>
          </reference>
          <reference field="7" count="1" selected="0">
            <x v="32"/>
          </reference>
          <reference field="8" count="1">
            <x v="81"/>
          </reference>
        </references>
      </pivotArea>
    </format>
    <format dxfId="430">
      <pivotArea dataOnly="0" labelOnly="1" outline="0" fieldPosition="0">
        <references count="6">
          <reference field="3" count="1" selected="0">
            <x v="36"/>
          </reference>
          <reference field="4" count="1" selected="0">
            <x v="0"/>
          </reference>
          <reference field="5" count="1" selected="0">
            <x v="31"/>
          </reference>
          <reference field="6" count="1" selected="0">
            <x v="25"/>
          </reference>
          <reference field="7" count="1" selected="0">
            <x v="93"/>
          </reference>
          <reference field="8" count="2">
            <x v="193"/>
            <x v="203"/>
          </reference>
        </references>
      </pivotArea>
    </format>
    <format dxfId="429">
      <pivotArea dataOnly="0" labelOnly="1" outline="0" fieldPosition="0">
        <references count="6">
          <reference field="3" count="1" selected="0">
            <x v="36"/>
          </reference>
          <reference field="4" count="1" selected="0">
            <x v="0"/>
          </reference>
          <reference field="5" count="1" selected="0">
            <x v="32"/>
          </reference>
          <reference field="6" count="1" selected="0">
            <x v="19"/>
          </reference>
          <reference field="7" count="1" selected="0">
            <x v="68"/>
          </reference>
          <reference field="8" count="2">
            <x v="125"/>
            <x v="130"/>
          </reference>
        </references>
      </pivotArea>
    </format>
    <format dxfId="428">
      <pivotArea dataOnly="0" labelOnly="1" outline="0" fieldPosition="0">
        <references count="6">
          <reference field="3" count="1" selected="0">
            <x v="36"/>
          </reference>
          <reference field="4" count="1" selected="0">
            <x v="0"/>
          </reference>
          <reference field="5" count="1" selected="0">
            <x v="33"/>
          </reference>
          <reference field="6" count="1" selected="0">
            <x v="61"/>
          </reference>
          <reference field="7" count="1" selected="0">
            <x v="70"/>
          </reference>
          <reference field="8" count="1">
            <x v="124"/>
          </reference>
        </references>
      </pivotArea>
    </format>
    <format dxfId="427">
      <pivotArea dataOnly="0" labelOnly="1" outline="0" fieldPosition="0">
        <references count="6">
          <reference field="3" count="1" selected="0">
            <x v="36"/>
          </reference>
          <reference field="4" count="1" selected="0">
            <x v="0"/>
          </reference>
          <reference field="5" count="1" selected="0">
            <x v="34"/>
          </reference>
          <reference field="6" count="1" selected="0">
            <x v="48"/>
          </reference>
          <reference field="7" count="1" selected="0">
            <x v="58"/>
          </reference>
          <reference field="8" count="2">
            <x v="120"/>
            <x v="228"/>
          </reference>
        </references>
      </pivotArea>
    </format>
    <format dxfId="426">
      <pivotArea dataOnly="0" labelOnly="1" outline="0" fieldPosition="0">
        <references count="6">
          <reference field="3" count="1" selected="0">
            <x v="36"/>
          </reference>
          <reference field="4" count="1" selected="0">
            <x v="0"/>
          </reference>
          <reference field="5" count="1" selected="0">
            <x v="34"/>
          </reference>
          <reference field="6" count="1" selected="0">
            <x v="48"/>
          </reference>
          <reference field="7" count="1" selected="0">
            <x v="65"/>
          </reference>
          <reference field="8" count="1">
            <x v="133"/>
          </reference>
        </references>
      </pivotArea>
    </format>
    <format dxfId="425">
      <pivotArea dataOnly="0" labelOnly="1" outline="0" fieldPosition="0">
        <references count="6">
          <reference field="3" count="1" selected="0">
            <x v="36"/>
          </reference>
          <reference field="4" count="1" selected="0">
            <x v="0"/>
          </reference>
          <reference field="5" count="1" selected="0">
            <x v="34"/>
          </reference>
          <reference field="6" count="1" selected="0">
            <x v="48"/>
          </reference>
          <reference field="7" count="1" selected="0">
            <x v="114"/>
          </reference>
          <reference field="8" count="7">
            <x v="182"/>
            <x v="193"/>
            <x v="214"/>
            <x v="225"/>
            <x v="228"/>
            <x v="245"/>
            <x v="296"/>
          </reference>
        </references>
      </pivotArea>
    </format>
    <format dxfId="424">
      <pivotArea dataOnly="0" labelOnly="1" outline="0" fieldPosition="0">
        <references count="6">
          <reference field="3" count="1" selected="0">
            <x v="36"/>
          </reference>
          <reference field="4" count="1" selected="0">
            <x v="0"/>
          </reference>
          <reference field="5" count="1" selected="0">
            <x v="34"/>
          </reference>
          <reference field="6" count="1" selected="0">
            <x v="48"/>
          </reference>
          <reference field="7" count="1" selected="0">
            <x v="119"/>
          </reference>
          <reference field="8" count="4">
            <x v="195"/>
            <x v="214"/>
            <x v="245"/>
            <x v="296"/>
          </reference>
        </references>
      </pivotArea>
    </format>
    <format dxfId="423">
      <pivotArea dataOnly="0" labelOnly="1" outline="0" fieldPosition="0">
        <references count="6">
          <reference field="3" count="1" selected="0">
            <x v="36"/>
          </reference>
          <reference field="4" count="1" selected="0">
            <x v="0"/>
          </reference>
          <reference field="5" count="1" selected="0">
            <x v="35"/>
          </reference>
          <reference field="6" count="1" selected="0">
            <x v="2"/>
          </reference>
          <reference field="7" count="1" selected="0">
            <x v="55"/>
          </reference>
          <reference field="8" count="1">
            <x v="110"/>
          </reference>
        </references>
      </pivotArea>
    </format>
    <format dxfId="422">
      <pivotArea dataOnly="0" labelOnly="1" outline="0" fieldPosition="0">
        <references count="6">
          <reference field="3" count="1" selected="0">
            <x v="36"/>
          </reference>
          <reference field="4" count="1" selected="0">
            <x v="0"/>
          </reference>
          <reference field="5" count="1" selected="0">
            <x v="35"/>
          </reference>
          <reference field="6" count="1" selected="0">
            <x v="2"/>
          </reference>
          <reference field="7" count="1" selected="0">
            <x v="65"/>
          </reference>
          <reference field="8" count="1">
            <x v="118"/>
          </reference>
        </references>
      </pivotArea>
    </format>
    <format dxfId="421">
      <pivotArea dataOnly="0" labelOnly="1" outline="0" fieldPosition="0">
        <references count="6">
          <reference field="3" count="1" selected="0">
            <x v="36"/>
          </reference>
          <reference field="4" count="1" selected="0">
            <x v="0"/>
          </reference>
          <reference field="5" count="1" selected="0">
            <x v="35"/>
          </reference>
          <reference field="6" count="1" selected="0">
            <x v="37"/>
          </reference>
          <reference field="7" count="1" selected="0">
            <x v="69"/>
          </reference>
          <reference field="8" count="2">
            <x v="132"/>
            <x v="296"/>
          </reference>
        </references>
      </pivotArea>
    </format>
    <format dxfId="420">
      <pivotArea dataOnly="0" labelOnly="1" outline="0" fieldPosition="0">
        <references count="6">
          <reference field="3" count="1" selected="0">
            <x v="36"/>
          </reference>
          <reference field="4" count="1" selected="0">
            <x v="0"/>
          </reference>
          <reference field="5" count="1" selected="0">
            <x v="35"/>
          </reference>
          <reference field="6" count="1" selected="0">
            <x v="37"/>
          </reference>
          <reference field="7" count="1" selected="0">
            <x v="80"/>
          </reference>
          <reference field="8" count="2">
            <x v="157"/>
            <x v="308"/>
          </reference>
        </references>
      </pivotArea>
    </format>
    <format dxfId="419">
      <pivotArea dataOnly="0" labelOnly="1" outline="0" fieldPosition="0">
        <references count="6">
          <reference field="3" count="1" selected="0">
            <x v="36"/>
          </reference>
          <reference field="4" count="1" selected="0">
            <x v="0"/>
          </reference>
          <reference field="5" count="1" selected="0">
            <x v="45"/>
          </reference>
          <reference field="6" count="1" selected="0">
            <x v="12"/>
          </reference>
          <reference field="7" count="1" selected="0">
            <x v="94"/>
          </reference>
          <reference field="8" count="1">
            <x v="179"/>
          </reference>
        </references>
      </pivotArea>
    </format>
    <format dxfId="418">
      <pivotArea dataOnly="0" labelOnly="1" outline="0" fieldPosition="0">
        <references count="6">
          <reference field="3" count="1" selected="0">
            <x v="36"/>
          </reference>
          <reference field="4" count="1" selected="0">
            <x v="0"/>
          </reference>
          <reference field="5" count="1" selected="0">
            <x v="51"/>
          </reference>
          <reference field="6" count="1" selected="0">
            <x v="1"/>
          </reference>
          <reference field="7" count="1" selected="0">
            <x v="6"/>
          </reference>
          <reference field="8" count="12">
            <x v="7"/>
            <x v="18"/>
            <x v="26"/>
            <x v="41"/>
            <x v="57"/>
            <x v="107"/>
            <x v="110"/>
            <x v="133"/>
            <x v="176"/>
            <x v="228"/>
            <x v="229"/>
            <x v="296"/>
          </reference>
        </references>
      </pivotArea>
    </format>
    <format dxfId="417">
      <pivotArea dataOnly="0" labelOnly="1" outline="0" fieldPosition="0">
        <references count="6">
          <reference field="3" count="1" selected="0">
            <x v="36"/>
          </reference>
          <reference field="4" count="1" selected="0">
            <x v="0"/>
          </reference>
          <reference field="5" count="1" selected="0">
            <x v="51"/>
          </reference>
          <reference field="6" count="1" selected="0">
            <x v="40"/>
          </reference>
          <reference field="7" count="1" selected="0">
            <x v="49"/>
          </reference>
          <reference field="8" count="1">
            <x v="95"/>
          </reference>
        </references>
      </pivotArea>
    </format>
    <format dxfId="416">
      <pivotArea dataOnly="0" labelOnly="1" outline="0" fieldPosition="0">
        <references count="6">
          <reference field="3" count="1" selected="0">
            <x v="36"/>
          </reference>
          <reference field="4" count="1" selected="0">
            <x v="0"/>
          </reference>
          <reference field="5" count="1" selected="0">
            <x v="53"/>
          </reference>
          <reference field="6" count="1" selected="0">
            <x v="1"/>
          </reference>
          <reference field="7" count="1" selected="0">
            <x v="124"/>
          </reference>
          <reference field="8" count="2">
            <x v="241"/>
            <x v="300"/>
          </reference>
        </references>
      </pivotArea>
    </format>
    <format dxfId="415">
      <pivotArea dataOnly="0" labelOnly="1" outline="0" fieldPosition="0">
        <references count="6">
          <reference field="3" count="1" selected="0">
            <x v="36"/>
          </reference>
          <reference field="4" count="1" selected="0">
            <x v="0"/>
          </reference>
          <reference field="5" count="1" selected="0">
            <x v="55"/>
          </reference>
          <reference field="6" count="1" selected="0">
            <x v="26"/>
          </reference>
          <reference field="7" count="1" selected="0">
            <x v="57"/>
          </reference>
          <reference field="8" count="7">
            <x v="115"/>
            <x v="134"/>
            <x v="146"/>
            <x v="149"/>
            <x v="176"/>
            <x v="204"/>
            <x v="306"/>
          </reference>
        </references>
      </pivotArea>
    </format>
    <format dxfId="414">
      <pivotArea dataOnly="0" labelOnly="1" outline="0" fieldPosition="0">
        <references count="6">
          <reference field="3" count="1" selected="0">
            <x v="36"/>
          </reference>
          <reference field="4" count="1" selected="0">
            <x v="0"/>
          </reference>
          <reference field="5" count="1" selected="0">
            <x v="58"/>
          </reference>
          <reference field="6" count="1" selected="0">
            <x v="14"/>
          </reference>
          <reference field="7" count="1" selected="0">
            <x v="67"/>
          </reference>
          <reference field="8" count="4">
            <x v="145"/>
            <x v="176"/>
            <x v="198"/>
            <x v="306"/>
          </reference>
        </references>
      </pivotArea>
    </format>
    <format dxfId="413">
      <pivotArea dataOnly="0" labelOnly="1" outline="0" fieldPosition="0">
        <references count="6">
          <reference field="3" count="1" selected="0">
            <x v="36"/>
          </reference>
          <reference field="4" count="1" selected="0">
            <x v="1"/>
          </reference>
          <reference field="5" count="1" selected="0">
            <x v="49"/>
          </reference>
          <reference field="6" count="1" selected="0">
            <x v="14"/>
          </reference>
          <reference field="7" count="1" selected="0">
            <x v="20"/>
          </reference>
          <reference field="8" count="4">
            <x v="69"/>
            <x v="149"/>
            <x v="168"/>
            <x v="320"/>
          </reference>
        </references>
      </pivotArea>
    </format>
    <format dxfId="412">
      <pivotArea dataOnly="0" labelOnly="1" outline="0" fieldPosition="0">
        <references count="6">
          <reference field="3" count="1" selected="0">
            <x v="36"/>
          </reference>
          <reference field="4" count="1" selected="0">
            <x v="4"/>
          </reference>
          <reference field="5" count="1" selected="0">
            <x v="55"/>
          </reference>
          <reference field="6" count="1" selected="0">
            <x v="26"/>
          </reference>
          <reference field="7" count="1" selected="0">
            <x v="36"/>
          </reference>
          <reference field="8" count="1">
            <x v="193"/>
          </reference>
        </references>
      </pivotArea>
    </format>
    <format dxfId="411">
      <pivotArea dataOnly="0" labelOnly="1" outline="0" fieldPosition="0">
        <references count="6">
          <reference field="3" count="1" selected="0">
            <x v="36"/>
          </reference>
          <reference field="4" count="1" selected="0">
            <x v="5"/>
          </reference>
          <reference field="5" count="1" selected="0">
            <x v="52"/>
          </reference>
          <reference field="6" count="1" selected="0">
            <x v="1"/>
          </reference>
          <reference field="7" count="1" selected="0">
            <x v="9"/>
          </reference>
          <reference field="8" count="4">
            <x v="167"/>
            <x v="193"/>
            <x v="245"/>
            <x v="306"/>
          </reference>
        </references>
      </pivotArea>
    </format>
    <format dxfId="410">
      <pivotArea dataOnly="0" labelOnly="1" outline="0" fieldPosition="0">
        <references count="6">
          <reference field="3" count="1" selected="0">
            <x v="36"/>
          </reference>
          <reference field="4" count="1" selected="0">
            <x v="5"/>
          </reference>
          <reference field="5" count="1" selected="0">
            <x v="55"/>
          </reference>
          <reference field="6" count="1" selected="0">
            <x v="26"/>
          </reference>
          <reference field="7" count="1" selected="0">
            <x v="107"/>
          </reference>
          <reference field="8" count="4">
            <x v="178"/>
            <x v="204"/>
            <x v="246"/>
            <x v="280"/>
          </reference>
        </references>
      </pivotArea>
    </format>
    <format dxfId="409">
      <pivotArea dataOnly="0" labelOnly="1" outline="0" fieldPosition="0">
        <references count="6">
          <reference field="3" count="1" selected="0">
            <x v="36"/>
          </reference>
          <reference field="4" count="1" selected="0">
            <x v="5"/>
          </reference>
          <reference field="5" count="1" selected="0">
            <x v="56"/>
          </reference>
          <reference field="6" count="1" selected="0">
            <x v="14"/>
          </reference>
          <reference field="7" count="1" selected="0">
            <x v="27"/>
          </reference>
          <reference field="8" count="4">
            <x v="91"/>
            <x v="212"/>
            <x v="263"/>
            <x v="320"/>
          </reference>
        </references>
      </pivotArea>
    </format>
    <format dxfId="408">
      <pivotArea dataOnly="0" labelOnly="1" outline="0" fieldPosition="0">
        <references count="6">
          <reference field="3" count="1" selected="0">
            <x v="37"/>
          </reference>
          <reference field="4" count="1" selected="0">
            <x v="0"/>
          </reference>
          <reference field="5" count="1" selected="0">
            <x v="2"/>
          </reference>
          <reference field="6" count="1" selected="0">
            <x v="11"/>
          </reference>
          <reference field="7" count="1" selected="0">
            <x v="20"/>
          </reference>
          <reference field="8" count="2">
            <x v="47"/>
            <x v="61"/>
          </reference>
        </references>
      </pivotArea>
    </format>
    <format dxfId="407">
      <pivotArea dataOnly="0" labelOnly="1" outline="0" fieldPosition="0">
        <references count="6">
          <reference field="3" count="1" selected="0">
            <x v="37"/>
          </reference>
          <reference field="4" count="1" selected="0">
            <x v="0"/>
          </reference>
          <reference field="5" count="1" selected="0">
            <x v="2"/>
          </reference>
          <reference field="6" count="1" selected="0">
            <x v="31"/>
          </reference>
          <reference field="7" count="1" selected="0">
            <x v="20"/>
          </reference>
          <reference field="8" count="1">
            <x v="52"/>
          </reference>
        </references>
      </pivotArea>
    </format>
    <format dxfId="406">
      <pivotArea dataOnly="0" labelOnly="1" outline="0" fieldPosition="0">
        <references count="6">
          <reference field="3" count="1" selected="0">
            <x v="37"/>
          </reference>
          <reference field="4" count="1" selected="0">
            <x v="0"/>
          </reference>
          <reference field="5" count="1" selected="0">
            <x v="19"/>
          </reference>
          <reference field="6" count="1" selected="0">
            <x v="14"/>
          </reference>
          <reference field="7" count="1" selected="0">
            <x v="48"/>
          </reference>
          <reference field="8" count="1">
            <x v="198"/>
          </reference>
        </references>
      </pivotArea>
    </format>
    <format dxfId="405">
      <pivotArea dataOnly="0" labelOnly="1" outline="0" fieldPosition="0">
        <references count="6">
          <reference field="3" count="1" selected="0">
            <x v="37"/>
          </reference>
          <reference field="4" count="1" selected="0">
            <x v="0"/>
          </reference>
          <reference field="5" count="1" selected="0">
            <x v="35"/>
          </reference>
          <reference field="6" count="1" selected="0">
            <x v="2"/>
          </reference>
          <reference field="7" count="1" selected="0">
            <x v="77"/>
          </reference>
          <reference field="8" count="1">
            <x v="171"/>
          </reference>
        </references>
      </pivotArea>
    </format>
    <format dxfId="404">
      <pivotArea dataOnly="0" labelOnly="1" outline="0" fieldPosition="0">
        <references count="1">
          <reference field="4294967294" count="3">
            <x v="0"/>
            <x v="1"/>
            <x v="2"/>
          </reference>
        </references>
      </pivotArea>
    </format>
    <format dxfId="403">
      <pivotArea dataOnly="0" labelOnly="1" outline="0" fieldPosition="0">
        <references count="1">
          <reference field="4294967294" count="3">
            <x v="0"/>
            <x v="1"/>
            <x v="2"/>
          </reference>
        </references>
      </pivotArea>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5" cacheId="79" applyNumberFormats="0" applyBorderFormats="0" applyFontFormats="0" applyPatternFormats="0" applyAlignmentFormats="0" applyWidthHeightFormats="1" dataCaption="Values" grandTotalCaption="Total:" updatedVersion="6" minRefreshableVersion="3" itemPrintTitles="1" createdVersion="6" indent="0" compact="0" compactData="0" multipleFieldFilters="0">
  <location ref="A4:G390" firstHeaderRow="0" firstDataRow="1" firstDataCol="3" rowPageCount="2" colPageCount="1"/>
  <pivotFields count="28">
    <pivotField compact="0" outline="0" showAll="0"/>
    <pivotField compact="0" outline="0" showAll="0"/>
    <pivotField axis="axisPage" compact="0" outline="0" multipleItemSelectionAllowed="1" showAll="0">
      <items count="19">
        <item x="10"/>
        <item x="16"/>
        <item x="5"/>
        <item x="3"/>
        <item x="6"/>
        <item x="7"/>
        <item x="4"/>
        <item x="12"/>
        <item x="2"/>
        <item x="1"/>
        <item x="15"/>
        <item x="14"/>
        <item x="13"/>
        <item x="11"/>
        <item x="9"/>
        <item x="8"/>
        <item x="0"/>
        <item x="17"/>
        <item t="default"/>
      </items>
    </pivotField>
    <pivotField axis="axisPage" compact="0" outline="0" multipleItemSelectionAllowed="1" showAll="0">
      <items count="3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t="default"/>
      </items>
    </pivotField>
    <pivotField compact="0" outline="0" showAll="0"/>
    <pivotField axis="axisRow" compact="0" outline="0" showAll="0" defaultSubtotal="0">
      <items count="71">
        <item x="62"/>
        <item x="15"/>
        <item x="0"/>
        <item x="40"/>
        <item x="41"/>
        <item x="16"/>
        <item x="17"/>
        <item x="58"/>
        <item x="66"/>
        <item x="30"/>
        <item x="18"/>
        <item x="6"/>
        <item x="19"/>
        <item x="20"/>
        <item x="12"/>
        <item x="9"/>
        <item x="32"/>
        <item x="33"/>
        <item x="42"/>
        <item x="11"/>
        <item x="52"/>
        <item x="34"/>
        <item x="21"/>
        <item x="51"/>
        <item x="59"/>
        <item x="43"/>
        <item x="35"/>
        <item x="22"/>
        <item x="7"/>
        <item x="53"/>
        <item x="44"/>
        <item x="1"/>
        <item x="54"/>
        <item x="23"/>
        <item x="24"/>
        <item x="2"/>
        <item x="25"/>
        <item x="56"/>
        <item x="31"/>
        <item x="45"/>
        <item x="46"/>
        <item x="60"/>
        <item x="4"/>
        <item x="37"/>
        <item x="26"/>
        <item x="27"/>
        <item x="47"/>
        <item x="48"/>
        <item x="28"/>
        <item x="3"/>
        <item x="14"/>
        <item x="67"/>
        <item x="10"/>
        <item x="8"/>
        <item m="1" x="69"/>
        <item x="5"/>
        <item x="13"/>
        <item x="65"/>
        <item x="68"/>
        <item x="49"/>
        <item x="39"/>
        <item x="50"/>
        <item x="57"/>
        <item x="29"/>
        <item x="63"/>
        <item x="61"/>
        <item m="1" x="70"/>
        <item x="36"/>
        <item x="64"/>
        <item x="38"/>
        <item x="55"/>
      </items>
    </pivotField>
    <pivotField axis="axisRow" compact="0" outline="0" showAll="0">
      <items count="71">
        <item x="56"/>
        <item x="8"/>
        <item x="2"/>
        <item x="67"/>
        <item x="54"/>
        <item x="29"/>
        <item x="36"/>
        <item x="45"/>
        <item x="25"/>
        <item x="26"/>
        <item x="40"/>
        <item x="0"/>
        <item x="23"/>
        <item x="6"/>
        <item x="3"/>
        <item x="7"/>
        <item x="43"/>
        <item x="59"/>
        <item x="33"/>
        <item x="13"/>
        <item x="15"/>
        <item x="18"/>
        <item x="19"/>
        <item x="32"/>
        <item x="10"/>
        <item x="1"/>
        <item x="4"/>
        <item x="30"/>
        <item x="38"/>
        <item x="48"/>
        <item x="41"/>
        <item x="5"/>
        <item x="53"/>
        <item x="57"/>
        <item x="47"/>
        <item x="17"/>
        <item x="24"/>
        <item x="22"/>
        <item m="1" x="68"/>
        <item x="28"/>
        <item m="1" x="69"/>
        <item x="31"/>
        <item x="58"/>
        <item x="42"/>
        <item x="44"/>
        <item x="49"/>
        <item x="60"/>
        <item x="46"/>
        <item x="21"/>
        <item x="66"/>
        <item x="11"/>
        <item x="37"/>
        <item x="62"/>
        <item x="61"/>
        <item x="27"/>
        <item x="35"/>
        <item x="55"/>
        <item x="63"/>
        <item x="50"/>
        <item x="51"/>
        <item x="12"/>
        <item x="20"/>
        <item x="16"/>
        <item x="14"/>
        <item x="52"/>
        <item x="34"/>
        <item x="65"/>
        <item x="39"/>
        <item x="9"/>
        <item x="64"/>
        <item t="default"/>
      </items>
    </pivotField>
    <pivotField compact="0" numFmtId="164" outline="0" showAll="0"/>
    <pivotField compact="0" numFmtId="164" outline="0" showAll="0"/>
    <pivotField compact="0" outline="0" showAll="0"/>
    <pivotField compact="0" outline="0" showAll="0"/>
    <pivotField axis="axisRow" compact="0" outline="0" showAll="0" defaultSubtotal="0">
      <items count="378">
        <item x="105"/>
        <item x="106"/>
        <item x="221"/>
        <item x="222"/>
        <item x="243"/>
        <item x="245"/>
        <item x="246"/>
        <item x="180"/>
        <item x="347"/>
        <item x="91"/>
        <item x="98"/>
        <item x="154"/>
        <item x="264"/>
        <item x="120"/>
        <item m="1" x="376"/>
        <item m="1" x="370"/>
        <item m="1" x="374"/>
        <item m="1" x="375"/>
        <item m="1" x="369"/>
        <item m="1" x="371"/>
        <item m="1" x="377"/>
        <item x="295"/>
        <item x="184"/>
        <item x="145"/>
        <item x="51"/>
        <item x="83"/>
        <item x="5"/>
        <item x="102"/>
        <item x="107"/>
        <item x="326"/>
        <item x="337"/>
        <item x="26"/>
        <item x="316"/>
        <item x="25"/>
        <item x="140"/>
        <item x="321"/>
        <item x="331"/>
        <item x="144"/>
        <item x="298"/>
        <item x="32"/>
        <item x="18"/>
        <item x="176"/>
        <item x="232"/>
        <item x="288"/>
        <item x="313"/>
        <item x="114"/>
        <item x="210"/>
        <item x="108"/>
        <item x="39"/>
        <item x="112"/>
        <item x="109"/>
        <item x="97"/>
        <item x="99"/>
        <item x="60"/>
        <item x="211"/>
        <item x="123"/>
        <item x="310"/>
        <item x="127"/>
        <item x="311"/>
        <item x="10"/>
        <item x="224"/>
        <item x="129"/>
        <item x="187"/>
        <item x="183"/>
        <item x="110"/>
        <item x="179"/>
        <item x="309"/>
        <item x="188"/>
        <item x="101"/>
        <item x="189"/>
        <item x="8"/>
        <item x="248"/>
        <item x="69"/>
        <item x="186"/>
        <item x="172"/>
        <item x="283"/>
        <item x="185"/>
        <item x="192"/>
        <item x="34"/>
        <item x="333"/>
        <item x="124"/>
        <item x="19"/>
        <item x="196"/>
        <item x="121"/>
        <item x="122"/>
        <item x="130"/>
        <item x="300"/>
        <item x="290"/>
        <item x="317"/>
        <item x="90"/>
        <item x="362"/>
        <item x="363"/>
        <item x="190"/>
        <item x="223"/>
        <item x="236"/>
        <item x="244"/>
        <item x="182"/>
        <item x="6"/>
        <item x="340"/>
        <item x="233"/>
        <item x="191"/>
        <item x="92"/>
        <item x="322"/>
        <item x="136"/>
        <item x="296"/>
        <item x="320"/>
        <item x="88"/>
        <item x="89"/>
        <item x="241"/>
        <item x="242"/>
        <item x="303"/>
        <item m="1" x="373"/>
        <item x="7"/>
        <item x="247"/>
        <item x="307"/>
        <item x="287"/>
        <item x="265"/>
        <item x="268"/>
        <item x="86"/>
        <item x="266"/>
        <item x="240"/>
        <item x="267"/>
        <item x="270"/>
        <item x="104"/>
        <item x="82"/>
        <item x="286"/>
        <item x="249"/>
        <item x="255"/>
        <item x="235"/>
        <item x="115"/>
        <item x="269"/>
        <item x="100"/>
        <item x="28"/>
        <item x="364"/>
        <item x="181"/>
        <item x="237"/>
        <item x="250"/>
        <item x="85"/>
        <item x="272"/>
        <item x="273"/>
        <item x="274"/>
        <item x="81"/>
        <item x="135"/>
        <item x="168"/>
        <item x="279"/>
        <item x="357"/>
        <item x="253"/>
        <item x="54"/>
        <item x="36"/>
        <item x="197"/>
        <item x="126"/>
        <item x="335"/>
        <item x="174"/>
        <item x="285"/>
        <item x="366"/>
        <item x="164"/>
        <item x="215"/>
        <item x="276"/>
        <item x="354"/>
        <item x="234"/>
        <item x="338"/>
        <item x="284"/>
        <item x="173"/>
        <item x="4"/>
        <item x="16"/>
        <item x="23"/>
        <item x="30"/>
        <item x="94"/>
        <item x="138"/>
        <item x="143"/>
        <item x="194"/>
        <item x="199"/>
        <item x="312"/>
        <item x="315"/>
        <item x="324"/>
        <item x="329"/>
        <item x="339"/>
        <item x="239"/>
        <item x="61"/>
        <item x="132"/>
        <item x="217"/>
        <item x="292"/>
        <item x="319"/>
        <item x="165"/>
        <item x="277"/>
        <item x="355"/>
        <item x="358"/>
        <item x="148"/>
        <item x="260"/>
        <item x="343"/>
        <item x="157"/>
        <item x="367"/>
        <item x="170"/>
        <item x="281"/>
        <item x="308"/>
        <item x="166"/>
        <item x="169"/>
        <item x="280"/>
        <item x="359"/>
        <item x="230"/>
        <item x="351"/>
        <item x="271"/>
        <item x="158"/>
        <item x="167"/>
        <item x="131"/>
        <item x="291"/>
        <item x="160"/>
        <item x="301"/>
        <item x="116"/>
        <item x="327"/>
        <item x="318"/>
        <item x="334"/>
        <item x="254"/>
        <item x="360"/>
        <item x="155"/>
        <item x="29"/>
        <item x="352"/>
        <item x="20"/>
        <item x="93"/>
        <item x="314"/>
        <item x="342"/>
        <item x="71"/>
        <item x="278"/>
        <item x="159"/>
        <item x="201"/>
        <item x="216"/>
        <item x="218"/>
        <item x="35"/>
        <item x="68"/>
        <item x="96"/>
        <item x="219"/>
        <item x="62"/>
        <item x="293"/>
        <item x="149"/>
        <item x="72"/>
        <item x="231"/>
        <item x="84"/>
        <item x="353"/>
        <item x="161"/>
        <item x="150"/>
        <item x="261"/>
        <item x="344"/>
        <item x="171"/>
        <item x="282"/>
        <item x="361"/>
        <item x="350"/>
        <item x="177"/>
        <item x="58"/>
        <item x="213"/>
        <item x="137"/>
        <item x="80"/>
        <item x="128"/>
        <item x="289"/>
        <item x="368"/>
        <item x="125"/>
        <item x="256"/>
        <item x="63"/>
        <item x="45"/>
        <item x="203"/>
        <item x="46"/>
        <item x="204"/>
        <item x="251"/>
        <item x="345"/>
        <item x="294"/>
        <item x="302"/>
        <item x="12"/>
        <item x="252"/>
        <item x="356"/>
        <item x="95"/>
        <item x="220"/>
        <item x="64"/>
        <item x="142"/>
        <item x="365"/>
        <item x="24"/>
        <item x="348"/>
        <item x="47"/>
        <item x="205"/>
        <item x="336"/>
        <item x="17"/>
        <item x="31"/>
        <item x="139"/>
        <item x="195"/>
        <item x="325"/>
        <item x="21"/>
        <item x="38"/>
        <item x="141"/>
        <item x="198"/>
        <item x="328"/>
        <item x="65"/>
        <item x="48"/>
        <item x="49"/>
        <item x="206"/>
        <item x="207"/>
        <item x="22"/>
        <item x="66"/>
        <item x="13"/>
        <item x="323"/>
        <item x="305"/>
        <item x="332"/>
        <item x="134"/>
        <item x="67"/>
        <item x="33"/>
        <item x="151"/>
        <item x="208"/>
        <item x="37"/>
        <item x="56"/>
        <item x="11"/>
        <item x="133"/>
        <item x="27"/>
        <item x="9"/>
        <item x="330"/>
        <item x="0"/>
        <item x="1"/>
        <item x="14"/>
        <item x="2"/>
        <item x="15"/>
        <item x="3"/>
        <item x="193"/>
        <item x="258"/>
        <item x="259"/>
        <item x="146"/>
        <item x="162"/>
        <item x="275"/>
        <item x="147"/>
        <item x="163"/>
        <item x="257"/>
        <item x="117"/>
        <item x="40"/>
        <item x="43"/>
        <item x="41"/>
        <item x="59"/>
        <item x="225"/>
        <item x="70"/>
        <item x="44"/>
        <item x="156"/>
        <item x="57"/>
        <item x="212"/>
        <item x="53"/>
        <item x="111"/>
        <item x="214"/>
        <item x="118"/>
        <item x="119"/>
        <item x="55"/>
        <item x="200"/>
        <item x="341"/>
        <item x="42"/>
        <item x="73"/>
        <item x="226"/>
        <item x="227"/>
        <item x="74"/>
        <item x="75"/>
        <item x="228"/>
        <item x="76"/>
        <item x="77"/>
        <item x="229"/>
        <item x="78"/>
        <item x="79"/>
        <item x="175"/>
        <item x="87"/>
        <item x="52"/>
        <item x="238"/>
        <item x="153"/>
        <item m="1" x="372"/>
        <item x="113"/>
        <item x="306"/>
        <item x="50"/>
        <item x="152"/>
        <item x="209"/>
        <item x="262"/>
        <item x="346"/>
        <item x="263"/>
        <item x="349"/>
        <item x="297"/>
        <item x="299"/>
        <item x="103"/>
        <item x="202"/>
        <item x="304"/>
        <item x="178"/>
      </items>
    </pivotField>
    <pivotField dataField="1" compact="0" numFmtId="4" outline="0" showAll="0"/>
    <pivotField dataField="1" compact="0" numFmtId="4" outline="0" showAll="0"/>
    <pivotField compact="0" outline="0" showAll="0"/>
    <pivotField compact="0" outline="0" showAll="0"/>
    <pivotField compact="0" outline="0" showAll="0"/>
    <pivotField dataField="1" compact="0" numFmtId="4" outline="0" showAll="0"/>
    <pivotField compact="0" outline="0" showAll="0"/>
    <pivotField compact="0" outline="0" showAll="0"/>
    <pivotField compact="0" outline="0" showAll="0"/>
    <pivotField compact="0" outline="0" showAll="0"/>
    <pivotField compact="0" outline="0" showAll="0"/>
    <pivotField compact="0" outline="0" showAll="0"/>
    <pivotField compact="0" numFmtId="1" outline="0" showAll="0"/>
    <pivotField compact="0" outline="0" showAll="0"/>
    <pivotField dataField="1" compact="0" numFmtId="10" outline="0" showAll="0"/>
    <pivotField compact="0" outline="0" showAll="0"/>
  </pivotFields>
  <rowFields count="3">
    <field x="5"/>
    <field x="11"/>
    <field x="6"/>
  </rowFields>
  <rowItems count="386">
    <i>
      <x/>
      <x v="325"/>
      <x v="62"/>
    </i>
    <i>
      <x v="1"/>
      <x v="10"/>
      <x v="50"/>
    </i>
    <i r="1">
      <x v="23"/>
      <x v="50"/>
    </i>
    <i r="1">
      <x v="48"/>
      <x v="50"/>
    </i>
    <i r="1">
      <x v="52"/>
      <x v="50"/>
    </i>
    <i>
      <x v="2"/>
      <x v="70"/>
      <x v="31"/>
    </i>
    <i r="1">
      <x v="102"/>
      <x v="11"/>
    </i>
    <i r="1">
      <x v="131"/>
      <x v="31"/>
    </i>
    <i r="1">
      <x v="308"/>
      <x v="31"/>
    </i>
    <i r="1">
      <x v="309"/>
      <x v="11"/>
    </i>
    <i r="1">
      <x v="311"/>
      <x v="11"/>
    </i>
    <i r="1">
      <x v="318"/>
      <x v="60"/>
    </i>
    <i r="1">
      <x v="320"/>
      <x v="60"/>
    </i>
    <i r="1">
      <x v="327"/>
      <x v="60"/>
    </i>
    <i r="1">
      <x v="329"/>
      <x v="19"/>
    </i>
    <i r="1">
      <x v="343"/>
      <x v="60"/>
    </i>
    <i r="1">
      <x v="344"/>
      <x v="60"/>
    </i>
    <i r="1">
      <x v="345"/>
      <x v="19"/>
    </i>
    <i r="2">
      <x v="60"/>
    </i>
    <i r="2">
      <x v="63"/>
    </i>
    <i>
      <x v="3"/>
      <x v="13"/>
      <x v="43"/>
    </i>
    <i>
      <x v="4"/>
      <x v="13"/>
      <x v="16"/>
    </i>
    <i>
      <x v="5"/>
      <x v="323"/>
      <x v="20"/>
    </i>
    <i r="1">
      <x v="328"/>
      <x v="20"/>
    </i>
    <i>
      <x v="6"/>
      <x v="68"/>
      <x v="65"/>
    </i>
    <i r="1">
      <x v="319"/>
      <x v="20"/>
    </i>
    <i r="1">
      <x v="333"/>
      <x v="62"/>
    </i>
    <i>
      <x v="7"/>
      <x v="224"/>
      <x v="14"/>
    </i>
    <i r="1">
      <x v="372"/>
      <x v="14"/>
    </i>
    <i r="1">
      <x v="375"/>
      <x v="14"/>
    </i>
    <i>
      <x v="8"/>
      <x v="220"/>
      <x v="55"/>
    </i>
    <i>
      <x v="9"/>
      <x v="65"/>
      <x v="27"/>
    </i>
    <i r="1">
      <x v="128"/>
      <x v="27"/>
    </i>
    <i r="1">
      <x v="187"/>
      <x v="27"/>
    </i>
    <i r="1">
      <x v="188"/>
      <x v="27"/>
    </i>
    <i r="1">
      <x v="189"/>
      <x v="27"/>
    </i>
    <i r="1">
      <x v="233"/>
      <x v="32"/>
    </i>
    <i r="1">
      <x v="236"/>
      <x v="27"/>
    </i>
    <i>
      <x v="10"/>
      <x v="137"/>
      <x v="25"/>
    </i>
    <i r="1">
      <x v="239"/>
      <x v="25"/>
    </i>
    <i r="1">
      <x v="240"/>
      <x v="25"/>
    </i>
    <i r="1">
      <x v="241"/>
      <x v="25"/>
    </i>
    <i r="1">
      <x v="257"/>
      <x v="25"/>
    </i>
    <i r="1">
      <x v="258"/>
      <x v="25"/>
    </i>
    <i r="1">
      <x v="259"/>
      <x v="25"/>
    </i>
    <i r="1">
      <x v="260"/>
      <x v="25"/>
    </i>
    <i r="1">
      <x v="262"/>
      <x v="25"/>
    </i>
    <i r="1">
      <x v="275"/>
      <x v="25"/>
    </i>
    <i r="1">
      <x v="276"/>
      <x v="25"/>
    </i>
    <i r="1">
      <x v="289"/>
      <x v="25"/>
    </i>
    <i r="1">
      <x v="290"/>
      <x v="25"/>
    </i>
    <i r="1">
      <x v="291"/>
      <x v="25"/>
    </i>
    <i r="1">
      <x v="292"/>
      <x v="25"/>
    </i>
    <i r="1">
      <x v="302"/>
      <x v="25"/>
    </i>
    <i r="1">
      <x v="303"/>
      <x v="25"/>
    </i>
    <i r="1">
      <x v="317"/>
      <x v="25"/>
    </i>
    <i r="1">
      <x v="365"/>
      <x v="25"/>
    </i>
    <i r="1">
      <x v="366"/>
      <x v="25"/>
    </i>
    <i r="1">
      <x v="367"/>
      <x v="25"/>
    </i>
    <i r="1">
      <x v="368"/>
      <x v="25"/>
    </i>
    <i r="1">
      <x v="369"/>
      <x v="25"/>
    </i>
    <i>
      <x v="11"/>
      <x v="24"/>
      <x v="13"/>
    </i>
    <i r="1">
      <x v="27"/>
      <x v="13"/>
    </i>
    <i r="1">
      <x v="59"/>
      <x v="13"/>
    </i>
    <i r="1">
      <x v="306"/>
      <x v="13"/>
    </i>
    <i r="1">
      <x v="374"/>
      <x v="13"/>
    </i>
    <i>
      <x v="12"/>
      <x v="359"/>
      <x v="25"/>
    </i>
    <i>
      <x v="13"/>
      <x v="337"/>
      <x v="35"/>
    </i>
    <i>
      <x v="14"/>
      <x v="250"/>
      <x v="68"/>
    </i>
    <i r="1">
      <x v="263"/>
      <x v="68"/>
    </i>
    <i r="1">
      <x v="298"/>
      <x v="68"/>
    </i>
    <i r="1">
      <x v="299"/>
      <x v="68"/>
    </i>
    <i r="1">
      <x v="301"/>
      <x v="68"/>
    </i>
    <i r="1">
      <x v="361"/>
      <x v="68"/>
    </i>
    <i r="1">
      <x v="370"/>
      <x v="68"/>
    </i>
    <i>
      <x v="15"/>
      <x v="7"/>
      <x v="68"/>
    </i>
    <i r="1">
      <x v="8"/>
      <x v="68"/>
    </i>
    <i r="1">
      <x v="11"/>
      <x v="68"/>
    </i>
    <i r="1">
      <x v="12"/>
      <x v="68"/>
    </i>
    <i r="1">
      <x v="32"/>
      <x v="68"/>
    </i>
    <i r="1">
      <x v="33"/>
      <x v="68"/>
    </i>
    <i r="1">
      <x v="34"/>
      <x v="68"/>
    </i>
    <i r="1">
      <x v="35"/>
      <x v="68"/>
    </i>
    <i r="1">
      <x v="36"/>
      <x v="68"/>
    </i>
    <i r="1">
      <x v="37"/>
      <x v="68"/>
    </i>
    <i r="1">
      <x v="38"/>
      <x v="68"/>
    </i>
    <i r="1">
      <x v="39"/>
      <x v="68"/>
    </i>
    <i r="1">
      <x v="40"/>
      <x v="68"/>
    </i>
    <i r="1">
      <x v="41"/>
      <x v="68"/>
    </i>
    <i r="1">
      <x v="42"/>
      <x v="68"/>
    </i>
    <i r="1">
      <x v="43"/>
      <x v="68"/>
    </i>
    <i r="1">
      <x v="44"/>
      <x v="68"/>
    </i>
    <i r="1">
      <x v="46"/>
      <x v="68"/>
    </i>
    <i r="1">
      <x v="77"/>
      <x v="68"/>
    </i>
    <i r="1">
      <x v="78"/>
      <x v="68"/>
    </i>
    <i r="1">
      <x v="79"/>
      <x v="68"/>
    </i>
    <i r="1">
      <x v="80"/>
      <x v="68"/>
    </i>
    <i r="1">
      <x v="81"/>
      <x v="68"/>
    </i>
    <i r="1">
      <x v="82"/>
      <x v="68"/>
    </i>
    <i r="1">
      <x v="94"/>
      <x v="68"/>
    </i>
    <i r="1">
      <x v="118"/>
      <x v="68"/>
    </i>
    <i r="1">
      <x v="134"/>
      <x v="68"/>
    </i>
    <i r="1">
      <x v="147"/>
      <x v="68"/>
    </i>
    <i r="1">
      <x v="251"/>
      <x v="68"/>
    </i>
    <i r="1">
      <x v="252"/>
      <x v="68"/>
    </i>
    <i r="1">
      <x v="268"/>
      <x v="68"/>
    </i>
    <i r="1">
      <x v="273"/>
      <x v="68"/>
    </i>
    <i r="1">
      <x v="274"/>
      <x v="68"/>
    </i>
    <i r="1">
      <x v="371"/>
      <x v="68"/>
    </i>
    <i>
      <x v="16"/>
      <x v="61"/>
      <x v="64"/>
    </i>
    <i r="1">
      <x v="96"/>
      <x v="14"/>
    </i>
    <i r="1">
      <x v="116"/>
      <x v="53"/>
    </i>
    <i r="1">
      <x v="119"/>
      <x v="64"/>
    </i>
    <i r="1">
      <x v="121"/>
      <x v="52"/>
    </i>
    <i r="1">
      <x v="123"/>
      <x v="55"/>
    </i>
    <i r="1">
      <x v="310"/>
      <x v="64"/>
    </i>
    <i>
      <x v="17"/>
      <x/>
      <x v="6"/>
    </i>
    <i r="1">
      <x v="1"/>
      <x v="6"/>
    </i>
    <i r="1">
      <x v="28"/>
      <x v="6"/>
    </i>
    <i r="1">
      <x v="47"/>
      <x v="6"/>
    </i>
    <i r="1">
      <x v="50"/>
      <x v="6"/>
    </i>
    <i r="1">
      <x v="64"/>
      <x v="6"/>
    </i>
    <i>
      <x v="18"/>
      <x v="13"/>
      <x v="44"/>
    </i>
    <i>
      <x v="19"/>
      <x v="117"/>
      <x v="14"/>
    </i>
    <i r="1">
      <x v="132"/>
      <x v="14"/>
    </i>
    <i>
      <x v="20"/>
      <x v="63"/>
      <x v="14"/>
    </i>
    <i r="1">
      <x v="130"/>
      <x v="14"/>
    </i>
    <i r="1">
      <x v="135"/>
      <x v="14"/>
    </i>
    <i r="1">
      <x v="214"/>
      <x v="14"/>
    </i>
    <i r="1">
      <x v="360"/>
      <x v="14"/>
    </i>
    <i>
      <x v="21"/>
      <x v="338"/>
      <x v="51"/>
    </i>
    <i>
      <x v="22"/>
      <x v="334"/>
      <x v="21"/>
    </i>
    <i r="1">
      <x v="342"/>
      <x v="21"/>
    </i>
    <i>
      <x v="23"/>
      <x v="83"/>
      <x v="1"/>
    </i>
    <i r="1">
      <x v="84"/>
      <x v="1"/>
    </i>
    <i r="1">
      <x v="85"/>
      <x v="1"/>
    </i>
    <i r="1">
      <x v="86"/>
      <x v="1"/>
    </i>
    <i r="1">
      <x v="87"/>
      <x v="1"/>
    </i>
    <i r="1">
      <x v="88"/>
      <x v="1"/>
    </i>
    <i r="1">
      <x v="204"/>
      <x v="1"/>
    </i>
    <i r="1">
      <x v="205"/>
      <x v="1"/>
    </i>
    <i r="1">
      <x v="207"/>
      <x v="1"/>
    </i>
    <i r="1">
      <x v="210"/>
      <x v="1"/>
    </i>
    <i r="1">
      <x v="264"/>
      <x v="1"/>
    </i>
    <i r="1">
      <x v="373"/>
      <x v="1"/>
    </i>
    <i>
      <x v="24"/>
      <x v="54"/>
      <x v="48"/>
    </i>
    <i>
      <x v="25"/>
      <x v="13"/>
      <x v="7"/>
    </i>
    <i>
      <x v="26"/>
      <x v="49"/>
      <x v="28"/>
    </i>
    <i>
      <x v="27"/>
      <x v="245"/>
      <x v="22"/>
    </i>
    <i r="1">
      <x v="305"/>
      <x v="14"/>
    </i>
    <i r="1">
      <x v="335"/>
      <x v="22"/>
    </i>
    <i r="1">
      <x v="336"/>
      <x v="22"/>
    </i>
    <i>
      <x v="28"/>
      <x v="122"/>
      <x v="14"/>
    </i>
    <i r="1">
      <x v="190"/>
      <x v="4"/>
    </i>
    <i r="1">
      <x v="200"/>
      <x v="4"/>
    </i>
    <i r="1">
      <x v="201"/>
      <x v="4"/>
    </i>
    <i r="1">
      <x v="202"/>
      <x v="4"/>
    </i>
    <i r="1">
      <x v="215"/>
      <x v="15"/>
    </i>
    <i r="1">
      <x v="216"/>
      <x v="3"/>
    </i>
    <i r="1">
      <x v="218"/>
      <x v="15"/>
    </i>
    <i r="1">
      <x v="219"/>
      <x v="15"/>
    </i>
    <i r="1">
      <x v="223"/>
      <x v="15"/>
    </i>
    <i r="1">
      <x v="249"/>
      <x v="15"/>
    </i>
    <i r="1">
      <x v="265"/>
      <x v="15"/>
    </i>
    <i r="1">
      <x v="271"/>
      <x v="15"/>
    </i>
    <i r="1">
      <x v="293"/>
      <x v="15"/>
    </i>
    <i r="1">
      <x v="295"/>
      <x v="15"/>
    </i>
    <i r="1">
      <x v="296"/>
      <x v="15"/>
    </i>
    <i>
      <x v="29"/>
      <x v="206"/>
      <x v="56"/>
    </i>
    <i>
      <x v="30"/>
      <x v="13"/>
      <x v="47"/>
    </i>
    <i>
      <x v="31"/>
      <x v="138"/>
      <x v="25"/>
    </i>
    <i r="1">
      <x v="139"/>
      <x v="25"/>
    </i>
    <i r="1">
      <x v="140"/>
      <x v="25"/>
    </i>
    <i r="1">
      <x v="237"/>
      <x v="25"/>
    </i>
    <i r="1">
      <x v="238"/>
      <x v="25"/>
    </i>
    <i r="1">
      <x v="247"/>
      <x v="25"/>
    </i>
    <i r="1">
      <x v="248"/>
      <x v="25"/>
    </i>
    <i r="1">
      <x v="312"/>
      <x v="25"/>
    </i>
    <i r="1">
      <x v="313"/>
      <x v="25"/>
    </i>
    <i r="1">
      <x v="314"/>
      <x v="25"/>
    </i>
    <i r="1">
      <x v="315"/>
      <x v="25"/>
    </i>
    <i r="1">
      <x v="316"/>
      <x v="25"/>
    </i>
    <i>
      <x v="32"/>
      <x v="321"/>
      <x v="19"/>
    </i>
    <i r="1">
      <x v="322"/>
      <x v="19"/>
    </i>
    <i>
      <x v="33"/>
      <x v="324"/>
      <x v="61"/>
    </i>
    <i r="1">
      <x v="330"/>
      <x v="61"/>
    </i>
    <i r="1">
      <x v="339"/>
      <x v="61"/>
    </i>
    <i>
      <x v="34"/>
      <x v="53"/>
      <x v="48"/>
    </i>
    <i r="1">
      <x v="155"/>
      <x v="48"/>
    </i>
    <i r="1">
      <x v="156"/>
      <x v="48"/>
    </i>
    <i r="1">
      <x v="157"/>
      <x v="48"/>
    </i>
    <i r="1">
      <x v="158"/>
      <x v="48"/>
    </i>
    <i r="1">
      <x v="177"/>
      <x v="33"/>
    </i>
    <i r="1">
      <x v="183"/>
      <x v="48"/>
    </i>
    <i r="1">
      <x v="184"/>
      <x v="48"/>
    </i>
    <i r="1">
      <x v="185"/>
      <x v="48"/>
    </i>
    <i r="1">
      <x v="195"/>
      <x v="48"/>
    </i>
    <i r="1">
      <x v="203"/>
      <x v="48"/>
    </i>
    <i r="1">
      <x v="222"/>
      <x v="48"/>
    </i>
    <i r="1">
      <x v="225"/>
      <x v="48"/>
    </i>
    <i r="1">
      <x v="267"/>
      <x v="48"/>
    </i>
    <i>
      <x v="35"/>
      <x v="51"/>
      <x v="2"/>
    </i>
    <i r="1">
      <x v="120"/>
      <x v="42"/>
    </i>
    <i r="1">
      <x v="141"/>
      <x v="5"/>
    </i>
    <i r="1">
      <x v="142"/>
      <x v="5"/>
    </i>
    <i r="1">
      <x v="143"/>
      <x v="2"/>
    </i>
    <i r="1">
      <x v="144"/>
      <x v="2"/>
    </i>
    <i r="1">
      <x v="145"/>
      <x v="2"/>
    </i>
    <i r="1">
      <x v="163"/>
      <x v="2"/>
    </i>
    <i r="1">
      <x v="164"/>
      <x v="2"/>
    </i>
    <i r="1">
      <x v="165"/>
      <x v="2"/>
    </i>
    <i r="1">
      <x v="166"/>
      <x v="2"/>
    </i>
    <i r="1">
      <x v="167"/>
      <x v="2"/>
    </i>
    <i r="1">
      <x v="168"/>
      <x v="2"/>
    </i>
    <i r="1">
      <x v="169"/>
      <x v="2"/>
    </i>
    <i r="1">
      <x v="170"/>
      <x v="2"/>
    </i>
    <i r="1">
      <x v="171"/>
      <x v="2"/>
    </i>
    <i r="1">
      <x v="172"/>
      <x v="2"/>
    </i>
    <i r="1">
      <x v="173"/>
      <x v="2"/>
    </i>
    <i r="1">
      <x v="174"/>
      <x v="2"/>
    </i>
    <i r="1">
      <x v="175"/>
      <x v="2"/>
    </i>
    <i r="1">
      <x v="176"/>
      <x v="2"/>
    </i>
    <i r="1">
      <x v="178"/>
      <x v="2"/>
    </i>
    <i r="1">
      <x v="179"/>
      <x v="2"/>
    </i>
    <i r="1">
      <x v="180"/>
      <x v="2"/>
    </i>
    <i r="1">
      <x v="181"/>
      <x v="2"/>
    </i>
    <i r="1">
      <x v="182"/>
      <x v="2"/>
    </i>
    <i r="1">
      <x v="186"/>
      <x v="2"/>
    </i>
    <i r="1">
      <x v="196"/>
      <x v="37"/>
    </i>
    <i r="1">
      <x v="197"/>
      <x v="37"/>
    </i>
    <i r="1">
      <x v="198"/>
      <x v="37"/>
    </i>
    <i r="1">
      <x v="213"/>
      <x v="37"/>
    </i>
    <i r="1">
      <x v="226"/>
      <x v="37"/>
    </i>
    <i r="1">
      <x v="230"/>
      <x v="2"/>
    </i>
    <i r="1">
      <x v="231"/>
      <x v="37"/>
    </i>
    <i r="1">
      <x v="256"/>
      <x v="37"/>
    </i>
    <i r="1">
      <x v="269"/>
      <x v="37"/>
    </i>
    <i r="1">
      <x v="270"/>
      <x v="37"/>
    </i>
    <i r="1">
      <x v="288"/>
      <x v="37"/>
    </i>
    <i r="1">
      <x v="294"/>
      <x v="37"/>
    </i>
    <i r="1">
      <x v="300"/>
      <x v="37"/>
    </i>
    <i>
      <x v="36"/>
      <x v="192"/>
      <x v="14"/>
    </i>
    <i r="1">
      <x v="193"/>
      <x v="14"/>
    </i>
    <i r="1">
      <x v="228"/>
      <x v="14"/>
    </i>
    <i r="1">
      <x v="358"/>
      <x v="14"/>
    </i>
    <i>
      <x v="37"/>
      <x v="22"/>
      <x/>
    </i>
    <i>
      <x v="38"/>
      <x v="76"/>
      <x v="41"/>
    </i>
    <i r="1">
      <x v="106"/>
      <x v="41"/>
    </i>
    <i r="1">
      <x v="107"/>
      <x v="41"/>
    </i>
    <i r="1">
      <x v="108"/>
      <x v="41"/>
    </i>
    <i r="1">
      <x v="109"/>
      <x v="41"/>
    </i>
    <i r="1">
      <x v="110"/>
      <x v="41"/>
    </i>
    <i r="1">
      <x v="376"/>
      <x v="69"/>
    </i>
    <i>
      <x v="39"/>
      <x v="13"/>
      <x v="34"/>
    </i>
    <i>
      <x v="40"/>
      <x v="13"/>
      <x v="44"/>
    </i>
    <i>
      <x v="41"/>
      <x v="2"/>
      <x v="1"/>
    </i>
    <i r="1">
      <x v="3"/>
      <x v="1"/>
    </i>
    <i r="1">
      <x v="4"/>
      <x v="1"/>
    </i>
    <i r="1">
      <x v="93"/>
      <x v="1"/>
    </i>
    <i r="1">
      <x v="95"/>
      <x v="1"/>
    </i>
    <i>
      <x v="42"/>
      <x v="29"/>
      <x v="14"/>
    </i>
    <i r="1">
      <x v="30"/>
      <x v="14"/>
    </i>
    <i r="1">
      <x v="97"/>
      <x v="14"/>
    </i>
    <i r="1">
      <x v="98"/>
      <x v="14"/>
    </i>
    <i r="1">
      <x v="99"/>
      <x v="14"/>
    </i>
    <i r="1">
      <x v="100"/>
      <x v="14"/>
    </i>
    <i>
      <x v="43"/>
      <x v="45"/>
      <x v="6"/>
    </i>
    <i r="1">
      <x v="129"/>
      <x v="6"/>
    </i>
    <i>
      <x v="44"/>
      <x v="55"/>
      <x v="1"/>
    </i>
    <i r="1">
      <x v="56"/>
      <x v="1"/>
    </i>
    <i r="1">
      <x v="57"/>
      <x v="1"/>
    </i>
    <i r="1">
      <x v="58"/>
      <x v="1"/>
    </i>
    <i r="1">
      <x v="60"/>
      <x v="1"/>
    </i>
    <i r="1">
      <x v="72"/>
      <x v="1"/>
    </i>
    <i r="1">
      <x v="89"/>
      <x v="1"/>
    </i>
    <i>
      <x v="45"/>
      <x v="242"/>
      <x v="12"/>
    </i>
    <i r="1">
      <x v="243"/>
      <x v="12"/>
    </i>
    <i r="1">
      <x v="244"/>
      <x v="12"/>
    </i>
    <i r="1">
      <x v="331"/>
      <x v="12"/>
    </i>
    <i r="1">
      <x v="332"/>
      <x v="12"/>
    </i>
    <i>
      <x v="46"/>
      <x v="13"/>
      <x v="29"/>
    </i>
    <i r="2">
      <x v="45"/>
    </i>
    <i>
      <x v="47"/>
      <x v="13"/>
      <x v="44"/>
    </i>
    <i>
      <x v="48"/>
      <x v="208"/>
      <x v="36"/>
    </i>
    <i r="1">
      <x v="221"/>
      <x v="36"/>
    </i>
    <i r="1">
      <x v="297"/>
      <x v="36"/>
    </i>
    <i>
      <x v="49"/>
      <x v="26"/>
      <x v="14"/>
    </i>
    <i>
      <x v="50"/>
      <x v="5"/>
      <x v="23"/>
    </i>
    <i r="1">
      <x v="6"/>
      <x v="17"/>
    </i>
    <i r="1">
      <x v="9"/>
      <x v="23"/>
    </i>
    <i r="1">
      <x v="101"/>
      <x v="18"/>
    </i>
    <i r="1">
      <x v="113"/>
      <x v="46"/>
    </i>
    <i r="1">
      <x v="114"/>
      <x v="23"/>
    </i>
    <i r="1">
      <x v="304"/>
      <x v="24"/>
    </i>
    <i>
      <x v="51"/>
      <x v="90"/>
      <x v="1"/>
    </i>
    <i r="1">
      <x v="91"/>
      <x v="1"/>
    </i>
    <i r="1">
      <x v="133"/>
      <x v="68"/>
    </i>
    <i>
      <x v="52"/>
      <x v="21"/>
      <x v="1"/>
    </i>
    <i r="1">
      <x v="31"/>
      <x v="1"/>
    </i>
    <i r="1">
      <x v="71"/>
      <x v="1"/>
    </i>
    <i r="1">
      <x v="217"/>
      <x v="1"/>
    </i>
    <i r="1">
      <x v="229"/>
      <x v="1"/>
    </i>
    <i>
      <x v="53"/>
      <x v="73"/>
      <x v="1"/>
    </i>
    <i r="1">
      <x v="74"/>
      <x v="1"/>
    </i>
    <i r="1">
      <x v="75"/>
      <x v="1"/>
    </i>
    <i r="1">
      <x v="161"/>
      <x v="1"/>
    </i>
    <i r="1">
      <x v="162"/>
      <x v="1"/>
    </i>
    <i r="1">
      <x v="272"/>
      <x v="1"/>
    </i>
    <i r="1">
      <x v="278"/>
      <x v="1"/>
    </i>
    <i r="1">
      <x v="279"/>
      <x v="1"/>
    </i>
    <i r="1">
      <x v="280"/>
      <x v="1"/>
    </i>
    <i r="1">
      <x v="281"/>
      <x v="1"/>
    </i>
    <i r="1">
      <x v="282"/>
      <x v="1"/>
    </i>
    <i r="1">
      <x v="283"/>
      <x v="1"/>
    </i>
    <i r="1">
      <x v="284"/>
      <x v="1"/>
    </i>
    <i r="1">
      <x v="285"/>
      <x v="1"/>
    </i>
    <i r="1">
      <x v="286"/>
      <x v="1"/>
    </i>
    <i r="1">
      <x v="287"/>
      <x v="1"/>
    </i>
    <i>
      <x v="55"/>
      <x v="62"/>
      <x v="26"/>
    </i>
    <i r="1">
      <x v="103"/>
      <x v="26"/>
    </i>
    <i r="1">
      <x v="104"/>
      <x v="26"/>
    </i>
    <i r="1">
      <x v="105"/>
      <x v="26"/>
    </i>
    <i r="1">
      <x v="112"/>
      <x v="26"/>
    </i>
    <i r="1">
      <x v="124"/>
      <x v="26"/>
    </i>
    <i r="1">
      <x v="126"/>
      <x v="26"/>
    </i>
    <i r="1">
      <x v="152"/>
      <x v="26"/>
    </i>
    <i r="1">
      <x v="153"/>
      <x v="26"/>
    </i>
    <i r="1">
      <x v="154"/>
      <x v="26"/>
    </i>
    <i r="1">
      <x v="159"/>
      <x v="26"/>
    </i>
    <i r="1">
      <x v="160"/>
      <x v="26"/>
    </i>
    <i r="1">
      <x v="194"/>
      <x v="26"/>
    </i>
    <i r="1">
      <x v="211"/>
      <x v="26"/>
    </i>
    <i r="1">
      <x v="227"/>
      <x v="26"/>
    </i>
    <i r="1">
      <x v="234"/>
      <x v="26"/>
    </i>
    <i r="1">
      <x v="246"/>
      <x v="26"/>
    </i>
    <i r="1">
      <x v="253"/>
      <x v="26"/>
    </i>
    <i r="1">
      <x v="254"/>
      <x v="26"/>
    </i>
    <i>
      <x v="56"/>
      <x v="25"/>
      <x v="14"/>
    </i>
    <i r="1">
      <x v="125"/>
      <x v="14"/>
    </i>
    <i r="1">
      <x v="136"/>
      <x v="14"/>
    </i>
    <i r="1">
      <x v="148"/>
      <x v="14"/>
    </i>
    <i r="1">
      <x v="149"/>
      <x v="14"/>
    </i>
    <i r="1">
      <x v="150"/>
      <x v="14"/>
    </i>
    <i r="1">
      <x v="151"/>
      <x v="14"/>
    </i>
    <i r="1">
      <x v="261"/>
      <x v="14"/>
    </i>
    <i r="1">
      <x v="266"/>
      <x v="14"/>
    </i>
    <i r="1">
      <x v="277"/>
      <x v="14"/>
    </i>
    <i>
      <x v="57"/>
      <x v="66"/>
      <x v="49"/>
    </i>
    <i r="1">
      <x v="358"/>
      <x v="49"/>
    </i>
    <i>
      <x v="58"/>
      <x v="191"/>
      <x v="14"/>
    </i>
    <i r="1">
      <x v="358"/>
      <x v="14"/>
    </i>
    <i>
      <x v="59"/>
      <x v="13"/>
      <x v="58"/>
    </i>
    <i>
      <x v="60"/>
      <x v="307"/>
      <x v="25"/>
    </i>
    <i r="1">
      <x v="326"/>
      <x v="10"/>
    </i>
    <i r="1">
      <x v="340"/>
      <x v="30"/>
    </i>
    <i r="1">
      <x v="341"/>
      <x v="30"/>
    </i>
    <i>
      <x v="61"/>
      <x v="13"/>
      <x v="59"/>
    </i>
    <i>
      <x v="62"/>
      <x v="67"/>
      <x v="14"/>
    </i>
    <i r="1">
      <x v="69"/>
      <x v="14"/>
    </i>
    <i r="1">
      <x v="92"/>
      <x v="14"/>
    </i>
    <i r="1">
      <x v="146"/>
      <x v="14"/>
    </i>
    <i r="1">
      <x v="212"/>
      <x v="14"/>
    </i>
    <i>
      <x v="63"/>
      <x v="346"/>
      <x v="8"/>
    </i>
    <i r="1">
      <x v="347"/>
      <x v="8"/>
    </i>
    <i r="1">
      <x v="348"/>
      <x v="8"/>
    </i>
    <i r="1">
      <x v="349"/>
      <x v="9"/>
    </i>
    <i r="1">
      <x v="350"/>
      <x v="9"/>
    </i>
    <i r="1">
      <x v="351"/>
      <x v="9"/>
    </i>
    <i r="1">
      <x v="352"/>
      <x v="9"/>
    </i>
    <i r="1">
      <x v="353"/>
      <x v="8"/>
    </i>
    <i r="1">
      <x v="354"/>
      <x v="8"/>
    </i>
    <i r="1">
      <x v="355"/>
      <x v="54"/>
    </i>
    <i r="1">
      <x v="356"/>
      <x v="39"/>
    </i>
    <i r="1">
      <x v="357"/>
      <x v="39"/>
    </i>
    <i>
      <x v="64"/>
      <x v="232"/>
      <x v="57"/>
    </i>
    <i>
      <x v="65"/>
      <x v="115"/>
      <x v="14"/>
    </i>
    <i r="1">
      <x v="127"/>
      <x v="14"/>
    </i>
    <i r="1">
      <x v="199"/>
      <x v="14"/>
    </i>
    <i r="1">
      <x v="209"/>
      <x v="14"/>
    </i>
    <i r="1">
      <x v="235"/>
      <x v="14"/>
    </i>
    <i r="1">
      <x v="255"/>
      <x v="14"/>
    </i>
    <i>
      <x v="67"/>
      <x v="363"/>
      <x v="67"/>
    </i>
    <i>
      <x v="68"/>
      <x v="364"/>
      <x v="66"/>
    </i>
    <i>
      <x v="69"/>
      <x v="358"/>
      <x v="36"/>
    </i>
    <i>
      <x v="70"/>
      <x v="377"/>
      <x/>
    </i>
    <i t="grand">
      <x/>
    </i>
  </rowItems>
  <colFields count="1">
    <field x="-2"/>
  </colFields>
  <colItems count="4">
    <i>
      <x/>
    </i>
    <i i="1">
      <x v="1"/>
    </i>
    <i i="2">
      <x v="2"/>
    </i>
    <i i="3">
      <x v="3"/>
    </i>
  </colItems>
  <pageFields count="2">
    <pageField fld="2" hier="-1"/>
    <pageField fld="3" hier="-1"/>
  </pageFields>
  <dataFields count="4">
    <dataField name="Completed _x000a_Amount " fld="17" baseField="0" baseItem="0" numFmtId="4"/>
    <dataField name="Committed _x000a_Amount" fld="12" baseField="0" baseItem="0" numFmtId="4"/>
    <dataField name="Total Exp. &amp; _x000a_Committed" fld="13" baseField="0" baseItem="0" numFmtId="4"/>
    <dataField name="% _x000a_Completion " fld="26" baseField="0" baseItem="0" numFmtId="10"/>
  </dataFields>
  <formats count="54">
    <format dxfId="402">
      <pivotArea field="5" grandRow="1" outline="0" axis="axisRow" fieldPosition="0">
        <references count="1">
          <reference field="4294967294" count="1" selected="0">
            <x v="3"/>
          </reference>
        </references>
      </pivotArea>
    </format>
    <format dxfId="401">
      <pivotArea field="5" grandRow="1" outline="0" axis="axisRow" fieldPosition="0">
        <references count="1">
          <reference field="4294967294" count="1" selected="0">
            <x v="3"/>
          </reference>
        </references>
      </pivotArea>
    </format>
    <format dxfId="400">
      <pivotArea field="5" grandRow="1" outline="0" axis="axisRow" fieldPosition="0">
        <references count="1">
          <reference field="4294967294" count="1" selected="0">
            <x v="3"/>
          </reference>
        </references>
      </pivotArea>
    </format>
    <format dxfId="399">
      <pivotArea field="5" grandRow="1" outline="0" axis="axisRow" fieldPosition="0">
        <references count="1">
          <reference field="4294967294" count="1" selected="0">
            <x v="3"/>
          </reference>
        </references>
      </pivotArea>
    </format>
    <format dxfId="398">
      <pivotArea field="5" grandRow="1" outline="0" axis="axisRow" fieldPosition="0">
        <references count="1">
          <reference field="4294967294" count="1" selected="0">
            <x v="3"/>
          </reference>
        </references>
      </pivotArea>
    </format>
    <format dxfId="397">
      <pivotArea field="5" grandRow="1" outline="0" axis="axisRow" fieldPosition="0">
        <references count="1">
          <reference field="4294967294" count="1" selected="0">
            <x v="3"/>
          </reference>
        </references>
      </pivotArea>
    </format>
    <format dxfId="396">
      <pivotArea field="5" grandRow="1" outline="0" axis="axisRow" fieldPosition="0">
        <references count="1">
          <reference field="4294967294" count="1" selected="0">
            <x v="3"/>
          </reference>
        </references>
      </pivotArea>
    </format>
    <format dxfId="395">
      <pivotArea field="5" grandRow="1" outline="0" axis="axisRow" fieldPosition="0">
        <references count="1">
          <reference field="4294967294" count="1" selected="0">
            <x v="3"/>
          </reference>
        </references>
      </pivotArea>
    </format>
    <format dxfId="394">
      <pivotArea grandRow="1" outline="0" collapsedLevelsAreSubtotals="1" fieldPosition="0"/>
    </format>
    <format dxfId="393">
      <pivotArea dataOnly="0" labelOnly="1" grandRow="1" outline="0" fieldPosition="0"/>
    </format>
    <format dxfId="392">
      <pivotArea grandRow="1" outline="0" collapsedLevelsAreSubtotals="1" fieldPosition="0"/>
    </format>
    <format dxfId="391">
      <pivotArea dataOnly="0" labelOnly="1" grandRow="1" outline="0" fieldPosition="0"/>
    </format>
    <format dxfId="390">
      <pivotArea field="5" type="button" dataOnly="0" labelOnly="1" outline="0" axis="axisRow" fieldPosition="0"/>
    </format>
    <format dxfId="389">
      <pivotArea field="11" type="button" dataOnly="0" labelOnly="1" outline="0" axis="axisRow" fieldPosition="1"/>
    </format>
    <format dxfId="388">
      <pivotArea field="6" type="button" dataOnly="0" labelOnly="1" outline="0" axis="axisRow" fieldPosition="2"/>
    </format>
    <format dxfId="387">
      <pivotArea dataOnly="0" labelOnly="1" outline="0" fieldPosition="0">
        <references count="1">
          <reference field="4294967294" count="4">
            <x v="0"/>
            <x v="1"/>
            <x v="2"/>
            <x v="3"/>
          </reference>
        </references>
      </pivotArea>
    </format>
    <format dxfId="386">
      <pivotArea field="5" type="button" dataOnly="0" labelOnly="1" outline="0" axis="axisRow" fieldPosition="0"/>
    </format>
    <format dxfId="385">
      <pivotArea field="11" type="button" dataOnly="0" labelOnly="1" outline="0" axis="axisRow" fieldPosition="1"/>
    </format>
    <format dxfId="384">
      <pivotArea field="6" type="button" dataOnly="0" labelOnly="1" outline="0" axis="axisRow" fieldPosition="2"/>
    </format>
    <format dxfId="383">
      <pivotArea dataOnly="0" labelOnly="1" outline="0" fieldPosition="0">
        <references count="1">
          <reference field="4294967294" count="4">
            <x v="0"/>
            <x v="1"/>
            <x v="2"/>
            <x v="3"/>
          </reference>
        </references>
      </pivotArea>
    </format>
    <format dxfId="382">
      <pivotArea field="5" grandRow="1" outline="0" axis="axisRow" fieldPosition="0">
        <references count="1">
          <reference field="4294967294" count="1" selected="0">
            <x v="3"/>
          </reference>
        </references>
      </pivotArea>
    </format>
    <format dxfId="381">
      <pivotArea field="5" grandRow="1" outline="0" axis="axisRow" fieldPosition="0">
        <references count="1">
          <reference field="4294967294" count="1" selected="0">
            <x v="3"/>
          </reference>
        </references>
      </pivotArea>
    </format>
    <format dxfId="380">
      <pivotArea field="5" grandRow="1" outline="0" axis="axisRow" fieldPosition="0">
        <references count="1">
          <reference field="4294967294" count="1" selected="0">
            <x v="3"/>
          </reference>
        </references>
      </pivotArea>
    </format>
    <format dxfId="379">
      <pivotArea field="5" grandRow="1" outline="0" axis="axisRow" fieldPosition="0">
        <references count="1">
          <reference field="4294967294" count="1" selected="0">
            <x v="3"/>
          </reference>
        </references>
      </pivotArea>
    </format>
    <format dxfId="378">
      <pivotArea field="5" type="button" dataOnly="0" labelOnly="1" outline="0" axis="axisRow" fieldPosition="0"/>
    </format>
    <format dxfId="377">
      <pivotArea field="11" type="button" dataOnly="0" labelOnly="1" outline="0" axis="axisRow" fieldPosition="1"/>
    </format>
    <format dxfId="376">
      <pivotArea field="6" type="button" dataOnly="0" labelOnly="1" outline="0" axis="axisRow" fieldPosition="2"/>
    </format>
    <format dxfId="375">
      <pivotArea dataOnly="0" labelOnly="1" outline="0" fieldPosition="0">
        <references count="1">
          <reference field="4294967294" count="4">
            <x v="0"/>
            <x v="1"/>
            <x v="2"/>
            <x v="3"/>
          </reference>
        </references>
      </pivotArea>
    </format>
    <format dxfId="374">
      <pivotArea dataOnly="0" labelOnly="1" grandRow="1" outline="0" fieldPosition="0"/>
    </format>
    <format dxfId="373">
      <pivotArea field="5" type="button" dataOnly="0" labelOnly="1" outline="0" axis="axisRow" fieldPosition="0"/>
    </format>
    <format dxfId="372">
      <pivotArea field="11" type="button" dataOnly="0" labelOnly="1" outline="0" axis="axisRow" fieldPosition="1"/>
    </format>
    <format dxfId="371">
      <pivotArea field="6" type="button" dataOnly="0" labelOnly="1" outline="0" axis="axisRow" fieldPosition="2"/>
    </format>
    <format dxfId="370">
      <pivotArea dataOnly="0" labelOnly="1" outline="0" fieldPosition="0">
        <references count="1">
          <reference field="4294967294" count="4">
            <x v="0"/>
            <x v="1"/>
            <x v="2"/>
            <x v="3"/>
          </reference>
        </references>
      </pivotArea>
    </format>
    <format dxfId="369">
      <pivotArea grandRow="1" outline="0" collapsedLevelsAreSubtotals="1" fieldPosition="0"/>
    </format>
    <format dxfId="368">
      <pivotArea dataOnly="0" labelOnly="1" grandRow="1" outline="0" fieldPosition="0"/>
    </format>
    <format dxfId="367">
      <pivotArea field="5" grandRow="1" outline="0" axis="axisRow" fieldPosition="0">
        <references count="1">
          <reference field="4294967294" count="1" selected="0">
            <x v="3"/>
          </reference>
        </references>
      </pivotArea>
    </format>
    <format dxfId="366">
      <pivotArea dataOnly="0" labelOnly="1" outline="0" fieldPosition="0">
        <references count="1">
          <reference field="4294967294" count="4">
            <x v="0"/>
            <x v="1"/>
            <x v="2"/>
            <x v="3"/>
          </reference>
        </references>
      </pivotArea>
    </format>
    <format dxfId="365">
      <pivotArea dataOnly="0" labelOnly="1" outline="0" fieldPosition="0">
        <references count="1">
          <reference field="4294967294" count="1">
            <x v="0"/>
          </reference>
        </references>
      </pivotArea>
    </format>
    <format dxfId="364">
      <pivotArea dataOnly="0" labelOnly="1" outline="0" fieldPosition="0">
        <references count="1">
          <reference field="4294967294" count="1">
            <x v="0"/>
          </reference>
        </references>
      </pivotArea>
    </format>
    <format dxfId="363">
      <pivotArea field="2" type="button" dataOnly="0" labelOnly="1" outline="0" axis="axisPage" fieldPosition="0"/>
    </format>
    <format dxfId="362">
      <pivotArea field="2" type="button" dataOnly="0" labelOnly="1" outline="0" axis="axisPage" fieldPosition="0"/>
    </format>
    <format dxfId="361">
      <pivotArea dataOnly="0" labelOnly="1" outline="0" fieldPosition="0">
        <references count="1">
          <reference field="2" count="0"/>
        </references>
      </pivotArea>
    </format>
    <format dxfId="360">
      <pivotArea dataOnly="0" labelOnly="1" outline="0" fieldPosition="0">
        <references count="1">
          <reference field="2" count="0"/>
        </references>
      </pivotArea>
    </format>
    <format dxfId="359">
      <pivotArea dataOnly="0" labelOnly="1" outline="0" fieldPosition="0">
        <references count="2">
          <reference field="5" count="1" selected="0">
            <x v="2"/>
          </reference>
          <reference field="11" count="1">
            <x v="309"/>
          </reference>
        </references>
      </pivotArea>
    </format>
    <format dxfId="358">
      <pivotArea dataOnly="0" labelOnly="1" outline="0" fieldPosition="0">
        <references count="2">
          <reference field="5" count="1" selected="0">
            <x v="2"/>
          </reference>
          <reference field="11" count="1">
            <x v="309"/>
          </reference>
        </references>
      </pivotArea>
    </format>
    <format dxfId="357">
      <pivotArea dataOnly="0" labelOnly="1" outline="0" fieldPosition="0">
        <references count="2">
          <reference field="5" count="1" selected="0">
            <x v="2"/>
          </reference>
          <reference field="11" count="1">
            <x v="309"/>
          </reference>
        </references>
      </pivotArea>
    </format>
    <format dxfId="356">
      <pivotArea dataOnly="0" labelOnly="1" outline="0" fieldPosition="0">
        <references count="2">
          <reference field="5" count="1" selected="0">
            <x v="2"/>
          </reference>
          <reference field="11" count="1">
            <x v="309"/>
          </reference>
        </references>
      </pivotArea>
    </format>
    <format dxfId="355">
      <pivotArea dataOnly="0" labelOnly="1" outline="0" fieldPosition="0">
        <references count="2">
          <reference field="5" count="1" selected="0">
            <x v="2"/>
          </reference>
          <reference field="11" count="1">
            <x v="309"/>
          </reference>
        </references>
      </pivotArea>
    </format>
    <format dxfId="354">
      <pivotArea dataOnly="0" labelOnly="1" outline="0" fieldPosition="0">
        <references count="2">
          <reference field="5" count="1" selected="0">
            <x v="2"/>
          </reference>
          <reference field="11" count="1">
            <x v="309"/>
          </reference>
        </references>
      </pivotArea>
    </format>
    <format dxfId="353">
      <pivotArea dataOnly="0" labelOnly="1" outline="0" fieldPosition="0">
        <references count="2">
          <reference field="5" count="1" selected="0">
            <x v="2"/>
          </reference>
          <reference field="11" count="1">
            <x v="309"/>
          </reference>
        </references>
      </pivotArea>
    </format>
    <format dxfId="352">
      <pivotArea dataOnly="0" labelOnly="1" outline="0" fieldPosition="0">
        <references count="2">
          <reference field="5" count="1" selected="0">
            <x v="2"/>
          </reference>
          <reference field="11" count="1">
            <x v="309"/>
          </reference>
        </references>
      </pivotArea>
    </format>
    <format dxfId="351">
      <pivotArea dataOnly="0" labelOnly="1" outline="0" fieldPosition="0">
        <references count="2">
          <reference field="5" count="1" selected="0">
            <x v="2"/>
          </reference>
          <reference field="11" count="1">
            <x v="309"/>
          </reference>
        </references>
      </pivotArea>
    </format>
    <format dxfId="350">
      <pivotArea dataOnly="0" labelOnly="1" outline="0" fieldPosition="0">
        <references count="2">
          <reference field="5" count="1" selected="0">
            <x v="2"/>
          </reference>
          <reference field="11" count="1">
            <x v="309"/>
          </reference>
        </references>
      </pivotArea>
    </format>
    <format dxfId="349">
      <pivotArea dataOnly="0" labelOnly="1" outline="0" fieldPosition="0">
        <references count="2">
          <reference field="5" count="1" selected="0">
            <x v="2"/>
          </reference>
          <reference field="11" count="1">
            <x v="309"/>
          </reference>
        </references>
      </pivotArea>
    </format>
  </formats>
  <pivotTableStyleInfo name="PivotStyleLight2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1" cacheId="64" applyNumberFormats="0" applyBorderFormats="0" applyFontFormats="0" applyPatternFormats="0" applyAlignmentFormats="0" applyWidthHeightFormats="1" dataCaption="Values" grandTotalCaption="Total:" updatedVersion="6" minRefreshableVersion="3" itemPrintTitles="1" createdVersion="6" indent="0" compact="0" compactData="0" multipleFieldFilters="0" chartFormat="13">
  <location ref="G3:K24" firstHeaderRow="0" firstDataRow="1" firstDataCol="1"/>
  <pivotFields count="10">
    <pivotField compact="0" outline="0" showAll="0"/>
    <pivotField compact="0" outline="0" showAll="0">
      <items count="11">
        <item x="0"/>
        <item x="3"/>
        <item x="6"/>
        <item x="1"/>
        <item x="5"/>
        <item x="7"/>
        <item x="2"/>
        <item x="4"/>
        <item x="9"/>
        <item x="8"/>
        <item t="default"/>
      </items>
    </pivotField>
    <pivotField compact="0" outline="0" showAll="0" defaultSubtotal="0">
      <items count="38">
        <item x="0"/>
        <item x="1"/>
        <item x="2"/>
        <item x="3"/>
        <item x="4"/>
        <item x="5"/>
        <item x="6"/>
        <item x="7"/>
        <item x="8"/>
        <item x="9"/>
        <item x="10"/>
        <item x="11"/>
        <item x="12"/>
        <item x="13"/>
        <item x="14"/>
        <item x="15"/>
        <item x="16"/>
        <item x="17"/>
        <item x="18"/>
        <item x="19"/>
        <item x="20"/>
        <item x="21"/>
        <item x="23"/>
        <item x="22"/>
        <item x="24"/>
        <item x="25"/>
        <item x="26"/>
        <item x="27"/>
        <item x="28"/>
        <item x="29"/>
        <item x="30"/>
        <item x="31"/>
        <item x="32"/>
        <item x="33"/>
        <item x="34"/>
        <item x="35"/>
        <item x="36"/>
        <item x="37"/>
      </items>
    </pivotField>
    <pivotField compact="0" outline="0" showAll="0">
      <items count="9">
        <item x="0"/>
        <item x="1"/>
        <item x="5"/>
        <item x="6"/>
        <item x="2"/>
        <item x="3"/>
        <item x="4"/>
        <item m="1" x="7"/>
        <item t="default"/>
      </items>
    </pivotField>
    <pivotField axis="axisRow" compact="0" outline="0" showAll="0" sortType="ascending">
      <items count="23">
        <item x="0"/>
        <item x="16"/>
        <item x="1"/>
        <item x="2"/>
        <item x="3"/>
        <item x="4"/>
        <item x="5"/>
        <item x="6"/>
        <item x="7"/>
        <item x="8"/>
        <item m="1" x="21"/>
        <item x="9"/>
        <item x="10"/>
        <item x="18"/>
        <item x="11"/>
        <item x="17"/>
        <item x="12"/>
        <item x="13"/>
        <item x="14"/>
        <item x="15"/>
        <item x="19"/>
        <item m="1" x="20"/>
        <item t="default"/>
      </items>
    </pivotField>
    <pivotField dataField="1" compact="0" outline="0" showAll="0"/>
    <pivotField dataField="1" compact="0" outline="0" showAll="0"/>
    <pivotField dataField="1" compact="0" numFmtId="4" outline="0" showAll="0"/>
    <pivotField dataField="1" compact="0" numFmtId="4" outline="0" showAll="0"/>
    <pivotField compact="0" outline="0" showAll="0" defaultSubtotal="0"/>
  </pivotFields>
  <rowFields count="1">
    <field x="4"/>
  </rowFields>
  <rowItems count="21">
    <i>
      <x/>
    </i>
    <i>
      <x v="1"/>
    </i>
    <i>
      <x v="2"/>
    </i>
    <i>
      <x v="3"/>
    </i>
    <i>
      <x v="4"/>
    </i>
    <i>
      <x v="5"/>
    </i>
    <i>
      <x v="6"/>
    </i>
    <i>
      <x v="7"/>
    </i>
    <i>
      <x v="8"/>
    </i>
    <i>
      <x v="9"/>
    </i>
    <i>
      <x v="11"/>
    </i>
    <i>
      <x v="12"/>
    </i>
    <i>
      <x v="13"/>
    </i>
    <i>
      <x v="14"/>
    </i>
    <i>
      <x v="15"/>
    </i>
    <i>
      <x v="16"/>
    </i>
    <i>
      <x v="17"/>
    </i>
    <i>
      <x v="18"/>
    </i>
    <i>
      <x v="19"/>
    </i>
    <i>
      <x v="20"/>
    </i>
    <i t="grand">
      <x/>
    </i>
  </rowItems>
  <colFields count="1">
    <field x="-2"/>
  </colFields>
  <colItems count="4">
    <i>
      <x/>
    </i>
    <i i="1">
      <x v="1"/>
    </i>
    <i i="2">
      <x v="2"/>
    </i>
    <i i="3">
      <x v="3"/>
    </i>
  </colItems>
  <dataFields count="4">
    <dataField name="Preliminary _x000a_Budget" fld="5" baseField="4" baseItem="3" numFmtId="3"/>
    <dataField name="Proposed _x000a_Budget" fld="6" baseField="4" baseItem="3" numFmtId="3"/>
    <dataField name="Total Exp. &amp; _x000a_Committed" fld="7" baseField="0" baseItem="0" numFmtId="3"/>
    <dataField name="Completed _x000a_Amount" fld="8" baseField="0" baseItem="0" numFmtId="3"/>
  </dataFields>
  <formats count="64">
    <format dxfId="247">
      <pivotArea field="3" type="button" dataOnly="0" labelOnly="1" outline="0"/>
    </format>
    <format dxfId="246">
      <pivotArea dataOnly="0" labelOnly="1" outline="0" fieldPosition="0">
        <references count="1">
          <reference field="4294967294" count="1">
            <x v="2"/>
          </reference>
        </references>
      </pivotArea>
    </format>
    <format dxfId="245">
      <pivotArea outline="0" fieldPosition="0">
        <references count="1">
          <reference field="4294967294" count="1">
            <x v="2"/>
          </reference>
        </references>
      </pivotArea>
    </format>
    <format dxfId="244">
      <pivotArea field="1" type="button" dataOnly="0" labelOnly="1" outline="0"/>
    </format>
    <format dxfId="243">
      <pivotArea field="3" type="button" dataOnly="0" labelOnly="1" outline="0"/>
    </format>
    <format dxfId="242">
      <pivotArea dataOnly="0" labelOnly="1" outline="0" fieldPosition="0">
        <references count="1">
          <reference field="4294967294" count="1">
            <x v="3"/>
          </reference>
        </references>
      </pivotArea>
    </format>
    <format dxfId="241">
      <pivotArea outline="0" fieldPosition="0">
        <references count="1">
          <reference field="4294967294" count="1">
            <x v="3"/>
          </reference>
        </references>
      </pivotArea>
    </format>
    <format dxfId="240">
      <pivotArea field="4" type="button" dataOnly="0" labelOnly="1" outline="0" axis="axisRow" fieldPosition="0"/>
    </format>
    <format dxfId="239">
      <pivotArea field="4" type="button" dataOnly="0" labelOnly="1" outline="0" axis="axisRow" fieldPosition="0"/>
    </format>
    <format dxfId="238">
      <pivotArea dataOnly="0" labelOnly="1" outline="0" fieldPosition="0">
        <references count="1">
          <reference field="4294967294" count="2">
            <x v="2"/>
            <x v="3"/>
          </reference>
        </references>
      </pivotArea>
    </format>
    <format dxfId="237">
      <pivotArea grandRow="1" outline="0" collapsedLevelsAreSubtotals="1" fieldPosition="0"/>
    </format>
    <format dxfId="236">
      <pivotArea dataOnly="0" labelOnly="1" grandRow="1" outline="0" fieldPosition="0"/>
    </format>
    <format dxfId="235">
      <pivotArea field="4" type="button" dataOnly="0" labelOnly="1" outline="0" axis="axisRow" fieldPosition="0"/>
    </format>
    <format dxfId="234">
      <pivotArea dataOnly="0" labelOnly="1" outline="0" fieldPosition="0">
        <references count="1">
          <reference field="4294967294" count="2">
            <x v="2"/>
            <x v="3"/>
          </reference>
        </references>
      </pivotArea>
    </format>
    <format dxfId="233">
      <pivotArea grandRow="1" outline="0" collapsedLevelsAreSubtotals="1" fieldPosition="0"/>
    </format>
    <format dxfId="232">
      <pivotArea dataOnly="0" labelOnly="1" grandRow="1" outline="0" fieldPosition="0"/>
    </format>
    <format dxfId="231">
      <pivotArea grandRow="1" outline="0" collapsedLevelsAreSubtotals="1" fieldPosition="0"/>
    </format>
    <format dxfId="230">
      <pivotArea dataOnly="0" labelOnly="1" grandRow="1" outline="0" fieldPosition="0"/>
    </format>
    <format dxfId="229">
      <pivotArea dataOnly="0" labelOnly="1" outline="0" fieldPosition="0">
        <references count="1">
          <reference field="4294967294" count="2">
            <x v="0"/>
            <x v="1"/>
          </reference>
        </references>
      </pivotArea>
    </format>
    <format dxfId="228">
      <pivotArea outline="0" fieldPosition="0">
        <references count="1">
          <reference field="4294967294" count="1">
            <x v="0"/>
          </reference>
        </references>
      </pivotArea>
    </format>
    <format dxfId="227">
      <pivotArea outline="0" fieldPosition="0">
        <references count="1">
          <reference field="4294967294" count="1">
            <x v="1"/>
          </reference>
        </references>
      </pivotArea>
    </format>
    <format dxfId="226">
      <pivotArea dataOnly="0" labelOnly="1" grandRow="1" outline="0" fieldPosition="0"/>
    </format>
    <format dxfId="225">
      <pivotArea dataOnly="0" labelOnly="1" grandRow="1" outline="0" fieldPosition="0"/>
    </format>
    <format dxfId="224">
      <pivotArea dataOnly="0" labelOnly="1" grandRow="1" outline="0" fieldPosition="0"/>
    </format>
    <format dxfId="223">
      <pivotArea field="4" type="button" dataOnly="0" labelOnly="1" outline="0" axis="axisRow" fieldPosition="0"/>
    </format>
    <format dxfId="222">
      <pivotArea dataOnly="0" labelOnly="1" outline="0" fieldPosition="0">
        <references count="1">
          <reference field="4294967294" count="4">
            <x v="0"/>
            <x v="1"/>
            <x v="2"/>
            <x v="3"/>
          </reference>
        </references>
      </pivotArea>
    </format>
    <format dxfId="221">
      <pivotArea field="4" type="button" dataOnly="0" labelOnly="1" outline="0" axis="axisRow" fieldPosition="0"/>
    </format>
    <format dxfId="220">
      <pivotArea dataOnly="0" labelOnly="1" outline="0" fieldPosition="0">
        <references count="1">
          <reference field="4294967294" count="4">
            <x v="0"/>
            <x v="1"/>
            <x v="2"/>
            <x v="3"/>
          </reference>
        </references>
      </pivotArea>
    </format>
    <format dxfId="219">
      <pivotArea grandRow="1" outline="0" collapsedLevelsAreSubtotals="1" fieldPosition="0"/>
    </format>
    <format dxfId="218">
      <pivotArea dataOnly="0" labelOnly="1" grandRow="1" outline="0" fieldPosition="0"/>
    </format>
    <format dxfId="217">
      <pivotArea type="all" dataOnly="0" outline="0" fieldPosition="0"/>
    </format>
    <format dxfId="216">
      <pivotArea outline="0" collapsedLevelsAreSubtotals="1" fieldPosition="0"/>
    </format>
    <format dxfId="215">
      <pivotArea field="4" type="button" dataOnly="0" labelOnly="1" outline="0" axis="axisRow" fieldPosition="0"/>
    </format>
    <format dxfId="214">
      <pivotArea dataOnly="0" labelOnly="1" outline="0" fieldPosition="0">
        <references count="1">
          <reference field="4" count="0"/>
        </references>
      </pivotArea>
    </format>
    <format dxfId="213">
      <pivotArea dataOnly="0" labelOnly="1" grandRow="1" outline="0" fieldPosition="0"/>
    </format>
    <format dxfId="212">
      <pivotArea dataOnly="0" labelOnly="1" outline="0" fieldPosition="0">
        <references count="1">
          <reference field="4294967294" count="4">
            <x v="0"/>
            <x v="1"/>
            <x v="2"/>
            <x v="3"/>
          </reference>
        </references>
      </pivotArea>
    </format>
    <format dxfId="211">
      <pivotArea type="all" dataOnly="0" outline="0" fieldPosition="0"/>
    </format>
    <format dxfId="210">
      <pivotArea outline="0" collapsedLevelsAreSubtotals="1" fieldPosition="0"/>
    </format>
    <format dxfId="209">
      <pivotArea field="4" type="button" dataOnly="0" labelOnly="1" outline="0" axis="axisRow" fieldPosition="0"/>
    </format>
    <format dxfId="208">
      <pivotArea dataOnly="0" labelOnly="1" outline="0" fieldPosition="0">
        <references count="1">
          <reference field="4" count="0"/>
        </references>
      </pivotArea>
    </format>
    <format dxfId="207">
      <pivotArea dataOnly="0" labelOnly="1" grandRow="1" outline="0" fieldPosition="0"/>
    </format>
    <format dxfId="206">
      <pivotArea dataOnly="0" labelOnly="1" outline="0" fieldPosition="0">
        <references count="1">
          <reference field="4294967294" count="4">
            <x v="0"/>
            <x v="1"/>
            <x v="2"/>
            <x v="3"/>
          </reference>
        </references>
      </pivotArea>
    </format>
    <format dxfId="205">
      <pivotArea type="all" dataOnly="0" outline="0" fieldPosition="0"/>
    </format>
    <format dxfId="204">
      <pivotArea outline="0" collapsedLevelsAreSubtotals="1" fieldPosition="0"/>
    </format>
    <format dxfId="203">
      <pivotArea field="4" type="button" dataOnly="0" labelOnly="1" outline="0" axis="axisRow" fieldPosition="0"/>
    </format>
    <format dxfId="202">
      <pivotArea dataOnly="0" labelOnly="1" outline="0" fieldPosition="0">
        <references count="1">
          <reference field="4" count="0"/>
        </references>
      </pivotArea>
    </format>
    <format dxfId="201">
      <pivotArea dataOnly="0" labelOnly="1" grandRow="1" outline="0" fieldPosition="0"/>
    </format>
    <format dxfId="200">
      <pivotArea dataOnly="0" labelOnly="1" outline="0" fieldPosition="0">
        <references count="1">
          <reference field="4294967294" count="4">
            <x v="0"/>
            <x v="1"/>
            <x v="2"/>
            <x v="3"/>
          </reference>
        </references>
      </pivotArea>
    </format>
    <format dxfId="199">
      <pivotArea type="all" dataOnly="0" outline="0" fieldPosition="0"/>
    </format>
    <format dxfId="198">
      <pivotArea outline="0" collapsedLevelsAreSubtotals="1" fieldPosition="0"/>
    </format>
    <format dxfId="197">
      <pivotArea field="4" type="button" dataOnly="0" labelOnly="1" outline="0" axis="axisRow" fieldPosition="0"/>
    </format>
    <format dxfId="196">
      <pivotArea dataOnly="0" labelOnly="1" outline="0" fieldPosition="0">
        <references count="1">
          <reference field="4" count="0"/>
        </references>
      </pivotArea>
    </format>
    <format dxfId="195">
      <pivotArea dataOnly="0" labelOnly="1" grandRow="1" outline="0" fieldPosition="0"/>
    </format>
    <format dxfId="194">
      <pivotArea dataOnly="0" labelOnly="1" outline="0" fieldPosition="0">
        <references count="1">
          <reference field="4294967294" count="4">
            <x v="0"/>
            <x v="1"/>
            <x v="2"/>
            <x v="3"/>
          </reference>
        </references>
      </pivotArea>
    </format>
    <format dxfId="193">
      <pivotArea type="all" dataOnly="0" outline="0" fieldPosition="0"/>
    </format>
    <format dxfId="192">
      <pivotArea outline="0" collapsedLevelsAreSubtotals="1" fieldPosition="0"/>
    </format>
    <format dxfId="191">
      <pivotArea field="4" type="button" dataOnly="0" labelOnly="1" outline="0" axis="axisRow" fieldPosition="0"/>
    </format>
    <format dxfId="190">
      <pivotArea dataOnly="0" labelOnly="1" outline="0" fieldPosition="0">
        <references count="1">
          <reference field="4" count="0"/>
        </references>
      </pivotArea>
    </format>
    <format dxfId="189">
      <pivotArea dataOnly="0" labelOnly="1" grandRow="1" outline="0" fieldPosition="0"/>
    </format>
    <format dxfId="188">
      <pivotArea dataOnly="0" labelOnly="1" outline="0" fieldPosition="0">
        <references count="1">
          <reference field="4294967294" count="4">
            <x v="0"/>
            <x v="1"/>
            <x v="2"/>
            <x v="3"/>
          </reference>
        </references>
      </pivotArea>
    </format>
    <format dxfId="187">
      <pivotArea dataOnly="0" labelOnly="1" grandRow="1" outline="0" fieldPosition="0"/>
    </format>
    <format dxfId="186">
      <pivotArea grandRow="1" outline="0" collapsedLevelsAreSubtotals="1" fieldPosition="0"/>
    </format>
    <format dxfId="185">
      <pivotArea grandRow="1" outline="0" collapsedLevelsAreSubtotals="1" fieldPosition="0"/>
    </format>
    <format dxfId="184">
      <pivotArea grandRow="1" outline="0" collapsedLevelsAreSubtotals="1" fieldPosition="0"/>
    </format>
  </formats>
  <chartFormats count="3">
    <chartFormat chart="0" format="32" series="1">
      <pivotArea type="data" outline="0" fieldPosition="0">
        <references count="1">
          <reference field="4294967294" count="1" selected="0">
            <x v="2"/>
          </reference>
        </references>
      </pivotArea>
    </chartFormat>
    <chartFormat chart="10" format="49" series="1">
      <pivotArea type="data" outline="0" fieldPosition="0">
        <references count="1">
          <reference field="4294967294" count="1" selected="0">
            <x v="2"/>
          </reference>
        </references>
      </pivotArea>
    </chartFormat>
    <chartFormat chart="10" format="50" series="1">
      <pivotArea type="data" outline="0" fieldPosition="0">
        <references count="1">
          <reference field="4294967294" count="1" selected="0">
            <x v="3"/>
          </reference>
        </references>
      </pivotArea>
    </chartFormat>
  </chartFormats>
  <pivotTableStyleInfo name="PivotStyleLight2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PivotTable2" cacheId="64" applyNumberFormats="0" applyBorderFormats="0" applyFontFormats="0" applyPatternFormats="0" applyAlignmentFormats="0" applyWidthHeightFormats="1" dataCaption="Values" grandTotalCaption="Total:" updatedVersion="6" minRefreshableVersion="3" itemPrintTitles="1" createdVersion="6" indent="0" compact="0" compactData="0" multipleFieldFilters="0" chartFormat="13">
  <location ref="AN3:AP24" firstHeaderRow="0" firstDataRow="1" firstDataCol="1"/>
  <pivotFields count="10">
    <pivotField compact="0" outline="0" showAll="0"/>
    <pivotField compact="0" outline="0" showAll="0">
      <items count="11">
        <item x="0"/>
        <item x="3"/>
        <item x="6"/>
        <item x="1"/>
        <item x="5"/>
        <item x="7"/>
        <item x="2"/>
        <item x="4"/>
        <item x="9"/>
        <item x="8"/>
        <item t="default"/>
      </items>
    </pivotField>
    <pivotField compact="0" outline="0" showAll="0" defaultSubtotal="0">
      <items count="38">
        <item x="0"/>
        <item x="1"/>
        <item x="2"/>
        <item x="3"/>
        <item x="4"/>
        <item x="5"/>
        <item x="6"/>
        <item x="7"/>
        <item x="8"/>
        <item x="9"/>
        <item x="10"/>
        <item x="11"/>
        <item x="12"/>
        <item x="13"/>
        <item x="14"/>
        <item x="15"/>
        <item x="16"/>
        <item x="17"/>
        <item x="18"/>
        <item x="19"/>
        <item x="20"/>
        <item x="21"/>
        <item x="23"/>
        <item x="22"/>
        <item x="24"/>
        <item x="25"/>
        <item x="26"/>
        <item x="27"/>
        <item x="28"/>
        <item x="29"/>
        <item x="30"/>
        <item x="31"/>
        <item x="32"/>
        <item x="33"/>
        <item x="34"/>
        <item x="35"/>
        <item x="36"/>
        <item x="37"/>
      </items>
    </pivotField>
    <pivotField compact="0" outline="0" showAll="0">
      <items count="9">
        <item x="0"/>
        <item x="1"/>
        <item x="5"/>
        <item x="6"/>
        <item x="2"/>
        <item x="3"/>
        <item x="4"/>
        <item m="1" x="7"/>
        <item t="default"/>
      </items>
    </pivotField>
    <pivotField axis="axisRow" compact="0" outline="0" showAll="0" sortType="descending">
      <items count="23">
        <item m="1" x="20"/>
        <item x="19"/>
        <item x="15"/>
        <item x="14"/>
        <item x="13"/>
        <item x="12"/>
        <item x="17"/>
        <item x="11"/>
        <item x="18"/>
        <item x="10"/>
        <item x="9"/>
        <item m="1" x="21"/>
        <item x="8"/>
        <item x="7"/>
        <item x="6"/>
        <item x="5"/>
        <item x="4"/>
        <item x="3"/>
        <item x="2"/>
        <item x="1"/>
        <item x="16"/>
        <item x="0"/>
        <item t="default"/>
      </items>
    </pivotField>
    <pivotField compact="0" outline="0" showAll="0"/>
    <pivotField compact="0" outline="0" showAll="0"/>
    <pivotField dataField="1" compact="0" numFmtId="4" outline="0" showAll="0"/>
    <pivotField dataField="1" compact="0" numFmtId="4" outline="0" showAll="0"/>
    <pivotField compact="0" outline="0" showAll="0" defaultSubtotal="0"/>
  </pivotFields>
  <rowFields count="1">
    <field x="4"/>
  </rowFields>
  <rowItems count="21">
    <i>
      <x v="1"/>
    </i>
    <i>
      <x v="2"/>
    </i>
    <i>
      <x v="3"/>
    </i>
    <i>
      <x v="4"/>
    </i>
    <i>
      <x v="5"/>
    </i>
    <i>
      <x v="6"/>
    </i>
    <i>
      <x v="7"/>
    </i>
    <i>
      <x v="8"/>
    </i>
    <i>
      <x v="9"/>
    </i>
    <i>
      <x v="10"/>
    </i>
    <i>
      <x v="12"/>
    </i>
    <i>
      <x v="13"/>
    </i>
    <i>
      <x v="14"/>
    </i>
    <i>
      <x v="15"/>
    </i>
    <i>
      <x v="16"/>
    </i>
    <i>
      <x v="17"/>
    </i>
    <i>
      <x v="18"/>
    </i>
    <i>
      <x v="19"/>
    </i>
    <i>
      <x v="20"/>
    </i>
    <i>
      <x v="21"/>
    </i>
    <i t="grand">
      <x/>
    </i>
  </rowItems>
  <colFields count="1">
    <field x="-2"/>
  </colFields>
  <colItems count="2">
    <i>
      <x/>
    </i>
    <i i="1">
      <x v="1"/>
    </i>
  </colItems>
  <dataFields count="2">
    <dataField name="Total Exp. &amp; _x000a_Committed" fld="7" baseField="0" baseItem="0" numFmtId="3"/>
    <dataField name="Completed _x000a_Amount" fld="8" baseField="0" baseItem="0" numFmtId="3"/>
  </dataFields>
  <formats count="27">
    <format dxfId="274">
      <pivotArea field="3" type="button" dataOnly="0" labelOnly="1" outline="0"/>
    </format>
    <format dxfId="273">
      <pivotArea dataOnly="0" labelOnly="1" outline="0" fieldPosition="0">
        <references count="1">
          <reference field="4294967294" count="1">
            <x v="0"/>
          </reference>
        </references>
      </pivotArea>
    </format>
    <format dxfId="272">
      <pivotArea outline="0" fieldPosition="0">
        <references count="1">
          <reference field="4294967294" count="1">
            <x v="0"/>
          </reference>
        </references>
      </pivotArea>
    </format>
    <format dxfId="271">
      <pivotArea field="1" type="button" dataOnly="0" labelOnly="1" outline="0"/>
    </format>
    <format dxfId="270">
      <pivotArea field="3" type="button" dataOnly="0" labelOnly="1" outline="0"/>
    </format>
    <format dxfId="269">
      <pivotArea dataOnly="0" labelOnly="1" outline="0" fieldPosition="0">
        <references count="1">
          <reference field="4294967294" count="1">
            <x v="1"/>
          </reference>
        </references>
      </pivotArea>
    </format>
    <format dxfId="268">
      <pivotArea outline="0" fieldPosition="0">
        <references count="1">
          <reference field="4294967294" count="1">
            <x v="1"/>
          </reference>
        </references>
      </pivotArea>
    </format>
    <format dxfId="267">
      <pivotArea field="4" type="button" dataOnly="0" labelOnly="1" outline="0" axis="axisRow" fieldPosition="0"/>
    </format>
    <format dxfId="266">
      <pivotArea field="4" type="button" dataOnly="0" labelOnly="1" outline="0" axis="axisRow" fieldPosition="0"/>
    </format>
    <format dxfId="265">
      <pivotArea dataOnly="0" labelOnly="1" outline="0" fieldPosition="0">
        <references count="1">
          <reference field="4294967294" count="2">
            <x v="0"/>
            <x v="1"/>
          </reference>
        </references>
      </pivotArea>
    </format>
    <format dxfId="264">
      <pivotArea grandRow="1" outline="0" collapsedLevelsAreSubtotals="1" fieldPosition="0"/>
    </format>
    <format dxfId="263">
      <pivotArea dataOnly="0" labelOnly="1" grandRow="1" outline="0" fieldPosition="0"/>
    </format>
    <format dxfId="262">
      <pivotArea field="4" type="button" dataOnly="0" labelOnly="1" outline="0" axis="axisRow" fieldPosition="0"/>
    </format>
    <format dxfId="261">
      <pivotArea dataOnly="0" labelOnly="1" outline="0" fieldPosition="0">
        <references count="1">
          <reference field="4294967294" count="2">
            <x v="0"/>
            <x v="1"/>
          </reference>
        </references>
      </pivotArea>
    </format>
    <format dxfId="260">
      <pivotArea grandRow="1" outline="0" collapsedLevelsAreSubtotals="1" fieldPosition="0"/>
    </format>
    <format dxfId="259">
      <pivotArea dataOnly="0" labelOnly="1" grandRow="1" outline="0" fieldPosition="0"/>
    </format>
    <format dxfId="258">
      <pivotArea grandRow="1" outline="0" collapsedLevelsAreSubtotals="1" fieldPosition="0"/>
    </format>
    <format dxfId="257">
      <pivotArea dataOnly="0" labelOnly="1" grandRow="1" outline="0" fieldPosition="0"/>
    </format>
    <format dxfId="256">
      <pivotArea dataOnly="0" labelOnly="1" grandRow="1" outline="0" fieldPosition="0"/>
    </format>
    <format dxfId="255">
      <pivotArea dataOnly="0" labelOnly="1" grandRow="1" outline="0" fieldPosition="0"/>
    </format>
    <format dxfId="254">
      <pivotArea dataOnly="0" labelOnly="1" grandRow="1" outline="0" fieldPosition="0"/>
    </format>
    <format dxfId="253">
      <pivotArea field="4" type="button" dataOnly="0" labelOnly="1" outline="0" axis="axisRow" fieldPosition="0"/>
    </format>
    <format dxfId="252">
      <pivotArea dataOnly="0" labelOnly="1" outline="0" fieldPosition="0">
        <references count="1">
          <reference field="4294967294" count="2">
            <x v="0"/>
            <x v="1"/>
          </reference>
        </references>
      </pivotArea>
    </format>
    <format dxfId="251">
      <pivotArea field="4" type="button" dataOnly="0" labelOnly="1" outline="0" axis="axisRow" fieldPosition="0"/>
    </format>
    <format dxfId="250">
      <pivotArea dataOnly="0" labelOnly="1" outline="0" fieldPosition="0">
        <references count="1">
          <reference field="4294967294" count="2">
            <x v="0"/>
            <x v="1"/>
          </reference>
        </references>
      </pivotArea>
    </format>
    <format dxfId="249">
      <pivotArea grandRow="1" outline="0" collapsedLevelsAreSubtotals="1" fieldPosition="0"/>
    </format>
    <format dxfId="248">
      <pivotArea dataOnly="0" labelOnly="1" grandRow="1" outline="0" fieldPosition="0"/>
    </format>
  </formats>
  <chartFormats count="8">
    <chartFormat chart="0" format="32" series="1">
      <pivotArea type="data" outline="0" fieldPosition="0">
        <references count="1">
          <reference field="4294967294" count="1" selected="0">
            <x v="0"/>
          </reference>
        </references>
      </pivotArea>
    </chartFormat>
    <chartFormat chart="10" format="49" series="1">
      <pivotArea type="data" outline="0" fieldPosition="0">
        <references count="1">
          <reference field="4294967294" count="1" selected="0">
            <x v="0"/>
          </reference>
        </references>
      </pivotArea>
    </chartFormat>
    <chartFormat chart="10" format="50" series="1">
      <pivotArea type="data" outline="0" fieldPosition="0">
        <references count="1">
          <reference field="4294967294" count="1" selected="0">
            <x v="1"/>
          </reference>
        </references>
      </pivotArea>
    </chartFormat>
    <chartFormat chart="11" format="2" series="1">
      <pivotArea type="data" outline="0" fieldPosition="0">
        <references count="1">
          <reference field="4294967294" count="1" selected="0">
            <x v="0"/>
          </reference>
        </references>
      </pivotArea>
    </chartFormat>
    <chartFormat chart="11" format="3" series="1">
      <pivotArea type="data" outline="0" fieldPosition="0">
        <references count="1">
          <reference field="4294967294" count="1" selected="0">
            <x v="1"/>
          </reference>
        </references>
      </pivotArea>
    </chartFormat>
    <chartFormat chart="12" format="13" series="1">
      <pivotArea type="data" outline="0" fieldPosition="0">
        <references count="1">
          <reference field="4294967294" count="1" selected="0">
            <x v="0"/>
          </reference>
        </references>
      </pivotArea>
    </chartFormat>
    <chartFormat chart="12" format="14">
      <pivotArea type="data" outline="0" fieldPosition="0">
        <references count="2">
          <reference field="4294967294" count="1" selected="0">
            <x v="0"/>
          </reference>
          <reference field="4" count="1" selected="0">
            <x v="16"/>
          </reference>
        </references>
      </pivotArea>
    </chartFormat>
    <chartFormat chart="12" format="15" series="1">
      <pivotArea type="data" outline="0" fieldPosition="0">
        <references count="1">
          <reference field="4294967294" count="1" selected="0">
            <x v="1"/>
          </reference>
        </references>
      </pivotArea>
    </chartFormat>
  </chartFormats>
  <pivotTableStyleInfo name="PivotStyleLight2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5.xml><?xml version="1.0" encoding="utf-8"?>
<pivotTableDefinition xmlns="http://schemas.openxmlformats.org/spreadsheetml/2006/main" name="Combined_P" cacheId="64" applyNumberFormats="0" applyBorderFormats="0" applyFontFormats="0" applyPatternFormats="0" applyAlignmentFormats="0" applyWidthHeightFormats="1" dataCaption="Values" grandTotalCaption="Total:" updatedVersion="6" minRefreshableVersion="3" showDrill="0" itemPrintTitles="1" createdVersion="6" indent="0" compact="0" compactData="0" multipleFieldFilters="0" chartFormat="29">
  <location ref="A3:E11" firstHeaderRow="0" firstDataRow="1" firstDataCol="1"/>
  <pivotFields count="10">
    <pivotField compact="0" outline="0" showAll="0"/>
    <pivotField compact="0" outline="0" showAll="0">
      <items count="11">
        <item x="0"/>
        <item x="3"/>
        <item x="6"/>
        <item x="1"/>
        <item x="5"/>
        <item x="7"/>
        <item x="2"/>
        <item x="4"/>
        <item x="9"/>
        <item x="8"/>
        <item t="default"/>
      </items>
    </pivotField>
    <pivotField compact="0" outline="0" showAll="0" defaultSubtotal="0">
      <items count="38">
        <item x="0"/>
        <item x="1"/>
        <item x="2"/>
        <item x="3"/>
        <item x="4"/>
        <item x="5"/>
        <item x="6"/>
        <item x="7"/>
        <item x="8"/>
        <item x="9"/>
        <item x="10"/>
        <item x="11"/>
        <item x="12"/>
        <item x="13"/>
        <item x="14"/>
        <item x="15"/>
        <item x="16"/>
        <item x="17"/>
        <item x="18"/>
        <item x="19"/>
        <item x="20"/>
        <item x="21"/>
        <item x="23"/>
        <item x="22"/>
        <item x="24"/>
        <item x="25"/>
        <item x="26"/>
        <item x="27"/>
        <item x="28"/>
        <item x="29"/>
        <item x="30"/>
        <item x="31"/>
        <item x="32"/>
        <item x="33"/>
        <item x="34"/>
        <item x="35"/>
        <item x="36"/>
        <item x="37"/>
      </items>
    </pivotField>
    <pivotField axis="axisRow" compact="0" outline="0" showAll="0">
      <items count="9">
        <item x="0"/>
        <item x="1"/>
        <item x="5"/>
        <item x="6"/>
        <item x="2"/>
        <item x="3"/>
        <item x="4"/>
        <item m="1" x="7"/>
        <item t="default"/>
      </items>
    </pivotField>
    <pivotField compact="0" outline="0" showAll="0"/>
    <pivotField dataField="1" compact="0" outline="0" showAll="0"/>
    <pivotField dataField="1" compact="0" outline="0" showAll="0"/>
    <pivotField dataField="1" compact="0" numFmtId="4" outline="0" showAll="0"/>
    <pivotField dataField="1" compact="0" numFmtId="4" outline="0" showAll="0"/>
    <pivotField compact="0" outline="0" showAll="0" defaultSubtotal="0"/>
  </pivotFields>
  <rowFields count="1">
    <field x="3"/>
  </rowFields>
  <rowItems count="8">
    <i>
      <x/>
    </i>
    <i>
      <x v="1"/>
    </i>
    <i>
      <x v="2"/>
    </i>
    <i>
      <x v="3"/>
    </i>
    <i>
      <x v="4"/>
    </i>
    <i>
      <x v="5"/>
    </i>
    <i>
      <x v="6"/>
    </i>
    <i t="grand">
      <x/>
    </i>
  </rowItems>
  <colFields count="1">
    <field x="-2"/>
  </colFields>
  <colItems count="4">
    <i>
      <x/>
    </i>
    <i i="1">
      <x v="1"/>
    </i>
    <i i="2">
      <x v="2"/>
    </i>
    <i i="3">
      <x v="3"/>
    </i>
  </colItems>
  <dataFields count="4">
    <dataField name="Preliminary _x000a_Budget" fld="5" baseField="3" baseItem="0" numFmtId="3"/>
    <dataField name="Proposed _x000a_Budget" fld="6" baseField="3" baseItem="0" numFmtId="3"/>
    <dataField name="Total Exp. &amp; _x000a_Committed" fld="7" baseField="0" baseItem="0" numFmtId="3"/>
    <dataField name="Completed _x000a_Amount" fld="8" baseField="0" baseItem="0" numFmtId="3"/>
  </dataFields>
  <formats count="63">
    <format dxfId="337">
      <pivotArea field="3" type="button" dataOnly="0" labelOnly="1" outline="0" axis="axisRow" fieldPosition="0"/>
    </format>
    <format dxfId="336">
      <pivotArea dataOnly="0" labelOnly="1" outline="0" fieldPosition="0">
        <references count="1">
          <reference field="4294967294" count="1">
            <x v="2"/>
          </reference>
        </references>
      </pivotArea>
    </format>
    <format dxfId="335">
      <pivotArea outline="0" fieldPosition="0">
        <references count="1">
          <reference field="4294967294" count="1">
            <x v="2"/>
          </reference>
        </references>
      </pivotArea>
    </format>
    <format dxfId="334">
      <pivotArea field="1" type="button" dataOnly="0" labelOnly="1" outline="0"/>
    </format>
    <format dxfId="333">
      <pivotArea field="3" type="button" dataOnly="0" labelOnly="1" outline="0" axis="axisRow" fieldPosition="0"/>
    </format>
    <format dxfId="332">
      <pivotArea dataOnly="0" labelOnly="1" outline="0" fieldPosition="0">
        <references count="1">
          <reference field="4294967294" count="1">
            <x v="3"/>
          </reference>
        </references>
      </pivotArea>
    </format>
    <format dxfId="331">
      <pivotArea outline="0" fieldPosition="0">
        <references count="1">
          <reference field="4294967294" count="1">
            <x v="3"/>
          </reference>
        </references>
      </pivotArea>
    </format>
    <format dxfId="330">
      <pivotArea field="3" type="button" dataOnly="0" labelOnly="1" outline="0" axis="axisRow" fieldPosition="0"/>
    </format>
    <format dxfId="329">
      <pivotArea dataOnly="0" labelOnly="1" outline="0" fieldPosition="0">
        <references count="1">
          <reference field="4294967294" count="2">
            <x v="2"/>
            <x v="3"/>
          </reference>
        </references>
      </pivotArea>
    </format>
    <format dxfId="328">
      <pivotArea field="3" type="button" dataOnly="0" labelOnly="1" outline="0" axis="axisRow" fieldPosition="0"/>
    </format>
    <format dxfId="327">
      <pivotArea dataOnly="0" labelOnly="1" outline="0" fieldPosition="0">
        <references count="1">
          <reference field="4294967294" count="2">
            <x v="2"/>
            <x v="3"/>
          </reference>
        </references>
      </pivotArea>
    </format>
    <format dxfId="326">
      <pivotArea grandRow="1" outline="0" collapsedLevelsAreSubtotals="1" fieldPosition="0"/>
    </format>
    <format dxfId="325">
      <pivotArea dataOnly="0" labelOnly="1" grandRow="1" outline="0" fieldPosition="0"/>
    </format>
    <format dxfId="324">
      <pivotArea field="3" type="button" dataOnly="0" labelOnly="1" outline="0" axis="axisRow" fieldPosition="0"/>
    </format>
    <format dxfId="323">
      <pivotArea dataOnly="0" labelOnly="1" outline="0" fieldPosition="0">
        <references count="1">
          <reference field="4294967294" count="2">
            <x v="2"/>
            <x v="3"/>
          </reference>
        </references>
      </pivotArea>
    </format>
    <format dxfId="322">
      <pivotArea grandRow="1" outline="0" collapsedLevelsAreSubtotals="1" fieldPosition="0"/>
    </format>
    <format dxfId="321">
      <pivotArea dataOnly="0" labelOnly="1" grandRow="1" outline="0" fieldPosition="0"/>
    </format>
    <format dxfId="320">
      <pivotArea grandRow="1" outline="0" collapsedLevelsAreSubtotals="1" fieldPosition="0"/>
    </format>
    <format dxfId="319">
      <pivotArea dataOnly="0" labelOnly="1" grandRow="1" outline="0" fieldPosition="0"/>
    </format>
    <format dxfId="318">
      <pivotArea grandRow="1" outline="0" collapsedLevelsAreSubtotals="1" fieldPosition="0"/>
    </format>
    <format dxfId="317">
      <pivotArea dataOnly="0" labelOnly="1" grandRow="1" outline="0" fieldPosition="0"/>
    </format>
    <format dxfId="316">
      <pivotArea grandRow="1" outline="0" collapsedLevelsAreSubtotals="1" fieldPosition="0"/>
    </format>
    <format dxfId="315">
      <pivotArea dataOnly="0" labelOnly="1" grandRow="1" outline="0" fieldPosition="0"/>
    </format>
    <format dxfId="314">
      <pivotArea outline="0" fieldPosition="0">
        <references count="1">
          <reference field="4294967294" count="1">
            <x v="0"/>
          </reference>
        </references>
      </pivotArea>
    </format>
    <format dxfId="313">
      <pivotArea outline="0" fieldPosition="0">
        <references count="1">
          <reference field="4294967294" count="1">
            <x v="1"/>
          </reference>
        </references>
      </pivotArea>
    </format>
    <format dxfId="312">
      <pivotArea dataOnly="0" labelOnly="1" outline="0" fieldPosition="0">
        <references count="1">
          <reference field="4294967294" count="2">
            <x v="0"/>
            <x v="1"/>
          </reference>
        </references>
      </pivotArea>
    </format>
    <format dxfId="311">
      <pivotArea outline="0" fieldPosition="0">
        <references count="1">
          <reference field="4294967294" count="1">
            <x v="1"/>
          </reference>
        </references>
      </pivotArea>
    </format>
    <format dxfId="310">
      <pivotArea outline="0" fieldPosition="0">
        <references count="1">
          <reference field="4294967294" count="1">
            <x v="0"/>
          </reference>
        </references>
      </pivotArea>
    </format>
    <format dxfId="309">
      <pivotArea field="3" type="button" dataOnly="0" labelOnly="1" outline="0" axis="axisRow" fieldPosition="0"/>
    </format>
    <format dxfId="308">
      <pivotArea field="3" type="button" dataOnly="0" labelOnly="1" outline="0" axis="axisRow" fieldPosition="0"/>
    </format>
    <format dxfId="307">
      <pivotArea field="3" type="button" dataOnly="0" labelOnly="1" outline="0" axis="axisRow" fieldPosition="0"/>
    </format>
    <format dxfId="306">
      <pivotArea dataOnly="0" labelOnly="1" outline="0" fieldPosition="0">
        <references count="1">
          <reference field="4294967294" count="4">
            <x v="0"/>
            <x v="1"/>
            <x v="2"/>
            <x v="3"/>
          </reference>
        </references>
      </pivotArea>
    </format>
    <format dxfId="305">
      <pivotArea dataOnly="0" labelOnly="1" outline="0" fieldPosition="0">
        <references count="1">
          <reference field="4294967294" count="4">
            <x v="0"/>
            <x v="1"/>
            <x v="2"/>
            <x v="3"/>
          </reference>
        </references>
      </pivotArea>
    </format>
    <format dxfId="304">
      <pivotArea grandRow="1" outline="0" collapsedLevelsAreSubtotals="1" fieldPosition="0"/>
    </format>
    <format dxfId="303">
      <pivotArea dataOnly="0" labelOnly="1" grandRow="1" outline="0" fieldPosition="0"/>
    </format>
    <format dxfId="302">
      <pivotArea type="all" dataOnly="0" outline="0" fieldPosition="0"/>
    </format>
    <format dxfId="301">
      <pivotArea outline="0" collapsedLevelsAreSubtotals="1" fieldPosition="0"/>
    </format>
    <format dxfId="300">
      <pivotArea field="3" type="button" dataOnly="0" labelOnly="1" outline="0" axis="axisRow" fieldPosition="0"/>
    </format>
    <format dxfId="299">
      <pivotArea dataOnly="0" labelOnly="1" outline="0" fieldPosition="0">
        <references count="1">
          <reference field="3" count="0"/>
        </references>
      </pivotArea>
    </format>
    <format dxfId="298">
      <pivotArea dataOnly="0" labelOnly="1" grandRow="1" outline="0" fieldPosition="0"/>
    </format>
    <format dxfId="297">
      <pivotArea dataOnly="0" labelOnly="1" outline="0" fieldPosition="0">
        <references count="1">
          <reference field="4294967294" count="4">
            <x v="0"/>
            <x v="1"/>
            <x v="2"/>
            <x v="3"/>
          </reference>
        </references>
      </pivotArea>
    </format>
    <format dxfId="296">
      <pivotArea type="all" dataOnly="0" outline="0" fieldPosition="0"/>
    </format>
    <format dxfId="295">
      <pivotArea outline="0" collapsedLevelsAreSubtotals="1" fieldPosition="0"/>
    </format>
    <format dxfId="294">
      <pivotArea field="3" type="button" dataOnly="0" labelOnly="1" outline="0" axis="axisRow" fieldPosition="0"/>
    </format>
    <format dxfId="293">
      <pivotArea dataOnly="0" labelOnly="1" outline="0" fieldPosition="0">
        <references count="1">
          <reference field="3" count="0"/>
        </references>
      </pivotArea>
    </format>
    <format dxfId="292">
      <pivotArea dataOnly="0" labelOnly="1" grandRow="1" outline="0" fieldPosition="0"/>
    </format>
    <format dxfId="291">
      <pivotArea dataOnly="0" labelOnly="1" outline="0" fieldPosition="0">
        <references count="1">
          <reference field="4294967294" count="4">
            <x v="0"/>
            <x v="1"/>
            <x v="2"/>
            <x v="3"/>
          </reference>
        </references>
      </pivotArea>
    </format>
    <format dxfId="290">
      <pivotArea type="all" dataOnly="0" outline="0" fieldPosition="0"/>
    </format>
    <format dxfId="289">
      <pivotArea outline="0" collapsedLevelsAreSubtotals="1" fieldPosition="0"/>
    </format>
    <format dxfId="288">
      <pivotArea field="3" type="button" dataOnly="0" labelOnly="1" outline="0" axis="axisRow" fieldPosition="0"/>
    </format>
    <format dxfId="287">
      <pivotArea dataOnly="0" labelOnly="1" outline="0" fieldPosition="0">
        <references count="1">
          <reference field="3" count="0"/>
        </references>
      </pivotArea>
    </format>
    <format dxfId="286">
      <pivotArea dataOnly="0" labelOnly="1" grandRow="1" outline="0" fieldPosition="0"/>
    </format>
    <format dxfId="285">
      <pivotArea dataOnly="0" labelOnly="1" outline="0" fieldPosition="0">
        <references count="1">
          <reference field="4294967294" count="4">
            <x v="0"/>
            <x v="1"/>
            <x v="2"/>
            <x v="3"/>
          </reference>
        </references>
      </pivotArea>
    </format>
    <format dxfId="284">
      <pivotArea type="all" dataOnly="0" outline="0" fieldPosition="0"/>
    </format>
    <format dxfId="283">
      <pivotArea outline="0" collapsedLevelsAreSubtotals="1" fieldPosition="0"/>
    </format>
    <format dxfId="282">
      <pivotArea field="3" type="button" dataOnly="0" labelOnly="1" outline="0" axis="axisRow" fieldPosition="0"/>
    </format>
    <format dxfId="281">
      <pivotArea dataOnly="0" labelOnly="1" outline="0" fieldPosition="0">
        <references count="1">
          <reference field="3" count="0"/>
        </references>
      </pivotArea>
    </format>
    <format dxfId="280">
      <pivotArea dataOnly="0" labelOnly="1" grandRow="1" outline="0" fieldPosition="0"/>
    </format>
    <format dxfId="279">
      <pivotArea dataOnly="0" labelOnly="1" outline="0" fieldPosition="0">
        <references count="1">
          <reference field="4294967294" count="4">
            <x v="0"/>
            <x v="1"/>
            <x v="2"/>
            <x v="3"/>
          </reference>
        </references>
      </pivotArea>
    </format>
    <format dxfId="278">
      <pivotArea dataOnly="0" labelOnly="1" grandRow="1" outline="0" fieldPosition="0"/>
    </format>
    <format dxfId="277">
      <pivotArea grandRow="1" outline="0" collapsedLevelsAreSubtotals="1" fieldPosition="0"/>
    </format>
    <format dxfId="276">
      <pivotArea grandRow="1" outline="0" collapsedLevelsAreSubtotals="1" fieldPosition="0"/>
    </format>
    <format dxfId="275">
      <pivotArea grandRow="1" outline="0" collapsedLevelsAreSubtotals="1" fieldPosition="0"/>
    </format>
  </formats>
  <chartFormats count="11">
    <chartFormat chart="0" format="32" series="1">
      <pivotArea type="data" outline="0" fieldPosition="0">
        <references count="1">
          <reference field="4294967294" count="1" selected="0">
            <x v="2"/>
          </reference>
        </references>
      </pivotArea>
    </chartFormat>
    <chartFormat chart="21" format="70" series="1">
      <pivotArea type="data" outline="0" fieldPosition="0">
        <references count="1">
          <reference field="4294967294" count="1" selected="0">
            <x v="2"/>
          </reference>
        </references>
      </pivotArea>
    </chartFormat>
    <chartFormat chart="21" format="71">
      <pivotArea type="data" outline="0" fieldPosition="0">
        <references count="2">
          <reference field="4294967294" count="1" selected="0">
            <x v="2"/>
          </reference>
          <reference field="3" count="1" selected="0">
            <x v="4"/>
          </reference>
        </references>
      </pivotArea>
    </chartFormat>
    <chartFormat chart="21" format="72">
      <pivotArea type="data" outline="0" fieldPosition="0">
        <references count="2">
          <reference field="4294967294" count="1" selected="0">
            <x v="2"/>
          </reference>
          <reference field="3" count="1" selected="0">
            <x v="5"/>
          </reference>
        </references>
      </pivotArea>
    </chartFormat>
    <chartFormat chart="21" format="73">
      <pivotArea type="data" outline="0" fieldPosition="0">
        <references count="2">
          <reference field="4294967294" count="1" selected="0">
            <x v="2"/>
          </reference>
          <reference field="3" count="1" selected="0">
            <x v="6"/>
          </reference>
        </references>
      </pivotArea>
    </chartFormat>
    <chartFormat chart="21" format="74" series="1">
      <pivotArea type="data" outline="0" fieldPosition="0">
        <references count="1">
          <reference field="4294967294" count="1" selected="0">
            <x v="3"/>
          </reference>
        </references>
      </pivotArea>
    </chartFormat>
    <chartFormat chart="24" format="85" series="1">
      <pivotArea type="data" outline="0" fieldPosition="0">
        <references count="1">
          <reference field="4294967294" count="1" selected="0">
            <x v="2"/>
          </reference>
        </references>
      </pivotArea>
    </chartFormat>
    <chartFormat chart="24" format="86">
      <pivotArea type="data" outline="0" fieldPosition="0">
        <references count="2">
          <reference field="4294967294" count="1" selected="0">
            <x v="2"/>
          </reference>
          <reference field="3" count="1" selected="0">
            <x v="4"/>
          </reference>
        </references>
      </pivotArea>
    </chartFormat>
    <chartFormat chart="24" format="87">
      <pivotArea type="data" outline="0" fieldPosition="0">
        <references count="2">
          <reference field="4294967294" count="1" selected="0">
            <x v="2"/>
          </reference>
          <reference field="3" count="1" selected="0">
            <x v="5"/>
          </reference>
        </references>
      </pivotArea>
    </chartFormat>
    <chartFormat chart="24" format="88">
      <pivotArea type="data" outline="0" fieldPosition="0">
        <references count="2">
          <reference field="4294967294" count="1" selected="0">
            <x v="2"/>
          </reference>
          <reference field="3" count="1" selected="0">
            <x v="6"/>
          </reference>
        </references>
      </pivotArea>
    </chartFormat>
    <chartFormat chart="24" format="89" series="1">
      <pivotArea type="data" outline="0" fieldPosition="0">
        <references count="1">
          <reference field="4294967294" count="1" selected="0">
            <x v="3"/>
          </reference>
        </references>
      </pivotArea>
    </chartFormat>
  </chartFormats>
  <pivotTableStyleInfo name="PivotStyleLight2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Phase1" sourceName="Phase">
  <pivotTables>
    <pivotTable tabId="52" name="Combined_P"/>
    <pivotTable tabId="52" name="PivotTable1"/>
    <pivotTable tabId="52" name="PivotTable2"/>
  </pivotTables>
  <data>
    <tabular pivotCacheId="1">
      <items count="10">
        <i x="0" s="1"/>
        <i x="3" s="1"/>
        <i x="6" s="1"/>
        <i x="1" s="1"/>
        <i x="5" s="1"/>
        <i x="7" s="1"/>
        <i x="2" s="1"/>
        <i x="4" s="1"/>
        <i x="9" s="1"/>
        <i x="8"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Project_Site" sourceName="Project_x000a_Site">
  <pivotTables>
    <pivotTable tabId="52" name="Combined_P"/>
    <pivotTable tabId="52" name="PivotTable1"/>
    <pivotTable tabId="52" name="PivotTable2"/>
  </pivotTables>
  <data>
    <tabular pivotCacheId="1">
      <items count="38">
        <i x="0" s="1"/>
        <i x="1" s="1"/>
        <i x="2" s="1"/>
        <i x="3" s="1"/>
        <i x="4" s="1"/>
        <i x="5" s="1"/>
        <i x="6" s="1"/>
        <i x="7" s="1"/>
        <i x="8" s="1"/>
        <i x="9" s="1"/>
        <i x="10" s="1"/>
        <i x="11" s="1"/>
        <i x="12" s="1"/>
        <i x="13" s="1"/>
        <i x="14" s="1"/>
        <i x="15" s="1"/>
        <i x="16" s="1"/>
        <i x="17" s="1"/>
        <i x="18" s="1"/>
        <i x="19" s="1"/>
        <i x="20" s="1"/>
        <i x="21" s="1"/>
        <i x="23" s="1"/>
        <i x="22" s="1"/>
        <i x="24" s="1"/>
        <i x="25" s="1"/>
        <i x="26" s="1"/>
        <i x="27" s="1"/>
        <i x="28" s="1"/>
        <i x="29" s="1"/>
        <i x="30" s="1"/>
        <i x="31" s="1"/>
        <i x="32" s="1"/>
        <i x="33" s="1"/>
        <i x="34" s="1"/>
        <i x="35" s="1"/>
        <i x="36" s="1"/>
        <i x="37"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Phase 2" cache="Slicer_Phase1" caption="Phase" columnCount="2" style="SlicerStyleLight6" rowHeight="241300"/>
  <slicer name="Project_x000a_Site" cache="Slicer_Project_Site" caption="Project_x000a_Site" style="SlicerStyleLight6" rowHeight="241300"/>
</slicers>
</file>

<file path=xl/tables/table1.xml><?xml version="1.0" encoding="utf-8"?>
<table xmlns="http://schemas.openxmlformats.org/spreadsheetml/2006/main" id="1" name="Measure_BB_Table" displayName="Measure_BB_Table" ref="A1:AB2479" totalsRowCount="1" headerRowDxfId="2139" headerRowBorderDxfId="2138" tableBorderDxfId="2137">
  <autoFilter ref="A1:AB2478"/>
  <sortState ref="A2:AB2478">
    <sortCondition ref="D2:D2478"/>
    <sortCondition ref="E2:E2478"/>
    <sortCondition ref="F2:F2478"/>
    <sortCondition ref="L2:L2478"/>
    <sortCondition ref="P2:P2478"/>
  </sortState>
  <tableColumns count="28">
    <tableColumn id="1" name="Combined_x000a_Headers" dataDxfId="2136" totalsRowDxfId="181"/>
    <tableColumn id="2" name="Pha_x000a_se" dataDxfId="2135" totalsRowDxfId="180"/>
    <tableColumn id="3" name="Category" dataDxfId="2134" totalsRowDxfId="179"/>
    <tableColumn id="4" name="Project Site" dataDxfId="2133" totalsRowDxfId="178"/>
    <tableColumn id="5" name="Project_x000a_Description" dataDxfId="2132" totalsRowDxfId="177"/>
    <tableColumn id="6" name="Vendor _x000a_Name" dataDxfId="2131" totalsRowDxfId="176"/>
    <tableColumn id="7" name="Description _x000a_(Services)" dataDxfId="2130" totalsRowDxfId="175"/>
    <tableColumn id="8" name="Est._x000a_start_x000a_date" dataDxfId="2129" totalsRowDxfId="174"/>
    <tableColumn id="9" name="Est._x000a_end_x000a_date" dataDxfId="2128" totalsRowDxfId="173"/>
    <tableColumn id="10" name="School_x000a_Year" dataDxfId="2127" totalsRowDxfId="172"/>
    <tableColumn id="11" name="BEST_x000a_Req." dataDxfId="2126" totalsRowDxfId="171"/>
    <tableColumn id="12" name="PO Number" dataDxfId="2125" totalsRowDxfId="170"/>
    <tableColumn id="13" name="Committed_x000a_Amount" dataDxfId="2124" totalsRowDxfId="169"/>
    <tableColumn id="14" name="Total Exp. &amp;_x000a_Committed" dataDxfId="2123" totalsRowDxfId="168"/>
    <tableColumn id="15" name="Invoice_x000a_Number" dataDxfId="2122" totalsRowDxfId="167"/>
    <tableColumn id="16" name="Warrant_x000a_Date" dataDxfId="2121" totalsRowDxfId="166"/>
    <tableColumn id="17" name="Warrant_x000a_Number" dataDxfId="2120" totalsRowDxfId="165"/>
    <tableColumn id="18" name="Completed_x000a_Amount " dataDxfId="2119" totalsRowDxfId="164"/>
    <tableColumn id="19" name="DSA_x000a_Number" dataDxfId="2118" totalsRowDxfId="163"/>
    <tableColumn id="20" name="Project_x000a_Tracking_x000a_#" dataDxfId="2117" totalsRowDxfId="162"/>
    <tableColumn id="21" name="Fund" dataDxfId="2116" totalsRowDxfId="161"/>
    <tableColumn id="22" name="Res." dataDxfId="2115" totalsRowDxfId="160"/>
    <tableColumn id="23" name="Goal" dataDxfId="2114" totalsRowDxfId="159"/>
    <tableColumn id="24" name="Funct." dataDxfId="2113" totalsRowDxfId="158"/>
    <tableColumn id="25" name="Obj." dataDxfId="2112" totalsRowDxfId="157"/>
    <tableColumn id="26" name="Loc." dataDxfId="2111" totalsRowDxfId="156"/>
    <tableColumn id="27" name="% _x000a_Completion" dataDxfId="2110" totalsRowDxfId="155"/>
    <tableColumn id="28" name="Detail Description" dataDxfId="2109" totalsRowDxfId="154"/>
  </tableColumns>
  <tableStyleInfo showFirstColumn="0" showLastColumn="0" showRowStripes="1" showColumnStripes="0"/>
</table>
</file>

<file path=xl/tables/table2.xml><?xml version="1.0" encoding="utf-8"?>
<table xmlns="http://schemas.openxmlformats.org/spreadsheetml/2006/main" id="3" name="Comparison_Data" displayName="Comparison_Data" ref="A1:J1858" totalsRowShown="0" headerRowDxfId="348">
  <autoFilter ref="A1:J1858"/>
  <tableColumns count="10">
    <tableColumn id="1" name="Combined_x000a_Headers" dataDxfId="347">
      <calculatedColumnFormula>CONCATENATE(C2,"-",D2,"-",E2)</calculatedColumnFormula>
    </tableColumn>
    <tableColumn id="2" name="Phase" dataDxfId="346"/>
    <tableColumn id="3" name="Project_x000a_Site" dataDxfId="345"/>
    <tableColumn id="4" name="Project Description" dataDxfId="344"/>
    <tableColumn id="5" name="Category" dataDxfId="343"/>
    <tableColumn id="6" name="Preliminary_x000a_Budget" dataDxfId="342"/>
    <tableColumn id="7" name="Proposed_x000a_Budget" dataDxfId="341"/>
    <tableColumn id="8" name="Total Exp. &amp;_x000a_Committed" dataDxfId="340">
      <calculatedColumnFormula>SUMIF(Measure_BB_Table[],Combined_header,Total_Exp._MeasureBB)</calculatedColumnFormula>
    </tableColumn>
    <tableColumn id="9" name="Completed_x000a_Amount" dataDxfId="339">
      <calculatedColumnFormula>SUMIF(Measure_BB_Table[],Combined_header,Completed_MeasureBB)</calculatedColumnFormula>
    </tableColumn>
    <tableColumn id="10" name="% _x000a_Completion" dataDxfId="338">
      <calculatedColumnFormula>Completed_Comparison/Total_Exp._Comparison</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pivotTable" Target="../pivotTables/pivotTable5.xml"/><Relationship Id="rId2" Type="http://schemas.openxmlformats.org/officeDocument/2006/relationships/pivotTable" Target="../pivotTables/pivotTable4.xml"/><Relationship Id="rId1" Type="http://schemas.openxmlformats.org/officeDocument/2006/relationships/pivotTable" Target="../pivotTables/pivotTable3.xml"/><Relationship Id="rId6" Type="http://schemas.microsoft.com/office/2007/relationships/slicer" Target="../slicers/slicer1.xml"/><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4" tint="0.39997558519241921"/>
  </sheetPr>
  <dimension ref="A1:AG2543"/>
  <sheetViews>
    <sheetView showGridLines="0" zoomScaleNormal="100" zoomScaleSheetLayoutView="100" workbookViewId="0">
      <pane xSplit="12" ySplit="1" topLeftCell="M2" activePane="bottomRight" state="frozen"/>
      <selection pane="topRight" activeCell="M1" sqref="M1"/>
      <selection pane="bottomLeft" activeCell="A2" sqref="A2"/>
      <selection pane="bottomRight" activeCell="G1" sqref="G1"/>
    </sheetView>
  </sheetViews>
  <sheetFormatPr defaultRowHeight="15" x14ac:dyDescent="0.25"/>
  <cols>
    <col min="1" max="1" width="11" style="6" customWidth="1"/>
    <col min="2" max="2" width="5.42578125" style="32" customWidth="1"/>
    <col min="3" max="3" width="12.28515625" style="6" customWidth="1"/>
    <col min="4" max="4" width="13.28515625" style="6" bestFit="1" customWidth="1"/>
    <col min="5" max="5" width="13.5703125" style="6" customWidth="1"/>
    <col min="6" max="6" width="16.85546875" style="6" customWidth="1"/>
    <col min="7" max="7" width="14.85546875" style="6" customWidth="1"/>
    <col min="8" max="9" width="9.5703125" style="8" customWidth="1"/>
    <col min="10" max="10" width="8.28515625" style="11" customWidth="1"/>
    <col min="11" max="11" width="8" style="2" customWidth="1"/>
    <col min="12" max="12" width="19.7109375" style="2" customWidth="1"/>
    <col min="13" max="13" width="17.7109375" style="4" bestFit="1" customWidth="1"/>
    <col min="14" max="14" width="19" style="4" bestFit="1" customWidth="1"/>
    <col min="15" max="15" width="12.140625" style="2" customWidth="1"/>
    <col min="16" max="16" width="9.5703125" style="8" customWidth="1"/>
    <col min="17" max="17" width="16.140625" style="2" customWidth="1"/>
    <col min="18" max="18" width="19" style="4" bestFit="1" customWidth="1"/>
    <col min="19" max="19" width="12.85546875" style="10" bestFit="1" customWidth="1"/>
    <col min="20" max="20" width="12.85546875" style="2" bestFit="1" customWidth="1"/>
    <col min="21" max="22" width="7.5703125" style="7" customWidth="1"/>
    <col min="23" max="23" width="7.28515625" style="7" customWidth="1"/>
    <col min="24" max="24" width="8.5703125" style="7" customWidth="1"/>
    <col min="25" max="25" width="6.85546875" style="28" customWidth="1"/>
    <col min="26" max="26" width="8" style="28" customWidth="1"/>
    <col min="27" max="27" width="9" style="9" customWidth="1"/>
    <col min="28" max="28" width="66.5703125" style="3" customWidth="1"/>
    <col min="29" max="16384" width="9.140625" style="6"/>
  </cols>
  <sheetData>
    <row r="1" spans="1:28" s="54" customFormat="1" ht="51.75" customHeight="1" x14ac:dyDescent="0.25">
      <c r="A1" s="152" t="s">
        <v>2105</v>
      </c>
      <c r="B1" s="152" t="s">
        <v>2911</v>
      </c>
      <c r="C1" s="152" t="s">
        <v>1561</v>
      </c>
      <c r="D1" s="152" t="s">
        <v>477</v>
      </c>
      <c r="E1" s="152" t="s">
        <v>640</v>
      </c>
      <c r="F1" s="152" t="s">
        <v>1648</v>
      </c>
      <c r="G1" s="152" t="s">
        <v>1649</v>
      </c>
      <c r="H1" s="152" t="s">
        <v>644</v>
      </c>
      <c r="I1" s="152" t="s">
        <v>645</v>
      </c>
      <c r="J1" s="152" t="s">
        <v>637</v>
      </c>
      <c r="K1" s="152" t="s">
        <v>638</v>
      </c>
      <c r="L1" s="152" t="s">
        <v>0</v>
      </c>
      <c r="M1" s="152" t="s">
        <v>641</v>
      </c>
      <c r="N1" s="152" t="s">
        <v>2103</v>
      </c>
      <c r="O1" s="153" t="s">
        <v>639</v>
      </c>
      <c r="P1" s="152" t="s">
        <v>2767</v>
      </c>
      <c r="Q1" s="152" t="s">
        <v>642</v>
      </c>
      <c r="R1" s="152" t="s">
        <v>845</v>
      </c>
      <c r="S1" s="152" t="s">
        <v>643</v>
      </c>
      <c r="T1" s="152" t="s">
        <v>1701</v>
      </c>
      <c r="U1" s="152" t="s">
        <v>1</v>
      </c>
      <c r="V1" s="152" t="s">
        <v>2775</v>
      </c>
      <c r="W1" s="152" t="s">
        <v>2</v>
      </c>
      <c r="X1" s="152" t="s">
        <v>2774</v>
      </c>
      <c r="Y1" s="154" t="s">
        <v>2776</v>
      </c>
      <c r="Z1" s="154" t="s">
        <v>2777</v>
      </c>
      <c r="AA1" s="152" t="s">
        <v>1650</v>
      </c>
      <c r="AB1" s="152" t="s">
        <v>2768</v>
      </c>
    </row>
    <row r="2" spans="1:28" ht="15" customHeight="1" x14ac:dyDescent="0.25">
      <c r="A2" s="97" t="s">
        <v>1800</v>
      </c>
      <c r="B2" s="98">
        <v>0</v>
      </c>
      <c r="C2" s="99" t="s">
        <v>1562</v>
      </c>
      <c r="D2" s="99" t="s">
        <v>139</v>
      </c>
      <c r="E2" s="97" t="s">
        <v>4</v>
      </c>
      <c r="F2" s="100" t="s">
        <v>5</v>
      </c>
      <c r="G2" s="97" t="s">
        <v>1287</v>
      </c>
      <c r="H2" s="101">
        <v>43647</v>
      </c>
      <c r="I2" s="101">
        <v>43759</v>
      </c>
      <c r="J2" s="102" t="s">
        <v>6</v>
      </c>
      <c r="K2" s="103" t="s">
        <v>179</v>
      </c>
      <c r="L2" s="104" t="s">
        <v>180</v>
      </c>
      <c r="M2" s="105">
        <v>0</v>
      </c>
      <c r="N2" s="106">
        <v>19593.919999999998</v>
      </c>
      <c r="O2" s="103" t="s">
        <v>216</v>
      </c>
      <c r="P2" s="101">
        <v>43759</v>
      </c>
      <c r="Q2" s="103" t="s">
        <v>88</v>
      </c>
      <c r="R2" s="106">
        <v>19593.919999999998</v>
      </c>
      <c r="S2" s="102"/>
      <c r="T2" s="104"/>
      <c r="U2" s="102" t="s">
        <v>11</v>
      </c>
      <c r="V2" s="102" t="s">
        <v>12</v>
      </c>
      <c r="W2" s="102" t="s">
        <v>13</v>
      </c>
      <c r="X2" s="102" t="s">
        <v>14</v>
      </c>
      <c r="Y2" s="108">
        <v>4400</v>
      </c>
      <c r="Z2" s="108">
        <v>9011101</v>
      </c>
      <c r="AA2" s="109">
        <v>2.4692472300091004E-2</v>
      </c>
      <c r="AB2" s="97" t="s">
        <v>1485</v>
      </c>
    </row>
    <row r="3" spans="1:28" ht="15" customHeight="1" x14ac:dyDescent="0.25">
      <c r="A3" s="97" t="s">
        <v>1799</v>
      </c>
      <c r="B3" s="98">
        <v>0</v>
      </c>
      <c r="C3" s="97" t="s">
        <v>1656</v>
      </c>
      <c r="D3" s="99" t="s">
        <v>139</v>
      </c>
      <c r="E3" s="97" t="s">
        <v>4</v>
      </c>
      <c r="F3" s="100" t="s">
        <v>492</v>
      </c>
      <c r="G3" s="97" t="s">
        <v>140</v>
      </c>
      <c r="H3" s="101">
        <v>43770</v>
      </c>
      <c r="I3" s="101">
        <v>43864</v>
      </c>
      <c r="J3" s="102" t="s">
        <v>6</v>
      </c>
      <c r="K3" s="112" t="s">
        <v>141</v>
      </c>
      <c r="L3" s="99" t="s">
        <v>142</v>
      </c>
      <c r="M3" s="105">
        <v>0</v>
      </c>
      <c r="N3" s="105">
        <v>43947.28</v>
      </c>
      <c r="O3" s="103">
        <v>3205801119</v>
      </c>
      <c r="P3" s="101">
        <v>43864</v>
      </c>
      <c r="Q3" s="103" t="s">
        <v>602</v>
      </c>
      <c r="R3" s="106">
        <v>43947.28</v>
      </c>
      <c r="S3" s="102"/>
      <c r="T3" s="104"/>
      <c r="U3" s="102" t="s">
        <v>11</v>
      </c>
      <c r="V3" s="102" t="s">
        <v>12</v>
      </c>
      <c r="W3" s="102" t="s">
        <v>13</v>
      </c>
      <c r="X3" s="102" t="s">
        <v>14</v>
      </c>
      <c r="Y3" s="108">
        <v>4300</v>
      </c>
      <c r="Z3" s="108">
        <v>9011101</v>
      </c>
      <c r="AA3" s="109">
        <v>0.62446135986120321</v>
      </c>
      <c r="AB3" s="99" t="s">
        <v>1772</v>
      </c>
    </row>
    <row r="4" spans="1:28" ht="15" customHeight="1" x14ac:dyDescent="0.25">
      <c r="A4" s="97" t="s">
        <v>1799</v>
      </c>
      <c r="B4" s="98">
        <v>0</v>
      </c>
      <c r="C4" s="97" t="s">
        <v>1656</v>
      </c>
      <c r="D4" s="99" t="s">
        <v>139</v>
      </c>
      <c r="E4" s="97" t="s">
        <v>4</v>
      </c>
      <c r="F4" s="100" t="s">
        <v>492</v>
      </c>
      <c r="G4" s="97" t="s">
        <v>140</v>
      </c>
      <c r="H4" s="101">
        <v>43770</v>
      </c>
      <c r="I4" s="101">
        <v>43864</v>
      </c>
      <c r="J4" s="102" t="s">
        <v>6</v>
      </c>
      <c r="K4" s="112" t="s">
        <v>141</v>
      </c>
      <c r="L4" s="99" t="s">
        <v>142</v>
      </c>
      <c r="M4" s="105">
        <v>0</v>
      </c>
      <c r="N4" s="105">
        <v>26429.02</v>
      </c>
      <c r="O4" s="103">
        <v>3205801119</v>
      </c>
      <c r="P4" s="101">
        <v>43864</v>
      </c>
      <c r="Q4" s="103" t="s">
        <v>602</v>
      </c>
      <c r="R4" s="106">
        <v>26429.02</v>
      </c>
      <c r="S4" s="102"/>
      <c r="T4" s="104"/>
      <c r="U4" s="102" t="s">
        <v>11</v>
      </c>
      <c r="V4" s="102" t="s">
        <v>12</v>
      </c>
      <c r="W4" s="102" t="s">
        <v>13</v>
      </c>
      <c r="X4" s="102" t="s">
        <v>14</v>
      </c>
      <c r="Y4" s="113">
        <v>4400</v>
      </c>
      <c r="Z4" s="108">
        <v>9011101</v>
      </c>
      <c r="AA4" s="109">
        <v>0.37553864013879673</v>
      </c>
      <c r="AB4" s="99" t="s">
        <v>1772</v>
      </c>
    </row>
    <row r="5" spans="1:28" ht="15" customHeight="1" x14ac:dyDescent="0.25">
      <c r="A5" s="97" t="s">
        <v>1799</v>
      </c>
      <c r="B5" s="98">
        <v>0</v>
      </c>
      <c r="C5" s="97" t="s">
        <v>1656</v>
      </c>
      <c r="D5" s="99" t="s">
        <v>139</v>
      </c>
      <c r="E5" s="97" t="s">
        <v>4</v>
      </c>
      <c r="F5" s="100" t="s">
        <v>492</v>
      </c>
      <c r="G5" s="97" t="s">
        <v>140</v>
      </c>
      <c r="H5" s="101">
        <v>43770</v>
      </c>
      <c r="I5" s="101">
        <v>43864</v>
      </c>
      <c r="J5" s="102" t="s">
        <v>6</v>
      </c>
      <c r="K5" s="112" t="s">
        <v>145</v>
      </c>
      <c r="L5" s="99" t="s">
        <v>146</v>
      </c>
      <c r="M5" s="105">
        <v>0</v>
      </c>
      <c r="N5" s="106">
        <v>7509.33</v>
      </c>
      <c r="O5" s="103">
        <v>3207401219</v>
      </c>
      <c r="P5" s="101">
        <v>43864</v>
      </c>
      <c r="Q5" s="103" t="s">
        <v>603</v>
      </c>
      <c r="R5" s="106">
        <v>7509.33</v>
      </c>
      <c r="S5" s="102"/>
      <c r="T5" s="104"/>
      <c r="U5" s="102" t="s">
        <v>11</v>
      </c>
      <c r="V5" s="102" t="s">
        <v>12</v>
      </c>
      <c r="W5" s="102" t="s">
        <v>13</v>
      </c>
      <c r="X5" s="102" t="s">
        <v>14</v>
      </c>
      <c r="Y5" s="113">
        <v>4400</v>
      </c>
      <c r="Z5" s="108">
        <v>9011101</v>
      </c>
      <c r="AA5" s="109">
        <v>1</v>
      </c>
      <c r="AB5" s="99" t="s">
        <v>2746</v>
      </c>
    </row>
    <row r="6" spans="1:28" ht="15" customHeight="1" x14ac:dyDescent="0.25">
      <c r="A6" s="97" t="s">
        <v>1799</v>
      </c>
      <c r="B6" s="98">
        <v>0</v>
      </c>
      <c r="C6" s="97" t="s">
        <v>1656</v>
      </c>
      <c r="D6" s="99" t="s">
        <v>139</v>
      </c>
      <c r="E6" s="97" t="s">
        <v>4</v>
      </c>
      <c r="F6" s="100" t="s">
        <v>492</v>
      </c>
      <c r="G6" s="97" t="s">
        <v>140</v>
      </c>
      <c r="H6" s="101">
        <v>43770</v>
      </c>
      <c r="I6" s="101">
        <v>43861</v>
      </c>
      <c r="J6" s="102" t="s">
        <v>6</v>
      </c>
      <c r="K6" s="112" t="s">
        <v>149</v>
      </c>
      <c r="L6" s="99" t="s">
        <v>150</v>
      </c>
      <c r="M6" s="105">
        <v>0</v>
      </c>
      <c r="N6" s="105">
        <v>12081.12</v>
      </c>
      <c r="O6" s="103">
        <v>3469331119</v>
      </c>
      <c r="P6" s="101">
        <v>43861</v>
      </c>
      <c r="Q6" s="103" t="s">
        <v>605</v>
      </c>
      <c r="R6" s="106">
        <v>12081.12</v>
      </c>
      <c r="S6" s="102"/>
      <c r="T6" s="104"/>
      <c r="U6" s="102" t="s">
        <v>11</v>
      </c>
      <c r="V6" s="102" t="s">
        <v>12</v>
      </c>
      <c r="W6" s="102" t="s">
        <v>13</v>
      </c>
      <c r="X6" s="102" t="s">
        <v>14</v>
      </c>
      <c r="Y6" s="108">
        <v>4300</v>
      </c>
      <c r="Z6" s="108">
        <v>9011101</v>
      </c>
      <c r="AA6" s="109">
        <v>0.81660418781777355</v>
      </c>
      <c r="AB6" s="99" t="s">
        <v>1772</v>
      </c>
    </row>
    <row r="7" spans="1:28" ht="15" customHeight="1" x14ac:dyDescent="0.25">
      <c r="A7" s="97" t="s">
        <v>1799</v>
      </c>
      <c r="B7" s="98">
        <v>0</v>
      </c>
      <c r="C7" s="97" t="s">
        <v>1656</v>
      </c>
      <c r="D7" s="99" t="s">
        <v>139</v>
      </c>
      <c r="E7" s="97" t="s">
        <v>4</v>
      </c>
      <c r="F7" s="100" t="s">
        <v>492</v>
      </c>
      <c r="G7" s="97" t="s">
        <v>140</v>
      </c>
      <c r="H7" s="101">
        <v>43770</v>
      </c>
      <c r="I7" s="101">
        <v>43861</v>
      </c>
      <c r="J7" s="102" t="s">
        <v>6</v>
      </c>
      <c r="K7" s="112" t="s">
        <v>149</v>
      </c>
      <c r="L7" s="99" t="s">
        <v>150</v>
      </c>
      <c r="M7" s="105">
        <v>0</v>
      </c>
      <c r="N7" s="106">
        <v>2713.22</v>
      </c>
      <c r="O7" s="103">
        <v>3469331119</v>
      </c>
      <c r="P7" s="101">
        <v>43861</v>
      </c>
      <c r="Q7" s="103" t="s">
        <v>605</v>
      </c>
      <c r="R7" s="106">
        <v>2713.22</v>
      </c>
      <c r="S7" s="102"/>
      <c r="T7" s="104"/>
      <c r="U7" s="102" t="s">
        <v>11</v>
      </c>
      <c r="V7" s="102" t="s">
        <v>12</v>
      </c>
      <c r="W7" s="102" t="s">
        <v>13</v>
      </c>
      <c r="X7" s="102" t="s">
        <v>14</v>
      </c>
      <c r="Y7" s="113">
        <v>4400</v>
      </c>
      <c r="Z7" s="108">
        <v>9011101</v>
      </c>
      <c r="AA7" s="109">
        <v>0.18339581218222642</v>
      </c>
      <c r="AB7" s="99" t="s">
        <v>1772</v>
      </c>
    </row>
    <row r="8" spans="1:28" ht="15" customHeight="1" x14ac:dyDescent="0.25">
      <c r="A8" s="97" t="s">
        <v>1798</v>
      </c>
      <c r="B8" s="98">
        <v>0</v>
      </c>
      <c r="C8" s="99" t="s">
        <v>1566</v>
      </c>
      <c r="D8" s="97" t="s">
        <v>139</v>
      </c>
      <c r="E8" s="97" t="s">
        <v>4</v>
      </c>
      <c r="F8" s="97" t="s">
        <v>591</v>
      </c>
      <c r="G8" s="99" t="s">
        <v>1231</v>
      </c>
      <c r="H8" s="101">
        <v>43971</v>
      </c>
      <c r="I8" s="101">
        <v>44060</v>
      </c>
      <c r="J8" s="102" t="s">
        <v>1051</v>
      </c>
      <c r="K8" s="103" t="s">
        <v>823</v>
      </c>
      <c r="L8" s="104" t="s">
        <v>847</v>
      </c>
      <c r="M8" s="105">
        <v>0</v>
      </c>
      <c r="N8" s="114">
        <v>2600</v>
      </c>
      <c r="O8" s="103" t="s">
        <v>1120</v>
      </c>
      <c r="P8" s="101">
        <v>44060</v>
      </c>
      <c r="Q8" s="103" t="s">
        <v>1121</v>
      </c>
      <c r="R8" s="106">
        <v>2600</v>
      </c>
      <c r="S8" s="98"/>
      <c r="T8" s="103"/>
      <c r="U8" s="102" t="s">
        <v>11</v>
      </c>
      <c r="V8" s="102" t="s">
        <v>12</v>
      </c>
      <c r="W8" s="102" t="s">
        <v>13</v>
      </c>
      <c r="X8" s="102" t="s">
        <v>14</v>
      </c>
      <c r="Y8" s="113">
        <v>5850</v>
      </c>
      <c r="Z8" s="108">
        <v>9011101</v>
      </c>
      <c r="AA8" s="109">
        <v>1</v>
      </c>
      <c r="AB8" s="99" t="s">
        <v>1199</v>
      </c>
    </row>
    <row r="9" spans="1:28" ht="15" customHeight="1" x14ac:dyDescent="0.25">
      <c r="A9" s="97" t="s">
        <v>1801</v>
      </c>
      <c r="B9" s="98">
        <v>0</v>
      </c>
      <c r="C9" s="99" t="s">
        <v>318</v>
      </c>
      <c r="D9" s="97" t="s">
        <v>139</v>
      </c>
      <c r="E9" s="99" t="s">
        <v>441</v>
      </c>
      <c r="F9" s="99" t="s">
        <v>442</v>
      </c>
      <c r="G9" s="99" t="s">
        <v>318</v>
      </c>
      <c r="H9" s="101">
        <v>43647</v>
      </c>
      <c r="I9" s="101">
        <v>43816</v>
      </c>
      <c r="J9" s="102" t="s">
        <v>6</v>
      </c>
      <c r="K9" s="112"/>
      <c r="L9" s="99" t="s">
        <v>513</v>
      </c>
      <c r="M9" s="105">
        <v>0</v>
      </c>
      <c r="N9" s="105">
        <v>17165.07</v>
      </c>
      <c r="O9" s="103" t="s">
        <v>483</v>
      </c>
      <c r="P9" s="101">
        <v>43816</v>
      </c>
      <c r="Q9" s="103" t="s">
        <v>520</v>
      </c>
      <c r="R9" s="105">
        <v>17165.07</v>
      </c>
      <c r="S9" s="110"/>
      <c r="T9" s="97"/>
      <c r="U9" s="102" t="s">
        <v>11</v>
      </c>
      <c r="V9" s="102" t="s">
        <v>12</v>
      </c>
      <c r="W9" s="102" t="s">
        <v>13</v>
      </c>
      <c r="X9" s="102" t="s">
        <v>14</v>
      </c>
      <c r="Y9" s="113">
        <v>6250</v>
      </c>
      <c r="Z9" s="113">
        <v>9011105</v>
      </c>
      <c r="AA9" s="109">
        <v>3.7532289882350471E-3</v>
      </c>
      <c r="AB9" s="104" t="s">
        <v>1016</v>
      </c>
    </row>
    <row r="10" spans="1:28" ht="15" customHeight="1" x14ac:dyDescent="0.25">
      <c r="A10" s="97" t="s">
        <v>1801</v>
      </c>
      <c r="B10" s="98">
        <v>0</v>
      </c>
      <c r="C10" s="99" t="s">
        <v>318</v>
      </c>
      <c r="D10" s="97" t="s">
        <v>139</v>
      </c>
      <c r="E10" s="99" t="s">
        <v>441</v>
      </c>
      <c r="F10" s="99" t="s">
        <v>442</v>
      </c>
      <c r="G10" s="99" t="s">
        <v>318</v>
      </c>
      <c r="H10" s="101">
        <v>43647</v>
      </c>
      <c r="I10" s="101">
        <v>45673</v>
      </c>
      <c r="J10" s="102" t="s">
        <v>2726</v>
      </c>
      <c r="K10" s="112" t="s">
        <v>443</v>
      </c>
      <c r="L10" s="99" t="s">
        <v>513</v>
      </c>
      <c r="M10" s="105">
        <v>163519.93</v>
      </c>
      <c r="N10" s="105">
        <v>163519.93</v>
      </c>
      <c r="O10" s="103"/>
      <c r="P10" s="101"/>
      <c r="Q10" s="103"/>
      <c r="R10" s="105">
        <v>0</v>
      </c>
      <c r="S10" s="110"/>
      <c r="T10" s="97"/>
      <c r="U10" s="102" t="s">
        <v>11</v>
      </c>
      <c r="V10" s="102" t="s">
        <v>12</v>
      </c>
      <c r="W10" s="102" t="s">
        <v>13</v>
      </c>
      <c r="X10" s="102" t="s">
        <v>14</v>
      </c>
      <c r="Y10" s="113">
        <v>6250</v>
      </c>
      <c r="Z10" s="113">
        <v>9011105</v>
      </c>
      <c r="AA10" s="109">
        <v>0</v>
      </c>
      <c r="AB10" s="104" t="s">
        <v>1016</v>
      </c>
    </row>
    <row r="11" spans="1:28" ht="15" customHeight="1" x14ac:dyDescent="0.25">
      <c r="A11" s="97" t="s">
        <v>1802</v>
      </c>
      <c r="B11" s="98">
        <v>0</v>
      </c>
      <c r="C11" s="99" t="s">
        <v>318</v>
      </c>
      <c r="D11" s="99" t="s">
        <v>139</v>
      </c>
      <c r="E11" s="97" t="s">
        <v>1043</v>
      </c>
      <c r="F11" s="100" t="s">
        <v>334</v>
      </c>
      <c r="G11" s="97" t="s">
        <v>318</v>
      </c>
      <c r="H11" s="101">
        <v>43697</v>
      </c>
      <c r="I11" s="101">
        <v>43881</v>
      </c>
      <c r="J11" s="102" t="s">
        <v>6</v>
      </c>
      <c r="K11" s="112" t="s">
        <v>335</v>
      </c>
      <c r="L11" s="104" t="s">
        <v>336</v>
      </c>
      <c r="M11" s="105">
        <v>0</v>
      </c>
      <c r="N11" s="106">
        <v>8200</v>
      </c>
      <c r="O11" s="103">
        <v>5000189</v>
      </c>
      <c r="P11" s="101">
        <v>43881</v>
      </c>
      <c r="Q11" s="103" t="s">
        <v>655</v>
      </c>
      <c r="R11" s="106">
        <v>8200</v>
      </c>
      <c r="S11" s="102"/>
      <c r="T11" s="104"/>
      <c r="U11" s="102" t="s">
        <v>11</v>
      </c>
      <c r="V11" s="102" t="s">
        <v>12</v>
      </c>
      <c r="W11" s="102" t="s">
        <v>13</v>
      </c>
      <c r="X11" s="102" t="s">
        <v>14</v>
      </c>
      <c r="Y11" s="108">
        <v>6150</v>
      </c>
      <c r="Z11" s="108">
        <v>9011104</v>
      </c>
      <c r="AA11" s="109">
        <v>1</v>
      </c>
      <c r="AB11" s="97" t="s">
        <v>961</v>
      </c>
    </row>
    <row r="12" spans="1:28" ht="15" customHeight="1" x14ac:dyDescent="0.25">
      <c r="A12" s="97" t="s">
        <v>1803</v>
      </c>
      <c r="B12" s="98">
        <v>0</v>
      </c>
      <c r="C12" s="99" t="s">
        <v>1564</v>
      </c>
      <c r="D12" s="99" t="s">
        <v>139</v>
      </c>
      <c r="E12" s="97" t="s">
        <v>1043</v>
      </c>
      <c r="F12" s="99" t="s">
        <v>468</v>
      </c>
      <c r="G12" s="99" t="s">
        <v>469</v>
      </c>
      <c r="H12" s="101">
        <v>43836</v>
      </c>
      <c r="I12" s="101">
        <v>45118</v>
      </c>
      <c r="J12" s="102" t="s">
        <v>2726</v>
      </c>
      <c r="K12" s="103" t="s">
        <v>524</v>
      </c>
      <c r="L12" s="104" t="s">
        <v>807</v>
      </c>
      <c r="M12" s="105">
        <v>1200</v>
      </c>
      <c r="N12" s="105">
        <v>1200</v>
      </c>
      <c r="O12" s="103"/>
      <c r="P12" s="101"/>
      <c r="Q12" s="103"/>
      <c r="R12" s="105">
        <v>0</v>
      </c>
      <c r="S12" s="110"/>
      <c r="T12" s="97"/>
      <c r="U12" s="102" t="s">
        <v>11</v>
      </c>
      <c r="V12" s="102" t="s">
        <v>12</v>
      </c>
      <c r="W12" s="102" t="s">
        <v>13</v>
      </c>
      <c r="X12" s="102" t="s">
        <v>14</v>
      </c>
      <c r="Y12" s="113">
        <v>6281</v>
      </c>
      <c r="Z12" s="108">
        <v>9011104</v>
      </c>
      <c r="AA12" s="109">
        <v>0</v>
      </c>
      <c r="AB12" s="99" t="s">
        <v>999</v>
      </c>
    </row>
    <row r="13" spans="1:28" ht="15" customHeight="1" x14ac:dyDescent="0.25">
      <c r="A13" s="97" t="s">
        <v>1806</v>
      </c>
      <c r="B13" s="98">
        <v>3</v>
      </c>
      <c r="C13" s="99" t="s">
        <v>1562</v>
      </c>
      <c r="D13" s="97" t="s">
        <v>434</v>
      </c>
      <c r="E13" s="97" t="s">
        <v>4</v>
      </c>
      <c r="F13" s="100" t="s">
        <v>5</v>
      </c>
      <c r="G13" s="97" t="s">
        <v>1288</v>
      </c>
      <c r="H13" s="101">
        <v>43647</v>
      </c>
      <c r="I13" s="101">
        <v>43746</v>
      </c>
      <c r="J13" s="102" t="s">
        <v>6</v>
      </c>
      <c r="K13" s="103" t="s">
        <v>7</v>
      </c>
      <c r="L13" s="104" t="s">
        <v>8</v>
      </c>
      <c r="M13" s="105">
        <v>0</v>
      </c>
      <c r="N13" s="106">
        <v>15596.68</v>
      </c>
      <c r="O13" s="103" t="s">
        <v>21</v>
      </c>
      <c r="P13" s="101">
        <v>43746</v>
      </c>
      <c r="Q13" s="103" t="s">
        <v>10</v>
      </c>
      <c r="R13" s="106">
        <v>15596.68</v>
      </c>
      <c r="S13" s="102"/>
      <c r="T13" s="104"/>
      <c r="U13" s="102" t="s">
        <v>11</v>
      </c>
      <c r="V13" s="102" t="s">
        <v>12</v>
      </c>
      <c r="W13" s="102" t="s">
        <v>13</v>
      </c>
      <c r="X13" s="102" t="s">
        <v>14</v>
      </c>
      <c r="Y13" s="108">
        <v>4300</v>
      </c>
      <c r="Z13" s="108">
        <v>9021101</v>
      </c>
      <c r="AA13" s="109">
        <v>3.5898313185431874E-3</v>
      </c>
      <c r="AB13" s="99" t="s">
        <v>2831</v>
      </c>
    </row>
    <row r="14" spans="1:28" ht="15" customHeight="1" x14ac:dyDescent="0.25">
      <c r="A14" s="97" t="s">
        <v>1806</v>
      </c>
      <c r="B14" s="98">
        <v>3</v>
      </c>
      <c r="C14" s="99" t="s">
        <v>1562</v>
      </c>
      <c r="D14" s="97" t="s">
        <v>434</v>
      </c>
      <c r="E14" s="97" t="s">
        <v>4</v>
      </c>
      <c r="F14" s="100" t="s">
        <v>5</v>
      </c>
      <c r="G14" s="97" t="s">
        <v>1288</v>
      </c>
      <c r="H14" s="101">
        <v>43647</v>
      </c>
      <c r="I14" s="101">
        <v>43746</v>
      </c>
      <c r="J14" s="102" t="s">
        <v>6</v>
      </c>
      <c r="K14" s="103" t="s">
        <v>7</v>
      </c>
      <c r="L14" s="104" t="s">
        <v>8</v>
      </c>
      <c r="M14" s="105">
        <v>0</v>
      </c>
      <c r="N14" s="106">
        <v>10917.68</v>
      </c>
      <c r="O14" s="103" t="s">
        <v>23</v>
      </c>
      <c r="P14" s="101">
        <v>43746</v>
      </c>
      <c r="Q14" s="103" t="s">
        <v>10</v>
      </c>
      <c r="R14" s="106">
        <v>10917.68</v>
      </c>
      <c r="S14" s="102"/>
      <c r="T14" s="104"/>
      <c r="U14" s="102" t="s">
        <v>11</v>
      </c>
      <c r="V14" s="102" t="s">
        <v>12</v>
      </c>
      <c r="W14" s="102" t="s">
        <v>13</v>
      </c>
      <c r="X14" s="102" t="s">
        <v>14</v>
      </c>
      <c r="Y14" s="108">
        <v>4300</v>
      </c>
      <c r="Z14" s="108">
        <v>9021101</v>
      </c>
      <c r="AA14" s="109">
        <v>2.5128828436457363E-3</v>
      </c>
      <c r="AB14" s="99" t="s">
        <v>2831</v>
      </c>
    </row>
    <row r="15" spans="1:28" ht="15" customHeight="1" x14ac:dyDescent="0.25">
      <c r="A15" s="97" t="s">
        <v>1806</v>
      </c>
      <c r="B15" s="98">
        <v>3</v>
      </c>
      <c r="C15" s="99" t="s">
        <v>1562</v>
      </c>
      <c r="D15" s="97" t="s">
        <v>434</v>
      </c>
      <c r="E15" s="97" t="s">
        <v>4</v>
      </c>
      <c r="F15" s="100" t="s">
        <v>5</v>
      </c>
      <c r="G15" s="97" t="s">
        <v>1288</v>
      </c>
      <c r="H15" s="101">
        <v>43647</v>
      </c>
      <c r="I15" s="101">
        <v>43746</v>
      </c>
      <c r="J15" s="102" t="s">
        <v>6</v>
      </c>
      <c r="K15" s="103" t="s">
        <v>7</v>
      </c>
      <c r="L15" s="104" t="s">
        <v>8</v>
      </c>
      <c r="M15" s="105">
        <v>0</v>
      </c>
      <c r="N15" s="106">
        <v>200</v>
      </c>
      <c r="O15" s="103" t="s">
        <v>21</v>
      </c>
      <c r="P15" s="101">
        <v>43746</v>
      </c>
      <c r="Q15" s="103" t="s">
        <v>10</v>
      </c>
      <c r="R15" s="106">
        <v>200</v>
      </c>
      <c r="S15" s="102"/>
      <c r="T15" s="104"/>
      <c r="U15" s="102" t="s">
        <v>11</v>
      </c>
      <c r="V15" s="102" t="s">
        <v>12</v>
      </c>
      <c r="W15" s="102" t="s">
        <v>13</v>
      </c>
      <c r="X15" s="102" t="s">
        <v>14</v>
      </c>
      <c r="Y15" s="108">
        <v>4340</v>
      </c>
      <c r="Z15" s="108">
        <v>9021101</v>
      </c>
      <c r="AA15" s="109">
        <v>4.6033275268110739E-5</v>
      </c>
      <c r="AB15" s="99" t="s">
        <v>2831</v>
      </c>
    </row>
    <row r="16" spans="1:28" ht="15" customHeight="1" x14ac:dyDescent="0.25">
      <c r="A16" s="97" t="s">
        <v>1806</v>
      </c>
      <c r="B16" s="98">
        <v>3</v>
      </c>
      <c r="C16" s="99" t="s">
        <v>1562</v>
      </c>
      <c r="D16" s="97" t="s">
        <v>434</v>
      </c>
      <c r="E16" s="97" t="s">
        <v>4</v>
      </c>
      <c r="F16" s="100" t="s">
        <v>5</v>
      </c>
      <c r="G16" s="97" t="s">
        <v>1288</v>
      </c>
      <c r="H16" s="101">
        <v>43647</v>
      </c>
      <c r="I16" s="101">
        <v>43746</v>
      </c>
      <c r="J16" s="102" t="s">
        <v>6</v>
      </c>
      <c r="K16" s="103" t="s">
        <v>7</v>
      </c>
      <c r="L16" s="104" t="s">
        <v>8</v>
      </c>
      <c r="M16" s="105">
        <v>0</v>
      </c>
      <c r="N16" s="106">
        <v>380</v>
      </c>
      <c r="O16" s="103" t="s">
        <v>21</v>
      </c>
      <c r="P16" s="101">
        <v>43746</v>
      </c>
      <c r="Q16" s="103" t="s">
        <v>10</v>
      </c>
      <c r="R16" s="106">
        <v>380</v>
      </c>
      <c r="S16" s="102"/>
      <c r="T16" s="104"/>
      <c r="U16" s="102" t="s">
        <v>11</v>
      </c>
      <c r="V16" s="102" t="s">
        <v>12</v>
      </c>
      <c r="W16" s="102" t="s">
        <v>13</v>
      </c>
      <c r="X16" s="102" t="s">
        <v>14</v>
      </c>
      <c r="Y16" s="108">
        <v>4340</v>
      </c>
      <c r="Z16" s="108">
        <v>9021101</v>
      </c>
      <c r="AA16" s="109">
        <v>8.7463223009410403E-5</v>
      </c>
      <c r="AB16" s="99" t="s">
        <v>2831</v>
      </c>
    </row>
    <row r="17" spans="1:28" ht="15" customHeight="1" x14ac:dyDescent="0.25">
      <c r="A17" s="97" t="s">
        <v>1806</v>
      </c>
      <c r="B17" s="98">
        <v>3</v>
      </c>
      <c r="C17" s="99" t="s">
        <v>1562</v>
      </c>
      <c r="D17" s="97" t="s">
        <v>434</v>
      </c>
      <c r="E17" s="97" t="s">
        <v>4</v>
      </c>
      <c r="F17" s="100" t="s">
        <v>5</v>
      </c>
      <c r="G17" s="97" t="s">
        <v>1288</v>
      </c>
      <c r="H17" s="101">
        <v>43647</v>
      </c>
      <c r="I17" s="101">
        <v>43746</v>
      </c>
      <c r="J17" s="102" t="s">
        <v>6</v>
      </c>
      <c r="K17" s="103" t="s">
        <v>7</v>
      </c>
      <c r="L17" s="104" t="s">
        <v>8</v>
      </c>
      <c r="M17" s="105">
        <v>0</v>
      </c>
      <c r="N17" s="106">
        <v>465.6</v>
      </c>
      <c r="O17" s="103" t="s">
        <v>21</v>
      </c>
      <c r="P17" s="101">
        <v>43746</v>
      </c>
      <c r="Q17" s="103" t="s">
        <v>10</v>
      </c>
      <c r="R17" s="106">
        <v>465.6</v>
      </c>
      <c r="S17" s="102"/>
      <c r="T17" s="104"/>
      <c r="U17" s="102" t="s">
        <v>11</v>
      </c>
      <c r="V17" s="102" t="s">
        <v>12</v>
      </c>
      <c r="W17" s="102" t="s">
        <v>13</v>
      </c>
      <c r="X17" s="102" t="s">
        <v>14</v>
      </c>
      <c r="Y17" s="108">
        <v>4340</v>
      </c>
      <c r="Z17" s="108">
        <v>9021101</v>
      </c>
      <c r="AA17" s="109">
        <v>1.0716546482416181E-4</v>
      </c>
      <c r="AB17" s="99" t="s">
        <v>2831</v>
      </c>
    </row>
    <row r="18" spans="1:28" ht="15" customHeight="1" x14ac:dyDescent="0.25">
      <c r="A18" s="97" t="s">
        <v>1806</v>
      </c>
      <c r="B18" s="98">
        <v>3</v>
      </c>
      <c r="C18" s="99" t="s">
        <v>1562</v>
      </c>
      <c r="D18" s="97" t="s">
        <v>434</v>
      </c>
      <c r="E18" s="97" t="s">
        <v>4</v>
      </c>
      <c r="F18" s="100" t="s">
        <v>5</v>
      </c>
      <c r="G18" s="97" t="s">
        <v>1288</v>
      </c>
      <c r="H18" s="101">
        <v>43647</v>
      </c>
      <c r="I18" s="101">
        <v>43746</v>
      </c>
      <c r="J18" s="102" t="s">
        <v>6</v>
      </c>
      <c r="K18" s="103" t="s">
        <v>7</v>
      </c>
      <c r="L18" s="104" t="s">
        <v>8</v>
      </c>
      <c r="M18" s="105">
        <v>0</v>
      </c>
      <c r="N18" s="106">
        <v>1281.2</v>
      </c>
      <c r="O18" s="103" t="s">
        <v>21</v>
      </c>
      <c r="P18" s="101">
        <v>43746</v>
      </c>
      <c r="Q18" s="103" t="s">
        <v>10</v>
      </c>
      <c r="R18" s="106">
        <v>1281.2</v>
      </c>
      <c r="S18" s="102"/>
      <c r="T18" s="104"/>
      <c r="U18" s="102" t="s">
        <v>11</v>
      </c>
      <c r="V18" s="102" t="s">
        <v>12</v>
      </c>
      <c r="W18" s="102" t="s">
        <v>13</v>
      </c>
      <c r="X18" s="102" t="s">
        <v>14</v>
      </c>
      <c r="Y18" s="108">
        <v>4340</v>
      </c>
      <c r="Z18" s="108">
        <v>9021101</v>
      </c>
      <c r="AA18" s="109">
        <v>2.9488916136751744E-4</v>
      </c>
      <c r="AB18" s="99" t="s">
        <v>2831</v>
      </c>
    </row>
    <row r="19" spans="1:28" ht="15" customHeight="1" x14ac:dyDescent="0.25">
      <c r="A19" s="97" t="s">
        <v>1806</v>
      </c>
      <c r="B19" s="98">
        <v>3</v>
      </c>
      <c r="C19" s="99" t="s">
        <v>1562</v>
      </c>
      <c r="D19" s="97" t="s">
        <v>434</v>
      </c>
      <c r="E19" s="97" t="s">
        <v>4</v>
      </c>
      <c r="F19" s="100" t="s">
        <v>5</v>
      </c>
      <c r="G19" s="97" t="s">
        <v>1288</v>
      </c>
      <c r="H19" s="101">
        <v>43647</v>
      </c>
      <c r="I19" s="101">
        <v>43746</v>
      </c>
      <c r="J19" s="102" t="s">
        <v>6</v>
      </c>
      <c r="K19" s="103" t="s">
        <v>7</v>
      </c>
      <c r="L19" s="104" t="s">
        <v>8</v>
      </c>
      <c r="M19" s="105">
        <v>0</v>
      </c>
      <c r="N19" s="106">
        <v>120</v>
      </c>
      <c r="O19" s="103" t="s">
        <v>21</v>
      </c>
      <c r="P19" s="101">
        <v>43746</v>
      </c>
      <c r="Q19" s="103" t="s">
        <v>10</v>
      </c>
      <c r="R19" s="106">
        <v>120</v>
      </c>
      <c r="S19" s="102"/>
      <c r="T19" s="104"/>
      <c r="U19" s="102" t="s">
        <v>11</v>
      </c>
      <c r="V19" s="102" t="s">
        <v>12</v>
      </c>
      <c r="W19" s="102" t="s">
        <v>13</v>
      </c>
      <c r="X19" s="102" t="s">
        <v>14</v>
      </c>
      <c r="Y19" s="108">
        <v>4340</v>
      </c>
      <c r="Z19" s="108">
        <v>9021101</v>
      </c>
      <c r="AA19" s="109">
        <v>2.7619965160866445E-5</v>
      </c>
      <c r="AB19" s="99" t="s">
        <v>2831</v>
      </c>
    </row>
    <row r="20" spans="1:28" ht="15" customHeight="1" x14ac:dyDescent="0.25">
      <c r="A20" s="97" t="s">
        <v>1806</v>
      </c>
      <c r="B20" s="98">
        <v>3</v>
      </c>
      <c r="C20" s="99" t="s">
        <v>1562</v>
      </c>
      <c r="D20" s="97" t="s">
        <v>434</v>
      </c>
      <c r="E20" s="97" t="s">
        <v>4</v>
      </c>
      <c r="F20" s="100" t="s">
        <v>5</v>
      </c>
      <c r="G20" s="97" t="s">
        <v>1288</v>
      </c>
      <c r="H20" s="101">
        <v>43647</v>
      </c>
      <c r="I20" s="101">
        <v>43746</v>
      </c>
      <c r="J20" s="102" t="s">
        <v>6</v>
      </c>
      <c r="K20" s="103" t="s">
        <v>7</v>
      </c>
      <c r="L20" s="104" t="s">
        <v>8</v>
      </c>
      <c r="M20" s="105">
        <v>0</v>
      </c>
      <c r="N20" s="106">
        <v>60</v>
      </c>
      <c r="O20" s="103" t="s">
        <v>21</v>
      </c>
      <c r="P20" s="101">
        <v>43746</v>
      </c>
      <c r="Q20" s="103" t="s">
        <v>10</v>
      </c>
      <c r="R20" s="106">
        <v>60</v>
      </c>
      <c r="S20" s="102"/>
      <c r="T20" s="104"/>
      <c r="U20" s="102" t="s">
        <v>11</v>
      </c>
      <c r="V20" s="102" t="s">
        <v>12</v>
      </c>
      <c r="W20" s="102" t="s">
        <v>13</v>
      </c>
      <c r="X20" s="102" t="s">
        <v>14</v>
      </c>
      <c r="Y20" s="108">
        <v>4340</v>
      </c>
      <c r="Z20" s="108">
        <v>9021101</v>
      </c>
      <c r="AA20" s="109">
        <v>1.3809982580433222E-5</v>
      </c>
      <c r="AB20" s="99" t="s">
        <v>2831</v>
      </c>
    </row>
    <row r="21" spans="1:28" ht="15" customHeight="1" x14ac:dyDescent="0.25">
      <c r="A21" s="97" t="s">
        <v>1806</v>
      </c>
      <c r="B21" s="98">
        <v>3</v>
      </c>
      <c r="C21" s="99" t="s">
        <v>1562</v>
      </c>
      <c r="D21" s="97" t="s">
        <v>434</v>
      </c>
      <c r="E21" s="97" t="s">
        <v>4</v>
      </c>
      <c r="F21" s="100" t="s">
        <v>5</v>
      </c>
      <c r="G21" s="97" t="s">
        <v>1288</v>
      </c>
      <c r="H21" s="101">
        <v>43647</v>
      </c>
      <c r="I21" s="101">
        <v>43746</v>
      </c>
      <c r="J21" s="102" t="s">
        <v>6</v>
      </c>
      <c r="K21" s="103" t="s">
        <v>7</v>
      </c>
      <c r="L21" s="104" t="s">
        <v>8</v>
      </c>
      <c r="M21" s="105">
        <v>0</v>
      </c>
      <c r="N21" s="106">
        <v>140</v>
      </c>
      <c r="O21" s="103" t="s">
        <v>23</v>
      </c>
      <c r="P21" s="101">
        <v>43746</v>
      </c>
      <c r="Q21" s="103" t="s">
        <v>10</v>
      </c>
      <c r="R21" s="106">
        <v>140</v>
      </c>
      <c r="S21" s="102"/>
      <c r="T21" s="104"/>
      <c r="U21" s="102" t="s">
        <v>11</v>
      </c>
      <c r="V21" s="102" t="s">
        <v>12</v>
      </c>
      <c r="W21" s="102" t="s">
        <v>13</v>
      </c>
      <c r="X21" s="102" t="s">
        <v>14</v>
      </c>
      <c r="Y21" s="108">
        <v>4340</v>
      </c>
      <c r="Z21" s="108">
        <v>9021101</v>
      </c>
      <c r="AA21" s="109">
        <v>3.222329268767752E-5</v>
      </c>
      <c r="AB21" s="99" t="s">
        <v>2831</v>
      </c>
    </row>
    <row r="22" spans="1:28" ht="15" customHeight="1" x14ac:dyDescent="0.25">
      <c r="A22" s="97" t="s">
        <v>1806</v>
      </c>
      <c r="B22" s="98">
        <v>3</v>
      </c>
      <c r="C22" s="99" t="s">
        <v>1562</v>
      </c>
      <c r="D22" s="97" t="s">
        <v>434</v>
      </c>
      <c r="E22" s="97" t="s">
        <v>4</v>
      </c>
      <c r="F22" s="100" t="s">
        <v>5</v>
      </c>
      <c r="G22" s="97" t="s">
        <v>1288</v>
      </c>
      <c r="H22" s="101">
        <v>43647</v>
      </c>
      <c r="I22" s="101">
        <v>43746</v>
      </c>
      <c r="J22" s="102" t="s">
        <v>6</v>
      </c>
      <c r="K22" s="103" t="s">
        <v>7</v>
      </c>
      <c r="L22" s="104" t="s">
        <v>8</v>
      </c>
      <c r="M22" s="105">
        <v>0</v>
      </c>
      <c r="N22" s="106">
        <v>266</v>
      </c>
      <c r="O22" s="103" t="s">
        <v>23</v>
      </c>
      <c r="P22" s="101">
        <v>43746</v>
      </c>
      <c r="Q22" s="103" t="s">
        <v>10</v>
      </c>
      <c r="R22" s="106">
        <v>266</v>
      </c>
      <c r="S22" s="102"/>
      <c r="T22" s="104"/>
      <c r="U22" s="102" t="s">
        <v>11</v>
      </c>
      <c r="V22" s="102" t="s">
        <v>12</v>
      </c>
      <c r="W22" s="102" t="s">
        <v>13</v>
      </c>
      <c r="X22" s="102" t="s">
        <v>14</v>
      </c>
      <c r="Y22" s="108">
        <v>4340</v>
      </c>
      <c r="Z22" s="108">
        <v>9021101</v>
      </c>
      <c r="AA22" s="109">
        <v>6.1224256106587281E-5</v>
      </c>
      <c r="AB22" s="99" t="s">
        <v>2831</v>
      </c>
    </row>
    <row r="23" spans="1:28" ht="15" customHeight="1" x14ac:dyDescent="0.25">
      <c r="A23" s="97" t="s">
        <v>1806</v>
      </c>
      <c r="B23" s="98">
        <v>3</v>
      </c>
      <c r="C23" s="99" t="s">
        <v>1562</v>
      </c>
      <c r="D23" s="97" t="s">
        <v>434</v>
      </c>
      <c r="E23" s="97" t="s">
        <v>4</v>
      </c>
      <c r="F23" s="100" t="s">
        <v>5</v>
      </c>
      <c r="G23" s="97" t="s">
        <v>1288</v>
      </c>
      <c r="H23" s="101">
        <v>43647</v>
      </c>
      <c r="I23" s="101">
        <v>43746</v>
      </c>
      <c r="J23" s="102" t="s">
        <v>6</v>
      </c>
      <c r="K23" s="103" t="s">
        <v>7</v>
      </c>
      <c r="L23" s="104" t="s">
        <v>8</v>
      </c>
      <c r="M23" s="105">
        <v>0</v>
      </c>
      <c r="N23" s="106">
        <v>325.92</v>
      </c>
      <c r="O23" s="103" t="s">
        <v>23</v>
      </c>
      <c r="P23" s="101">
        <v>43746</v>
      </c>
      <c r="Q23" s="103" t="s">
        <v>10</v>
      </c>
      <c r="R23" s="106">
        <v>325.92</v>
      </c>
      <c r="S23" s="102"/>
      <c r="T23" s="104"/>
      <c r="U23" s="102" t="s">
        <v>11</v>
      </c>
      <c r="V23" s="102" t="s">
        <v>12</v>
      </c>
      <c r="W23" s="102" t="s">
        <v>13</v>
      </c>
      <c r="X23" s="102" t="s">
        <v>14</v>
      </c>
      <c r="Y23" s="108">
        <v>4340</v>
      </c>
      <c r="Z23" s="108">
        <v>9021101</v>
      </c>
      <c r="AA23" s="109">
        <v>7.5015825376913272E-5</v>
      </c>
      <c r="AB23" s="99" t="s">
        <v>2831</v>
      </c>
    </row>
    <row r="24" spans="1:28" ht="15" customHeight="1" x14ac:dyDescent="0.25">
      <c r="A24" s="97" t="s">
        <v>1806</v>
      </c>
      <c r="B24" s="98">
        <v>3</v>
      </c>
      <c r="C24" s="99" t="s">
        <v>1562</v>
      </c>
      <c r="D24" s="97" t="s">
        <v>434</v>
      </c>
      <c r="E24" s="97" t="s">
        <v>4</v>
      </c>
      <c r="F24" s="100" t="s">
        <v>5</v>
      </c>
      <c r="G24" s="97" t="s">
        <v>1288</v>
      </c>
      <c r="H24" s="101">
        <v>43647</v>
      </c>
      <c r="I24" s="101">
        <v>43746</v>
      </c>
      <c r="J24" s="102" t="s">
        <v>6</v>
      </c>
      <c r="K24" s="103" t="s">
        <v>7</v>
      </c>
      <c r="L24" s="104" t="s">
        <v>8</v>
      </c>
      <c r="M24" s="105">
        <v>0</v>
      </c>
      <c r="N24" s="106">
        <v>896.84</v>
      </c>
      <c r="O24" s="103" t="s">
        <v>23</v>
      </c>
      <c r="P24" s="101">
        <v>43746</v>
      </c>
      <c r="Q24" s="103" t="s">
        <v>10</v>
      </c>
      <c r="R24" s="106">
        <v>896.84</v>
      </c>
      <c r="S24" s="102"/>
      <c r="T24" s="104"/>
      <c r="U24" s="102" t="s">
        <v>11</v>
      </c>
      <c r="V24" s="102" t="s">
        <v>12</v>
      </c>
      <c r="W24" s="102" t="s">
        <v>13</v>
      </c>
      <c r="X24" s="102" t="s">
        <v>14</v>
      </c>
      <c r="Y24" s="108">
        <v>4340</v>
      </c>
      <c r="Z24" s="108">
        <v>9021101</v>
      </c>
      <c r="AA24" s="109">
        <v>2.0642241295726219E-4</v>
      </c>
      <c r="AB24" s="99" t="s">
        <v>2831</v>
      </c>
    </row>
    <row r="25" spans="1:28" ht="15" customHeight="1" x14ac:dyDescent="0.25">
      <c r="A25" s="97" t="s">
        <v>1806</v>
      </c>
      <c r="B25" s="98">
        <v>3</v>
      </c>
      <c r="C25" s="99" t="s">
        <v>1562</v>
      </c>
      <c r="D25" s="97" t="s">
        <v>434</v>
      </c>
      <c r="E25" s="97" t="s">
        <v>4</v>
      </c>
      <c r="F25" s="100" t="s">
        <v>5</v>
      </c>
      <c r="G25" s="97" t="s">
        <v>1288</v>
      </c>
      <c r="H25" s="101">
        <v>43647</v>
      </c>
      <c r="I25" s="101">
        <v>43746</v>
      </c>
      <c r="J25" s="102" t="s">
        <v>6</v>
      </c>
      <c r="K25" s="103" t="s">
        <v>7</v>
      </c>
      <c r="L25" s="104" t="s">
        <v>8</v>
      </c>
      <c r="M25" s="105">
        <v>0</v>
      </c>
      <c r="N25" s="106">
        <v>84</v>
      </c>
      <c r="O25" s="103" t="s">
        <v>23</v>
      </c>
      <c r="P25" s="101">
        <v>43746</v>
      </c>
      <c r="Q25" s="103" t="s">
        <v>10</v>
      </c>
      <c r="R25" s="106">
        <v>84</v>
      </c>
      <c r="S25" s="102"/>
      <c r="T25" s="104"/>
      <c r="U25" s="102" t="s">
        <v>11</v>
      </c>
      <c r="V25" s="102" t="s">
        <v>12</v>
      </c>
      <c r="W25" s="102" t="s">
        <v>13</v>
      </c>
      <c r="X25" s="102" t="s">
        <v>14</v>
      </c>
      <c r="Y25" s="108">
        <v>4340</v>
      </c>
      <c r="Z25" s="108">
        <v>9021101</v>
      </c>
      <c r="AA25" s="109">
        <v>1.9333975612606513E-5</v>
      </c>
      <c r="AB25" s="99" t="s">
        <v>2831</v>
      </c>
    </row>
    <row r="26" spans="1:28" ht="15" customHeight="1" x14ac:dyDescent="0.25">
      <c r="A26" s="97" t="s">
        <v>1806</v>
      </c>
      <c r="B26" s="98">
        <v>3</v>
      </c>
      <c r="C26" s="99" t="s">
        <v>1562</v>
      </c>
      <c r="D26" s="97" t="s">
        <v>434</v>
      </c>
      <c r="E26" s="97" t="s">
        <v>4</v>
      </c>
      <c r="F26" s="100" t="s">
        <v>5</v>
      </c>
      <c r="G26" s="97" t="s">
        <v>1288</v>
      </c>
      <c r="H26" s="101">
        <v>43647</v>
      </c>
      <c r="I26" s="101">
        <v>43746</v>
      </c>
      <c r="J26" s="102" t="s">
        <v>6</v>
      </c>
      <c r="K26" s="103" t="s">
        <v>7</v>
      </c>
      <c r="L26" s="104" t="s">
        <v>8</v>
      </c>
      <c r="M26" s="105">
        <v>0</v>
      </c>
      <c r="N26" s="106">
        <v>42</v>
      </c>
      <c r="O26" s="103" t="s">
        <v>23</v>
      </c>
      <c r="P26" s="101">
        <v>43746</v>
      </c>
      <c r="Q26" s="103" t="s">
        <v>10</v>
      </c>
      <c r="R26" s="106">
        <v>42</v>
      </c>
      <c r="S26" s="102"/>
      <c r="T26" s="104"/>
      <c r="U26" s="102" t="s">
        <v>11</v>
      </c>
      <c r="V26" s="102" t="s">
        <v>12</v>
      </c>
      <c r="W26" s="102" t="s">
        <v>13</v>
      </c>
      <c r="X26" s="102" t="s">
        <v>14</v>
      </c>
      <c r="Y26" s="108">
        <v>4340</v>
      </c>
      <c r="Z26" s="108">
        <v>9021101</v>
      </c>
      <c r="AA26" s="109">
        <v>9.6669878063032564E-6</v>
      </c>
      <c r="AB26" s="99" t="s">
        <v>2831</v>
      </c>
    </row>
    <row r="27" spans="1:28" ht="15" customHeight="1" x14ac:dyDescent="0.25">
      <c r="A27" s="97" t="s">
        <v>1806</v>
      </c>
      <c r="B27" s="98">
        <v>3</v>
      </c>
      <c r="C27" s="99" t="s">
        <v>1562</v>
      </c>
      <c r="D27" s="97" t="s">
        <v>434</v>
      </c>
      <c r="E27" s="97" t="s">
        <v>4</v>
      </c>
      <c r="F27" s="100" t="s">
        <v>5</v>
      </c>
      <c r="G27" s="97" t="s">
        <v>1288</v>
      </c>
      <c r="H27" s="101">
        <v>43647</v>
      </c>
      <c r="I27" s="101">
        <v>43748</v>
      </c>
      <c r="J27" s="102" t="s">
        <v>6</v>
      </c>
      <c r="K27" s="103" t="s">
        <v>7</v>
      </c>
      <c r="L27" s="104" t="s">
        <v>8</v>
      </c>
      <c r="M27" s="105">
        <v>0</v>
      </c>
      <c r="N27" s="106">
        <v>388.14</v>
      </c>
      <c r="O27" s="103" t="s">
        <v>66</v>
      </c>
      <c r="P27" s="101">
        <v>43748</v>
      </c>
      <c r="Q27" s="103" t="s">
        <v>25</v>
      </c>
      <c r="R27" s="106">
        <v>388.14</v>
      </c>
      <c r="S27" s="102"/>
      <c r="T27" s="104"/>
      <c r="U27" s="102" t="s">
        <v>11</v>
      </c>
      <c r="V27" s="102" t="s">
        <v>12</v>
      </c>
      <c r="W27" s="102" t="s">
        <v>13</v>
      </c>
      <c r="X27" s="102" t="s">
        <v>14</v>
      </c>
      <c r="Y27" s="108">
        <v>4300</v>
      </c>
      <c r="Z27" s="108">
        <v>9021101</v>
      </c>
      <c r="AA27" s="109">
        <v>8.933677731282252E-5</v>
      </c>
      <c r="AB27" s="99" t="s">
        <v>2831</v>
      </c>
    </row>
    <row r="28" spans="1:28" ht="15" customHeight="1" x14ac:dyDescent="0.25">
      <c r="A28" s="97" t="s">
        <v>1806</v>
      </c>
      <c r="B28" s="98">
        <v>3</v>
      </c>
      <c r="C28" s="99" t="s">
        <v>1562</v>
      </c>
      <c r="D28" s="97" t="s">
        <v>434</v>
      </c>
      <c r="E28" s="97" t="s">
        <v>4</v>
      </c>
      <c r="F28" s="100" t="s">
        <v>5</v>
      </c>
      <c r="G28" s="97" t="s">
        <v>1288</v>
      </c>
      <c r="H28" s="101">
        <v>43647</v>
      </c>
      <c r="I28" s="101">
        <v>43748</v>
      </c>
      <c r="J28" s="102" t="s">
        <v>6</v>
      </c>
      <c r="K28" s="103" t="s">
        <v>7</v>
      </c>
      <c r="L28" s="104" t="s">
        <v>8</v>
      </c>
      <c r="M28" s="105">
        <v>0</v>
      </c>
      <c r="N28" s="106">
        <v>155966.79999999999</v>
      </c>
      <c r="O28" s="103" t="s">
        <v>72</v>
      </c>
      <c r="P28" s="101">
        <v>43748</v>
      </c>
      <c r="Q28" s="103" t="s">
        <v>25</v>
      </c>
      <c r="R28" s="106">
        <v>155966.79999999999</v>
      </c>
      <c r="S28" s="102"/>
      <c r="T28" s="104"/>
      <c r="U28" s="102" t="s">
        <v>11</v>
      </c>
      <c r="V28" s="102" t="s">
        <v>12</v>
      </c>
      <c r="W28" s="102" t="s">
        <v>13</v>
      </c>
      <c r="X28" s="102" t="s">
        <v>14</v>
      </c>
      <c r="Y28" s="108">
        <v>4300</v>
      </c>
      <c r="Z28" s="108">
        <v>9021101</v>
      </c>
      <c r="AA28" s="109">
        <v>3.5898313185431872E-2</v>
      </c>
      <c r="AB28" s="99" t="s">
        <v>2831</v>
      </c>
    </row>
    <row r="29" spans="1:28" ht="15" customHeight="1" x14ac:dyDescent="0.25">
      <c r="A29" s="97" t="s">
        <v>1806</v>
      </c>
      <c r="B29" s="98">
        <v>3</v>
      </c>
      <c r="C29" s="99" t="s">
        <v>1562</v>
      </c>
      <c r="D29" s="97" t="s">
        <v>434</v>
      </c>
      <c r="E29" s="97" t="s">
        <v>4</v>
      </c>
      <c r="F29" s="100" t="s">
        <v>5</v>
      </c>
      <c r="G29" s="97" t="s">
        <v>1288</v>
      </c>
      <c r="H29" s="101">
        <v>43647</v>
      </c>
      <c r="I29" s="101">
        <v>43748</v>
      </c>
      <c r="J29" s="102" t="s">
        <v>6</v>
      </c>
      <c r="K29" s="103" t="s">
        <v>7</v>
      </c>
      <c r="L29" s="104" t="s">
        <v>8</v>
      </c>
      <c r="M29" s="105">
        <v>0</v>
      </c>
      <c r="N29" s="106">
        <v>32.03</v>
      </c>
      <c r="O29" s="103" t="s">
        <v>66</v>
      </c>
      <c r="P29" s="101">
        <v>43748</v>
      </c>
      <c r="Q29" s="103" t="s">
        <v>25</v>
      </c>
      <c r="R29" s="106">
        <v>32.03</v>
      </c>
      <c r="S29" s="102"/>
      <c r="T29" s="104"/>
      <c r="U29" s="102" t="s">
        <v>11</v>
      </c>
      <c r="V29" s="102" t="s">
        <v>12</v>
      </c>
      <c r="W29" s="102" t="s">
        <v>13</v>
      </c>
      <c r="X29" s="102" t="s">
        <v>14</v>
      </c>
      <c r="Y29" s="108">
        <v>4340</v>
      </c>
      <c r="Z29" s="108">
        <v>9021101</v>
      </c>
      <c r="AA29" s="109">
        <v>7.3722290341879358E-6</v>
      </c>
      <c r="AB29" s="99" t="s">
        <v>2831</v>
      </c>
    </row>
    <row r="30" spans="1:28" ht="15" customHeight="1" x14ac:dyDescent="0.25">
      <c r="A30" s="97" t="s">
        <v>1806</v>
      </c>
      <c r="B30" s="98">
        <v>3</v>
      </c>
      <c r="C30" s="99" t="s">
        <v>1562</v>
      </c>
      <c r="D30" s="97" t="s">
        <v>434</v>
      </c>
      <c r="E30" s="97" t="s">
        <v>4</v>
      </c>
      <c r="F30" s="100" t="s">
        <v>5</v>
      </c>
      <c r="G30" s="97" t="s">
        <v>1288</v>
      </c>
      <c r="H30" s="101">
        <v>43647</v>
      </c>
      <c r="I30" s="101">
        <v>43748</v>
      </c>
      <c r="J30" s="102" t="s">
        <v>6</v>
      </c>
      <c r="K30" s="103" t="s">
        <v>7</v>
      </c>
      <c r="L30" s="104" t="s">
        <v>8</v>
      </c>
      <c r="M30" s="105">
        <v>0</v>
      </c>
      <c r="N30" s="106">
        <v>11.64</v>
      </c>
      <c r="O30" s="103" t="s">
        <v>66</v>
      </c>
      <c r="P30" s="101">
        <v>43748</v>
      </c>
      <c r="Q30" s="103" t="s">
        <v>25</v>
      </c>
      <c r="R30" s="106">
        <v>11.64</v>
      </c>
      <c r="S30" s="102"/>
      <c r="T30" s="104"/>
      <c r="U30" s="102" t="s">
        <v>11</v>
      </c>
      <c r="V30" s="102" t="s">
        <v>12</v>
      </c>
      <c r="W30" s="102" t="s">
        <v>13</v>
      </c>
      <c r="X30" s="102" t="s">
        <v>14</v>
      </c>
      <c r="Y30" s="108">
        <v>4340</v>
      </c>
      <c r="Z30" s="108">
        <v>9021101</v>
      </c>
      <c r="AA30" s="109">
        <v>2.6791366206040452E-6</v>
      </c>
      <c r="AB30" s="99" t="s">
        <v>2831</v>
      </c>
    </row>
    <row r="31" spans="1:28" ht="15" customHeight="1" x14ac:dyDescent="0.25">
      <c r="A31" s="97" t="s">
        <v>1806</v>
      </c>
      <c r="B31" s="98">
        <v>3</v>
      </c>
      <c r="C31" s="99" t="s">
        <v>1562</v>
      </c>
      <c r="D31" s="97" t="s">
        <v>434</v>
      </c>
      <c r="E31" s="97" t="s">
        <v>4</v>
      </c>
      <c r="F31" s="100" t="s">
        <v>5</v>
      </c>
      <c r="G31" s="97" t="s">
        <v>1288</v>
      </c>
      <c r="H31" s="101">
        <v>43647</v>
      </c>
      <c r="I31" s="101">
        <v>43748</v>
      </c>
      <c r="J31" s="102" t="s">
        <v>6</v>
      </c>
      <c r="K31" s="103" t="s">
        <v>7</v>
      </c>
      <c r="L31" s="104" t="s">
        <v>8</v>
      </c>
      <c r="M31" s="105">
        <v>0</v>
      </c>
      <c r="N31" s="106">
        <v>9.5</v>
      </c>
      <c r="O31" s="103" t="s">
        <v>66</v>
      </c>
      <c r="P31" s="101">
        <v>43748</v>
      </c>
      <c r="Q31" s="103" t="s">
        <v>25</v>
      </c>
      <c r="R31" s="106">
        <v>9.5</v>
      </c>
      <c r="S31" s="102"/>
      <c r="T31" s="104"/>
      <c r="U31" s="102" t="s">
        <v>11</v>
      </c>
      <c r="V31" s="102" t="s">
        <v>12</v>
      </c>
      <c r="W31" s="102" t="s">
        <v>13</v>
      </c>
      <c r="X31" s="102" t="s">
        <v>14</v>
      </c>
      <c r="Y31" s="108">
        <v>4340</v>
      </c>
      <c r="Z31" s="108">
        <v>9021101</v>
      </c>
      <c r="AA31" s="109">
        <v>2.1865805752352603E-6</v>
      </c>
      <c r="AB31" s="99" t="s">
        <v>2831</v>
      </c>
    </row>
    <row r="32" spans="1:28" ht="15" customHeight="1" x14ac:dyDescent="0.25">
      <c r="A32" s="97" t="s">
        <v>1806</v>
      </c>
      <c r="B32" s="98">
        <v>3</v>
      </c>
      <c r="C32" s="99" t="s">
        <v>1562</v>
      </c>
      <c r="D32" s="97" t="s">
        <v>434</v>
      </c>
      <c r="E32" s="97" t="s">
        <v>4</v>
      </c>
      <c r="F32" s="100" t="s">
        <v>5</v>
      </c>
      <c r="G32" s="97" t="s">
        <v>1288</v>
      </c>
      <c r="H32" s="101">
        <v>43647</v>
      </c>
      <c r="I32" s="101">
        <v>43748</v>
      </c>
      <c r="J32" s="102" t="s">
        <v>6</v>
      </c>
      <c r="K32" s="103" t="s">
        <v>7</v>
      </c>
      <c r="L32" s="104" t="s">
        <v>8</v>
      </c>
      <c r="M32" s="105">
        <v>0</v>
      </c>
      <c r="N32" s="106">
        <v>5</v>
      </c>
      <c r="O32" s="103" t="s">
        <v>66</v>
      </c>
      <c r="P32" s="101">
        <v>43748</v>
      </c>
      <c r="Q32" s="103" t="s">
        <v>25</v>
      </c>
      <c r="R32" s="106">
        <v>5</v>
      </c>
      <c r="S32" s="102"/>
      <c r="T32" s="104"/>
      <c r="U32" s="102" t="s">
        <v>11</v>
      </c>
      <c r="V32" s="102" t="s">
        <v>12</v>
      </c>
      <c r="W32" s="102" t="s">
        <v>13</v>
      </c>
      <c r="X32" s="102" t="s">
        <v>14</v>
      </c>
      <c r="Y32" s="108">
        <v>4340</v>
      </c>
      <c r="Z32" s="108">
        <v>9021101</v>
      </c>
      <c r="AA32" s="109">
        <v>1.1508318817027686E-6</v>
      </c>
      <c r="AB32" s="99" t="s">
        <v>2831</v>
      </c>
    </row>
    <row r="33" spans="1:28" ht="15" customHeight="1" x14ac:dyDescent="0.25">
      <c r="A33" s="97" t="s">
        <v>1806</v>
      </c>
      <c r="B33" s="98">
        <v>3</v>
      </c>
      <c r="C33" s="99" t="s">
        <v>1562</v>
      </c>
      <c r="D33" s="97" t="s">
        <v>434</v>
      </c>
      <c r="E33" s="97" t="s">
        <v>4</v>
      </c>
      <c r="F33" s="100" t="s">
        <v>5</v>
      </c>
      <c r="G33" s="97" t="s">
        <v>1288</v>
      </c>
      <c r="H33" s="101">
        <v>43647</v>
      </c>
      <c r="I33" s="101">
        <v>43748</v>
      </c>
      <c r="J33" s="102" t="s">
        <v>6</v>
      </c>
      <c r="K33" s="103" t="s">
        <v>7</v>
      </c>
      <c r="L33" s="104" t="s">
        <v>8</v>
      </c>
      <c r="M33" s="105">
        <v>0</v>
      </c>
      <c r="N33" s="106">
        <v>3</v>
      </c>
      <c r="O33" s="103" t="s">
        <v>66</v>
      </c>
      <c r="P33" s="101">
        <v>43748</v>
      </c>
      <c r="Q33" s="103" t="s">
        <v>25</v>
      </c>
      <c r="R33" s="106">
        <v>3</v>
      </c>
      <c r="S33" s="102"/>
      <c r="T33" s="104"/>
      <c r="U33" s="102" t="s">
        <v>11</v>
      </c>
      <c r="V33" s="102" t="s">
        <v>12</v>
      </c>
      <c r="W33" s="102" t="s">
        <v>13</v>
      </c>
      <c r="X33" s="102" t="s">
        <v>14</v>
      </c>
      <c r="Y33" s="108">
        <v>4340</v>
      </c>
      <c r="Z33" s="108">
        <v>9021101</v>
      </c>
      <c r="AA33" s="109">
        <v>6.9049912902166108E-7</v>
      </c>
      <c r="AB33" s="99" t="s">
        <v>2831</v>
      </c>
    </row>
    <row r="34" spans="1:28" ht="15" customHeight="1" x14ac:dyDescent="0.25">
      <c r="A34" s="97" t="s">
        <v>1806</v>
      </c>
      <c r="B34" s="98">
        <v>3</v>
      </c>
      <c r="C34" s="99" t="s">
        <v>1562</v>
      </c>
      <c r="D34" s="97" t="s">
        <v>434</v>
      </c>
      <c r="E34" s="97" t="s">
        <v>4</v>
      </c>
      <c r="F34" s="100" t="s">
        <v>5</v>
      </c>
      <c r="G34" s="97" t="s">
        <v>1288</v>
      </c>
      <c r="H34" s="101">
        <v>43647</v>
      </c>
      <c r="I34" s="101">
        <v>43748</v>
      </c>
      <c r="J34" s="102" t="s">
        <v>6</v>
      </c>
      <c r="K34" s="103" t="s">
        <v>7</v>
      </c>
      <c r="L34" s="104" t="s">
        <v>8</v>
      </c>
      <c r="M34" s="105">
        <v>0</v>
      </c>
      <c r="N34" s="106">
        <v>1.5</v>
      </c>
      <c r="O34" s="103" t="s">
        <v>66</v>
      </c>
      <c r="P34" s="101">
        <v>43748</v>
      </c>
      <c r="Q34" s="103" t="s">
        <v>25</v>
      </c>
      <c r="R34" s="106">
        <v>1.5</v>
      </c>
      <c r="S34" s="102"/>
      <c r="T34" s="104"/>
      <c r="U34" s="102" t="s">
        <v>11</v>
      </c>
      <c r="V34" s="102" t="s">
        <v>12</v>
      </c>
      <c r="W34" s="102" t="s">
        <v>13</v>
      </c>
      <c r="X34" s="102" t="s">
        <v>14</v>
      </c>
      <c r="Y34" s="108">
        <v>4340</v>
      </c>
      <c r="Z34" s="108">
        <v>9021101</v>
      </c>
      <c r="AA34" s="109">
        <v>3.4524956451083054E-7</v>
      </c>
      <c r="AB34" s="99" t="s">
        <v>2831</v>
      </c>
    </row>
    <row r="35" spans="1:28" ht="15" customHeight="1" x14ac:dyDescent="0.25">
      <c r="A35" s="97" t="s">
        <v>1806</v>
      </c>
      <c r="B35" s="98">
        <v>3</v>
      </c>
      <c r="C35" s="99" t="s">
        <v>1562</v>
      </c>
      <c r="D35" s="97" t="s">
        <v>434</v>
      </c>
      <c r="E35" s="97" t="s">
        <v>4</v>
      </c>
      <c r="F35" s="100" t="s">
        <v>5</v>
      </c>
      <c r="G35" s="97" t="s">
        <v>1288</v>
      </c>
      <c r="H35" s="101">
        <v>43647</v>
      </c>
      <c r="I35" s="101">
        <v>43748</v>
      </c>
      <c r="J35" s="102" t="s">
        <v>6</v>
      </c>
      <c r="K35" s="103" t="s">
        <v>7</v>
      </c>
      <c r="L35" s="104" t="s">
        <v>8</v>
      </c>
      <c r="M35" s="105">
        <v>0</v>
      </c>
      <c r="N35" s="106">
        <v>600</v>
      </c>
      <c r="O35" s="103" t="s">
        <v>72</v>
      </c>
      <c r="P35" s="101">
        <v>43748</v>
      </c>
      <c r="Q35" s="103" t="s">
        <v>25</v>
      </c>
      <c r="R35" s="106">
        <v>600</v>
      </c>
      <c r="S35" s="102"/>
      <c r="T35" s="104"/>
      <c r="U35" s="102" t="s">
        <v>11</v>
      </c>
      <c r="V35" s="102" t="s">
        <v>12</v>
      </c>
      <c r="W35" s="102" t="s">
        <v>13</v>
      </c>
      <c r="X35" s="102" t="s">
        <v>14</v>
      </c>
      <c r="Y35" s="108">
        <v>4340</v>
      </c>
      <c r="Z35" s="108">
        <v>9021101</v>
      </c>
      <c r="AA35" s="109">
        <v>1.3809982580433223E-4</v>
      </c>
      <c r="AB35" s="99" t="s">
        <v>2831</v>
      </c>
    </row>
    <row r="36" spans="1:28" ht="15" customHeight="1" x14ac:dyDescent="0.25">
      <c r="A36" s="97" t="s">
        <v>1806</v>
      </c>
      <c r="B36" s="98">
        <v>3</v>
      </c>
      <c r="C36" s="99" t="s">
        <v>1562</v>
      </c>
      <c r="D36" s="97" t="s">
        <v>434</v>
      </c>
      <c r="E36" s="97" t="s">
        <v>4</v>
      </c>
      <c r="F36" s="100" t="s">
        <v>5</v>
      </c>
      <c r="G36" s="97" t="s">
        <v>1288</v>
      </c>
      <c r="H36" s="101">
        <v>43647</v>
      </c>
      <c r="I36" s="101">
        <v>43748</v>
      </c>
      <c r="J36" s="102" t="s">
        <v>6</v>
      </c>
      <c r="K36" s="103" t="s">
        <v>7</v>
      </c>
      <c r="L36" s="104" t="s">
        <v>8</v>
      </c>
      <c r="M36" s="105">
        <v>0</v>
      </c>
      <c r="N36" s="106">
        <v>1200</v>
      </c>
      <c r="O36" s="103" t="s">
        <v>72</v>
      </c>
      <c r="P36" s="101">
        <v>43748</v>
      </c>
      <c r="Q36" s="103" t="s">
        <v>25</v>
      </c>
      <c r="R36" s="106">
        <v>1200</v>
      </c>
      <c r="S36" s="102"/>
      <c r="T36" s="104"/>
      <c r="U36" s="102" t="s">
        <v>11</v>
      </c>
      <c r="V36" s="102" t="s">
        <v>12</v>
      </c>
      <c r="W36" s="102" t="s">
        <v>13</v>
      </c>
      <c r="X36" s="102" t="s">
        <v>14</v>
      </c>
      <c r="Y36" s="108">
        <v>4340</v>
      </c>
      <c r="Z36" s="108">
        <v>9021101</v>
      </c>
      <c r="AA36" s="109">
        <v>2.7619965160866446E-4</v>
      </c>
      <c r="AB36" s="99" t="s">
        <v>2831</v>
      </c>
    </row>
    <row r="37" spans="1:28" ht="15" customHeight="1" x14ac:dyDescent="0.25">
      <c r="A37" s="97" t="s">
        <v>1806</v>
      </c>
      <c r="B37" s="98">
        <v>3</v>
      </c>
      <c r="C37" s="99" t="s">
        <v>1562</v>
      </c>
      <c r="D37" s="97" t="s">
        <v>434</v>
      </c>
      <c r="E37" s="97" t="s">
        <v>4</v>
      </c>
      <c r="F37" s="100" t="s">
        <v>5</v>
      </c>
      <c r="G37" s="97" t="s">
        <v>1288</v>
      </c>
      <c r="H37" s="101">
        <v>43647</v>
      </c>
      <c r="I37" s="101">
        <v>43748</v>
      </c>
      <c r="J37" s="102" t="s">
        <v>6</v>
      </c>
      <c r="K37" s="103" t="s">
        <v>7</v>
      </c>
      <c r="L37" s="104" t="s">
        <v>8</v>
      </c>
      <c r="M37" s="105">
        <v>0</v>
      </c>
      <c r="N37" s="106">
        <v>2000</v>
      </c>
      <c r="O37" s="103" t="s">
        <v>72</v>
      </c>
      <c r="P37" s="101">
        <v>43748</v>
      </c>
      <c r="Q37" s="103" t="s">
        <v>25</v>
      </c>
      <c r="R37" s="106">
        <v>2000</v>
      </c>
      <c r="S37" s="102"/>
      <c r="T37" s="104"/>
      <c r="U37" s="102" t="s">
        <v>11</v>
      </c>
      <c r="V37" s="102" t="s">
        <v>12</v>
      </c>
      <c r="W37" s="102" t="s">
        <v>13</v>
      </c>
      <c r="X37" s="102" t="s">
        <v>14</v>
      </c>
      <c r="Y37" s="108">
        <v>4340</v>
      </c>
      <c r="Z37" s="108">
        <v>9021101</v>
      </c>
      <c r="AA37" s="109">
        <v>4.6033275268110742E-4</v>
      </c>
      <c r="AB37" s="99" t="s">
        <v>2831</v>
      </c>
    </row>
    <row r="38" spans="1:28" ht="15" customHeight="1" x14ac:dyDescent="0.25">
      <c r="A38" s="97" t="s">
        <v>1806</v>
      </c>
      <c r="B38" s="98">
        <v>3</v>
      </c>
      <c r="C38" s="99" t="s">
        <v>1562</v>
      </c>
      <c r="D38" s="97" t="s">
        <v>434</v>
      </c>
      <c r="E38" s="97" t="s">
        <v>4</v>
      </c>
      <c r="F38" s="100" t="s">
        <v>5</v>
      </c>
      <c r="G38" s="97" t="s">
        <v>1288</v>
      </c>
      <c r="H38" s="101">
        <v>43647</v>
      </c>
      <c r="I38" s="101">
        <v>43748</v>
      </c>
      <c r="J38" s="102" t="s">
        <v>6</v>
      </c>
      <c r="K38" s="103" t="s">
        <v>7</v>
      </c>
      <c r="L38" s="104" t="s">
        <v>8</v>
      </c>
      <c r="M38" s="105">
        <v>0</v>
      </c>
      <c r="N38" s="106">
        <v>3800</v>
      </c>
      <c r="O38" s="103" t="s">
        <v>72</v>
      </c>
      <c r="P38" s="101">
        <v>43748</v>
      </c>
      <c r="Q38" s="103" t="s">
        <v>25</v>
      </c>
      <c r="R38" s="106">
        <v>3800</v>
      </c>
      <c r="S38" s="102"/>
      <c r="T38" s="104"/>
      <c r="U38" s="102" t="s">
        <v>11</v>
      </c>
      <c r="V38" s="102" t="s">
        <v>12</v>
      </c>
      <c r="W38" s="102" t="s">
        <v>13</v>
      </c>
      <c r="X38" s="102" t="s">
        <v>14</v>
      </c>
      <c r="Y38" s="108">
        <v>4340</v>
      </c>
      <c r="Z38" s="108">
        <v>9021101</v>
      </c>
      <c r="AA38" s="109">
        <v>8.7463223009410411E-4</v>
      </c>
      <c r="AB38" s="99" t="s">
        <v>2831</v>
      </c>
    </row>
    <row r="39" spans="1:28" ht="15" customHeight="1" x14ac:dyDescent="0.25">
      <c r="A39" s="97" t="s">
        <v>1806</v>
      </c>
      <c r="B39" s="98">
        <v>3</v>
      </c>
      <c r="C39" s="99" t="s">
        <v>1562</v>
      </c>
      <c r="D39" s="97" t="s">
        <v>434</v>
      </c>
      <c r="E39" s="97" t="s">
        <v>4</v>
      </c>
      <c r="F39" s="100" t="s">
        <v>5</v>
      </c>
      <c r="G39" s="97" t="s">
        <v>1288</v>
      </c>
      <c r="H39" s="101">
        <v>43647</v>
      </c>
      <c r="I39" s="101">
        <v>43748</v>
      </c>
      <c r="J39" s="102" t="s">
        <v>6</v>
      </c>
      <c r="K39" s="103" t="s">
        <v>7</v>
      </c>
      <c r="L39" s="104" t="s">
        <v>8</v>
      </c>
      <c r="M39" s="105">
        <v>0</v>
      </c>
      <c r="N39" s="106">
        <v>4656</v>
      </c>
      <c r="O39" s="103" t="s">
        <v>72</v>
      </c>
      <c r="P39" s="101">
        <v>43748</v>
      </c>
      <c r="Q39" s="103" t="s">
        <v>25</v>
      </c>
      <c r="R39" s="106">
        <v>4656</v>
      </c>
      <c r="S39" s="102"/>
      <c r="T39" s="104"/>
      <c r="U39" s="102" t="s">
        <v>11</v>
      </c>
      <c r="V39" s="102" t="s">
        <v>12</v>
      </c>
      <c r="W39" s="102" t="s">
        <v>13</v>
      </c>
      <c r="X39" s="102" t="s">
        <v>14</v>
      </c>
      <c r="Y39" s="108">
        <v>4340</v>
      </c>
      <c r="Z39" s="108">
        <v>9021101</v>
      </c>
      <c r="AA39" s="109">
        <v>1.0716546482416182E-3</v>
      </c>
      <c r="AB39" s="99" t="s">
        <v>2831</v>
      </c>
    </row>
    <row r="40" spans="1:28" ht="15" customHeight="1" x14ac:dyDescent="0.25">
      <c r="A40" s="97" t="s">
        <v>1806</v>
      </c>
      <c r="B40" s="98">
        <v>3</v>
      </c>
      <c r="C40" s="99" t="s">
        <v>1562</v>
      </c>
      <c r="D40" s="97" t="s">
        <v>434</v>
      </c>
      <c r="E40" s="97" t="s">
        <v>4</v>
      </c>
      <c r="F40" s="100" t="s">
        <v>5</v>
      </c>
      <c r="G40" s="97" t="s">
        <v>1288</v>
      </c>
      <c r="H40" s="101">
        <v>43647</v>
      </c>
      <c r="I40" s="101">
        <v>43748</v>
      </c>
      <c r="J40" s="102" t="s">
        <v>6</v>
      </c>
      <c r="K40" s="103" t="s">
        <v>7</v>
      </c>
      <c r="L40" s="104" t="s">
        <v>8</v>
      </c>
      <c r="M40" s="105">
        <v>0</v>
      </c>
      <c r="N40" s="106">
        <v>12812</v>
      </c>
      <c r="O40" s="103" t="s">
        <v>72</v>
      </c>
      <c r="P40" s="101">
        <v>43748</v>
      </c>
      <c r="Q40" s="103" t="s">
        <v>25</v>
      </c>
      <c r="R40" s="106">
        <v>12812</v>
      </c>
      <c r="S40" s="102"/>
      <c r="T40" s="104"/>
      <c r="U40" s="102" t="s">
        <v>11</v>
      </c>
      <c r="V40" s="102" t="s">
        <v>12</v>
      </c>
      <c r="W40" s="102" t="s">
        <v>13</v>
      </c>
      <c r="X40" s="102" t="s">
        <v>14</v>
      </c>
      <c r="Y40" s="108">
        <v>4340</v>
      </c>
      <c r="Z40" s="108">
        <v>9021101</v>
      </c>
      <c r="AA40" s="109">
        <v>2.948891613675174E-3</v>
      </c>
      <c r="AB40" s="99" t="s">
        <v>2831</v>
      </c>
    </row>
    <row r="41" spans="1:28" ht="15" customHeight="1" x14ac:dyDescent="0.25">
      <c r="A41" s="97" t="s">
        <v>1806</v>
      </c>
      <c r="B41" s="98">
        <v>3</v>
      </c>
      <c r="C41" s="99" t="s">
        <v>1562</v>
      </c>
      <c r="D41" s="97" t="s">
        <v>434</v>
      </c>
      <c r="E41" s="97" t="s">
        <v>4</v>
      </c>
      <c r="F41" s="100" t="s">
        <v>5</v>
      </c>
      <c r="G41" s="97" t="s">
        <v>1287</v>
      </c>
      <c r="H41" s="101">
        <v>43647</v>
      </c>
      <c r="I41" s="101">
        <v>43731</v>
      </c>
      <c r="J41" s="102" t="s">
        <v>6</v>
      </c>
      <c r="K41" s="103" t="s">
        <v>153</v>
      </c>
      <c r="L41" s="104" t="s">
        <v>154</v>
      </c>
      <c r="M41" s="105">
        <v>0</v>
      </c>
      <c r="N41" s="106">
        <v>2600.65</v>
      </c>
      <c r="O41" s="103" t="s">
        <v>166</v>
      </c>
      <c r="P41" s="101">
        <v>43731</v>
      </c>
      <c r="Q41" s="103" t="s">
        <v>156</v>
      </c>
      <c r="R41" s="106">
        <v>2600.65</v>
      </c>
      <c r="S41" s="102"/>
      <c r="T41" s="104"/>
      <c r="U41" s="102" t="s">
        <v>11</v>
      </c>
      <c r="V41" s="102" t="s">
        <v>12</v>
      </c>
      <c r="W41" s="102" t="s">
        <v>13</v>
      </c>
      <c r="X41" s="102" t="s">
        <v>14</v>
      </c>
      <c r="Y41" s="108">
        <v>4400</v>
      </c>
      <c r="Z41" s="108">
        <v>9021101</v>
      </c>
      <c r="AA41" s="109">
        <v>2.8536102808753964E-2</v>
      </c>
      <c r="AB41" s="97" t="s">
        <v>1470</v>
      </c>
    </row>
    <row r="42" spans="1:28" ht="15" customHeight="1" x14ac:dyDescent="0.25">
      <c r="A42" s="97" t="s">
        <v>1806</v>
      </c>
      <c r="B42" s="98">
        <v>3</v>
      </c>
      <c r="C42" s="99" t="s">
        <v>1562</v>
      </c>
      <c r="D42" s="97" t="s">
        <v>434</v>
      </c>
      <c r="E42" s="97" t="s">
        <v>4</v>
      </c>
      <c r="F42" s="100" t="s">
        <v>5</v>
      </c>
      <c r="G42" s="97" t="s">
        <v>1287</v>
      </c>
      <c r="H42" s="101">
        <v>43647</v>
      </c>
      <c r="I42" s="101">
        <v>43731</v>
      </c>
      <c r="J42" s="102" t="s">
        <v>6</v>
      </c>
      <c r="K42" s="103" t="s">
        <v>153</v>
      </c>
      <c r="L42" s="104" t="s">
        <v>154</v>
      </c>
      <c r="M42" s="105">
        <v>0</v>
      </c>
      <c r="N42" s="106">
        <v>15603.88</v>
      </c>
      <c r="O42" s="103" t="s">
        <v>170</v>
      </c>
      <c r="P42" s="101">
        <v>43731</v>
      </c>
      <c r="Q42" s="103" t="s">
        <v>156</v>
      </c>
      <c r="R42" s="106">
        <v>15603.88</v>
      </c>
      <c r="S42" s="102"/>
      <c r="T42" s="104"/>
      <c r="U42" s="102" t="s">
        <v>11</v>
      </c>
      <c r="V42" s="102" t="s">
        <v>12</v>
      </c>
      <c r="W42" s="102" t="s">
        <v>13</v>
      </c>
      <c r="X42" s="102" t="s">
        <v>14</v>
      </c>
      <c r="Y42" s="108">
        <v>4400</v>
      </c>
      <c r="Z42" s="108">
        <v>9021101</v>
      </c>
      <c r="AA42" s="109">
        <v>0.17121639739890404</v>
      </c>
      <c r="AB42" s="97" t="s">
        <v>1470</v>
      </c>
    </row>
    <row r="43" spans="1:28" ht="15" customHeight="1" x14ac:dyDescent="0.25">
      <c r="A43" s="97" t="s">
        <v>1806</v>
      </c>
      <c r="B43" s="98">
        <v>3</v>
      </c>
      <c r="C43" s="99" t="s">
        <v>1562</v>
      </c>
      <c r="D43" s="97" t="s">
        <v>434</v>
      </c>
      <c r="E43" s="97" t="s">
        <v>4</v>
      </c>
      <c r="F43" s="100" t="s">
        <v>5</v>
      </c>
      <c r="G43" s="97" t="s">
        <v>1287</v>
      </c>
      <c r="H43" s="101">
        <v>43647</v>
      </c>
      <c r="I43" s="101">
        <v>43776</v>
      </c>
      <c r="J43" s="102" t="s">
        <v>6</v>
      </c>
      <c r="K43" s="103" t="s">
        <v>179</v>
      </c>
      <c r="L43" s="104" t="s">
        <v>180</v>
      </c>
      <c r="M43" s="105">
        <v>0</v>
      </c>
      <c r="N43" s="106">
        <v>16981.39</v>
      </c>
      <c r="O43" s="103" t="s">
        <v>181</v>
      </c>
      <c r="P43" s="101">
        <v>43776</v>
      </c>
      <c r="Q43" s="103" t="s">
        <v>484</v>
      </c>
      <c r="R43" s="106">
        <v>16981.39</v>
      </c>
      <c r="S43" s="102"/>
      <c r="T43" s="104"/>
      <c r="U43" s="102" t="s">
        <v>11</v>
      </c>
      <c r="V43" s="102" t="s">
        <v>12</v>
      </c>
      <c r="W43" s="102" t="s">
        <v>13</v>
      </c>
      <c r="X43" s="102" t="s">
        <v>14</v>
      </c>
      <c r="Y43" s="108">
        <v>4400</v>
      </c>
      <c r="Z43" s="108">
        <v>9021101</v>
      </c>
      <c r="AA43" s="109">
        <v>2.1400133418531996E-2</v>
      </c>
      <c r="AB43" s="97" t="s">
        <v>1486</v>
      </c>
    </row>
    <row r="44" spans="1:28" ht="15" customHeight="1" x14ac:dyDescent="0.25">
      <c r="A44" s="97" t="s">
        <v>2797</v>
      </c>
      <c r="B44" s="98">
        <v>3</v>
      </c>
      <c r="C44" s="99" t="s">
        <v>1565</v>
      </c>
      <c r="D44" s="99" t="s">
        <v>434</v>
      </c>
      <c r="E44" s="97" t="s">
        <v>4</v>
      </c>
      <c r="F44" s="100" t="s">
        <v>284</v>
      </c>
      <c r="G44" s="99" t="s">
        <v>285</v>
      </c>
      <c r="H44" s="101">
        <v>44378</v>
      </c>
      <c r="I44" s="101">
        <v>44447</v>
      </c>
      <c r="J44" s="102" t="s">
        <v>2726</v>
      </c>
      <c r="K44" s="103"/>
      <c r="L44" s="104" t="s">
        <v>2929</v>
      </c>
      <c r="M44" s="105">
        <v>0</v>
      </c>
      <c r="N44" s="106">
        <v>960</v>
      </c>
      <c r="O44" s="103">
        <v>100653</v>
      </c>
      <c r="P44" s="101">
        <v>44447</v>
      </c>
      <c r="Q44" s="103" t="s">
        <v>2939</v>
      </c>
      <c r="R44" s="106">
        <v>960</v>
      </c>
      <c r="S44" s="110"/>
      <c r="T44" s="104"/>
      <c r="U44" s="102" t="s">
        <v>11</v>
      </c>
      <c r="V44" s="102" t="s">
        <v>12</v>
      </c>
      <c r="W44" s="102" t="s">
        <v>13</v>
      </c>
      <c r="X44" s="102" t="s">
        <v>14</v>
      </c>
      <c r="Y44" s="108">
        <v>5800</v>
      </c>
      <c r="Z44" s="108">
        <v>9021101</v>
      </c>
      <c r="AA44" s="109">
        <v>5.248282007686546E-4</v>
      </c>
      <c r="AB44" s="111" t="s">
        <v>2798</v>
      </c>
    </row>
    <row r="45" spans="1:28" ht="15" customHeight="1" x14ac:dyDescent="0.25">
      <c r="A45" s="97" t="s">
        <v>2797</v>
      </c>
      <c r="B45" s="98">
        <v>3</v>
      </c>
      <c r="C45" s="99" t="s">
        <v>1565</v>
      </c>
      <c r="D45" s="99" t="s">
        <v>434</v>
      </c>
      <c r="E45" s="97" t="s">
        <v>4</v>
      </c>
      <c r="F45" s="100" t="s">
        <v>284</v>
      </c>
      <c r="G45" s="99" t="s">
        <v>285</v>
      </c>
      <c r="H45" s="101">
        <v>44378</v>
      </c>
      <c r="I45" s="101">
        <v>44468</v>
      </c>
      <c r="J45" s="102" t="s">
        <v>2726</v>
      </c>
      <c r="K45" s="103"/>
      <c r="L45" s="104" t="s">
        <v>2929</v>
      </c>
      <c r="M45" s="105">
        <v>0</v>
      </c>
      <c r="N45" s="106">
        <v>1760</v>
      </c>
      <c r="O45" s="103">
        <v>101514</v>
      </c>
      <c r="P45" s="101">
        <v>44468</v>
      </c>
      <c r="Q45" s="103" t="s">
        <v>3008</v>
      </c>
      <c r="R45" s="106">
        <v>1760</v>
      </c>
      <c r="S45" s="110"/>
      <c r="T45" s="104"/>
      <c r="U45" s="102" t="s">
        <v>11</v>
      </c>
      <c r="V45" s="102" t="s">
        <v>12</v>
      </c>
      <c r="W45" s="102" t="s">
        <v>13</v>
      </c>
      <c r="X45" s="102" t="s">
        <v>14</v>
      </c>
      <c r="Y45" s="108">
        <v>5800</v>
      </c>
      <c r="Z45" s="108">
        <v>9021101</v>
      </c>
      <c r="AA45" s="109">
        <v>9.6218503474253345E-4</v>
      </c>
      <c r="AB45" s="111" t="s">
        <v>2798</v>
      </c>
    </row>
    <row r="46" spans="1:28" ht="15" customHeight="1" x14ac:dyDescent="0.25">
      <c r="A46" s="97" t="s">
        <v>2797</v>
      </c>
      <c r="B46" s="98">
        <v>3</v>
      </c>
      <c r="C46" s="99" t="s">
        <v>1565</v>
      </c>
      <c r="D46" s="99" t="s">
        <v>434</v>
      </c>
      <c r="E46" s="97" t="s">
        <v>4</v>
      </c>
      <c r="F46" s="100" t="s">
        <v>284</v>
      </c>
      <c r="G46" s="99" t="s">
        <v>285</v>
      </c>
      <c r="H46" s="101">
        <v>44378</v>
      </c>
      <c r="I46" s="101">
        <v>45474</v>
      </c>
      <c r="J46" s="102" t="s">
        <v>2726</v>
      </c>
      <c r="K46" s="103" t="s">
        <v>2811</v>
      </c>
      <c r="L46" s="104" t="s">
        <v>2929</v>
      </c>
      <c r="M46" s="105">
        <v>292142</v>
      </c>
      <c r="N46" s="106">
        <v>292142</v>
      </c>
      <c r="O46" s="103"/>
      <c r="P46" s="101"/>
      <c r="Q46" s="103"/>
      <c r="R46" s="106">
        <v>0</v>
      </c>
      <c r="S46" s="110"/>
      <c r="T46" s="104"/>
      <c r="U46" s="102" t="s">
        <v>11</v>
      </c>
      <c r="V46" s="102" t="s">
        <v>12</v>
      </c>
      <c r="W46" s="102" t="s">
        <v>13</v>
      </c>
      <c r="X46" s="102" t="s">
        <v>14</v>
      </c>
      <c r="Y46" s="108">
        <v>5800</v>
      </c>
      <c r="Z46" s="108">
        <v>9021101</v>
      </c>
      <c r="AA46" s="109">
        <v>0</v>
      </c>
      <c r="AB46" s="111" t="s">
        <v>2798</v>
      </c>
    </row>
    <row r="47" spans="1:28" ht="15" customHeight="1" x14ac:dyDescent="0.25">
      <c r="A47" s="97" t="s">
        <v>2797</v>
      </c>
      <c r="B47" s="98">
        <v>3</v>
      </c>
      <c r="C47" s="99" t="s">
        <v>1565</v>
      </c>
      <c r="D47" s="99" t="s">
        <v>434</v>
      </c>
      <c r="E47" s="97" t="s">
        <v>4</v>
      </c>
      <c r="F47" s="100" t="s">
        <v>284</v>
      </c>
      <c r="G47" s="99" t="s">
        <v>285</v>
      </c>
      <c r="H47" s="101">
        <v>44502</v>
      </c>
      <c r="I47" s="101">
        <v>44508</v>
      </c>
      <c r="J47" s="102" t="s">
        <v>2726</v>
      </c>
      <c r="K47" s="103" t="s">
        <v>3040</v>
      </c>
      <c r="L47" s="104" t="s">
        <v>3042</v>
      </c>
      <c r="M47" s="105">
        <v>0</v>
      </c>
      <c r="N47" s="106">
        <v>5650</v>
      </c>
      <c r="O47" s="103">
        <v>102578</v>
      </c>
      <c r="P47" s="101">
        <v>44508</v>
      </c>
      <c r="Q47" s="103" t="s">
        <v>3043</v>
      </c>
      <c r="R47" s="106">
        <v>5650</v>
      </c>
      <c r="S47" s="110"/>
      <c r="T47" s="104"/>
      <c r="U47" s="102" t="s">
        <v>11</v>
      </c>
      <c r="V47" s="102" t="s">
        <v>12</v>
      </c>
      <c r="W47" s="102" t="s">
        <v>13</v>
      </c>
      <c r="X47" s="102" t="s">
        <v>14</v>
      </c>
      <c r="Y47" s="108">
        <v>5800</v>
      </c>
      <c r="Z47" s="108">
        <v>9021101</v>
      </c>
      <c r="AA47" s="109">
        <v>0.11523557005914746</v>
      </c>
      <c r="AB47" s="111" t="s">
        <v>3096</v>
      </c>
    </row>
    <row r="48" spans="1:28" ht="15" customHeight="1" x14ac:dyDescent="0.25">
      <c r="A48" s="97" t="s">
        <v>2107</v>
      </c>
      <c r="B48" s="98">
        <v>3</v>
      </c>
      <c r="C48" s="97" t="s">
        <v>318</v>
      </c>
      <c r="D48" s="97" t="s">
        <v>434</v>
      </c>
      <c r="E48" s="97" t="s">
        <v>4</v>
      </c>
      <c r="F48" s="100" t="s">
        <v>658</v>
      </c>
      <c r="G48" s="97" t="s">
        <v>1233</v>
      </c>
      <c r="H48" s="101">
        <v>44252</v>
      </c>
      <c r="I48" s="101">
        <v>44309</v>
      </c>
      <c r="J48" s="102" t="s">
        <v>1051</v>
      </c>
      <c r="K48" s="103" t="s">
        <v>2099</v>
      </c>
      <c r="L48" s="104" t="s">
        <v>2205</v>
      </c>
      <c r="M48" s="105">
        <v>0</v>
      </c>
      <c r="N48" s="106">
        <v>50000</v>
      </c>
      <c r="O48" s="103" t="s">
        <v>2367</v>
      </c>
      <c r="P48" s="101">
        <v>44309</v>
      </c>
      <c r="Q48" s="103" t="s">
        <v>2368</v>
      </c>
      <c r="R48" s="106">
        <v>50000</v>
      </c>
      <c r="S48" s="102"/>
      <c r="T48" s="104"/>
      <c r="U48" s="102" t="s">
        <v>11</v>
      </c>
      <c r="V48" s="102" t="s">
        <v>12</v>
      </c>
      <c r="W48" s="102" t="s">
        <v>13</v>
      </c>
      <c r="X48" s="102" t="s">
        <v>14</v>
      </c>
      <c r="Y48" s="108">
        <v>6250</v>
      </c>
      <c r="Z48" s="113">
        <v>9021101</v>
      </c>
      <c r="AA48" s="109">
        <v>0.38461538461538464</v>
      </c>
      <c r="AB48" s="111" t="s">
        <v>2294</v>
      </c>
    </row>
    <row r="49" spans="1:28" ht="15" customHeight="1" x14ac:dyDescent="0.25">
      <c r="A49" s="97" t="s">
        <v>2107</v>
      </c>
      <c r="B49" s="98">
        <v>3</v>
      </c>
      <c r="C49" s="97" t="s">
        <v>318</v>
      </c>
      <c r="D49" s="97" t="s">
        <v>434</v>
      </c>
      <c r="E49" s="97" t="s">
        <v>4</v>
      </c>
      <c r="F49" s="100" t="s">
        <v>658</v>
      </c>
      <c r="G49" s="97" t="s">
        <v>1233</v>
      </c>
      <c r="H49" s="101">
        <v>44361</v>
      </c>
      <c r="I49" s="101">
        <v>44448</v>
      </c>
      <c r="J49" s="102" t="s">
        <v>2726</v>
      </c>
      <c r="K49" s="103" t="s">
        <v>2640</v>
      </c>
      <c r="L49" s="104" t="s">
        <v>2679</v>
      </c>
      <c r="M49" s="105">
        <v>0</v>
      </c>
      <c r="N49" s="106">
        <v>6500</v>
      </c>
      <c r="O49" s="103" t="s">
        <v>2944</v>
      </c>
      <c r="P49" s="101">
        <v>44448</v>
      </c>
      <c r="Q49" s="103" t="s">
        <v>2945</v>
      </c>
      <c r="R49" s="106">
        <v>6500</v>
      </c>
      <c r="S49" s="102"/>
      <c r="T49" s="104"/>
      <c r="U49" s="102" t="s">
        <v>11</v>
      </c>
      <c r="V49" s="102" t="s">
        <v>12</v>
      </c>
      <c r="W49" s="102" t="s">
        <v>13</v>
      </c>
      <c r="X49" s="102" t="s">
        <v>14</v>
      </c>
      <c r="Y49" s="108">
        <v>6250</v>
      </c>
      <c r="Z49" s="108">
        <v>9021101</v>
      </c>
      <c r="AA49" s="144">
        <v>0.38235294117647056</v>
      </c>
      <c r="AB49" s="99" t="s">
        <v>2641</v>
      </c>
    </row>
    <row r="50" spans="1:28" ht="15" customHeight="1" x14ac:dyDescent="0.25">
      <c r="A50" s="97" t="s">
        <v>1805</v>
      </c>
      <c r="B50" s="98">
        <v>3</v>
      </c>
      <c r="C50" s="97" t="s">
        <v>1656</v>
      </c>
      <c r="D50" s="99" t="s">
        <v>434</v>
      </c>
      <c r="E50" s="97" t="s">
        <v>4</v>
      </c>
      <c r="F50" s="100" t="s">
        <v>492</v>
      </c>
      <c r="G50" s="97" t="s">
        <v>140</v>
      </c>
      <c r="H50" s="101">
        <v>43770</v>
      </c>
      <c r="I50" s="101">
        <v>43818</v>
      </c>
      <c r="J50" s="102" t="s">
        <v>6</v>
      </c>
      <c r="K50" s="112" t="s">
        <v>143</v>
      </c>
      <c r="L50" s="99" t="s">
        <v>144</v>
      </c>
      <c r="M50" s="105">
        <v>0</v>
      </c>
      <c r="N50" s="105">
        <v>17081.11</v>
      </c>
      <c r="O50" s="103">
        <v>3205971119</v>
      </c>
      <c r="P50" s="101">
        <v>43818</v>
      </c>
      <c r="Q50" s="103" t="s">
        <v>523</v>
      </c>
      <c r="R50" s="106">
        <v>17081.11</v>
      </c>
      <c r="S50" s="102"/>
      <c r="T50" s="104"/>
      <c r="U50" s="102" t="s">
        <v>11</v>
      </c>
      <c r="V50" s="102" t="s">
        <v>12</v>
      </c>
      <c r="W50" s="102" t="s">
        <v>13</v>
      </c>
      <c r="X50" s="102" t="s">
        <v>14</v>
      </c>
      <c r="Y50" s="113">
        <v>4300</v>
      </c>
      <c r="Z50" s="108">
        <v>9021101</v>
      </c>
      <c r="AA50" s="109">
        <v>0.73667070630399056</v>
      </c>
      <c r="AB50" s="99" t="s">
        <v>1773</v>
      </c>
    </row>
    <row r="51" spans="1:28" ht="15" customHeight="1" x14ac:dyDescent="0.25">
      <c r="A51" s="97" t="s">
        <v>1805</v>
      </c>
      <c r="B51" s="98">
        <v>3</v>
      </c>
      <c r="C51" s="97" t="s">
        <v>1656</v>
      </c>
      <c r="D51" s="97" t="s">
        <v>434</v>
      </c>
      <c r="E51" s="97" t="s">
        <v>4</v>
      </c>
      <c r="F51" s="100" t="s">
        <v>492</v>
      </c>
      <c r="G51" s="97" t="s">
        <v>140</v>
      </c>
      <c r="H51" s="101">
        <v>43770</v>
      </c>
      <c r="I51" s="101">
        <v>43818</v>
      </c>
      <c r="J51" s="102" t="s">
        <v>6</v>
      </c>
      <c r="K51" s="112" t="s">
        <v>143</v>
      </c>
      <c r="L51" s="99" t="s">
        <v>144</v>
      </c>
      <c r="M51" s="105">
        <v>0</v>
      </c>
      <c r="N51" s="106">
        <v>6105.79</v>
      </c>
      <c r="O51" s="103">
        <v>3205971119</v>
      </c>
      <c r="P51" s="101">
        <v>43818</v>
      </c>
      <c r="Q51" s="103" t="s">
        <v>523</v>
      </c>
      <c r="R51" s="106">
        <v>6105.79</v>
      </c>
      <c r="S51" s="102"/>
      <c r="T51" s="104"/>
      <c r="U51" s="102" t="s">
        <v>11</v>
      </c>
      <c r="V51" s="102" t="s">
        <v>12</v>
      </c>
      <c r="W51" s="102" t="s">
        <v>13</v>
      </c>
      <c r="X51" s="102" t="s">
        <v>14</v>
      </c>
      <c r="Y51" s="113">
        <v>4400</v>
      </c>
      <c r="Z51" s="108">
        <v>9021101</v>
      </c>
      <c r="AA51" s="109">
        <v>0.26332929369600938</v>
      </c>
      <c r="AB51" s="99" t="s">
        <v>1773</v>
      </c>
    </row>
    <row r="52" spans="1:28" ht="15" customHeight="1" x14ac:dyDescent="0.25">
      <c r="A52" s="97" t="s">
        <v>1805</v>
      </c>
      <c r="B52" s="98">
        <v>3</v>
      </c>
      <c r="C52" s="97" t="s">
        <v>1656</v>
      </c>
      <c r="D52" s="97" t="s">
        <v>434</v>
      </c>
      <c r="E52" s="97" t="s">
        <v>4</v>
      </c>
      <c r="F52" s="100" t="s">
        <v>492</v>
      </c>
      <c r="G52" s="97" t="s">
        <v>140</v>
      </c>
      <c r="H52" s="101">
        <v>43770</v>
      </c>
      <c r="I52" s="101">
        <v>43864</v>
      </c>
      <c r="J52" s="102" t="s">
        <v>6</v>
      </c>
      <c r="K52" s="112" t="s">
        <v>147</v>
      </c>
      <c r="L52" s="99" t="s">
        <v>148</v>
      </c>
      <c r="M52" s="105">
        <v>0</v>
      </c>
      <c r="N52" s="105">
        <v>13596.83</v>
      </c>
      <c r="O52" s="103">
        <v>3207761219</v>
      </c>
      <c r="P52" s="101">
        <v>43864</v>
      </c>
      <c r="Q52" s="103" t="s">
        <v>604</v>
      </c>
      <c r="R52" s="106">
        <v>13596.83</v>
      </c>
      <c r="S52" s="102"/>
      <c r="T52" s="104"/>
      <c r="U52" s="102" t="s">
        <v>11</v>
      </c>
      <c r="V52" s="102" t="s">
        <v>12</v>
      </c>
      <c r="W52" s="102" t="s">
        <v>13</v>
      </c>
      <c r="X52" s="102" t="s">
        <v>14</v>
      </c>
      <c r="Y52" s="108">
        <v>4300</v>
      </c>
      <c r="Z52" s="108">
        <v>9021101</v>
      </c>
      <c r="AA52" s="109">
        <v>3.1596417264942563E-2</v>
      </c>
      <c r="AB52" s="99" t="s">
        <v>3256</v>
      </c>
    </row>
    <row r="53" spans="1:28" ht="15" customHeight="1" x14ac:dyDescent="0.25">
      <c r="A53" s="97" t="s">
        <v>1805</v>
      </c>
      <c r="B53" s="98">
        <v>3</v>
      </c>
      <c r="C53" s="97" t="s">
        <v>1656</v>
      </c>
      <c r="D53" s="97" t="s">
        <v>434</v>
      </c>
      <c r="E53" s="97" t="s">
        <v>4</v>
      </c>
      <c r="F53" s="97" t="s">
        <v>492</v>
      </c>
      <c r="G53" s="99" t="s">
        <v>140</v>
      </c>
      <c r="H53" s="101">
        <v>43770</v>
      </c>
      <c r="I53" s="101">
        <v>43864</v>
      </c>
      <c r="J53" s="102" t="s">
        <v>6</v>
      </c>
      <c r="K53" s="103" t="s">
        <v>147</v>
      </c>
      <c r="L53" s="104" t="s">
        <v>148</v>
      </c>
      <c r="M53" s="105">
        <v>0</v>
      </c>
      <c r="N53" s="114">
        <v>7123.78</v>
      </c>
      <c r="O53" s="103">
        <v>3207761219</v>
      </c>
      <c r="P53" s="101">
        <v>43864</v>
      </c>
      <c r="Q53" s="103" t="s">
        <v>604</v>
      </c>
      <c r="R53" s="106">
        <v>7123.78</v>
      </c>
      <c r="S53" s="98"/>
      <c r="T53" s="103"/>
      <c r="U53" s="102" t="s">
        <v>11</v>
      </c>
      <c r="V53" s="102" t="s">
        <v>12</v>
      </c>
      <c r="W53" s="102" t="s">
        <v>13</v>
      </c>
      <c r="X53" s="102" t="s">
        <v>14</v>
      </c>
      <c r="Y53" s="113">
        <v>4400</v>
      </c>
      <c r="Z53" s="108">
        <v>9021101</v>
      </c>
      <c r="AA53" s="109">
        <v>1.6554294301219661E-2</v>
      </c>
      <c r="AB53" s="99" t="s">
        <v>3256</v>
      </c>
    </row>
    <row r="54" spans="1:28" ht="15" customHeight="1" x14ac:dyDescent="0.25">
      <c r="A54" s="97" t="s">
        <v>1804</v>
      </c>
      <c r="B54" s="98">
        <v>3</v>
      </c>
      <c r="C54" s="99" t="s">
        <v>1566</v>
      </c>
      <c r="D54" s="99" t="s">
        <v>434</v>
      </c>
      <c r="E54" s="97" t="s">
        <v>4</v>
      </c>
      <c r="F54" s="100" t="s">
        <v>591</v>
      </c>
      <c r="G54" s="99" t="s">
        <v>1231</v>
      </c>
      <c r="H54" s="101">
        <v>43971</v>
      </c>
      <c r="I54" s="101">
        <v>44060</v>
      </c>
      <c r="J54" s="102" t="s">
        <v>1051</v>
      </c>
      <c r="K54" s="103" t="s">
        <v>824</v>
      </c>
      <c r="L54" s="99" t="s">
        <v>848</v>
      </c>
      <c r="M54" s="105">
        <v>0</v>
      </c>
      <c r="N54" s="106">
        <v>2600</v>
      </c>
      <c r="O54" s="103" t="s">
        <v>1122</v>
      </c>
      <c r="P54" s="101">
        <v>44060</v>
      </c>
      <c r="Q54" s="103" t="s">
        <v>1121</v>
      </c>
      <c r="R54" s="106">
        <v>2600</v>
      </c>
      <c r="S54" s="110"/>
      <c r="T54" s="104"/>
      <c r="U54" s="102" t="s">
        <v>11</v>
      </c>
      <c r="V54" s="102" t="s">
        <v>12</v>
      </c>
      <c r="W54" s="102" t="s">
        <v>13</v>
      </c>
      <c r="X54" s="102" t="s">
        <v>14</v>
      </c>
      <c r="Y54" s="108">
        <v>5850</v>
      </c>
      <c r="Z54" s="108">
        <v>9021101</v>
      </c>
      <c r="AA54" s="109">
        <v>1</v>
      </c>
      <c r="AB54" s="111" t="s">
        <v>1200</v>
      </c>
    </row>
    <row r="55" spans="1:28" ht="15" customHeight="1" x14ac:dyDescent="0.25">
      <c r="A55" s="97" t="s">
        <v>2407</v>
      </c>
      <c r="B55" s="98">
        <v>3</v>
      </c>
      <c r="C55" s="97" t="s">
        <v>1571</v>
      </c>
      <c r="D55" s="97" t="s">
        <v>434</v>
      </c>
      <c r="E55" s="97" t="s">
        <v>4</v>
      </c>
      <c r="F55" s="100" t="s">
        <v>399</v>
      </c>
      <c r="G55" s="97" t="s">
        <v>351</v>
      </c>
      <c r="H55" s="101">
        <v>44319</v>
      </c>
      <c r="I55" s="101">
        <v>44448</v>
      </c>
      <c r="J55" s="102" t="s">
        <v>2726</v>
      </c>
      <c r="K55" s="103"/>
      <c r="L55" s="104" t="s">
        <v>2518</v>
      </c>
      <c r="M55" s="105">
        <v>0</v>
      </c>
      <c r="N55" s="106">
        <v>29733.8</v>
      </c>
      <c r="O55" s="103" t="s">
        <v>2973</v>
      </c>
      <c r="P55" s="101">
        <v>44448</v>
      </c>
      <c r="Q55" s="103" t="s">
        <v>2974</v>
      </c>
      <c r="R55" s="106">
        <v>29733.8</v>
      </c>
      <c r="S55" s="102"/>
      <c r="T55" s="104"/>
      <c r="U55" s="102" t="s">
        <v>11</v>
      </c>
      <c r="V55" s="102" t="s">
        <v>12</v>
      </c>
      <c r="W55" s="102" t="s">
        <v>13</v>
      </c>
      <c r="X55" s="102" t="s">
        <v>14</v>
      </c>
      <c r="Y55" s="108">
        <v>6210</v>
      </c>
      <c r="Z55" s="108">
        <v>9021101</v>
      </c>
      <c r="AA55" s="109">
        <v>8.8203378769226209E-2</v>
      </c>
      <c r="AB55" s="99" t="s">
        <v>2447</v>
      </c>
    </row>
    <row r="56" spans="1:28" ht="15" customHeight="1" x14ac:dyDescent="0.25">
      <c r="A56" s="97" t="s">
        <v>2407</v>
      </c>
      <c r="B56" s="98">
        <v>3</v>
      </c>
      <c r="C56" s="99" t="s">
        <v>1571</v>
      </c>
      <c r="D56" s="97" t="s">
        <v>434</v>
      </c>
      <c r="E56" s="99" t="s">
        <v>4</v>
      </c>
      <c r="F56" s="99" t="s">
        <v>399</v>
      </c>
      <c r="G56" s="99" t="s">
        <v>351</v>
      </c>
      <c r="H56" s="101">
        <v>44319</v>
      </c>
      <c r="I56" s="101">
        <v>44488</v>
      </c>
      <c r="J56" s="102" t="s">
        <v>2726</v>
      </c>
      <c r="K56" s="116"/>
      <c r="L56" s="99" t="s">
        <v>2518</v>
      </c>
      <c r="M56" s="105">
        <v>0</v>
      </c>
      <c r="N56" s="105">
        <v>26941.05</v>
      </c>
      <c r="O56" s="103">
        <v>3294</v>
      </c>
      <c r="P56" s="101">
        <v>44488</v>
      </c>
      <c r="Q56" s="103" t="s">
        <v>3023</v>
      </c>
      <c r="R56" s="105">
        <v>26941.05</v>
      </c>
      <c r="S56" s="110"/>
      <c r="T56" s="97"/>
      <c r="U56" s="102" t="s">
        <v>11</v>
      </c>
      <c r="V56" s="102" t="s">
        <v>12</v>
      </c>
      <c r="W56" s="102" t="s">
        <v>13</v>
      </c>
      <c r="X56" s="102" t="s">
        <v>14</v>
      </c>
      <c r="Y56" s="113">
        <v>6210</v>
      </c>
      <c r="Z56" s="113">
        <v>9021101</v>
      </c>
      <c r="AA56" s="109">
        <v>7.9918868008483995E-2</v>
      </c>
      <c r="AB56" s="104" t="s">
        <v>2447</v>
      </c>
    </row>
    <row r="57" spans="1:28" ht="15" customHeight="1" x14ac:dyDescent="0.25">
      <c r="A57" s="97" t="s">
        <v>2407</v>
      </c>
      <c r="B57" s="98">
        <v>3</v>
      </c>
      <c r="C57" s="99" t="s">
        <v>1571</v>
      </c>
      <c r="D57" s="97" t="s">
        <v>434</v>
      </c>
      <c r="E57" s="99" t="s">
        <v>4</v>
      </c>
      <c r="F57" s="99" t="s">
        <v>399</v>
      </c>
      <c r="G57" s="99" t="s">
        <v>351</v>
      </c>
      <c r="H57" s="101">
        <v>44319</v>
      </c>
      <c r="I57" s="101">
        <v>44488</v>
      </c>
      <c r="J57" s="102" t="s">
        <v>2726</v>
      </c>
      <c r="K57" s="116"/>
      <c r="L57" s="99" t="s">
        <v>2518</v>
      </c>
      <c r="M57" s="105">
        <v>0</v>
      </c>
      <c r="N57" s="105">
        <v>6874.45</v>
      </c>
      <c r="O57" s="103">
        <v>3338</v>
      </c>
      <c r="P57" s="101">
        <v>44488</v>
      </c>
      <c r="Q57" s="103" t="s">
        <v>3023</v>
      </c>
      <c r="R57" s="105">
        <v>6874.45</v>
      </c>
      <c r="S57" s="110"/>
      <c r="T57" s="97"/>
      <c r="U57" s="102" t="s">
        <v>11</v>
      </c>
      <c r="V57" s="102" t="s">
        <v>12</v>
      </c>
      <c r="W57" s="102" t="s">
        <v>13</v>
      </c>
      <c r="X57" s="102" t="s">
        <v>14</v>
      </c>
      <c r="Y57" s="113">
        <v>6210</v>
      </c>
      <c r="Z57" s="113">
        <v>9021101</v>
      </c>
      <c r="AA57" s="109">
        <v>2.0392607644502455E-2</v>
      </c>
      <c r="AB57" s="104" t="s">
        <v>2447</v>
      </c>
    </row>
    <row r="58" spans="1:28" ht="15" customHeight="1" x14ac:dyDescent="0.25">
      <c r="A58" s="97" t="s">
        <v>2407</v>
      </c>
      <c r="B58" s="98">
        <v>3</v>
      </c>
      <c r="C58" s="99" t="s">
        <v>1571</v>
      </c>
      <c r="D58" s="97" t="s">
        <v>434</v>
      </c>
      <c r="E58" s="99" t="s">
        <v>4</v>
      </c>
      <c r="F58" s="99" t="s">
        <v>399</v>
      </c>
      <c r="G58" s="99" t="s">
        <v>351</v>
      </c>
      <c r="H58" s="101">
        <v>44319</v>
      </c>
      <c r="I58" s="101">
        <v>45415</v>
      </c>
      <c r="J58" s="102" t="s">
        <v>2726</v>
      </c>
      <c r="K58" s="116" t="s">
        <v>2397</v>
      </c>
      <c r="L58" s="99" t="s">
        <v>2518</v>
      </c>
      <c r="M58" s="105">
        <v>273555.7</v>
      </c>
      <c r="N58" s="105">
        <v>273555.7</v>
      </c>
      <c r="O58" s="103"/>
      <c r="P58" s="101"/>
      <c r="Q58" s="103"/>
      <c r="R58" s="105">
        <v>0</v>
      </c>
      <c r="S58" s="110"/>
      <c r="T58" s="97"/>
      <c r="U58" s="102" t="s">
        <v>11</v>
      </c>
      <c r="V58" s="102" t="s">
        <v>12</v>
      </c>
      <c r="W58" s="102" t="s">
        <v>13</v>
      </c>
      <c r="X58" s="102" t="s">
        <v>14</v>
      </c>
      <c r="Y58" s="113">
        <v>6210</v>
      </c>
      <c r="Z58" s="113">
        <v>9021101</v>
      </c>
      <c r="AA58" s="109">
        <v>0</v>
      </c>
      <c r="AB58" s="104" t="s">
        <v>2447</v>
      </c>
    </row>
    <row r="59" spans="1:28" ht="15" customHeight="1" x14ac:dyDescent="0.25">
      <c r="A59" s="97" t="s">
        <v>1807</v>
      </c>
      <c r="B59" s="98">
        <v>3</v>
      </c>
      <c r="C59" s="99" t="s">
        <v>318</v>
      </c>
      <c r="D59" s="99" t="s">
        <v>434</v>
      </c>
      <c r="E59" s="97" t="s">
        <v>441</v>
      </c>
      <c r="F59" s="100" t="s">
        <v>442</v>
      </c>
      <c r="G59" s="99" t="s">
        <v>318</v>
      </c>
      <c r="H59" s="101">
        <v>43647</v>
      </c>
      <c r="I59" s="101">
        <v>43816</v>
      </c>
      <c r="J59" s="102" t="s">
        <v>6</v>
      </c>
      <c r="K59" s="103"/>
      <c r="L59" s="104" t="s">
        <v>513</v>
      </c>
      <c r="M59" s="105">
        <v>0</v>
      </c>
      <c r="N59" s="106">
        <v>29986.18</v>
      </c>
      <c r="O59" s="103" t="s">
        <v>483</v>
      </c>
      <c r="P59" s="101">
        <v>43816</v>
      </c>
      <c r="Q59" s="103" t="s">
        <v>520</v>
      </c>
      <c r="R59" s="106">
        <v>29986.18</v>
      </c>
      <c r="S59" s="110"/>
      <c r="T59" s="104"/>
      <c r="U59" s="102" t="s">
        <v>11</v>
      </c>
      <c r="V59" s="102" t="s">
        <v>12</v>
      </c>
      <c r="W59" s="102" t="s">
        <v>13</v>
      </c>
      <c r="X59" s="102" t="s">
        <v>14</v>
      </c>
      <c r="Y59" s="108">
        <v>6250</v>
      </c>
      <c r="Z59" s="108">
        <v>9021105</v>
      </c>
      <c r="AA59" s="109">
        <v>6.5566292489593111E-3</v>
      </c>
      <c r="AB59" s="111" t="s">
        <v>1017</v>
      </c>
    </row>
    <row r="60" spans="1:28" ht="15" customHeight="1" x14ac:dyDescent="0.25">
      <c r="A60" s="97" t="s">
        <v>1807</v>
      </c>
      <c r="B60" s="98">
        <v>3</v>
      </c>
      <c r="C60" s="99" t="s">
        <v>318</v>
      </c>
      <c r="D60" s="99" t="s">
        <v>434</v>
      </c>
      <c r="E60" s="97" t="s">
        <v>441</v>
      </c>
      <c r="F60" s="100" t="s">
        <v>442</v>
      </c>
      <c r="G60" s="99" t="s">
        <v>318</v>
      </c>
      <c r="H60" s="101">
        <v>43647</v>
      </c>
      <c r="I60" s="101">
        <v>44125</v>
      </c>
      <c r="J60" s="102" t="s">
        <v>1051</v>
      </c>
      <c r="K60" s="103"/>
      <c r="L60" s="104" t="s">
        <v>513</v>
      </c>
      <c r="M60" s="105">
        <v>0</v>
      </c>
      <c r="N60" s="106">
        <v>89958.54</v>
      </c>
      <c r="O60" s="103" t="s">
        <v>718</v>
      </c>
      <c r="P60" s="101">
        <v>44125</v>
      </c>
      <c r="Q60" s="103" t="s">
        <v>1352</v>
      </c>
      <c r="R60" s="106">
        <v>89958.54</v>
      </c>
      <c r="S60" s="110"/>
      <c r="T60" s="104"/>
      <c r="U60" s="102" t="s">
        <v>11</v>
      </c>
      <c r="V60" s="102" t="s">
        <v>12</v>
      </c>
      <c r="W60" s="102" t="s">
        <v>13</v>
      </c>
      <c r="X60" s="102" t="s">
        <v>14</v>
      </c>
      <c r="Y60" s="108">
        <v>6250</v>
      </c>
      <c r="Z60" s="108">
        <v>9021105</v>
      </c>
      <c r="AA60" s="139">
        <v>1.9669887746877932E-2</v>
      </c>
      <c r="AB60" s="111" t="s">
        <v>1017</v>
      </c>
    </row>
    <row r="61" spans="1:28" ht="15" customHeight="1" x14ac:dyDescent="0.25">
      <c r="A61" s="97" t="s">
        <v>1807</v>
      </c>
      <c r="B61" s="98">
        <v>3</v>
      </c>
      <c r="C61" s="99" t="s">
        <v>318</v>
      </c>
      <c r="D61" s="97" t="s">
        <v>434</v>
      </c>
      <c r="E61" s="97" t="s">
        <v>441</v>
      </c>
      <c r="F61" s="97" t="s">
        <v>442</v>
      </c>
      <c r="G61" s="99" t="s">
        <v>318</v>
      </c>
      <c r="H61" s="101">
        <v>43647</v>
      </c>
      <c r="I61" s="101">
        <v>44364</v>
      </c>
      <c r="J61" s="102" t="s">
        <v>1051</v>
      </c>
      <c r="K61" s="103"/>
      <c r="L61" s="99" t="s">
        <v>513</v>
      </c>
      <c r="M61" s="105">
        <v>0</v>
      </c>
      <c r="N61" s="114">
        <v>179917.08</v>
      </c>
      <c r="O61" s="103" t="s">
        <v>1085</v>
      </c>
      <c r="P61" s="101">
        <v>44364</v>
      </c>
      <c r="Q61" s="103" t="s">
        <v>2674</v>
      </c>
      <c r="R61" s="105">
        <v>179917.08</v>
      </c>
      <c r="S61" s="102"/>
      <c r="T61" s="103"/>
      <c r="U61" s="102" t="s">
        <v>11</v>
      </c>
      <c r="V61" s="102" t="s">
        <v>12</v>
      </c>
      <c r="W61" s="102" t="s">
        <v>13</v>
      </c>
      <c r="X61" s="102" t="s">
        <v>14</v>
      </c>
      <c r="Y61" s="113">
        <v>6250</v>
      </c>
      <c r="Z61" s="113">
        <v>9021105</v>
      </c>
      <c r="AA61" s="139">
        <v>3.9339775493755863E-2</v>
      </c>
      <c r="AB61" s="104" t="s">
        <v>1017</v>
      </c>
    </row>
    <row r="62" spans="1:28" ht="15" customHeight="1" x14ac:dyDescent="0.25">
      <c r="A62" s="97" t="s">
        <v>1807</v>
      </c>
      <c r="B62" s="98">
        <v>3</v>
      </c>
      <c r="C62" s="99" t="s">
        <v>318</v>
      </c>
      <c r="D62" s="97" t="s">
        <v>434</v>
      </c>
      <c r="E62" s="97" t="s">
        <v>441</v>
      </c>
      <c r="F62" s="99" t="s">
        <v>442</v>
      </c>
      <c r="G62" s="99" t="s">
        <v>318</v>
      </c>
      <c r="H62" s="101">
        <v>43647</v>
      </c>
      <c r="I62" s="101">
        <v>45673</v>
      </c>
      <c r="J62" s="102" t="s">
        <v>2726</v>
      </c>
      <c r="K62" s="112" t="s">
        <v>444</v>
      </c>
      <c r="L62" s="99" t="s">
        <v>513</v>
      </c>
      <c r="M62" s="105">
        <v>15782.200000000012</v>
      </c>
      <c r="N62" s="105">
        <v>15782.200000000012</v>
      </c>
      <c r="O62" s="103"/>
      <c r="P62" s="101"/>
      <c r="Q62" s="103"/>
      <c r="R62" s="105">
        <v>0</v>
      </c>
      <c r="S62" s="110"/>
      <c r="T62" s="97"/>
      <c r="U62" s="102" t="s">
        <v>11</v>
      </c>
      <c r="V62" s="102" t="s">
        <v>12</v>
      </c>
      <c r="W62" s="102" t="s">
        <v>13</v>
      </c>
      <c r="X62" s="102" t="s">
        <v>14</v>
      </c>
      <c r="Y62" s="113">
        <v>6250</v>
      </c>
      <c r="Z62" s="113">
        <v>9021105</v>
      </c>
      <c r="AA62" s="139">
        <v>0</v>
      </c>
      <c r="AB62" s="104" t="s">
        <v>1017</v>
      </c>
    </row>
    <row r="63" spans="1:28" ht="15" customHeight="1" x14ac:dyDescent="0.25">
      <c r="A63" s="97" t="s">
        <v>1808</v>
      </c>
      <c r="B63" s="98">
        <v>3</v>
      </c>
      <c r="C63" s="99" t="s">
        <v>1655</v>
      </c>
      <c r="D63" s="97" t="s">
        <v>434</v>
      </c>
      <c r="E63" s="97" t="s">
        <v>1043</v>
      </c>
      <c r="F63" s="99" t="s">
        <v>418</v>
      </c>
      <c r="G63" s="99" t="s">
        <v>3138</v>
      </c>
      <c r="H63" s="101">
        <v>43865</v>
      </c>
      <c r="I63" s="101">
        <v>43874</v>
      </c>
      <c r="J63" s="102" t="s">
        <v>6</v>
      </c>
      <c r="K63" s="103" t="s">
        <v>607</v>
      </c>
      <c r="L63" s="99" t="s">
        <v>794</v>
      </c>
      <c r="M63" s="105">
        <v>0</v>
      </c>
      <c r="N63" s="105">
        <v>1050</v>
      </c>
      <c r="O63" s="103" t="s">
        <v>271</v>
      </c>
      <c r="P63" s="101">
        <v>43874</v>
      </c>
      <c r="Q63" s="103" t="s">
        <v>626</v>
      </c>
      <c r="R63" s="105">
        <v>1050</v>
      </c>
      <c r="S63" s="110" t="s">
        <v>1253</v>
      </c>
      <c r="T63" s="97"/>
      <c r="U63" s="102" t="s">
        <v>11</v>
      </c>
      <c r="V63" s="102" t="s">
        <v>12</v>
      </c>
      <c r="W63" s="102" t="s">
        <v>13</v>
      </c>
      <c r="X63" s="102" t="s">
        <v>14</v>
      </c>
      <c r="Y63" s="113">
        <v>6230</v>
      </c>
      <c r="Z63" s="113">
        <v>9021104</v>
      </c>
      <c r="AA63" s="139">
        <v>1</v>
      </c>
      <c r="AB63" s="99" t="s">
        <v>988</v>
      </c>
    </row>
    <row r="64" spans="1:28" ht="15" customHeight="1" x14ac:dyDescent="0.25">
      <c r="A64" s="97" t="s">
        <v>1810</v>
      </c>
      <c r="B64" s="98">
        <v>3</v>
      </c>
      <c r="C64" s="99" t="s">
        <v>1655</v>
      </c>
      <c r="D64" s="99" t="s">
        <v>434</v>
      </c>
      <c r="E64" s="97" t="s">
        <v>316</v>
      </c>
      <c r="F64" s="100" t="s">
        <v>418</v>
      </c>
      <c r="G64" s="99" t="s">
        <v>3138</v>
      </c>
      <c r="H64" s="101">
        <v>43717</v>
      </c>
      <c r="I64" s="101">
        <v>43721</v>
      </c>
      <c r="J64" s="102" t="s">
        <v>6</v>
      </c>
      <c r="K64" s="103" t="s">
        <v>435</v>
      </c>
      <c r="L64" s="99" t="s">
        <v>436</v>
      </c>
      <c r="M64" s="105">
        <v>0</v>
      </c>
      <c r="N64" s="106">
        <v>1020</v>
      </c>
      <c r="O64" s="103" t="s">
        <v>271</v>
      </c>
      <c r="P64" s="101">
        <v>43721</v>
      </c>
      <c r="Q64" s="103" t="s">
        <v>547</v>
      </c>
      <c r="R64" s="106">
        <v>1020</v>
      </c>
      <c r="S64" s="110" t="s">
        <v>660</v>
      </c>
      <c r="T64" s="104"/>
      <c r="U64" s="102" t="s">
        <v>11</v>
      </c>
      <c r="V64" s="102" t="s">
        <v>12</v>
      </c>
      <c r="W64" s="102" t="s">
        <v>13</v>
      </c>
      <c r="X64" s="102" t="s">
        <v>14</v>
      </c>
      <c r="Y64" s="108">
        <v>6230</v>
      </c>
      <c r="Z64" s="108">
        <v>9021103</v>
      </c>
      <c r="AA64" s="109">
        <v>1</v>
      </c>
      <c r="AB64" s="111" t="s">
        <v>972</v>
      </c>
    </row>
    <row r="65" spans="1:28" ht="15" customHeight="1" x14ac:dyDescent="0.25">
      <c r="A65" s="97" t="s">
        <v>1809</v>
      </c>
      <c r="B65" s="98">
        <v>3</v>
      </c>
      <c r="C65" s="97" t="s">
        <v>1571</v>
      </c>
      <c r="D65" s="97" t="s">
        <v>434</v>
      </c>
      <c r="E65" s="97" t="s">
        <v>1266</v>
      </c>
      <c r="F65" s="100" t="s">
        <v>395</v>
      </c>
      <c r="G65" s="97" t="s">
        <v>351</v>
      </c>
      <c r="H65" s="101">
        <v>43282</v>
      </c>
      <c r="I65" s="101">
        <v>45138</v>
      </c>
      <c r="J65" s="102" t="s">
        <v>2726</v>
      </c>
      <c r="K65" s="103" t="s">
        <v>1267</v>
      </c>
      <c r="L65" s="104" t="s">
        <v>1270</v>
      </c>
      <c r="M65" s="105">
        <v>12125</v>
      </c>
      <c r="N65" s="106">
        <v>12125</v>
      </c>
      <c r="O65" s="103"/>
      <c r="P65" s="101"/>
      <c r="Q65" s="103"/>
      <c r="R65" s="106">
        <v>0</v>
      </c>
      <c r="S65" s="102" t="s">
        <v>660</v>
      </c>
      <c r="T65" s="104"/>
      <c r="U65" s="102" t="s">
        <v>11</v>
      </c>
      <c r="V65" s="102" t="s">
        <v>12</v>
      </c>
      <c r="W65" s="102" t="s">
        <v>13</v>
      </c>
      <c r="X65" s="102" t="s">
        <v>14</v>
      </c>
      <c r="Y65" s="108">
        <v>6210</v>
      </c>
      <c r="Z65" s="108">
        <v>9021103</v>
      </c>
      <c r="AA65" s="109">
        <v>0</v>
      </c>
      <c r="AB65" s="99" t="s">
        <v>3184</v>
      </c>
    </row>
    <row r="66" spans="1:28" ht="15" customHeight="1" x14ac:dyDescent="0.25">
      <c r="A66" s="97" t="s">
        <v>2412</v>
      </c>
      <c r="B66" s="98">
        <v>3</v>
      </c>
      <c r="C66" s="97" t="s">
        <v>1571</v>
      </c>
      <c r="D66" s="97" t="s">
        <v>434</v>
      </c>
      <c r="E66" s="97" t="s">
        <v>238</v>
      </c>
      <c r="F66" s="100" t="s">
        <v>399</v>
      </c>
      <c r="G66" s="97" t="s">
        <v>351</v>
      </c>
      <c r="H66" s="101">
        <v>44319</v>
      </c>
      <c r="I66" s="101">
        <v>45415</v>
      </c>
      <c r="J66" s="102" t="s">
        <v>2726</v>
      </c>
      <c r="K66" s="103" t="s">
        <v>2402</v>
      </c>
      <c r="L66" s="104" t="s">
        <v>2523</v>
      </c>
      <c r="M66" s="105">
        <v>79400</v>
      </c>
      <c r="N66" s="106">
        <v>79400</v>
      </c>
      <c r="O66" s="103"/>
      <c r="P66" s="101"/>
      <c r="Q66" s="103"/>
      <c r="R66" s="106">
        <v>0</v>
      </c>
      <c r="S66" s="102"/>
      <c r="T66" s="104"/>
      <c r="U66" s="102" t="s">
        <v>11</v>
      </c>
      <c r="V66" s="102" t="s">
        <v>12</v>
      </c>
      <c r="W66" s="102" t="s">
        <v>13</v>
      </c>
      <c r="X66" s="102" t="s">
        <v>14</v>
      </c>
      <c r="Y66" s="108">
        <v>6210</v>
      </c>
      <c r="Z66" s="108">
        <v>9021102</v>
      </c>
      <c r="AA66" s="109">
        <v>0</v>
      </c>
      <c r="AB66" s="99" t="s">
        <v>2413</v>
      </c>
    </row>
    <row r="67" spans="1:28" ht="15" customHeight="1" x14ac:dyDescent="0.25">
      <c r="A67" s="97" t="s">
        <v>1813</v>
      </c>
      <c r="B67" s="98">
        <v>6</v>
      </c>
      <c r="C67" s="99" t="s">
        <v>1562</v>
      </c>
      <c r="D67" s="97" t="s">
        <v>445</v>
      </c>
      <c r="E67" s="97" t="s">
        <v>4</v>
      </c>
      <c r="F67" s="100" t="s">
        <v>5</v>
      </c>
      <c r="G67" s="97" t="s">
        <v>1288</v>
      </c>
      <c r="H67" s="101">
        <v>43647</v>
      </c>
      <c r="I67" s="101">
        <v>43748</v>
      </c>
      <c r="J67" s="102" t="s">
        <v>6</v>
      </c>
      <c r="K67" s="103" t="s">
        <v>7</v>
      </c>
      <c r="L67" s="104" t="s">
        <v>8</v>
      </c>
      <c r="M67" s="105">
        <v>0</v>
      </c>
      <c r="N67" s="106">
        <v>5822.17</v>
      </c>
      <c r="O67" s="103" t="s">
        <v>56</v>
      </c>
      <c r="P67" s="101">
        <v>43748</v>
      </c>
      <c r="Q67" s="103" t="s">
        <v>25</v>
      </c>
      <c r="R67" s="106">
        <v>5822.17</v>
      </c>
      <c r="S67" s="102"/>
      <c r="T67" s="104"/>
      <c r="U67" s="102" t="s">
        <v>11</v>
      </c>
      <c r="V67" s="102" t="s">
        <v>12</v>
      </c>
      <c r="W67" s="102" t="s">
        <v>13</v>
      </c>
      <c r="X67" s="102" t="s">
        <v>14</v>
      </c>
      <c r="Y67" s="108">
        <v>4300</v>
      </c>
      <c r="Z67" s="108">
        <v>9031101</v>
      </c>
      <c r="AA67" s="109">
        <v>1.3400677713386816E-3</v>
      </c>
      <c r="AB67" s="99" t="s">
        <v>2832</v>
      </c>
    </row>
    <row r="68" spans="1:28" ht="15" customHeight="1" x14ac:dyDescent="0.25">
      <c r="A68" s="97" t="s">
        <v>1813</v>
      </c>
      <c r="B68" s="98">
        <v>6</v>
      </c>
      <c r="C68" s="99" t="s">
        <v>1562</v>
      </c>
      <c r="D68" s="97" t="s">
        <v>445</v>
      </c>
      <c r="E68" s="97" t="s">
        <v>4</v>
      </c>
      <c r="F68" s="100" t="s">
        <v>5</v>
      </c>
      <c r="G68" s="97" t="s">
        <v>1288</v>
      </c>
      <c r="H68" s="101">
        <v>43647</v>
      </c>
      <c r="I68" s="101">
        <v>43748</v>
      </c>
      <c r="J68" s="102" t="s">
        <v>6</v>
      </c>
      <c r="K68" s="103" t="s">
        <v>7</v>
      </c>
      <c r="L68" s="104" t="s">
        <v>8</v>
      </c>
      <c r="M68" s="105">
        <v>0</v>
      </c>
      <c r="N68" s="106">
        <v>7762.89</v>
      </c>
      <c r="O68" s="103" t="s">
        <v>60</v>
      </c>
      <c r="P68" s="101">
        <v>43748</v>
      </c>
      <c r="Q68" s="103" t="s">
        <v>25</v>
      </c>
      <c r="R68" s="106">
        <v>7762.89</v>
      </c>
      <c r="S68" s="102"/>
      <c r="T68" s="104"/>
      <c r="U68" s="102" t="s">
        <v>11</v>
      </c>
      <c r="V68" s="102" t="s">
        <v>12</v>
      </c>
      <c r="W68" s="102" t="s">
        <v>13</v>
      </c>
      <c r="X68" s="102" t="s">
        <v>14</v>
      </c>
      <c r="Y68" s="108">
        <v>4300</v>
      </c>
      <c r="Z68" s="108">
        <v>9031101</v>
      </c>
      <c r="AA68" s="109">
        <v>1.786756261230321E-3</v>
      </c>
      <c r="AB68" s="99" t="s">
        <v>2832</v>
      </c>
    </row>
    <row r="69" spans="1:28" ht="15" customHeight="1" x14ac:dyDescent="0.25">
      <c r="A69" s="97" t="s">
        <v>1813</v>
      </c>
      <c r="B69" s="98">
        <v>6</v>
      </c>
      <c r="C69" s="99" t="s">
        <v>1562</v>
      </c>
      <c r="D69" s="97" t="s">
        <v>445</v>
      </c>
      <c r="E69" s="97" t="s">
        <v>4</v>
      </c>
      <c r="F69" s="100" t="s">
        <v>5</v>
      </c>
      <c r="G69" s="97" t="s">
        <v>1288</v>
      </c>
      <c r="H69" s="101">
        <v>43647</v>
      </c>
      <c r="I69" s="101">
        <v>43748</v>
      </c>
      <c r="J69" s="102" t="s">
        <v>6</v>
      </c>
      <c r="K69" s="103" t="s">
        <v>7</v>
      </c>
      <c r="L69" s="104" t="s">
        <v>8</v>
      </c>
      <c r="M69" s="105">
        <v>0</v>
      </c>
      <c r="N69" s="106">
        <v>50458.8</v>
      </c>
      <c r="O69" s="103" t="s">
        <v>73</v>
      </c>
      <c r="P69" s="101">
        <v>43748</v>
      </c>
      <c r="Q69" s="103" t="s">
        <v>25</v>
      </c>
      <c r="R69" s="106">
        <v>50458.8</v>
      </c>
      <c r="S69" s="102"/>
      <c r="T69" s="104"/>
      <c r="U69" s="102" t="s">
        <v>11</v>
      </c>
      <c r="V69" s="102" t="s">
        <v>12</v>
      </c>
      <c r="W69" s="102" t="s">
        <v>13</v>
      </c>
      <c r="X69" s="102" t="s">
        <v>14</v>
      </c>
      <c r="Y69" s="108">
        <v>4300</v>
      </c>
      <c r="Z69" s="108">
        <v>9031101</v>
      </c>
      <c r="AA69" s="109">
        <v>1.1613919150492731E-2</v>
      </c>
      <c r="AB69" s="99" t="s">
        <v>2832</v>
      </c>
    </row>
    <row r="70" spans="1:28" ht="15" customHeight="1" x14ac:dyDescent="0.25">
      <c r="A70" s="97" t="s">
        <v>1813</v>
      </c>
      <c r="B70" s="98">
        <v>6</v>
      </c>
      <c r="C70" s="99" t="s">
        <v>1562</v>
      </c>
      <c r="D70" s="97" t="s">
        <v>445</v>
      </c>
      <c r="E70" s="97" t="s">
        <v>4</v>
      </c>
      <c r="F70" s="100" t="s">
        <v>5</v>
      </c>
      <c r="G70" s="97" t="s">
        <v>1288</v>
      </c>
      <c r="H70" s="101">
        <v>43647</v>
      </c>
      <c r="I70" s="101">
        <v>43748</v>
      </c>
      <c r="J70" s="102" t="s">
        <v>6</v>
      </c>
      <c r="K70" s="103" t="s">
        <v>7</v>
      </c>
      <c r="L70" s="104" t="s">
        <v>8</v>
      </c>
      <c r="M70" s="105">
        <v>0</v>
      </c>
      <c r="N70" s="106">
        <v>174.6</v>
      </c>
      <c r="O70" s="103" t="s">
        <v>56</v>
      </c>
      <c r="P70" s="101">
        <v>43748</v>
      </c>
      <c r="Q70" s="103" t="s">
        <v>25</v>
      </c>
      <c r="R70" s="106">
        <v>174.6</v>
      </c>
      <c r="S70" s="102"/>
      <c r="T70" s="104"/>
      <c r="U70" s="102" t="s">
        <v>11</v>
      </c>
      <c r="V70" s="102" t="s">
        <v>12</v>
      </c>
      <c r="W70" s="102" t="s">
        <v>13</v>
      </c>
      <c r="X70" s="102" t="s">
        <v>14</v>
      </c>
      <c r="Y70" s="108">
        <v>4340</v>
      </c>
      <c r="Z70" s="108">
        <v>9031101</v>
      </c>
      <c r="AA70" s="109">
        <v>4.018704930906068E-5</v>
      </c>
      <c r="AB70" s="99" t="s">
        <v>2832</v>
      </c>
    </row>
    <row r="71" spans="1:28" ht="15" customHeight="1" x14ac:dyDescent="0.25">
      <c r="A71" s="97" t="s">
        <v>1813</v>
      </c>
      <c r="B71" s="98">
        <v>6</v>
      </c>
      <c r="C71" s="99" t="s">
        <v>1562</v>
      </c>
      <c r="D71" s="97" t="s">
        <v>445</v>
      </c>
      <c r="E71" s="97" t="s">
        <v>4</v>
      </c>
      <c r="F71" s="100" t="s">
        <v>5</v>
      </c>
      <c r="G71" s="97" t="s">
        <v>1288</v>
      </c>
      <c r="H71" s="101">
        <v>43647</v>
      </c>
      <c r="I71" s="101">
        <v>43748</v>
      </c>
      <c r="J71" s="102" t="s">
        <v>6</v>
      </c>
      <c r="K71" s="103" t="s">
        <v>7</v>
      </c>
      <c r="L71" s="104" t="s">
        <v>8</v>
      </c>
      <c r="M71" s="105">
        <v>0</v>
      </c>
      <c r="N71" s="106">
        <v>142.5</v>
      </c>
      <c r="O71" s="103" t="s">
        <v>56</v>
      </c>
      <c r="P71" s="101">
        <v>43748</v>
      </c>
      <c r="Q71" s="103" t="s">
        <v>25</v>
      </c>
      <c r="R71" s="106">
        <v>142.5</v>
      </c>
      <c r="S71" s="102"/>
      <c r="T71" s="104"/>
      <c r="U71" s="102" t="s">
        <v>11</v>
      </c>
      <c r="V71" s="102" t="s">
        <v>12</v>
      </c>
      <c r="W71" s="102" t="s">
        <v>13</v>
      </c>
      <c r="X71" s="102" t="s">
        <v>14</v>
      </c>
      <c r="Y71" s="108">
        <v>4340</v>
      </c>
      <c r="Z71" s="108">
        <v>9031101</v>
      </c>
      <c r="AA71" s="109">
        <v>3.2798708628528903E-5</v>
      </c>
      <c r="AB71" s="99" t="s">
        <v>2832</v>
      </c>
    </row>
    <row r="72" spans="1:28" ht="15" customHeight="1" x14ac:dyDescent="0.25">
      <c r="A72" s="97" t="s">
        <v>1813</v>
      </c>
      <c r="B72" s="98">
        <v>6</v>
      </c>
      <c r="C72" s="99" t="s">
        <v>1562</v>
      </c>
      <c r="D72" s="97" t="s">
        <v>445</v>
      </c>
      <c r="E72" s="97" t="s">
        <v>4</v>
      </c>
      <c r="F72" s="100" t="s">
        <v>5</v>
      </c>
      <c r="G72" s="97" t="s">
        <v>1288</v>
      </c>
      <c r="H72" s="101">
        <v>43647</v>
      </c>
      <c r="I72" s="101">
        <v>43748</v>
      </c>
      <c r="J72" s="102" t="s">
        <v>6</v>
      </c>
      <c r="K72" s="103" t="s">
        <v>7</v>
      </c>
      <c r="L72" s="104" t="s">
        <v>8</v>
      </c>
      <c r="M72" s="105">
        <v>0</v>
      </c>
      <c r="N72" s="106">
        <v>480.45</v>
      </c>
      <c r="O72" s="103" t="s">
        <v>56</v>
      </c>
      <c r="P72" s="101">
        <v>43748</v>
      </c>
      <c r="Q72" s="103" t="s">
        <v>25</v>
      </c>
      <c r="R72" s="106">
        <v>480.45</v>
      </c>
      <c r="S72" s="102"/>
      <c r="T72" s="104"/>
      <c r="U72" s="102" t="s">
        <v>11</v>
      </c>
      <c r="V72" s="102" t="s">
        <v>12</v>
      </c>
      <c r="W72" s="102" t="s">
        <v>13</v>
      </c>
      <c r="X72" s="102" t="s">
        <v>14</v>
      </c>
      <c r="Y72" s="108">
        <v>4340</v>
      </c>
      <c r="Z72" s="108">
        <v>9031101</v>
      </c>
      <c r="AA72" s="139">
        <v>1.1058343551281903E-4</v>
      </c>
      <c r="AB72" s="99" t="s">
        <v>2832</v>
      </c>
    </row>
    <row r="73" spans="1:28" ht="15" customHeight="1" x14ac:dyDescent="0.25">
      <c r="A73" s="97" t="s">
        <v>1813</v>
      </c>
      <c r="B73" s="98">
        <v>6</v>
      </c>
      <c r="C73" s="99" t="s">
        <v>1562</v>
      </c>
      <c r="D73" s="97" t="s">
        <v>445</v>
      </c>
      <c r="E73" s="97" t="s">
        <v>4</v>
      </c>
      <c r="F73" s="100" t="s">
        <v>5</v>
      </c>
      <c r="G73" s="97" t="s">
        <v>1288</v>
      </c>
      <c r="H73" s="101">
        <v>43647</v>
      </c>
      <c r="I73" s="101">
        <v>43748</v>
      </c>
      <c r="J73" s="102" t="s">
        <v>6</v>
      </c>
      <c r="K73" s="103" t="s">
        <v>7</v>
      </c>
      <c r="L73" s="104" t="s">
        <v>8</v>
      </c>
      <c r="M73" s="105">
        <v>0</v>
      </c>
      <c r="N73" s="106">
        <v>75</v>
      </c>
      <c r="O73" s="103" t="s">
        <v>56</v>
      </c>
      <c r="P73" s="101">
        <v>43748</v>
      </c>
      <c r="Q73" s="103" t="s">
        <v>25</v>
      </c>
      <c r="R73" s="106">
        <v>75</v>
      </c>
      <c r="S73" s="102"/>
      <c r="T73" s="104"/>
      <c r="U73" s="102" t="s">
        <v>11</v>
      </c>
      <c r="V73" s="102" t="s">
        <v>12</v>
      </c>
      <c r="W73" s="102" t="s">
        <v>13</v>
      </c>
      <c r="X73" s="102" t="s">
        <v>14</v>
      </c>
      <c r="Y73" s="108">
        <v>4340</v>
      </c>
      <c r="Z73" s="108">
        <v>9031101</v>
      </c>
      <c r="AA73" s="139">
        <v>1.7262478225541529E-5</v>
      </c>
      <c r="AB73" s="99" t="s">
        <v>2832</v>
      </c>
    </row>
    <row r="74" spans="1:28" ht="15" customHeight="1" x14ac:dyDescent="0.25">
      <c r="A74" s="97" t="s">
        <v>1813</v>
      </c>
      <c r="B74" s="98">
        <v>6</v>
      </c>
      <c r="C74" s="99" t="s">
        <v>1562</v>
      </c>
      <c r="D74" s="97" t="s">
        <v>445</v>
      </c>
      <c r="E74" s="97" t="s">
        <v>4</v>
      </c>
      <c r="F74" s="100" t="s">
        <v>5</v>
      </c>
      <c r="G74" s="97" t="s">
        <v>1288</v>
      </c>
      <c r="H74" s="101">
        <v>43647</v>
      </c>
      <c r="I74" s="101">
        <v>43748</v>
      </c>
      <c r="J74" s="102" t="s">
        <v>6</v>
      </c>
      <c r="K74" s="103" t="s">
        <v>7</v>
      </c>
      <c r="L74" s="104" t="s">
        <v>8</v>
      </c>
      <c r="M74" s="105">
        <v>0</v>
      </c>
      <c r="N74" s="106">
        <v>45</v>
      </c>
      <c r="O74" s="103" t="s">
        <v>56</v>
      </c>
      <c r="P74" s="101">
        <v>43748</v>
      </c>
      <c r="Q74" s="103" t="s">
        <v>25</v>
      </c>
      <c r="R74" s="106">
        <v>45</v>
      </c>
      <c r="S74" s="102"/>
      <c r="T74" s="104"/>
      <c r="U74" s="102" t="s">
        <v>11</v>
      </c>
      <c r="V74" s="102" t="s">
        <v>12</v>
      </c>
      <c r="W74" s="102" t="s">
        <v>13</v>
      </c>
      <c r="X74" s="102" t="s">
        <v>14</v>
      </c>
      <c r="Y74" s="108">
        <v>4340</v>
      </c>
      <c r="Z74" s="108">
        <v>9031101</v>
      </c>
      <c r="AA74" s="139">
        <v>1.0357486935324918E-5</v>
      </c>
      <c r="AB74" s="99" t="s">
        <v>2832</v>
      </c>
    </row>
    <row r="75" spans="1:28" ht="15" customHeight="1" x14ac:dyDescent="0.25">
      <c r="A75" s="97" t="s">
        <v>1813</v>
      </c>
      <c r="B75" s="98">
        <v>6</v>
      </c>
      <c r="C75" s="99" t="s">
        <v>1562</v>
      </c>
      <c r="D75" s="97" t="s">
        <v>445</v>
      </c>
      <c r="E75" s="97" t="s">
        <v>4</v>
      </c>
      <c r="F75" s="100" t="s">
        <v>5</v>
      </c>
      <c r="G75" s="97" t="s">
        <v>1288</v>
      </c>
      <c r="H75" s="101">
        <v>43647</v>
      </c>
      <c r="I75" s="101">
        <v>43748</v>
      </c>
      <c r="J75" s="102" t="s">
        <v>6</v>
      </c>
      <c r="K75" s="103" t="s">
        <v>7</v>
      </c>
      <c r="L75" s="104" t="s">
        <v>8</v>
      </c>
      <c r="M75" s="105">
        <v>0</v>
      </c>
      <c r="N75" s="106">
        <v>22.5</v>
      </c>
      <c r="O75" s="103" t="s">
        <v>56</v>
      </c>
      <c r="P75" s="101">
        <v>43748</v>
      </c>
      <c r="Q75" s="103" t="s">
        <v>25</v>
      </c>
      <c r="R75" s="106">
        <v>22.5</v>
      </c>
      <c r="S75" s="102"/>
      <c r="T75" s="104"/>
      <c r="U75" s="102" t="s">
        <v>11</v>
      </c>
      <c r="V75" s="102" t="s">
        <v>12</v>
      </c>
      <c r="W75" s="102" t="s">
        <v>13</v>
      </c>
      <c r="X75" s="102" t="s">
        <v>14</v>
      </c>
      <c r="Y75" s="108">
        <v>4340</v>
      </c>
      <c r="Z75" s="108">
        <v>9031101</v>
      </c>
      <c r="AA75" s="139">
        <v>5.1787434676624588E-6</v>
      </c>
      <c r="AB75" s="99" t="s">
        <v>2832</v>
      </c>
    </row>
    <row r="76" spans="1:28" ht="15" customHeight="1" x14ac:dyDescent="0.25">
      <c r="A76" s="97" t="s">
        <v>1813</v>
      </c>
      <c r="B76" s="98">
        <v>6</v>
      </c>
      <c r="C76" s="99" t="s">
        <v>1562</v>
      </c>
      <c r="D76" s="97" t="s">
        <v>445</v>
      </c>
      <c r="E76" s="97" t="s">
        <v>4</v>
      </c>
      <c r="F76" s="100" t="s">
        <v>5</v>
      </c>
      <c r="G76" s="97" t="s">
        <v>1288</v>
      </c>
      <c r="H76" s="101">
        <v>43647</v>
      </c>
      <c r="I76" s="101">
        <v>43748</v>
      </c>
      <c r="J76" s="102" t="s">
        <v>6</v>
      </c>
      <c r="K76" s="103" t="s">
        <v>7</v>
      </c>
      <c r="L76" s="104" t="s">
        <v>8</v>
      </c>
      <c r="M76" s="105">
        <v>0</v>
      </c>
      <c r="N76" s="106">
        <v>190</v>
      </c>
      <c r="O76" s="103" t="s">
        <v>60</v>
      </c>
      <c r="P76" s="101">
        <v>43748</v>
      </c>
      <c r="Q76" s="103" t="s">
        <v>25</v>
      </c>
      <c r="R76" s="106">
        <v>190</v>
      </c>
      <c r="S76" s="102"/>
      <c r="T76" s="104"/>
      <c r="U76" s="102" t="s">
        <v>11</v>
      </c>
      <c r="V76" s="102" t="s">
        <v>12</v>
      </c>
      <c r="W76" s="102" t="s">
        <v>13</v>
      </c>
      <c r="X76" s="102" t="s">
        <v>14</v>
      </c>
      <c r="Y76" s="108">
        <v>4340</v>
      </c>
      <c r="Z76" s="108">
        <v>9031101</v>
      </c>
      <c r="AA76" s="139">
        <v>4.3731611504705202E-5</v>
      </c>
      <c r="AB76" s="99" t="s">
        <v>2832</v>
      </c>
    </row>
    <row r="77" spans="1:28" ht="15" customHeight="1" x14ac:dyDescent="0.25">
      <c r="A77" s="97" t="s">
        <v>1813</v>
      </c>
      <c r="B77" s="98">
        <v>6</v>
      </c>
      <c r="C77" s="99" t="s">
        <v>1562</v>
      </c>
      <c r="D77" s="97" t="s">
        <v>445</v>
      </c>
      <c r="E77" s="97" t="s">
        <v>4</v>
      </c>
      <c r="F77" s="100" t="s">
        <v>5</v>
      </c>
      <c r="G77" s="97" t="s">
        <v>1288</v>
      </c>
      <c r="H77" s="101">
        <v>43647</v>
      </c>
      <c r="I77" s="101">
        <v>43748</v>
      </c>
      <c r="J77" s="102" t="s">
        <v>6</v>
      </c>
      <c r="K77" s="103" t="s">
        <v>7</v>
      </c>
      <c r="L77" s="104" t="s">
        <v>8</v>
      </c>
      <c r="M77" s="105">
        <v>0</v>
      </c>
      <c r="N77" s="106">
        <v>100</v>
      </c>
      <c r="O77" s="103" t="s">
        <v>60</v>
      </c>
      <c r="P77" s="101">
        <v>43748</v>
      </c>
      <c r="Q77" s="103" t="s">
        <v>25</v>
      </c>
      <c r="R77" s="106">
        <v>100</v>
      </c>
      <c r="S77" s="102"/>
      <c r="T77" s="104"/>
      <c r="U77" s="102" t="s">
        <v>11</v>
      </c>
      <c r="V77" s="102" t="s">
        <v>12</v>
      </c>
      <c r="W77" s="102" t="s">
        <v>13</v>
      </c>
      <c r="X77" s="102" t="s">
        <v>14</v>
      </c>
      <c r="Y77" s="108">
        <v>4340</v>
      </c>
      <c r="Z77" s="108">
        <v>9031101</v>
      </c>
      <c r="AA77" s="139">
        <v>2.301663763405537E-5</v>
      </c>
      <c r="AB77" s="99" t="s">
        <v>2832</v>
      </c>
    </row>
    <row r="78" spans="1:28" ht="15" customHeight="1" x14ac:dyDescent="0.25">
      <c r="A78" s="97" t="s">
        <v>1813</v>
      </c>
      <c r="B78" s="98">
        <v>6</v>
      </c>
      <c r="C78" s="99" t="s">
        <v>1562</v>
      </c>
      <c r="D78" s="97" t="s">
        <v>445</v>
      </c>
      <c r="E78" s="97" t="s">
        <v>4</v>
      </c>
      <c r="F78" s="100" t="s">
        <v>5</v>
      </c>
      <c r="G78" s="97" t="s">
        <v>1288</v>
      </c>
      <c r="H78" s="101">
        <v>43647</v>
      </c>
      <c r="I78" s="101">
        <v>43748</v>
      </c>
      <c r="J78" s="102" t="s">
        <v>6</v>
      </c>
      <c r="K78" s="103" t="s">
        <v>7</v>
      </c>
      <c r="L78" s="104" t="s">
        <v>8</v>
      </c>
      <c r="M78" s="105">
        <v>0</v>
      </c>
      <c r="N78" s="106">
        <v>232.8</v>
      </c>
      <c r="O78" s="103" t="s">
        <v>60</v>
      </c>
      <c r="P78" s="101">
        <v>43748</v>
      </c>
      <c r="Q78" s="103" t="s">
        <v>25</v>
      </c>
      <c r="R78" s="106">
        <v>232.8</v>
      </c>
      <c r="S78" s="102"/>
      <c r="T78" s="104"/>
      <c r="U78" s="102" t="s">
        <v>11</v>
      </c>
      <c r="V78" s="102" t="s">
        <v>12</v>
      </c>
      <c r="W78" s="102" t="s">
        <v>13</v>
      </c>
      <c r="X78" s="102" t="s">
        <v>14</v>
      </c>
      <c r="Y78" s="108">
        <v>4340</v>
      </c>
      <c r="Z78" s="108">
        <v>9031101</v>
      </c>
      <c r="AA78" s="139">
        <v>5.3582732412080904E-5</v>
      </c>
      <c r="AB78" s="99" t="s">
        <v>2832</v>
      </c>
    </row>
    <row r="79" spans="1:28" ht="15" customHeight="1" x14ac:dyDescent="0.25">
      <c r="A79" s="97" t="s">
        <v>1813</v>
      </c>
      <c r="B79" s="98">
        <v>6</v>
      </c>
      <c r="C79" s="99" t="s">
        <v>1562</v>
      </c>
      <c r="D79" s="97" t="s">
        <v>445</v>
      </c>
      <c r="E79" s="97" t="s">
        <v>4</v>
      </c>
      <c r="F79" s="100" t="s">
        <v>5</v>
      </c>
      <c r="G79" s="97" t="s">
        <v>1288</v>
      </c>
      <c r="H79" s="101">
        <v>43647</v>
      </c>
      <c r="I79" s="101">
        <v>43748</v>
      </c>
      <c r="J79" s="102" t="s">
        <v>6</v>
      </c>
      <c r="K79" s="103" t="s">
        <v>7</v>
      </c>
      <c r="L79" s="104" t="s">
        <v>8</v>
      </c>
      <c r="M79" s="105">
        <v>0</v>
      </c>
      <c r="N79" s="106">
        <v>640.6</v>
      </c>
      <c r="O79" s="103" t="s">
        <v>60</v>
      </c>
      <c r="P79" s="101">
        <v>43748</v>
      </c>
      <c r="Q79" s="103" t="s">
        <v>25</v>
      </c>
      <c r="R79" s="106">
        <v>640.6</v>
      </c>
      <c r="S79" s="102"/>
      <c r="T79" s="104"/>
      <c r="U79" s="102" t="s">
        <v>11</v>
      </c>
      <c r="V79" s="102" t="s">
        <v>12</v>
      </c>
      <c r="W79" s="102" t="s">
        <v>13</v>
      </c>
      <c r="X79" s="102" t="s">
        <v>14</v>
      </c>
      <c r="Y79" s="108">
        <v>4340</v>
      </c>
      <c r="Z79" s="108">
        <v>9031101</v>
      </c>
      <c r="AA79" s="139">
        <v>1.4744458068375872E-4</v>
      </c>
      <c r="AB79" s="99" t="s">
        <v>2832</v>
      </c>
    </row>
    <row r="80" spans="1:28" ht="15" customHeight="1" x14ac:dyDescent="0.25">
      <c r="A80" s="97" t="s">
        <v>1813</v>
      </c>
      <c r="B80" s="98">
        <v>6</v>
      </c>
      <c r="C80" s="99" t="s">
        <v>1562</v>
      </c>
      <c r="D80" s="97" t="s">
        <v>445</v>
      </c>
      <c r="E80" s="97" t="s">
        <v>4</v>
      </c>
      <c r="F80" s="100" t="s">
        <v>5</v>
      </c>
      <c r="G80" s="97" t="s">
        <v>1288</v>
      </c>
      <c r="H80" s="101">
        <v>43647</v>
      </c>
      <c r="I80" s="101">
        <v>43748</v>
      </c>
      <c r="J80" s="102" t="s">
        <v>6</v>
      </c>
      <c r="K80" s="103" t="s">
        <v>7</v>
      </c>
      <c r="L80" s="104" t="s">
        <v>8</v>
      </c>
      <c r="M80" s="105">
        <v>0</v>
      </c>
      <c r="N80" s="106">
        <v>60</v>
      </c>
      <c r="O80" s="103" t="s">
        <v>60</v>
      </c>
      <c r="P80" s="101">
        <v>43748</v>
      </c>
      <c r="Q80" s="103" t="s">
        <v>25</v>
      </c>
      <c r="R80" s="106">
        <v>60</v>
      </c>
      <c r="S80" s="102"/>
      <c r="T80" s="104"/>
      <c r="U80" s="102" t="s">
        <v>11</v>
      </c>
      <c r="V80" s="102" t="s">
        <v>12</v>
      </c>
      <c r="W80" s="102" t="s">
        <v>13</v>
      </c>
      <c r="X80" s="102" t="s">
        <v>14</v>
      </c>
      <c r="Y80" s="108">
        <v>4340</v>
      </c>
      <c r="Z80" s="108">
        <v>9031101</v>
      </c>
      <c r="AA80" s="139">
        <v>1.3809982580433222E-5</v>
      </c>
      <c r="AB80" s="99" t="s">
        <v>2832</v>
      </c>
    </row>
    <row r="81" spans="1:28" ht="15" customHeight="1" x14ac:dyDescent="0.25">
      <c r="A81" s="97" t="s">
        <v>1813</v>
      </c>
      <c r="B81" s="98">
        <v>6</v>
      </c>
      <c r="C81" s="99" t="s">
        <v>1562</v>
      </c>
      <c r="D81" s="97" t="s">
        <v>445</v>
      </c>
      <c r="E81" s="97" t="s">
        <v>4</v>
      </c>
      <c r="F81" s="100" t="s">
        <v>5</v>
      </c>
      <c r="G81" s="97" t="s">
        <v>1288</v>
      </c>
      <c r="H81" s="101">
        <v>43647</v>
      </c>
      <c r="I81" s="101">
        <v>43748</v>
      </c>
      <c r="J81" s="102" t="s">
        <v>6</v>
      </c>
      <c r="K81" s="103" t="s">
        <v>7</v>
      </c>
      <c r="L81" s="104" t="s">
        <v>8</v>
      </c>
      <c r="M81" s="105">
        <v>0</v>
      </c>
      <c r="N81" s="106">
        <v>30</v>
      </c>
      <c r="O81" s="103" t="s">
        <v>60</v>
      </c>
      <c r="P81" s="101">
        <v>43748</v>
      </c>
      <c r="Q81" s="103" t="s">
        <v>25</v>
      </c>
      <c r="R81" s="106">
        <v>30</v>
      </c>
      <c r="S81" s="102"/>
      <c r="T81" s="104"/>
      <c r="U81" s="102" t="s">
        <v>11</v>
      </c>
      <c r="V81" s="102" t="s">
        <v>12</v>
      </c>
      <c r="W81" s="102" t="s">
        <v>13</v>
      </c>
      <c r="X81" s="102" t="s">
        <v>14</v>
      </c>
      <c r="Y81" s="108">
        <v>4340</v>
      </c>
      <c r="Z81" s="108">
        <v>9031101</v>
      </c>
      <c r="AA81" s="139">
        <v>6.9049912902166112E-6</v>
      </c>
      <c r="AB81" s="99" t="s">
        <v>2832</v>
      </c>
    </row>
    <row r="82" spans="1:28" ht="15" customHeight="1" x14ac:dyDescent="0.25">
      <c r="A82" s="97" t="s">
        <v>1813</v>
      </c>
      <c r="B82" s="98">
        <v>6</v>
      </c>
      <c r="C82" s="99" t="s">
        <v>1562</v>
      </c>
      <c r="D82" s="97" t="s">
        <v>445</v>
      </c>
      <c r="E82" s="97" t="s">
        <v>4</v>
      </c>
      <c r="F82" s="100" t="s">
        <v>5</v>
      </c>
      <c r="G82" s="97" t="s">
        <v>1288</v>
      </c>
      <c r="H82" s="101">
        <v>43647</v>
      </c>
      <c r="I82" s="101">
        <v>43748</v>
      </c>
      <c r="J82" s="102" t="s">
        <v>6</v>
      </c>
      <c r="K82" s="103" t="s">
        <v>7</v>
      </c>
      <c r="L82" s="104" t="s">
        <v>8</v>
      </c>
      <c r="M82" s="105">
        <v>0</v>
      </c>
      <c r="N82" s="106">
        <v>195</v>
      </c>
      <c r="O82" s="103" t="s">
        <v>73</v>
      </c>
      <c r="P82" s="101">
        <v>43748</v>
      </c>
      <c r="Q82" s="103" t="s">
        <v>25</v>
      </c>
      <c r="R82" s="106">
        <v>195</v>
      </c>
      <c r="S82" s="102"/>
      <c r="T82" s="104"/>
      <c r="U82" s="102" t="s">
        <v>11</v>
      </c>
      <c r="V82" s="102" t="s">
        <v>12</v>
      </c>
      <c r="W82" s="102" t="s">
        <v>13</v>
      </c>
      <c r="X82" s="102" t="s">
        <v>14</v>
      </c>
      <c r="Y82" s="108">
        <v>4340</v>
      </c>
      <c r="Z82" s="108">
        <v>9031101</v>
      </c>
      <c r="AA82" s="139">
        <v>4.4882443386407974E-5</v>
      </c>
      <c r="AB82" s="99" t="s">
        <v>2832</v>
      </c>
    </row>
    <row r="83" spans="1:28" ht="15" customHeight="1" x14ac:dyDescent="0.25">
      <c r="A83" s="97" t="s">
        <v>1813</v>
      </c>
      <c r="B83" s="98">
        <v>6</v>
      </c>
      <c r="C83" s="99" t="s">
        <v>1562</v>
      </c>
      <c r="D83" s="97" t="s">
        <v>445</v>
      </c>
      <c r="E83" s="97" t="s">
        <v>4</v>
      </c>
      <c r="F83" s="100" t="s">
        <v>5</v>
      </c>
      <c r="G83" s="97" t="s">
        <v>1288</v>
      </c>
      <c r="H83" s="101">
        <v>43647</v>
      </c>
      <c r="I83" s="101">
        <v>43748</v>
      </c>
      <c r="J83" s="102" t="s">
        <v>6</v>
      </c>
      <c r="K83" s="103" t="s">
        <v>7</v>
      </c>
      <c r="L83" s="104" t="s">
        <v>8</v>
      </c>
      <c r="M83" s="105">
        <v>0</v>
      </c>
      <c r="N83" s="106">
        <v>390</v>
      </c>
      <c r="O83" s="103" t="s">
        <v>73</v>
      </c>
      <c r="P83" s="101">
        <v>43748</v>
      </c>
      <c r="Q83" s="103" t="s">
        <v>25</v>
      </c>
      <c r="R83" s="106">
        <v>390</v>
      </c>
      <c r="S83" s="102"/>
      <c r="T83" s="104"/>
      <c r="U83" s="102" t="s">
        <v>11</v>
      </c>
      <c r="V83" s="102" t="s">
        <v>12</v>
      </c>
      <c r="W83" s="102" t="s">
        <v>13</v>
      </c>
      <c r="X83" s="102" t="s">
        <v>14</v>
      </c>
      <c r="Y83" s="108">
        <v>4340</v>
      </c>
      <c r="Z83" s="108">
        <v>9031101</v>
      </c>
      <c r="AA83" s="139">
        <v>8.9764886772815948E-5</v>
      </c>
      <c r="AB83" s="99" t="s">
        <v>2832</v>
      </c>
    </row>
    <row r="84" spans="1:28" ht="15" customHeight="1" x14ac:dyDescent="0.25">
      <c r="A84" s="97" t="s">
        <v>1813</v>
      </c>
      <c r="B84" s="98">
        <v>6</v>
      </c>
      <c r="C84" s="99" t="s">
        <v>1562</v>
      </c>
      <c r="D84" s="97" t="s">
        <v>445</v>
      </c>
      <c r="E84" s="97" t="s">
        <v>4</v>
      </c>
      <c r="F84" s="100" t="s">
        <v>5</v>
      </c>
      <c r="G84" s="97" t="s">
        <v>1288</v>
      </c>
      <c r="H84" s="101">
        <v>43647</v>
      </c>
      <c r="I84" s="101">
        <v>43748</v>
      </c>
      <c r="J84" s="102" t="s">
        <v>6</v>
      </c>
      <c r="K84" s="103" t="s">
        <v>7</v>
      </c>
      <c r="L84" s="104" t="s">
        <v>8</v>
      </c>
      <c r="M84" s="105">
        <v>0</v>
      </c>
      <c r="N84" s="106">
        <v>650</v>
      </c>
      <c r="O84" s="103" t="s">
        <v>73</v>
      </c>
      <c r="P84" s="101">
        <v>43748</v>
      </c>
      <c r="Q84" s="103" t="s">
        <v>25</v>
      </c>
      <c r="R84" s="106">
        <v>650</v>
      </c>
      <c r="S84" s="102"/>
      <c r="T84" s="104"/>
      <c r="U84" s="102" t="s">
        <v>11</v>
      </c>
      <c r="V84" s="102" t="s">
        <v>12</v>
      </c>
      <c r="W84" s="102" t="s">
        <v>13</v>
      </c>
      <c r="X84" s="102" t="s">
        <v>14</v>
      </c>
      <c r="Y84" s="108">
        <v>4340</v>
      </c>
      <c r="Z84" s="108">
        <v>9031101</v>
      </c>
      <c r="AA84" s="139">
        <v>1.4960814462135991E-4</v>
      </c>
      <c r="AB84" s="99" t="s">
        <v>2832</v>
      </c>
    </row>
    <row r="85" spans="1:28" ht="15" customHeight="1" x14ac:dyDescent="0.25">
      <c r="A85" s="97" t="s">
        <v>1813</v>
      </c>
      <c r="B85" s="98">
        <v>6</v>
      </c>
      <c r="C85" s="99" t="s">
        <v>1562</v>
      </c>
      <c r="D85" s="97" t="s">
        <v>445</v>
      </c>
      <c r="E85" s="97" t="s">
        <v>4</v>
      </c>
      <c r="F85" s="100" t="s">
        <v>5</v>
      </c>
      <c r="G85" s="97" t="s">
        <v>1288</v>
      </c>
      <c r="H85" s="101">
        <v>43647</v>
      </c>
      <c r="I85" s="101">
        <v>43748</v>
      </c>
      <c r="J85" s="102" t="s">
        <v>6</v>
      </c>
      <c r="K85" s="103" t="s">
        <v>7</v>
      </c>
      <c r="L85" s="104" t="s">
        <v>8</v>
      </c>
      <c r="M85" s="105">
        <v>0</v>
      </c>
      <c r="N85" s="106">
        <v>1235</v>
      </c>
      <c r="O85" s="103" t="s">
        <v>73</v>
      </c>
      <c r="P85" s="101">
        <v>43748</v>
      </c>
      <c r="Q85" s="103" t="s">
        <v>25</v>
      </c>
      <c r="R85" s="106">
        <v>1235</v>
      </c>
      <c r="S85" s="102"/>
      <c r="T85" s="104"/>
      <c r="U85" s="102" t="s">
        <v>11</v>
      </c>
      <c r="V85" s="102" t="s">
        <v>12</v>
      </c>
      <c r="W85" s="102" t="s">
        <v>13</v>
      </c>
      <c r="X85" s="102" t="s">
        <v>14</v>
      </c>
      <c r="Y85" s="108">
        <v>4340</v>
      </c>
      <c r="Z85" s="108">
        <v>9031101</v>
      </c>
      <c r="AA85" s="139">
        <v>2.8425547478058385E-4</v>
      </c>
      <c r="AB85" s="99" t="s">
        <v>2832</v>
      </c>
    </row>
    <row r="86" spans="1:28" ht="15" customHeight="1" x14ac:dyDescent="0.25">
      <c r="A86" s="97" t="s">
        <v>1813</v>
      </c>
      <c r="B86" s="98">
        <v>6</v>
      </c>
      <c r="C86" s="99" t="s">
        <v>1562</v>
      </c>
      <c r="D86" s="97" t="s">
        <v>445</v>
      </c>
      <c r="E86" s="97" t="s">
        <v>4</v>
      </c>
      <c r="F86" s="100" t="s">
        <v>5</v>
      </c>
      <c r="G86" s="97" t="s">
        <v>1288</v>
      </c>
      <c r="H86" s="101">
        <v>43647</v>
      </c>
      <c r="I86" s="101">
        <v>43748</v>
      </c>
      <c r="J86" s="102" t="s">
        <v>6</v>
      </c>
      <c r="K86" s="103" t="s">
        <v>7</v>
      </c>
      <c r="L86" s="104" t="s">
        <v>8</v>
      </c>
      <c r="M86" s="105">
        <v>0</v>
      </c>
      <c r="N86" s="106">
        <v>1513.2</v>
      </c>
      <c r="O86" s="103" t="s">
        <v>73</v>
      </c>
      <c r="P86" s="101">
        <v>43748</v>
      </c>
      <c r="Q86" s="103" t="s">
        <v>25</v>
      </c>
      <c r="R86" s="106">
        <v>1513.2</v>
      </c>
      <c r="S86" s="102"/>
      <c r="T86" s="104"/>
      <c r="U86" s="102" t="s">
        <v>11</v>
      </c>
      <c r="V86" s="102" t="s">
        <v>12</v>
      </c>
      <c r="W86" s="102" t="s">
        <v>13</v>
      </c>
      <c r="X86" s="102" t="s">
        <v>14</v>
      </c>
      <c r="Y86" s="108">
        <v>4340</v>
      </c>
      <c r="Z86" s="108">
        <v>9031101</v>
      </c>
      <c r="AA86" s="139">
        <v>3.4828776067852589E-4</v>
      </c>
      <c r="AB86" s="97" t="s">
        <v>2832</v>
      </c>
    </row>
    <row r="87" spans="1:28" ht="15" customHeight="1" x14ac:dyDescent="0.25">
      <c r="A87" s="97" t="s">
        <v>1813</v>
      </c>
      <c r="B87" s="98">
        <v>6</v>
      </c>
      <c r="C87" s="99" t="s">
        <v>1562</v>
      </c>
      <c r="D87" s="97" t="s">
        <v>445</v>
      </c>
      <c r="E87" s="97" t="s">
        <v>4</v>
      </c>
      <c r="F87" s="100" t="s">
        <v>5</v>
      </c>
      <c r="G87" s="97" t="s">
        <v>1288</v>
      </c>
      <c r="H87" s="101">
        <v>43647</v>
      </c>
      <c r="I87" s="101">
        <v>43748</v>
      </c>
      <c r="J87" s="102" t="s">
        <v>6</v>
      </c>
      <c r="K87" s="103" t="s">
        <v>7</v>
      </c>
      <c r="L87" s="104" t="s">
        <v>8</v>
      </c>
      <c r="M87" s="105">
        <v>0</v>
      </c>
      <c r="N87" s="106">
        <v>4163.8999999999996</v>
      </c>
      <c r="O87" s="103" t="s">
        <v>73</v>
      </c>
      <c r="P87" s="101">
        <v>43748</v>
      </c>
      <c r="Q87" s="103" t="s">
        <v>25</v>
      </c>
      <c r="R87" s="106">
        <v>4163.8999999999996</v>
      </c>
      <c r="S87" s="102"/>
      <c r="T87" s="104"/>
      <c r="U87" s="102" t="s">
        <v>11</v>
      </c>
      <c r="V87" s="102" t="s">
        <v>12</v>
      </c>
      <c r="W87" s="102" t="s">
        <v>13</v>
      </c>
      <c r="X87" s="102" t="s">
        <v>14</v>
      </c>
      <c r="Y87" s="108">
        <v>4340</v>
      </c>
      <c r="Z87" s="108">
        <v>9031101</v>
      </c>
      <c r="AA87" s="139">
        <v>9.5838977444443146E-4</v>
      </c>
      <c r="AB87" s="97" t="s">
        <v>2832</v>
      </c>
    </row>
    <row r="88" spans="1:28" ht="15" customHeight="1" x14ac:dyDescent="0.25">
      <c r="A88" s="97" t="s">
        <v>1813</v>
      </c>
      <c r="B88" s="98">
        <v>6</v>
      </c>
      <c r="C88" s="99" t="s">
        <v>1562</v>
      </c>
      <c r="D88" s="97" t="s">
        <v>445</v>
      </c>
      <c r="E88" s="97" t="s">
        <v>4</v>
      </c>
      <c r="F88" s="100" t="s">
        <v>5</v>
      </c>
      <c r="G88" s="97" t="s">
        <v>1287</v>
      </c>
      <c r="H88" s="101">
        <v>43647</v>
      </c>
      <c r="I88" s="101">
        <v>43731</v>
      </c>
      <c r="J88" s="102" t="s">
        <v>6</v>
      </c>
      <c r="K88" s="103" t="s">
        <v>153</v>
      </c>
      <c r="L88" s="104" t="s">
        <v>154</v>
      </c>
      <c r="M88" s="105">
        <v>0</v>
      </c>
      <c r="N88" s="106">
        <v>1300.32</v>
      </c>
      <c r="O88" s="103" t="s">
        <v>173</v>
      </c>
      <c r="P88" s="101">
        <v>43731</v>
      </c>
      <c r="Q88" s="103" t="s">
        <v>156</v>
      </c>
      <c r="R88" s="106">
        <v>1300.32</v>
      </c>
      <c r="S88" s="102"/>
      <c r="T88" s="104"/>
      <c r="U88" s="102" t="s">
        <v>11</v>
      </c>
      <c r="V88" s="102" t="s">
        <v>12</v>
      </c>
      <c r="W88" s="102" t="s">
        <v>13</v>
      </c>
      <c r="X88" s="102" t="s">
        <v>14</v>
      </c>
      <c r="Y88" s="108">
        <v>4400</v>
      </c>
      <c r="Z88" s="108">
        <v>9031101</v>
      </c>
      <c r="AA88" s="139">
        <v>1.4267996540972046E-2</v>
      </c>
      <c r="AB88" s="97" t="s">
        <v>1471</v>
      </c>
    </row>
    <row r="89" spans="1:28" ht="15" customHeight="1" x14ac:dyDescent="0.25">
      <c r="A89" s="97" t="s">
        <v>1813</v>
      </c>
      <c r="B89" s="98">
        <v>6</v>
      </c>
      <c r="C89" s="99" t="s">
        <v>1562</v>
      </c>
      <c r="D89" s="99" t="s">
        <v>445</v>
      </c>
      <c r="E89" s="97" t="s">
        <v>4</v>
      </c>
      <c r="F89" s="100" t="s">
        <v>5</v>
      </c>
      <c r="G89" s="99" t="s">
        <v>1287</v>
      </c>
      <c r="H89" s="101">
        <v>43647</v>
      </c>
      <c r="I89" s="101">
        <v>43731</v>
      </c>
      <c r="J89" s="102" t="s">
        <v>6</v>
      </c>
      <c r="K89" s="103" t="s">
        <v>153</v>
      </c>
      <c r="L89" s="99" t="s">
        <v>154</v>
      </c>
      <c r="M89" s="105">
        <v>0</v>
      </c>
      <c r="N89" s="106">
        <v>5201.29</v>
      </c>
      <c r="O89" s="103" t="s">
        <v>174</v>
      </c>
      <c r="P89" s="101">
        <v>43731</v>
      </c>
      <c r="Q89" s="103" t="s">
        <v>156</v>
      </c>
      <c r="R89" s="106">
        <v>5201.29</v>
      </c>
      <c r="S89" s="110"/>
      <c r="T89" s="104"/>
      <c r="U89" s="102" t="s">
        <v>11</v>
      </c>
      <c r="V89" s="102" t="s">
        <v>12</v>
      </c>
      <c r="W89" s="102" t="s">
        <v>13</v>
      </c>
      <c r="X89" s="102" t="s">
        <v>14</v>
      </c>
      <c r="Y89" s="108">
        <v>4400</v>
      </c>
      <c r="Z89" s="108">
        <v>9031101</v>
      </c>
      <c r="AA89" s="139">
        <v>5.7072095890698053E-2</v>
      </c>
      <c r="AB89" s="111" t="s">
        <v>1471</v>
      </c>
    </row>
    <row r="90" spans="1:28" ht="15" customHeight="1" x14ac:dyDescent="0.25">
      <c r="A90" s="97" t="s">
        <v>1813</v>
      </c>
      <c r="B90" s="98">
        <v>6</v>
      </c>
      <c r="C90" s="99" t="s">
        <v>1562</v>
      </c>
      <c r="D90" s="97" t="s">
        <v>445</v>
      </c>
      <c r="E90" s="97" t="s">
        <v>4</v>
      </c>
      <c r="F90" s="100" t="s">
        <v>5</v>
      </c>
      <c r="G90" s="97" t="s">
        <v>1287</v>
      </c>
      <c r="H90" s="101">
        <v>43647</v>
      </c>
      <c r="I90" s="101">
        <v>43746</v>
      </c>
      <c r="J90" s="102" t="s">
        <v>6</v>
      </c>
      <c r="K90" s="112" t="s">
        <v>179</v>
      </c>
      <c r="L90" s="99" t="s">
        <v>180</v>
      </c>
      <c r="M90" s="105">
        <v>0</v>
      </c>
      <c r="N90" s="106">
        <v>11702.91</v>
      </c>
      <c r="O90" s="103" t="s">
        <v>196</v>
      </c>
      <c r="P90" s="101">
        <v>43746</v>
      </c>
      <c r="Q90" s="103" t="s">
        <v>10</v>
      </c>
      <c r="R90" s="106">
        <v>11702.91</v>
      </c>
      <c r="S90" s="102"/>
      <c r="T90" s="104"/>
      <c r="U90" s="102" t="s">
        <v>11</v>
      </c>
      <c r="V90" s="102" t="s">
        <v>12</v>
      </c>
      <c r="W90" s="102" t="s">
        <v>13</v>
      </c>
      <c r="X90" s="102" t="s">
        <v>14</v>
      </c>
      <c r="Y90" s="113">
        <v>4400</v>
      </c>
      <c r="Z90" s="108">
        <v>9031101</v>
      </c>
      <c r="AA90" s="139">
        <v>1.4748135187112025E-2</v>
      </c>
      <c r="AB90" s="99" t="s">
        <v>1487</v>
      </c>
    </row>
    <row r="91" spans="1:28" ht="15" customHeight="1" x14ac:dyDescent="0.25">
      <c r="A91" s="97" t="s">
        <v>2501</v>
      </c>
      <c r="B91" s="98">
        <v>6</v>
      </c>
      <c r="C91" s="97" t="s">
        <v>318</v>
      </c>
      <c r="D91" s="97" t="s">
        <v>445</v>
      </c>
      <c r="E91" s="97" t="s">
        <v>4</v>
      </c>
      <c r="F91" s="100" t="s">
        <v>658</v>
      </c>
      <c r="G91" s="97" t="s">
        <v>1233</v>
      </c>
      <c r="H91" s="101">
        <v>44327</v>
      </c>
      <c r="I91" s="101">
        <v>44375</v>
      </c>
      <c r="J91" s="102" t="s">
        <v>1051</v>
      </c>
      <c r="K91" s="112" t="s">
        <v>2502</v>
      </c>
      <c r="L91" s="99" t="s">
        <v>2569</v>
      </c>
      <c r="M91" s="105">
        <v>0</v>
      </c>
      <c r="N91" s="105">
        <v>52500</v>
      </c>
      <c r="O91" s="103" t="s">
        <v>2719</v>
      </c>
      <c r="P91" s="101">
        <v>44375</v>
      </c>
      <c r="Q91" s="103" t="s">
        <v>2720</v>
      </c>
      <c r="R91" s="106">
        <v>52500</v>
      </c>
      <c r="S91" s="102"/>
      <c r="T91" s="104"/>
      <c r="U91" s="102" t="s">
        <v>11</v>
      </c>
      <c r="V91" s="102" t="s">
        <v>12</v>
      </c>
      <c r="W91" s="102" t="s">
        <v>13</v>
      </c>
      <c r="X91" s="102" t="s">
        <v>14</v>
      </c>
      <c r="Y91" s="108">
        <v>6250</v>
      </c>
      <c r="Z91" s="108">
        <v>9031101</v>
      </c>
      <c r="AA91" s="139">
        <v>1</v>
      </c>
      <c r="AB91" s="99" t="s">
        <v>2503</v>
      </c>
    </row>
    <row r="92" spans="1:28" ht="15" customHeight="1" x14ac:dyDescent="0.25">
      <c r="A92" s="97" t="s">
        <v>1812</v>
      </c>
      <c r="B92" s="98">
        <v>6</v>
      </c>
      <c r="C92" s="97" t="s">
        <v>1656</v>
      </c>
      <c r="D92" s="97" t="s">
        <v>445</v>
      </c>
      <c r="E92" s="97" t="s">
        <v>4</v>
      </c>
      <c r="F92" s="97" t="s">
        <v>492</v>
      </c>
      <c r="G92" s="99" t="s">
        <v>140</v>
      </c>
      <c r="H92" s="101">
        <v>43770</v>
      </c>
      <c r="I92" s="101">
        <v>43864</v>
      </c>
      <c r="J92" s="102" t="s">
        <v>6</v>
      </c>
      <c r="K92" s="103" t="s">
        <v>147</v>
      </c>
      <c r="L92" s="104" t="s">
        <v>148</v>
      </c>
      <c r="M92" s="105">
        <v>0</v>
      </c>
      <c r="N92" s="114">
        <v>13596.83</v>
      </c>
      <c r="O92" s="103">
        <v>3207761219</v>
      </c>
      <c r="P92" s="101">
        <v>43864</v>
      </c>
      <c r="Q92" s="103" t="s">
        <v>604</v>
      </c>
      <c r="R92" s="106">
        <v>13596.83</v>
      </c>
      <c r="S92" s="98"/>
      <c r="T92" s="103"/>
      <c r="U92" s="102" t="s">
        <v>11</v>
      </c>
      <c r="V92" s="102" t="s">
        <v>12</v>
      </c>
      <c r="W92" s="102" t="s">
        <v>13</v>
      </c>
      <c r="X92" s="102" t="s">
        <v>14</v>
      </c>
      <c r="Y92" s="113">
        <v>4300</v>
      </c>
      <c r="Z92" s="113">
        <v>9031101</v>
      </c>
      <c r="AA92" s="139">
        <v>3.1596417264942563E-2</v>
      </c>
      <c r="AB92" s="99" t="s">
        <v>3257</v>
      </c>
    </row>
    <row r="93" spans="1:28" ht="15" customHeight="1" x14ac:dyDescent="0.25">
      <c r="A93" s="97" t="s">
        <v>1812</v>
      </c>
      <c r="B93" s="98">
        <v>6</v>
      </c>
      <c r="C93" s="97" t="s">
        <v>1656</v>
      </c>
      <c r="D93" s="97" t="s">
        <v>445</v>
      </c>
      <c r="E93" s="99" t="s">
        <v>4</v>
      </c>
      <c r="F93" s="99" t="s">
        <v>492</v>
      </c>
      <c r="G93" s="99" t="s">
        <v>140</v>
      </c>
      <c r="H93" s="101">
        <v>43770</v>
      </c>
      <c r="I93" s="101">
        <v>43864</v>
      </c>
      <c r="J93" s="102" t="s">
        <v>6</v>
      </c>
      <c r="K93" s="97" t="s">
        <v>147</v>
      </c>
      <c r="L93" s="99" t="s">
        <v>148</v>
      </c>
      <c r="M93" s="105">
        <v>0</v>
      </c>
      <c r="N93" s="105">
        <v>7123.78</v>
      </c>
      <c r="O93" s="103">
        <v>3207761219</v>
      </c>
      <c r="P93" s="101">
        <v>43864</v>
      </c>
      <c r="Q93" s="103" t="s">
        <v>604</v>
      </c>
      <c r="R93" s="105">
        <v>7123.78</v>
      </c>
      <c r="S93" s="110"/>
      <c r="T93" s="97"/>
      <c r="U93" s="102" t="s">
        <v>11</v>
      </c>
      <c r="V93" s="102" t="s">
        <v>12</v>
      </c>
      <c r="W93" s="102" t="s">
        <v>13</v>
      </c>
      <c r="X93" s="102" t="s">
        <v>14</v>
      </c>
      <c r="Y93" s="113">
        <v>4400</v>
      </c>
      <c r="Z93" s="113">
        <v>9031101</v>
      </c>
      <c r="AA93" s="139">
        <v>1.6554294301219661E-2</v>
      </c>
      <c r="AB93" s="99" t="s">
        <v>3257</v>
      </c>
    </row>
    <row r="94" spans="1:28" ht="15" customHeight="1" x14ac:dyDescent="0.25">
      <c r="A94" s="97" t="s">
        <v>1811</v>
      </c>
      <c r="B94" s="98">
        <v>6</v>
      </c>
      <c r="C94" s="99" t="s">
        <v>1566</v>
      </c>
      <c r="D94" s="97" t="s">
        <v>445</v>
      </c>
      <c r="E94" s="99" t="s">
        <v>4</v>
      </c>
      <c r="F94" s="99" t="s">
        <v>591</v>
      </c>
      <c r="G94" s="99" t="s">
        <v>1231</v>
      </c>
      <c r="H94" s="101">
        <v>43971</v>
      </c>
      <c r="I94" s="101">
        <v>44060</v>
      </c>
      <c r="J94" s="102" t="s">
        <v>1051</v>
      </c>
      <c r="K94" s="97" t="s">
        <v>825</v>
      </c>
      <c r="L94" s="99" t="s">
        <v>849</v>
      </c>
      <c r="M94" s="105">
        <v>0</v>
      </c>
      <c r="N94" s="105">
        <v>2600</v>
      </c>
      <c r="O94" s="103" t="s">
        <v>1123</v>
      </c>
      <c r="P94" s="101">
        <v>44060</v>
      </c>
      <c r="Q94" s="103" t="s">
        <v>1121</v>
      </c>
      <c r="R94" s="105">
        <v>2600</v>
      </c>
      <c r="S94" s="110"/>
      <c r="T94" s="97"/>
      <c r="U94" s="102" t="s">
        <v>11</v>
      </c>
      <c r="V94" s="102" t="s">
        <v>12</v>
      </c>
      <c r="W94" s="102" t="s">
        <v>13</v>
      </c>
      <c r="X94" s="102" t="s">
        <v>14</v>
      </c>
      <c r="Y94" s="113">
        <v>5850</v>
      </c>
      <c r="Z94" s="113">
        <v>9031101</v>
      </c>
      <c r="AA94" s="139">
        <v>1</v>
      </c>
      <c r="AB94" s="104" t="s">
        <v>1201</v>
      </c>
    </row>
    <row r="95" spans="1:28" ht="15" customHeight="1" x14ac:dyDescent="0.25">
      <c r="A95" s="97" t="s">
        <v>1814</v>
      </c>
      <c r="B95" s="98">
        <v>6</v>
      </c>
      <c r="C95" s="99" t="s">
        <v>318</v>
      </c>
      <c r="D95" s="99" t="s">
        <v>445</v>
      </c>
      <c r="E95" s="97" t="s">
        <v>441</v>
      </c>
      <c r="F95" s="100" t="s">
        <v>442</v>
      </c>
      <c r="G95" s="99" t="s">
        <v>318</v>
      </c>
      <c r="H95" s="101">
        <v>43647</v>
      </c>
      <c r="I95" s="101">
        <v>43816</v>
      </c>
      <c r="J95" s="102" t="s">
        <v>6</v>
      </c>
      <c r="K95" s="103"/>
      <c r="L95" s="104" t="s">
        <v>513</v>
      </c>
      <c r="M95" s="105">
        <v>0</v>
      </c>
      <c r="N95" s="106">
        <v>28196.47</v>
      </c>
      <c r="O95" s="103" t="s">
        <v>483</v>
      </c>
      <c r="P95" s="101">
        <v>43816</v>
      </c>
      <c r="Q95" s="103" t="s">
        <v>520</v>
      </c>
      <c r="R95" s="106">
        <v>28196.47</v>
      </c>
      <c r="S95" s="110"/>
      <c r="T95" s="104"/>
      <c r="U95" s="102" t="s">
        <v>11</v>
      </c>
      <c r="V95" s="102" t="s">
        <v>12</v>
      </c>
      <c r="W95" s="102" t="s">
        <v>13</v>
      </c>
      <c r="X95" s="102" t="s">
        <v>14</v>
      </c>
      <c r="Y95" s="108">
        <v>6250</v>
      </c>
      <c r="Z95" s="108">
        <v>9031105</v>
      </c>
      <c r="AA95" s="139">
        <v>6.1653001455805228E-3</v>
      </c>
      <c r="AB95" s="111" t="s">
        <v>1647</v>
      </c>
    </row>
    <row r="96" spans="1:28" ht="15" customHeight="1" x14ac:dyDescent="0.25">
      <c r="A96" s="97" t="s">
        <v>1814</v>
      </c>
      <c r="B96" s="98">
        <v>6</v>
      </c>
      <c r="C96" s="99" t="s">
        <v>318</v>
      </c>
      <c r="D96" s="97" t="s">
        <v>445</v>
      </c>
      <c r="E96" s="97" t="s">
        <v>441</v>
      </c>
      <c r="F96" s="99" t="s">
        <v>442</v>
      </c>
      <c r="G96" s="99" t="s">
        <v>318</v>
      </c>
      <c r="H96" s="101">
        <v>43647</v>
      </c>
      <c r="I96" s="101">
        <v>44448</v>
      </c>
      <c r="J96" s="102" t="s">
        <v>2726</v>
      </c>
      <c r="K96" s="112"/>
      <c r="L96" s="99" t="s">
        <v>513</v>
      </c>
      <c r="M96" s="105">
        <v>0</v>
      </c>
      <c r="N96" s="105">
        <v>253768.28</v>
      </c>
      <c r="O96" s="103" t="s">
        <v>1087</v>
      </c>
      <c r="P96" s="101">
        <v>44448</v>
      </c>
      <c r="Q96" s="103" t="s">
        <v>2970</v>
      </c>
      <c r="R96" s="105">
        <v>253768.28</v>
      </c>
      <c r="S96" s="110"/>
      <c r="T96" s="97"/>
      <c r="U96" s="102" t="s">
        <v>11</v>
      </c>
      <c r="V96" s="102" t="s">
        <v>12</v>
      </c>
      <c r="W96" s="102" t="s">
        <v>13</v>
      </c>
      <c r="X96" s="102" t="s">
        <v>14</v>
      </c>
      <c r="Y96" s="113">
        <v>6250</v>
      </c>
      <c r="Z96" s="113">
        <v>9031105</v>
      </c>
      <c r="AA96" s="139">
        <v>5.5487712242976474E-2</v>
      </c>
      <c r="AB96" s="104" t="s">
        <v>1647</v>
      </c>
    </row>
    <row r="97" spans="1:28" ht="15" customHeight="1" x14ac:dyDescent="0.25">
      <c r="A97" s="97" t="s">
        <v>1814</v>
      </c>
      <c r="B97" s="98">
        <v>6</v>
      </c>
      <c r="C97" s="99" t="s">
        <v>318</v>
      </c>
      <c r="D97" s="97" t="s">
        <v>445</v>
      </c>
      <c r="E97" s="97" t="s">
        <v>441</v>
      </c>
      <c r="F97" s="99" t="s">
        <v>442</v>
      </c>
      <c r="G97" s="99" t="s">
        <v>318</v>
      </c>
      <c r="H97" s="101">
        <v>43647</v>
      </c>
      <c r="I97" s="101">
        <v>45673</v>
      </c>
      <c r="J97" s="102" t="s">
        <v>2726</v>
      </c>
      <c r="K97" s="103" t="s">
        <v>446</v>
      </c>
      <c r="L97" s="99" t="s">
        <v>513</v>
      </c>
      <c r="M97" s="105">
        <v>14840.25</v>
      </c>
      <c r="N97" s="105">
        <v>14840.25</v>
      </c>
      <c r="O97" s="103"/>
      <c r="P97" s="101"/>
      <c r="Q97" s="103"/>
      <c r="R97" s="105">
        <v>0</v>
      </c>
      <c r="S97" s="110"/>
      <c r="T97" s="97"/>
      <c r="U97" s="102" t="s">
        <v>11</v>
      </c>
      <c r="V97" s="102" t="s">
        <v>12</v>
      </c>
      <c r="W97" s="102" t="s">
        <v>13</v>
      </c>
      <c r="X97" s="102" t="s">
        <v>14</v>
      </c>
      <c r="Y97" s="113">
        <v>6250</v>
      </c>
      <c r="Z97" s="113">
        <v>9031105</v>
      </c>
      <c r="AA97" s="139">
        <v>0</v>
      </c>
      <c r="AB97" s="99" t="s">
        <v>1647</v>
      </c>
    </row>
    <row r="98" spans="1:28" ht="15" customHeight="1" x14ac:dyDescent="0.25">
      <c r="A98" s="97" t="s">
        <v>2382</v>
      </c>
      <c r="B98" s="98">
        <v>6</v>
      </c>
      <c r="C98" s="97" t="s">
        <v>1655</v>
      </c>
      <c r="D98" s="97" t="s">
        <v>445</v>
      </c>
      <c r="E98" s="97" t="s">
        <v>1043</v>
      </c>
      <c r="F98" s="100" t="s">
        <v>418</v>
      </c>
      <c r="G98" s="97" t="s">
        <v>3138</v>
      </c>
      <c r="H98" s="101">
        <v>44313</v>
      </c>
      <c r="I98" s="101">
        <v>44321</v>
      </c>
      <c r="J98" s="102" t="s">
        <v>1051</v>
      </c>
      <c r="K98" s="103" t="s">
        <v>2383</v>
      </c>
      <c r="L98" s="104" t="s">
        <v>2391</v>
      </c>
      <c r="M98" s="105">
        <v>0</v>
      </c>
      <c r="N98" s="106">
        <v>1050</v>
      </c>
      <c r="O98" s="103" t="s">
        <v>271</v>
      </c>
      <c r="P98" s="101">
        <v>44321</v>
      </c>
      <c r="Q98" s="103" t="s">
        <v>2455</v>
      </c>
      <c r="R98" s="106">
        <v>1050</v>
      </c>
      <c r="S98" s="102" t="s">
        <v>2769</v>
      </c>
      <c r="T98" s="104"/>
      <c r="U98" s="102" t="s">
        <v>11</v>
      </c>
      <c r="V98" s="102" t="s">
        <v>12</v>
      </c>
      <c r="W98" s="102" t="s">
        <v>13</v>
      </c>
      <c r="X98" s="102" t="s">
        <v>14</v>
      </c>
      <c r="Y98" s="108">
        <v>6230</v>
      </c>
      <c r="Z98" s="108">
        <v>9031104</v>
      </c>
      <c r="AA98" s="139">
        <v>0.5</v>
      </c>
      <c r="AB98" s="99" t="s">
        <v>2764</v>
      </c>
    </row>
    <row r="99" spans="1:28" ht="15" customHeight="1" x14ac:dyDescent="0.25">
      <c r="A99" s="97" t="s">
        <v>1816</v>
      </c>
      <c r="B99" s="98">
        <v>6</v>
      </c>
      <c r="C99" s="97" t="s">
        <v>1655</v>
      </c>
      <c r="D99" s="97" t="s">
        <v>445</v>
      </c>
      <c r="E99" s="97" t="s">
        <v>316</v>
      </c>
      <c r="F99" s="100" t="s">
        <v>418</v>
      </c>
      <c r="G99" s="97" t="s">
        <v>3138</v>
      </c>
      <c r="H99" s="101">
        <v>43845</v>
      </c>
      <c r="I99" s="101">
        <v>43874</v>
      </c>
      <c r="J99" s="102" t="s">
        <v>6</v>
      </c>
      <c r="K99" s="103" t="s">
        <v>568</v>
      </c>
      <c r="L99" s="104" t="s">
        <v>795</v>
      </c>
      <c r="M99" s="105">
        <v>0</v>
      </c>
      <c r="N99" s="106">
        <v>870</v>
      </c>
      <c r="O99" s="103" t="s">
        <v>271</v>
      </c>
      <c r="P99" s="101">
        <v>43874</v>
      </c>
      <c r="Q99" s="103" t="s">
        <v>621</v>
      </c>
      <c r="R99" s="106">
        <v>870</v>
      </c>
      <c r="S99" s="102" t="s">
        <v>666</v>
      </c>
      <c r="T99" s="104"/>
      <c r="U99" s="102" t="s">
        <v>11</v>
      </c>
      <c r="V99" s="102" t="s">
        <v>12</v>
      </c>
      <c r="W99" s="102" t="s">
        <v>13</v>
      </c>
      <c r="X99" s="102" t="s">
        <v>14</v>
      </c>
      <c r="Y99" s="108">
        <v>6230</v>
      </c>
      <c r="Z99" s="108">
        <v>9031103</v>
      </c>
      <c r="AA99" s="139">
        <v>1</v>
      </c>
      <c r="AB99" s="99" t="s">
        <v>980</v>
      </c>
    </row>
    <row r="100" spans="1:28" ht="15" customHeight="1" x14ac:dyDescent="0.25">
      <c r="A100" s="97" t="s">
        <v>1815</v>
      </c>
      <c r="B100" s="98">
        <v>6</v>
      </c>
      <c r="C100" s="97" t="s">
        <v>1571</v>
      </c>
      <c r="D100" s="97" t="s">
        <v>445</v>
      </c>
      <c r="E100" s="97" t="s">
        <v>316</v>
      </c>
      <c r="F100" s="100" t="s">
        <v>395</v>
      </c>
      <c r="G100" s="97" t="s">
        <v>351</v>
      </c>
      <c r="H100" s="101">
        <v>43844</v>
      </c>
      <c r="I100" s="101">
        <v>45138</v>
      </c>
      <c r="J100" s="102" t="s">
        <v>2726</v>
      </c>
      <c r="K100" s="103" t="s">
        <v>558</v>
      </c>
      <c r="L100" s="104" t="s">
        <v>635</v>
      </c>
      <c r="M100" s="105">
        <v>12125</v>
      </c>
      <c r="N100" s="106">
        <v>12125</v>
      </c>
      <c r="O100" s="103"/>
      <c r="P100" s="101"/>
      <c r="Q100" s="103"/>
      <c r="R100" s="106">
        <v>0</v>
      </c>
      <c r="S100" s="102" t="s">
        <v>666</v>
      </c>
      <c r="T100" s="104"/>
      <c r="U100" s="102" t="s">
        <v>11</v>
      </c>
      <c r="V100" s="102" t="s">
        <v>12</v>
      </c>
      <c r="W100" s="102" t="s">
        <v>13</v>
      </c>
      <c r="X100" s="102" t="s">
        <v>14</v>
      </c>
      <c r="Y100" s="108">
        <v>6210</v>
      </c>
      <c r="Z100" s="108">
        <v>9031103</v>
      </c>
      <c r="AA100" s="139">
        <v>0</v>
      </c>
      <c r="AB100" s="99" t="s">
        <v>3185</v>
      </c>
    </row>
    <row r="101" spans="1:28" ht="15" customHeight="1" x14ac:dyDescent="0.25">
      <c r="A101" s="97" t="s">
        <v>1820</v>
      </c>
      <c r="B101" s="98">
        <v>3</v>
      </c>
      <c r="C101" s="99" t="s">
        <v>1562</v>
      </c>
      <c r="D101" s="97" t="s">
        <v>425</v>
      </c>
      <c r="E101" s="97" t="s">
        <v>4</v>
      </c>
      <c r="F101" s="100" t="s">
        <v>5</v>
      </c>
      <c r="G101" s="97" t="s">
        <v>1288</v>
      </c>
      <c r="H101" s="101">
        <v>43647</v>
      </c>
      <c r="I101" s="101">
        <v>43746</v>
      </c>
      <c r="J101" s="102" t="s">
        <v>6</v>
      </c>
      <c r="K101" s="103" t="s">
        <v>7</v>
      </c>
      <c r="L101" s="104" t="s">
        <v>8</v>
      </c>
      <c r="M101" s="105">
        <v>0</v>
      </c>
      <c r="N101" s="106">
        <v>7018.51</v>
      </c>
      <c r="O101" s="103" t="s">
        <v>17</v>
      </c>
      <c r="P101" s="101">
        <v>43746</v>
      </c>
      <c r="Q101" s="103" t="s">
        <v>10</v>
      </c>
      <c r="R101" s="106">
        <v>7018.51</v>
      </c>
      <c r="S101" s="102"/>
      <c r="T101" s="104"/>
      <c r="U101" s="102" t="s">
        <v>11</v>
      </c>
      <c r="V101" s="102" t="s">
        <v>12</v>
      </c>
      <c r="W101" s="102" t="s">
        <v>13</v>
      </c>
      <c r="X101" s="102" t="s">
        <v>14</v>
      </c>
      <c r="Y101" s="108">
        <v>4300</v>
      </c>
      <c r="Z101" s="108">
        <v>9041101</v>
      </c>
      <c r="AA101" s="139">
        <v>1.6154250140099397E-3</v>
      </c>
      <c r="AB101" s="99" t="s">
        <v>2833</v>
      </c>
    </row>
    <row r="102" spans="1:28" ht="15" customHeight="1" x14ac:dyDescent="0.25">
      <c r="A102" s="97" t="s">
        <v>1820</v>
      </c>
      <c r="B102" s="98">
        <v>3</v>
      </c>
      <c r="C102" s="99" t="s">
        <v>1562</v>
      </c>
      <c r="D102" s="97" t="s">
        <v>425</v>
      </c>
      <c r="E102" s="97" t="s">
        <v>4</v>
      </c>
      <c r="F102" s="100" t="s">
        <v>5</v>
      </c>
      <c r="G102" s="97" t="s">
        <v>1288</v>
      </c>
      <c r="H102" s="101">
        <v>43647</v>
      </c>
      <c r="I102" s="101">
        <v>43746</v>
      </c>
      <c r="J102" s="102" t="s">
        <v>6</v>
      </c>
      <c r="K102" s="103" t="s">
        <v>7</v>
      </c>
      <c r="L102" s="104" t="s">
        <v>8</v>
      </c>
      <c r="M102" s="105">
        <v>0</v>
      </c>
      <c r="N102" s="106">
        <v>209.52</v>
      </c>
      <c r="O102" s="103" t="s">
        <v>17</v>
      </c>
      <c r="P102" s="101">
        <v>43746</v>
      </c>
      <c r="Q102" s="103" t="s">
        <v>10</v>
      </c>
      <c r="R102" s="106">
        <v>209.52</v>
      </c>
      <c r="S102" s="102"/>
      <c r="T102" s="104"/>
      <c r="U102" s="102" t="s">
        <v>11</v>
      </c>
      <c r="V102" s="102" t="s">
        <v>12</v>
      </c>
      <c r="W102" s="102" t="s">
        <v>13</v>
      </c>
      <c r="X102" s="102" t="s">
        <v>14</v>
      </c>
      <c r="Y102" s="108">
        <v>4340</v>
      </c>
      <c r="Z102" s="108">
        <v>9041101</v>
      </c>
      <c r="AA102" s="139">
        <v>4.8224459170872817E-5</v>
      </c>
      <c r="AB102" s="99" t="s">
        <v>2833</v>
      </c>
    </row>
    <row r="103" spans="1:28" ht="15" customHeight="1" x14ac:dyDescent="0.25">
      <c r="A103" s="97" t="s">
        <v>1820</v>
      </c>
      <c r="B103" s="98">
        <v>3</v>
      </c>
      <c r="C103" s="99" t="s">
        <v>1562</v>
      </c>
      <c r="D103" s="97" t="s">
        <v>425</v>
      </c>
      <c r="E103" s="97" t="s">
        <v>4</v>
      </c>
      <c r="F103" s="100" t="s">
        <v>5</v>
      </c>
      <c r="G103" s="97" t="s">
        <v>1288</v>
      </c>
      <c r="H103" s="101">
        <v>43647</v>
      </c>
      <c r="I103" s="101">
        <v>43746</v>
      </c>
      <c r="J103" s="102" t="s">
        <v>6</v>
      </c>
      <c r="K103" s="103" t="s">
        <v>7</v>
      </c>
      <c r="L103" s="104" t="s">
        <v>8</v>
      </c>
      <c r="M103" s="105">
        <v>0</v>
      </c>
      <c r="N103" s="106">
        <v>171</v>
      </c>
      <c r="O103" s="103" t="s">
        <v>17</v>
      </c>
      <c r="P103" s="101">
        <v>43746</v>
      </c>
      <c r="Q103" s="103" t="s">
        <v>10</v>
      </c>
      <c r="R103" s="106">
        <v>171</v>
      </c>
      <c r="S103" s="102"/>
      <c r="T103" s="104"/>
      <c r="U103" s="102" t="s">
        <v>11</v>
      </c>
      <c r="V103" s="102" t="s">
        <v>12</v>
      </c>
      <c r="W103" s="102" t="s">
        <v>13</v>
      </c>
      <c r="X103" s="102" t="s">
        <v>14</v>
      </c>
      <c r="Y103" s="108">
        <v>4340</v>
      </c>
      <c r="Z103" s="108">
        <v>9041101</v>
      </c>
      <c r="AA103" s="139">
        <v>3.9358450354234683E-5</v>
      </c>
      <c r="AB103" s="99" t="s">
        <v>2833</v>
      </c>
    </row>
    <row r="104" spans="1:28" ht="15" customHeight="1" x14ac:dyDescent="0.25">
      <c r="A104" s="97" t="s">
        <v>1820</v>
      </c>
      <c r="B104" s="98">
        <v>3</v>
      </c>
      <c r="C104" s="99" t="s">
        <v>1562</v>
      </c>
      <c r="D104" s="97" t="s">
        <v>425</v>
      </c>
      <c r="E104" s="97" t="s">
        <v>4</v>
      </c>
      <c r="F104" s="100" t="s">
        <v>5</v>
      </c>
      <c r="G104" s="97" t="s">
        <v>1288</v>
      </c>
      <c r="H104" s="101">
        <v>43647</v>
      </c>
      <c r="I104" s="101">
        <v>43746</v>
      </c>
      <c r="J104" s="102" t="s">
        <v>6</v>
      </c>
      <c r="K104" s="103" t="s">
        <v>7</v>
      </c>
      <c r="L104" s="104" t="s">
        <v>8</v>
      </c>
      <c r="M104" s="105">
        <v>0</v>
      </c>
      <c r="N104" s="106">
        <v>576.54</v>
      </c>
      <c r="O104" s="103" t="s">
        <v>17</v>
      </c>
      <c r="P104" s="101">
        <v>43746</v>
      </c>
      <c r="Q104" s="103" t="s">
        <v>10</v>
      </c>
      <c r="R104" s="106">
        <v>576.54</v>
      </c>
      <c r="S104" s="102"/>
      <c r="T104" s="104"/>
      <c r="U104" s="102" t="s">
        <v>11</v>
      </c>
      <c r="V104" s="102" t="s">
        <v>12</v>
      </c>
      <c r="W104" s="102" t="s">
        <v>13</v>
      </c>
      <c r="X104" s="102" t="s">
        <v>14</v>
      </c>
      <c r="Y104" s="108">
        <v>4340</v>
      </c>
      <c r="Z104" s="108">
        <v>9041101</v>
      </c>
      <c r="AA104" s="139">
        <v>1.3270012261538283E-4</v>
      </c>
      <c r="AB104" s="99" t="s">
        <v>2833</v>
      </c>
    </row>
    <row r="105" spans="1:28" ht="15" customHeight="1" x14ac:dyDescent="0.25">
      <c r="A105" s="97" t="s">
        <v>1820</v>
      </c>
      <c r="B105" s="98">
        <v>3</v>
      </c>
      <c r="C105" s="99" t="s">
        <v>1562</v>
      </c>
      <c r="D105" s="97" t="s">
        <v>425</v>
      </c>
      <c r="E105" s="97" t="s">
        <v>4</v>
      </c>
      <c r="F105" s="100" t="s">
        <v>5</v>
      </c>
      <c r="G105" s="97" t="s">
        <v>1288</v>
      </c>
      <c r="H105" s="101">
        <v>43647</v>
      </c>
      <c r="I105" s="101">
        <v>43746</v>
      </c>
      <c r="J105" s="102" t="s">
        <v>6</v>
      </c>
      <c r="K105" s="103" t="s">
        <v>7</v>
      </c>
      <c r="L105" s="104" t="s">
        <v>8</v>
      </c>
      <c r="M105" s="105">
        <v>0</v>
      </c>
      <c r="N105" s="106">
        <v>90</v>
      </c>
      <c r="O105" s="103" t="s">
        <v>17</v>
      </c>
      <c r="P105" s="101">
        <v>43746</v>
      </c>
      <c r="Q105" s="103" t="s">
        <v>10</v>
      </c>
      <c r="R105" s="106">
        <v>90</v>
      </c>
      <c r="S105" s="102"/>
      <c r="T105" s="104"/>
      <c r="U105" s="102" t="s">
        <v>11</v>
      </c>
      <c r="V105" s="102" t="s">
        <v>12</v>
      </c>
      <c r="W105" s="102" t="s">
        <v>13</v>
      </c>
      <c r="X105" s="102" t="s">
        <v>14</v>
      </c>
      <c r="Y105" s="108">
        <v>4340</v>
      </c>
      <c r="Z105" s="108">
        <v>9041101</v>
      </c>
      <c r="AA105" s="139">
        <v>2.0714973870649835E-5</v>
      </c>
      <c r="AB105" s="99" t="s">
        <v>2833</v>
      </c>
    </row>
    <row r="106" spans="1:28" ht="15" customHeight="1" x14ac:dyDescent="0.25">
      <c r="A106" s="97" t="s">
        <v>1820</v>
      </c>
      <c r="B106" s="98">
        <v>3</v>
      </c>
      <c r="C106" s="99" t="s">
        <v>1562</v>
      </c>
      <c r="D106" s="97" t="s">
        <v>425</v>
      </c>
      <c r="E106" s="97" t="s">
        <v>4</v>
      </c>
      <c r="F106" s="100" t="s">
        <v>5</v>
      </c>
      <c r="G106" s="97" t="s">
        <v>1288</v>
      </c>
      <c r="H106" s="101">
        <v>43647</v>
      </c>
      <c r="I106" s="101">
        <v>43746</v>
      </c>
      <c r="J106" s="102" t="s">
        <v>6</v>
      </c>
      <c r="K106" s="103" t="s">
        <v>7</v>
      </c>
      <c r="L106" s="104" t="s">
        <v>8</v>
      </c>
      <c r="M106" s="105">
        <v>0</v>
      </c>
      <c r="N106" s="106">
        <v>54</v>
      </c>
      <c r="O106" s="103" t="s">
        <v>17</v>
      </c>
      <c r="P106" s="101">
        <v>43746</v>
      </c>
      <c r="Q106" s="103" t="s">
        <v>10</v>
      </c>
      <c r="R106" s="106">
        <v>54</v>
      </c>
      <c r="S106" s="102"/>
      <c r="T106" s="104"/>
      <c r="U106" s="102" t="s">
        <v>11</v>
      </c>
      <c r="V106" s="102" t="s">
        <v>12</v>
      </c>
      <c r="W106" s="102" t="s">
        <v>13</v>
      </c>
      <c r="X106" s="102" t="s">
        <v>14</v>
      </c>
      <c r="Y106" s="108">
        <v>4340</v>
      </c>
      <c r="Z106" s="108">
        <v>9041101</v>
      </c>
      <c r="AA106" s="139">
        <v>1.24289843223899E-5</v>
      </c>
      <c r="AB106" s="99" t="s">
        <v>2833</v>
      </c>
    </row>
    <row r="107" spans="1:28" ht="15" customHeight="1" x14ac:dyDescent="0.25">
      <c r="A107" s="97" t="s">
        <v>1820</v>
      </c>
      <c r="B107" s="98">
        <v>3</v>
      </c>
      <c r="C107" s="99" t="s">
        <v>1562</v>
      </c>
      <c r="D107" s="97" t="s">
        <v>425</v>
      </c>
      <c r="E107" s="97" t="s">
        <v>4</v>
      </c>
      <c r="F107" s="100" t="s">
        <v>5</v>
      </c>
      <c r="G107" s="97" t="s">
        <v>1288</v>
      </c>
      <c r="H107" s="101">
        <v>43647</v>
      </c>
      <c r="I107" s="101">
        <v>43746</v>
      </c>
      <c r="J107" s="102" t="s">
        <v>6</v>
      </c>
      <c r="K107" s="103" t="s">
        <v>7</v>
      </c>
      <c r="L107" s="104" t="s">
        <v>8</v>
      </c>
      <c r="M107" s="105">
        <v>0</v>
      </c>
      <c r="N107" s="106">
        <v>27</v>
      </c>
      <c r="O107" s="103" t="s">
        <v>17</v>
      </c>
      <c r="P107" s="101">
        <v>43746</v>
      </c>
      <c r="Q107" s="103" t="s">
        <v>10</v>
      </c>
      <c r="R107" s="106">
        <v>27</v>
      </c>
      <c r="S107" s="102"/>
      <c r="T107" s="104"/>
      <c r="U107" s="102" t="s">
        <v>11</v>
      </c>
      <c r="V107" s="102" t="s">
        <v>12</v>
      </c>
      <c r="W107" s="102" t="s">
        <v>13</v>
      </c>
      <c r="X107" s="102" t="s">
        <v>14</v>
      </c>
      <c r="Y107" s="108">
        <v>4340</v>
      </c>
      <c r="Z107" s="108">
        <v>9041101</v>
      </c>
      <c r="AA107" s="139">
        <v>6.2144921611949499E-6</v>
      </c>
      <c r="AB107" s="99" t="s">
        <v>2833</v>
      </c>
    </row>
    <row r="108" spans="1:28" ht="15" customHeight="1" x14ac:dyDescent="0.25">
      <c r="A108" s="97" t="s">
        <v>1820</v>
      </c>
      <c r="B108" s="98">
        <v>3</v>
      </c>
      <c r="C108" s="99" t="s">
        <v>1562</v>
      </c>
      <c r="D108" s="97" t="s">
        <v>425</v>
      </c>
      <c r="E108" s="97" t="s">
        <v>4</v>
      </c>
      <c r="F108" s="100" t="s">
        <v>5</v>
      </c>
      <c r="G108" s="97" t="s">
        <v>1288</v>
      </c>
      <c r="H108" s="101">
        <v>43647</v>
      </c>
      <c r="I108" s="101">
        <v>43759</v>
      </c>
      <c r="J108" s="102" t="s">
        <v>6</v>
      </c>
      <c r="K108" s="103" t="s">
        <v>7</v>
      </c>
      <c r="L108" s="104" t="s">
        <v>8</v>
      </c>
      <c r="M108" s="105">
        <v>0</v>
      </c>
      <c r="N108" s="106">
        <v>7798.34</v>
      </c>
      <c r="O108" s="103" t="s">
        <v>95</v>
      </c>
      <c r="P108" s="101">
        <v>43759</v>
      </c>
      <c r="Q108" s="103" t="s">
        <v>88</v>
      </c>
      <c r="R108" s="106">
        <v>7798.34</v>
      </c>
      <c r="S108" s="102"/>
      <c r="T108" s="104"/>
      <c r="U108" s="102" t="s">
        <v>11</v>
      </c>
      <c r="V108" s="102" t="s">
        <v>12</v>
      </c>
      <c r="W108" s="102" t="s">
        <v>13</v>
      </c>
      <c r="X108" s="102" t="s">
        <v>14</v>
      </c>
      <c r="Y108" s="108">
        <v>4300</v>
      </c>
      <c r="Z108" s="108">
        <v>9041101</v>
      </c>
      <c r="AA108" s="139">
        <v>1.7949156592715937E-3</v>
      </c>
      <c r="AB108" s="99" t="s">
        <v>2833</v>
      </c>
    </row>
    <row r="109" spans="1:28" ht="15" customHeight="1" x14ac:dyDescent="0.25">
      <c r="A109" s="97" t="s">
        <v>1820</v>
      </c>
      <c r="B109" s="98">
        <v>3</v>
      </c>
      <c r="C109" s="99" t="s">
        <v>1562</v>
      </c>
      <c r="D109" s="97" t="s">
        <v>425</v>
      </c>
      <c r="E109" s="97" t="s">
        <v>4</v>
      </c>
      <c r="F109" s="100" t="s">
        <v>5</v>
      </c>
      <c r="G109" s="97" t="s">
        <v>1288</v>
      </c>
      <c r="H109" s="101">
        <v>43647</v>
      </c>
      <c r="I109" s="101">
        <v>43759</v>
      </c>
      <c r="J109" s="102" t="s">
        <v>6</v>
      </c>
      <c r="K109" s="103" t="s">
        <v>7</v>
      </c>
      <c r="L109" s="104" t="s">
        <v>8</v>
      </c>
      <c r="M109" s="105">
        <v>0</v>
      </c>
      <c r="N109" s="106">
        <v>73694.31</v>
      </c>
      <c r="O109" s="103" t="s">
        <v>97</v>
      </c>
      <c r="P109" s="101">
        <v>43759</v>
      </c>
      <c r="Q109" s="103" t="s">
        <v>88</v>
      </c>
      <c r="R109" s="106">
        <v>73694.31</v>
      </c>
      <c r="S109" s="102"/>
      <c r="T109" s="104"/>
      <c r="U109" s="102" t="s">
        <v>11</v>
      </c>
      <c r="V109" s="102" t="s">
        <v>12</v>
      </c>
      <c r="W109" s="102" t="s">
        <v>13</v>
      </c>
      <c r="X109" s="102" t="s">
        <v>14</v>
      </c>
      <c r="Y109" s="108">
        <v>4300</v>
      </c>
      <c r="Z109" s="108">
        <v>9041101</v>
      </c>
      <c r="AA109" s="139">
        <v>1.696195228961743E-2</v>
      </c>
      <c r="AB109" s="99" t="s">
        <v>2833</v>
      </c>
    </row>
    <row r="110" spans="1:28" ht="15" customHeight="1" x14ac:dyDescent="0.25">
      <c r="A110" s="97" t="s">
        <v>1820</v>
      </c>
      <c r="B110" s="98">
        <v>3</v>
      </c>
      <c r="C110" s="99" t="s">
        <v>1562</v>
      </c>
      <c r="D110" s="97" t="s">
        <v>425</v>
      </c>
      <c r="E110" s="97" t="s">
        <v>4</v>
      </c>
      <c r="F110" s="100" t="s">
        <v>5</v>
      </c>
      <c r="G110" s="97" t="s">
        <v>1288</v>
      </c>
      <c r="H110" s="101">
        <v>43647</v>
      </c>
      <c r="I110" s="101">
        <v>43759</v>
      </c>
      <c r="J110" s="102" t="s">
        <v>6</v>
      </c>
      <c r="K110" s="103" t="s">
        <v>7</v>
      </c>
      <c r="L110" s="104" t="s">
        <v>8</v>
      </c>
      <c r="M110" s="105">
        <v>0</v>
      </c>
      <c r="N110" s="106">
        <v>190</v>
      </c>
      <c r="O110" s="103" t="s">
        <v>95</v>
      </c>
      <c r="P110" s="101">
        <v>43759</v>
      </c>
      <c r="Q110" s="103" t="s">
        <v>88</v>
      </c>
      <c r="R110" s="106">
        <v>190</v>
      </c>
      <c r="S110" s="102"/>
      <c r="T110" s="104"/>
      <c r="U110" s="102" t="s">
        <v>11</v>
      </c>
      <c r="V110" s="102" t="s">
        <v>12</v>
      </c>
      <c r="W110" s="102" t="s">
        <v>13</v>
      </c>
      <c r="X110" s="102" t="s">
        <v>14</v>
      </c>
      <c r="Y110" s="108">
        <v>4340</v>
      </c>
      <c r="Z110" s="108">
        <v>9041101</v>
      </c>
      <c r="AA110" s="139">
        <v>4.3731611504705202E-5</v>
      </c>
      <c r="AB110" s="99" t="s">
        <v>2833</v>
      </c>
    </row>
    <row r="111" spans="1:28" ht="15" customHeight="1" x14ac:dyDescent="0.25">
      <c r="A111" s="97" t="s">
        <v>1820</v>
      </c>
      <c r="B111" s="98">
        <v>3</v>
      </c>
      <c r="C111" s="99" t="s">
        <v>1562</v>
      </c>
      <c r="D111" s="97" t="s">
        <v>425</v>
      </c>
      <c r="E111" s="97" t="s">
        <v>4</v>
      </c>
      <c r="F111" s="100" t="s">
        <v>5</v>
      </c>
      <c r="G111" s="97" t="s">
        <v>1288</v>
      </c>
      <c r="H111" s="101">
        <v>43647</v>
      </c>
      <c r="I111" s="101">
        <v>43759</v>
      </c>
      <c r="J111" s="102" t="s">
        <v>6</v>
      </c>
      <c r="K111" s="103" t="s">
        <v>7</v>
      </c>
      <c r="L111" s="104" t="s">
        <v>8</v>
      </c>
      <c r="M111" s="105">
        <v>0</v>
      </c>
      <c r="N111" s="106">
        <v>100</v>
      </c>
      <c r="O111" s="103" t="s">
        <v>95</v>
      </c>
      <c r="P111" s="101">
        <v>43759</v>
      </c>
      <c r="Q111" s="103" t="s">
        <v>88</v>
      </c>
      <c r="R111" s="106">
        <v>100</v>
      </c>
      <c r="S111" s="102"/>
      <c r="T111" s="104"/>
      <c r="U111" s="102" t="s">
        <v>11</v>
      </c>
      <c r="V111" s="102" t="s">
        <v>12</v>
      </c>
      <c r="W111" s="102" t="s">
        <v>13</v>
      </c>
      <c r="X111" s="102" t="s">
        <v>14</v>
      </c>
      <c r="Y111" s="108">
        <v>4340</v>
      </c>
      <c r="Z111" s="108">
        <v>9041101</v>
      </c>
      <c r="AA111" s="139">
        <v>2.301663763405537E-5</v>
      </c>
      <c r="AB111" s="99" t="s">
        <v>2833</v>
      </c>
    </row>
    <row r="112" spans="1:28" ht="15" customHeight="1" x14ac:dyDescent="0.25">
      <c r="A112" s="97" t="s">
        <v>1820</v>
      </c>
      <c r="B112" s="98">
        <v>3</v>
      </c>
      <c r="C112" s="99" t="s">
        <v>1562</v>
      </c>
      <c r="D112" s="97" t="s">
        <v>425</v>
      </c>
      <c r="E112" s="97" t="s">
        <v>4</v>
      </c>
      <c r="F112" s="100" t="s">
        <v>5</v>
      </c>
      <c r="G112" s="97" t="s">
        <v>1288</v>
      </c>
      <c r="H112" s="101">
        <v>43647</v>
      </c>
      <c r="I112" s="101">
        <v>43759</v>
      </c>
      <c r="J112" s="102" t="s">
        <v>6</v>
      </c>
      <c r="K112" s="103" t="s">
        <v>7</v>
      </c>
      <c r="L112" s="104" t="s">
        <v>8</v>
      </c>
      <c r="M112" s="105">
        <v>0</v>
      </c>
      <c r="N112" s="106">
        <v>232.8</v>
      </c>
      <c r="O112" s="103" t="s">
        <v>95</v>
      </c>
      <c r="P112" s="101">
        <v>43759</v>
      </c>
      <c r="Q112" s="103" t="s">
        <v>88</v>
      </c>
      <c r="R112" s="106">
        <v>232.8</v>
      </c>
      <c r="S112" s="102"/>
      <c r="T112" s="104"/>
      <c r="U112" s="102" t="s">
        <v>11</v>
      </c>
      <c r="V112" s="102" t="s">
        <v>12</v>
      </c>
      <c r="W112" s="102" t="s">
        <v>13</v>
      </c>
      <c r="X112" s="102" t="s">
        <v>14</v>
      </c>
      <c r="Y112" s="108">
        <v>4340</v>
      </c>
      <c r="Z112" s="108">
        <v>9041101</v>
      </c>
      <c r="AA112" s="139">
        <v>5.3582732412080904E-5</v>
      </c>
      <c r="AB112" s="99" t="s">
        <v>2833</v>
      </c>
    </row>
    <row r="113" spans="1:28" ht="15" customHeight="1" x14ac:dyDescent="0.25">
      <c r="A113" s="97" t="s">
        <v>1820</v>
      </c>
      <c r="B113" s="98">
        <v>3</v>
      </c>
      <c r="C113" s="99" t="s">
        <v>1562</v>
      </c>
      <c r="D113" s="97" t="s">
        <v>425</v>
      </c>
      <c r="E113" s="97" t="s">
        <v>4</v>
      </c>
      <c r="F113" s="100" t="s">
        <v>5</v>
      </c>
      <c r="G113" s="97" t="s">
        <v>1288</v>
      </c>
      <c r="H113" s="101">
        <v>43647</v>
      </c>
      <c r="I113" s="101">
        <v>43759</v>
      </c>
      <c r="J113" s="102" t="s">
        <v>6</v>
      </c>
      <c r="K113" s="103" t="s">
        <v>7</v>
      </c>
      <c r="L113" s="104" t="s">
        <v>8</v>
      </c>
      <c r="M113" s="105">
        <v>0</v>
      </c>
      <c r="N113" s="106">
        <v>640.6</v>
      </c>
      <c r="O113" s="103" t="s">
        <v>95</v>
      </c>
      <c r="P113" s="101">
        <v>43759</v>
      </c>
      <c r="Q113" s="103" t="s">
        <v>88</v>
      </c>
      <c r="R113" s="106">
        <v>640.6</v>
      </c>
      <c r="S113" s="102"/>
      <c r="T113" s="104"/>
      <c r="U113" s="102" t="s">
        <v>11</v>
      </c>
      <c r="V113" s="102" t="s">
        <v>12</v>
      </c>
      <c r="W113" s="102" t="s">
        <v>13</v>
      </c>
      <c r="X113" s="102" t="s">
        <v>14</v>
      </c>
      <c r="Y113" s="108">
        <v>4340</v>
      </c>
      <c r="Z113" s="108">
        <v>9041101</v>
      </c>
      <c r="AA113" s="139">
        <v>1.4744458068375872E-4</v>
      </c>
      <c r="AB113" s="99" t="s">
        <v>2833</v>
      </c>
    </row>
    <row r="114" spans="1:28" ht="15" customHeight="1" x14ac:dyDescent="0.25">
      <c r="A114" s="97" t="s">
        <v>1820</v>
      </c>
      <c r="B114" s="98">
        <v>3</v>
      </c>
      <c r="C114" s="99" t="s">
        <v>1562</v>
      </c>
      <c r="D114" s="97" t="s">
        <v>425</v>
      </c>
      <c r="E114" s="97" t="s">
        <v>4</v>
      </c>
      <c r="F114" s="100" t="s">
        <v>5</v>
      </c>
      <c r="G114" s="97" t="s">
        <v>1288</v>
      </c>
      <c r="H114" s="101">
        <v>43647</v>
      </c>
      <c r="I114" s="101">
        <v>43759</v>
      </c>
      <c r="J114" s="102" t="s">
        <v>6</v>
      </c>
      <c r="K114" s="103" t="s">
        <v>7</v>
      </c>
      <c r="L114" s="104" t="s">
        <v>8</v>
      </c>
      <c r="M114" s="105">
        <v>0</v>
      </c>
      <c r="N114" s="106">
        <v>60</v>
      </c>
      <c r="O114" s="103" t="s">
        <v>95</v>
      </c>
      <c r="P114" s="101">
        <v>43759</v>
      </c>
      <c r="Q114" s="103" t="s">
        <v>88</v>
      </c>
      <c r="R114" s="106">
        <v>60</v>
      </c>
      <c r="S114" s="102"/>
      <c r="T114" s="104"/>
      <c r="U114" s="102" t="s">
        <v>11</v>
      </c>
      <c r="V114" s="102" t="s">
        <v>12</v>
      </c>
      <c r="W114" s="102" t="s">
        <v>13</v>
      </c>
      <c r="X114" s="102" t="s">
        <v>14</v>
      </c>
      <c r="Y114" s="108">
        <v>4340</v>
      </c>
      <c r="Z114" s="108">
        <v>9041101</v>
      </c>
      <c r="AA114" s="139">
        <v>1.3809982580433222E-5</v>
      </c>
      <c r="AB114" s="99" t="s">
        <v>2833</v>
      </c>
    </row>
    <row r="115" spans="1:28" ht="15" customHeight="1" x14ac:dyDescent="0.25">
      <c r="A115" s="97" t="s">
        <v>1820</v>
      </c>
      <c r="B115" s="98">
        <v>3</v>
      </c>
      <c r="C115" s="99" t="s">
        <v>1562</v>
      </c>
      <c r="D115" s="97" t="s">
        <v>425</v>
      </c>
      <c r="E115" s="97" t="s">
        <v>4</v>
      </c>
      <c r="F115" s="100" t="s">
        <v>5</v>
      </c>
      <c r="G115" s="97" t="s">
        <v>1288</v>
      </c>
      <c r="H115" s="101">
        <v>43647</v>
      </c>
      <c r="I115" s="101">
        <v>43759</v>
      </c>
      <c r="J115" s="102" t="s">
        <v>6</v>
      </c>
      <c r="K115" s="103" t="s">
        <v>7</v>
      </c>
      <c r="L115" s="104" t="s">
        <v>8</v>
      </c>
      <c r="M115" s="105">
        <v>0</v>
      </c>
      <c r="N115" s="106">
        <v>30</v>
      </c>
      <c r="O115" s="103" t="s">
        <v>95</v>
      </c>
      <c r="P115" s="101">
        <v>43759</v>
      </c>
      <c r="Q115" s="103" t="s">
        <v>88</v>
      </c>
      <c r="R115" s="106">
        <v>30</v>
      </c>
      <c r="S115" s="102"/>
      <c r="T115" s="104"/>
      <c r="U115" s="102" t="s">
        <v>11</v>
      </c>
      <c r="V115" s="102" t="s">
        <v>12</v>
      </c>
      <c r="W115" s="102" t="s">
        <v>13</v>
      </c>
      <c r="X115" s="102" t="s">
        <v>14</v>
      </c>
      <c r="Y115" s="108">
        <v>4340</v>
      </c>
      <c r="Z115" s="108">
        <v>9041101</v>
      </c>
      <c r="AA115" s="139">
        <v>6.9049912902166112E-6</v>
      </c>
      <c r="AB115" s="99" t="s">
        <v>2833</v>
      </c>
    </row>
    <row r="116" spans="1:28" ht="15" customHeight="1" x14ac:dyDescent="0.25">
      <c r="A116" s="97" t="s">
        <v>1820</v>
      </c>
      <c r="B116" s="98">
        <v>3</v>
      </c>
      <c r="C116" s="99" t="s">
        <v>1562</v>
      </c>
      <c r="D116" s="97" t="s">
        <v>425</v>
      </c>
      <c r="E116" s="97" t="s">
        <v>4</v>
      </c>
      <c r="F116" s="100" t="s">
        <v>5</v>
      </c>
      <c r="G116" s="97" t="s">
        <v>1288</v>
      </c>
      <c r="H116" s="101">
        <v>43647</v>
      </c>
      <c r="I116" s="101">
        <v>43759</v>
      </c>
      <c r="J116" s="102" t="s">
        <v>6</v>
      </c>
      <c r="K116" s="103" t="s">
        <v>7</v>
      </c>
      <c r="L116" s="104" t="s">
        <v>8</v>
      </c>
      <c r="M116" s="105">
        <v>0</v>
      </c>
      <c r="N116" s="106">
        <v>283.5</v>
      </c>
      <c r="O116" s="103" t="s">
        <v>97</v>
      </c>
      <c r="P116" s="101">
        <v>43759</v>
      </c>
      <c r="Q116" s="103" t="s">
        <v>88</v>
      </c>
      <c r="R116" s="106">
        <v>283.5</v>
      </c>
      <c r="S116" s="102"/>
      <c r="T116" s="104"/>
      <c r="U116" s="102" t="s">
        <v>11</v>
      </c>
      <c r="V116" s="102" t="s">
        <v>12</v>
      </c>
      <c r="W116" s="102" t="s">
        <v>13</v>
      </c>
      <c r="X116" s="102" t="s">
        <v>14</v>
      </c>
      <c r="Y116" s="108">
        <v>4340</v>
      </c>
      <c r="Z116" s="108">
        <v>9041101</v>
      </c>
      <c r="AA116" s="139">
        <v>6.5252167692546973E-5</v>
      </c>
      <c r="AB116" s="99" t="s">
        <v>2833</v>
      </c>
    </row>
    <row r="117" spans="1:28" ht="15" customHeight="1" x14ac:dyDescent="0.25">
      <c r="A117" s="97" t="s">
        <v>1820</v>
      </c>
      <c r="B117" s="98">
        <v>3</v>
      </c>
      <c r="C117" s="99" t="s">
        <v>1562</v>
      </c>
      <c r="D117" s="97" t="s">
        <v>425</v>
      </c>
      <c r="E117" s="97" t="s">
        <v>4</v>
      </c>
      <c r="F117" s="100" t="s">
        <v>5</v>
      </c>
      <c r="G117" s="97" t="s">
        <v>1288</v>
      </c>
      <c r="H117" s="101">
        <v>43647</v>
      </c>
      <c r="I117" s="101">
        <v>43759</v>
      </c>
      <c r="J117" s="102" t="s">
        <v>6</v>
      </c>
      <c r="K117" s="103" t="s">
        <v>7</v>
      </c>
      <c r="L117" s="104" t="s">
        <v>8</v>
      </c>
      <c r="M117" s="105">
        <v>0</v>
      </c>
      <c r="N117" s="106">
        <v>567</v>
      </c>
      <c r="O117" s="103" t="s">
        <v>97</v>
      </c>
      <c r="P117" s="101">
        <v>43759</v>
      </c>
      <c r="Q117" s="103" t="s">
        <v>88</v>
      </c>
      <c r="R117" s="106">
        <v>567</v>
      </c>
      <c r="S117" s="102"/>
      <c r="T117" s="104"/>
      <c r="U117" s="102" t="s">
        <v>11</v>
      </c>
      <c r="V117" s="102" t="s">
        <v>12</v>
      </c>
      <c r="W117" s="102" t="s">
        <v>13</v>
      </c>
      <c r="X117" s="102" t="s">
        <v>14</v>
      </c>
      <c r="Y117" s="108">
        <v>4340</v>
      </c>
      <c r="Z117" s="108">
        <v>9041101</v>
      </c>
      <c r="AA117" s="139">
        <v>1.3050433538509395E-4</v>
      </c>
      <c r="AB117" s="99" t="s">
        <v>2833</v>
      </c>
    </row>
    <row r="118" spans="1:28" ht="15" customHeight="1" x14ac:dyDescent="0.25">
      <c r="A118" s="97" t="s">
        <v>1820</v>
      </c>
      <c r="B118" s="98">
        <v>3</v>
      </c>
      <c r="C118" s="99" t="s">
        <v>1562</v>
      </c>
      <c r="D118" s="97" t="s">
        <v>425</v>
      </c>
      <c r="E118" s="97" t="s">
        <v>4</v>
      </c>
      <c r="F118" s="100" t="s">
        <v>5</v>
      </c>
      <c r="G118" s="97" t="s">
        <v>1288</v>
      </c>
      <c r="H118" s="101">
        <v>43647</v>
      </c>
      <c r="I118" s="101">
        <v>43759</v>
      </c>
      <c r="J118" s="102" t="s">
        <v>6</v>
      </c>
      <c r="K118" s="103" t="s">
        <v>7</v>
      </c>
      <c r="L118" s="104" t="s">
        <v>8</v>
      </c>
      <c r="M118" s="105">
        <v>0</v>
      </c>
      <c r="N118" s="106">
        <v>945</v>
      </c>
      <c r="O118" s="103" t="s">
        <v>97</v>
      </c>
      <c r="P118" s="101">
        <v>43759</v>
      </c>
      <c r="Q118" s="103" t="s">
        <v>88</v>
      </c>
      <c r="R118" s="106">
        <v>945</v>
      </c>
      <c r="S118" s="102"/>
      <c r="T118" s="104"/>
      <c r="U118" s="102" t="s">
        <v>11</v>
      </c>
      <c r="V118" s="102" t="s">
        <v>12</v>
      </c>
      <c r="W118" s="102" t="s">
        <v>13</v>
      </c>
      <c r="X118" s="102" t="s">
        <v>14</v>
      </c>
      <c r="Y118" s="108">
        <v>4340</v>
      </c>
      <c r="Z118" s="108">
        <v>9041101</v>
      </c>
      <c r="AA118" s="139">
        <v>2.1750722564182326E-4</v>
      </c>
      <c r="AB118" s="99" t="s">
        <v>2833</v>
      </c>
    </row>
    <row r="119" spans="1:28" ht="15" customHeight="1" x14ac:dyDescent="0.25">
      <c r="A119" s="97" t="s">
        <v>1820</v>
      </c>
      <c r="B119" s="98">
        <v>3</v>
      </c>
      <c r="C119" s="99" t="s">
        <v>1562</v>
      </c>
      <c r="D119" s="97" t="s">
        <v>425</v>
      </c>
      <c r="E119" s="97" t="s">
        <v>4</v>
      </c>
      <c r="F119" s="100" t="s">
        <v>5</v>
      </c>
      <c r="G119" s="97" t="s">
        <v>1288</v>
      </c>
      <c r="H119" s="101">
        <v>43647</v>
      </c>
      <c r="I119" s="101">
        <v>43759</v>
      </c>
      <c r="J119" s="102" t="s">
        <v>6</v>
      </c>
      <c r="K119" s="103" t="s">
        <v>7</v>
      </c>
      <c r="L119" s="104" t="s">
        <v>8</v>
      </c>
      <c r="M119" s="105">
        <v>0</v>
      </c>
      <c r="N119" s="106">
        <v>1795.5</v>
      </c>
      <c r="O119" s="103" t="s">
        <v>97</v>
      </c>
      <c r="P119" s="101">
        <v>43759</v>
      </c>
      <c r="Q119" s="103" t="s">
        <v>88</v>
      </c>
      <c r="R119" s="106">
        <v>1795.5</v>
      </c>
      <c r="S119" s="102"/>
      <c r="T119" s="104"/>
      <c r="U119" s="102" t="s">
        <v>11</v>
      </c>
      <c r="V119" s="102" t="s">
        <v>12</v>
      </c>
      <c r="W119" s="102" t="s">
        <v>13</v>
      </c>
      <c r="X119" s="102" t="s">
        <v>14</v>
      </c>
      <c r="Y119" s="108">
        <v>4340</v>
      </c>
      <c r="Z119" s="108">
        <v>9041101</v>
      </c>
      <c r="AA119" s="139">
        <v>4.132637287194642E-4</v>
      </c>
      <c r="AB119" s="99" t="s">
        <v>2833</v>
      </c>
    </row>
    <row r="120" spans="1:28" ht="15" customHeight="1" x14ac:dyDescent="0.25">
      <c r="A120" s="97" t="s">
        <v>1820</v>
      </c>
      <c r="B120" s="98">
        <v>3</v>
      </c>
      <c r="C120" s="99" t="s">
        <v>1562</v>
      </c>
      <c r="D120" s="97" t="s">
        <v>425</v>
      </c>
      <c r="E120" s="97" t="s">
        <v>4</v>
      </c>
      <c r="F120" s="100" t="s">
        <v>5</v>
      </c>
      <c r="G120" s="97" t="s">
        <v>1288</v>
      </c>
      <c r="H120" s="101">
        <v>43647</v>
      </c>
      <c r="I120" s="101">
        <v>43759</v>
      </c>
      <c r="J120" s="102" t="s">
        <v>6</v>
      </c>
      <c r="K120" s="103" t="s">
        <v>7</v>
      </c>
      <c r="L120" s="104" t="s">
        <v>8</v>
      </c>
      <c r="M120" s="105">
        <v>0</v>
      </c>
      <c r="N120" s="106">
        <v>2199.96</v>
      </c>
      <c r="O120" s="103" t="s">
        <v>97</v>
      </c>
      <c r="P120" s="101">
        <v>43759</v>
      </c>
      <c r="Q120" s="103" t="s">
        <v>88</v>
      </c>
      <c r="R120" s="106">
        <v>2199.96</v>
      </c>
      <c r="S120" s="102"/>
      <c r="T120" s="104"/>
      <c r="U120" s="102" t="s">
        <v>11</v>
      </c>
      <c r="V120" s="102" t="s">
        <v>12</v>
      </c>
      <c r="W120" s="102" t="s">
        <v>13</v>
      </c>
      <c r="X120" s="102" t="s">
        <v>14</v>
      </c>
      <c r="Y120" s="108">
        <v>4340</v>
      </c>
      <c r="Z120" s="108">
        <v>9041101</v>
      </c>
      <c r="AA120" s="139">
        <v>5.0635682129416453E-4</v>
      </c>
      <c r="AB120" s="99" t="s">
        <v>2833</v>
      </c>
    </row>
    <row r="121" spans="1:28" ht="15" customHeight="1" x14ac:dyDescent="0.25">
      <c r="A121" s="97" t="s">
        <v>1820</v>
      </c>
      <c r="B121" s="98">
        <v>3</v>
      </c>
      <c r="C121" s="99" t="s">
        <v>1562</v>
      </c>
      <c r="D121" s="97" t="s">
        <v>425</v>
      </c>
      <c r="E121" s="97" t="s">
        <v>4</v>
      </c>
      <c r="F121" s="100" t="s">
        <v>5</v>
      </c>
      <c r="G121" s="97" t="s">
        <v>1288</v>
      </c>
      <c r="H121" s="101">
        <v>43647</v>
      </c>
      <c r="I121" s="101">
        <v>43759</v>
      </c>
      <c r="J121" s="102" t="s">
        <v>6</v>
      </c>
      <c r="K121" s="103" t="s">
        <v>7</v>
      </c>
      <c r="L121" s="104" t="s">
        <v>8</v>
      </c>
      <c r="M121" s="105">
        <v>0</v>
      </c>
      <c r="N121" s="106">
        <v>6053.67</v>
      </c>
      <c r="O121" s="103" t="s">
        <v>97</v>
      </c>
      <c r="P121" s="101">
        <v>43759</v>
      </c>
      <c r="Q121" s="103" t="s">
        <v>88</v>
      </c>
      <c r="R121" s="106">
        <v>6053.67</v>
      </c>
      <c r="S121" s="102"/>
      <c r="T121" s="104"/>
      <c r="U121" s="102" t="s">
        <v>11</v>
      </c>
      <c r="V121" s="102" t="s">
        <v>12</v>
      </c>
      <c r="W121" s="102" t="s">
        <v>13</v>
      </c>
      <c r="X121" s="102" t="s">
        <v>14</v>
      </c>
      <c r="Y121" s="108">
        <v>4340</v>
      </c>
      <c r="Z121" s="108">
        <v>9041101</v>
      </c>
      <c r="AA121" s="139">
        <v>1.3933512874615198E-3</v>
      </c>
      <c r="AB121" s="99" t="s">
        <v>2833</v>
      </c>
    </row>
    <row r="122" spans="1:28" ht="15" customHeight="1" x14ac:dyDescent="0.25">
      <c r="A122" s="97" t="s">
        <v>1820</v>
      </c>
      <c r="B122" s="98">
        <v>3</v>
      </c>
      <c r="C122" s="99" t="s">
        <v>1562</v>
      </c>
      <c r="D122" s="97" t="s">
        <v>425</v>
      </c>
      <c r="E122" s="97" t="s">
        <v>4</v>
      </c>
      <c r="F122" s="100" t="s">
        <v>5</v>
      </c>
      <c r="G122" s="97" t="s">
        <v>1288</v>
      </c>
      <c r="H122" s="101">
        <v>43647</v>
      </c>
      <c r="I122" s="101">
        <v>43782</v>
      </c>
      <c r="J122" s="102" t="s">
        <v>6</v>
      </c>
      <c r="K122" s="103" t="s">
        <v>98</v>
      </c>
      <c r="L122" s="104" t="s">
        <v>2165</v>
      </c>
      <c r="M122" s="105">
        <v>0</v>
      </c>
      <c r="N122" s="106">
        <v>10137.84</v>
      </c>
      <c r="O122" s="103" t="s">
        <v>481</v>
      </c>
      <c r="P122" s="101">
        <v>43782</v>
      </c>
      <c r="Q122" s="103" t="s">
        <v>482</v>
      </c>
      <c r="R122" s="106">
        <v>10137.84</v>
      </c>
      <c r="S122" s="102"/>
      <c r="T122" s="104"/>
      <c r="U122" s="102" t="s">
        <v>11</v>
      </c>
      <c r="V122" s="102" t="s">
        <v>12</v>
      </c>
      <c r="W122" s="102" t="s">
        <v>13</v>
      </c>
      <c r="X122" s="102" t="s">
        <v>14</v>
      </c>
      <c r="Y122" s="108">
        <v>4300</v>
      </c>
      <c r="Z122" s="108">
        <v>9041101</v>
      </c>
      <c r="AA122" s="139">
        <v>3.6134974364686119E-3</v>
      </c>
      <c r="AB122" s="99" t="s">
        <v>2834</v>
      </c>
    </row>
    <row r="123" spans="1:28" ht="15" customHeight="1" x14ac:dyDescent="0.25">
      <c r="A123" s="97" t="s">
        <v>1820</v>
      </c>
      <c r="B123" s="98">
        <v>3</v>
      </c>
      <c r="C123" s="99" t="s">
        <v>1562</v>
      </c>
      <c r="D123" s="97" t="s">
        <v>425</v>
      </c>
      <c r="E123" s="97" t="s">
        <v>4</v>
      </c>
      <c r="F123" s="100" t="s">
        <v>5</v>
      </c>
      <c r="G123" s="97" t="s">
        <v>1288</v>
      </c>
      <c r="H123" s="101">
        <v>43647</v>
      </c>
      <c r="I123" s="101">
        <v>43782</v>
      </c>
      <c r="J123" s="102" t="s">
        <v>6</v>
      </c>
      <c r="K123" s="103" t="s">
        <v>98</v>
      </c>
      <c r="L123" s="104" t="s">
        <v>2165</v>
      </c>
      <c r="M123" s="105">
        <v>0</v>
      </c>
      <c r="N123" s="106">
        <v>130</v>
      </c>
      <c r="O123" s="103" t="s">
        <v>481</v>
      </c>
      <c r="P123" s="101">
        <v>43782</v>
      </c>
      <c r="Q123" s="103" t="s">
        <v>482</v>
      </c>
      <c r="R123" s="106">
        <v>130</v>
      </c>
      <c r="S123" s="102"/>
      <c r="T123" s="104"/>
      <c r="U123" s="102" t="s">
        <v>11</v>
      </c>
      <c r="V123" s="102" t="s">
        <v>12</v>
      </c>
      <c r="W123" s="102" t="s">
        <v>13</v>
      </c>
      <c r="X123" s="102" t="s">
        <v>14</v>
      </c>
      <c r="Y123" s="108">
        <v>4340</v>
      </c>
      <c r="Z123" s="108">
        <v>9041101</v>
      </c>
      <c r="AA123" s="139">
        <v>4.6336760763724774E-5</v>
      </c>
      <c r="AB123" s="99" t="s">
        <v>2834</v>
      </c>
    </row>
    <row r="124" spans="1:28" ht="15" customHeight="1" x14ac:dyDescent="0.25">
      <c r="A124" s="97" t="s">
        <v>1820</v>
      </c>
      <c r="B124" s="98">
        <v>3</v>
      </c>
      <c r="C124" s="99" t="s">
        <v>1562</v>
      </c>
      <c r="D124" s="97" t="s">
        <v>425</v>
      </c>
      <c r="E124" s="97" t="s">
        <v>4</v>
      </c>
      <c r="F124" s="100" t="s">
        <v>5</v>
      </c>
      <c r="G124" s="97" t="s">
        <v>1288</v>
      </c>
      <c r="H124" s="101">
        <v>43647</v>
      </c>
      <c r="I124" s="101">
        <v>43782</v>
      </c>
      <c r="J124" s="102" t="s">
        <v>6</v>
      </c>
      <c r="K124" s="103" t="s">
        <v>98</v>
      </c>
      <c r="L124" s="104" t="s">
        <v>2165</v>
      </c>
      <c r="M124" s="105">
        <v>0</v>
      </c>
      <c r="N124" s="106">
        <v>247</v>
      </c>
      <c r="O124" s="103" t="s">
        <v>481</v>
      </c>
      <c r="P124" s="101">
        <v>43782</v>
      </c>
      <c r="Q124" s="103" t="s">
        <v>482</v>
      </c>
      <c r="R124" s="106">
        <v>247</v>
      </c>
      <c r="S124" s="102"/>
      <c r="T124" s="104"/>
      <c r="U124" s="102" t="s">
        <v>11</v>
      </c>
      <c r="V124" s="102" t="s">
        <v>12</v>
      </c>
      <c r="W124" s="102" t="s">
        <v>13</v>
      </c>
      <c r="X124" s="102" t="s">
        <v>14</v>
      </c>
      <c r="Y124" s="108">
        <v>4340</v>
      </c>
      <c r="Z124" s="108">
        <v>9041101</v>
      </c>
      <c r="AA124" s="139">
        <v>8.8039845451077069E-5</v>
      </c>
      <c r="AB124" s="99" t="s">
        <v>2834</v>
      </c>
    </row>
    <row r="125" spans="1:28" ht="15" customHeight="1" x14ac:dyDescent="0.25">
      <c r="A125" s="97" t="s">
        <v>1820</v>
      </c>
      <c r="B125" s="98">
        <v>3</v>
      </c>
      <c r="C125" s="99" t="s">
        <v>1562</v>
      </c>
      <c r="D125" s="97" t="s">
        <v>425</v>
      </c>
      <c r="E125" s="97" t="s">
        <v>4</v>
      </c>
      <c r="F125" s="100" t="s">
        <v>5</v>
      </c>
      <c r="G125" s="97" t="s">
        <v>1288</v>
      </c>
      <c r="H125" s="101">
        <v>43647</v>
      </c>
      <c r="I125" s="101">
        <v>43782</v>
      </c>
      <c r="J125" s="102" t="s">
        <v>6</v>
      </c>
      <c r="K125" s="103" t="s">
        <v>98</v>
      </c>
      <c r="L125" s="104" t="s">
        <v>2165</v>
      </c>
      <c r="M125" s="105">
        <v>0</v>
      </c>
      <c r="N125" s="106">
        <v>302.64</v>
      </c>
      <c r="O125" s="103" t="s">
        <v>481</v>
      </c>
      <c r="P125" s="101">
        <v>43782</v>
      </c>
      <c r="Q125" s="103" t="s">
        <v>482</v>
      </c>
      <c r="R125" s="106">
        <v>302.64</v>
      </c>
      <c r="S125" s="102"/>
      <c r="T125" s="104"/>
      <c r="U125" s="102" t="s">
        <v>11</v>
      </c>
      <c r="V125" s="102" t="s">
        <v>12</v>
      </c>
      <c r="W125" s="102" t="s">
        <v>13</v>
      </c>
      <c r="X125" s="102" t="s">
        <v>14</v>
      </c>
      <c r="Y125" s="108">
        <v>4340</v>
      </c>
      <c r="Z125" s="108">
        <v>9041101</v>
      </c>
      <c r="AA125" s="139">
        <v>1.0787197905795127E-4</v>
      </c>
      <c r="AB125" s="99" t="s">
        <v>2834</v>
      </c>
    </row>
    <row r="126" spans="1:28" ht="15" customHeight="1" x14ac:dyDescent="0.25">
      <c r="A126" s="97" t="s">
        <v>1820</v>
      </c>
      <c r="B126" s="98">
        <v>3</v>
      </c>
      <c r="C126" s="99" t="s">
        <v>1562</v>
      </c>
      <c r="D126" s="97" t="s">
        <v>425</v>
      </c>
      <c r="E126" s="97" t="s">
        <v>4</v>
      </c>
      <c r="F126" s="100" t="s">
        <v>5</v>
      </c>
      <c r="G126" s="97" t="s">
        <v>1288</v>
      </c>
      <c r="H126" s="101">
        <v>43647</v>
      </c>
      <c r="I126" s="101">
        <v>43782</v>
      </c>
      <c r="J126" s="102" t="s">
        <v>6</v>
      </c>
      <c r="K126" s="103" t="s">
        <v>98</v>
      </c>
      <c r="L126" s="104" t="s">
        <v>2165</v>
      </c>
      <c r="M126" s="105">
        <v>0</v>
      </c>
      <c r="N126" s="106">
        <v>832.78</v>
      </c>
      <c r="O126" s="103" t="s">
        <v>481</v>
      </c>
      <c r="P126" s="101">
        <v>43782</v>
      </c>
      <c r="Q126" s="103" t="s">
        <v>482</v>
      </c>
      <c r="R126" s="106">
        <v>832.78</v>
      </c>
      <c r="S126" s="102"/>
      <c r="T126" s="104"/>
      <c r="U126" s="102" t="s">
        <v>11</v>
      </c>
      <c r="V126" s="102" t="s">
        <v>12</v>
      </c>
      <c r="W126" s="102" t="s">
        <v>13</v>
      </c>
      <c r="X126" s="102" t="s">
        <v>14</v>
      </c>
      <c r="Y126" s="108">
        <v>4340</v>
      </c>
      <c r="Z126" s="108">
        <v>9041101</v>
      </c>
      <c r="AA126" s="139">
        <v>2.9683328945242089E-4</v>
      </c>
      <c r="AB126" s="97" t="s">
        <v>2834</v>
      </c>
    </row>
    <row r="127" spans="1:28" ht="15" customHeight="1" x14ac:dyDescent="0.25">
      <c r="A127" s="97" t="s">
        <v>1820</v>
      </c>
      <c r="B127" s="98">
        <v>3</v>
      </c>
      <c r="C127" s="99" t="s">
        <v>1562</v>
      </c>
      <c r="D127" s="97" t="s">
        <v>425</v>
      </c>
      <c r="E127" s="97" t="s">
        <v>4</v>
      </c>
      <c r="F127" s="100" t="s">
        <v>5</v>
      </c>
      <c r="G127" s="97" t="s">
        <v>1288</v>
      </c>
      <c r="H127" s="101">
        <v>43647</v>
      </c>
      <c r="I127" s="101">
        <v>43782</v>
      </c>
      <c r="J127" s="102" t="s">
        <v>6</v>
      </c>
      <c r="K127" s="103" t="s">
        <v>98</v>
      </c>
      <c r="L127" s="104" t="s">
        <v>2165</v>
      </c>
      <c r="M127" s="105">
        <v>0</v>
      </c>
      <c r="N127" s="106">
        <v>78</v>
      </c>
      <c r="O127" s="103" t="s">
        <v>481</v>
      </c>
      <c r="P127" s="101">
        <v>43782</v>
      </c>
      <c r="Q127" s="103" t="s">
        <v>482</v>
      </c>
      <c r="R127" s="106">
        <v>78</v>
      </c>
      <c r="S127" s="102"/>
      <c r="T127" s="104"/>
      <c r="U127" s="102" t="s">
        <v>11</v>
      </c>
      <c r="V127" s="102" t="s">
        <v>12</v>
      </c>
      <c r="W127" s="102" t="s">
        <v>13</v>
      </c>
      <c r="X127" s="102" t="s">
        <v>14</v>
      </c>
      <c r="Y127" s="108">
        <v>4340</v>
      </c>
      <c r="Z127" s="108">
        <v>9041101</v>
      </c>
      <c r="AA127" s="139">
        <v>2.7802056458234866E-5</v>
      </c>
      <c r="AB127" s="97" t="s">
        <v>2834</v>
      </c>
    </row>
    <row r="128" spans="1:28" ht="15" customHeight="1" x14ac:dyDescent="0.25">
      <c r="A128" s="97" t="s">
        <v>1820</v>
      </c>
      <c r="B128" s="98">
        <v>3</v>
      </c>
      <c r="C128" s="99" t="s">
        <v>1562</v>
      </c>
      <c r="D128" s="99" t="s">
        <v>425</v>
      </c>
      <c r="E128" s="97" t="s">
        <v>4</v>
      </c>
      <c r="F128" s="100" t="s">
        <v>5</v>
      </c>
      <c r="G128" s="99" t="s">
        <v>1288</v>
      </c>
      <c r="H128" s="101">
        <v>43647</v>
      </c>
      <c r="I128" s="101">
        <v>43782</v>
      </c>
      <c r="J128" s="102" t="s">
        <v>6</v>
      </c>
      <c r="K128" s="103" t="s">
        <v>98</v>
      </c>
      <c r="L128" s="104" t="s">
        <v>2165</v>
      </c>
      <c r="M128" s="105">
        <v>0</v>
      </c>
      <c r="N128" s="106">
        <v>39</v>
      </c>
      <c r="O128" s="103" t="s">
        <v>481</v>
      </c>
      <c r="P128" s="101">
        <v>43782</v>
      </c>
      <c r="Q128" s="103" t="s">
        <v>482</v>
      </c>
      <c r="R128" s="106">
        <v>39</v>
      </c>
      <c r="S128" s="110"/>
      <c r="T128" s="104"/>
      <c r="U128" s="102" t="s">
        <v>11</v>
      </c>
      <c r="V128" s="102" t="s">
        <v>12</v>
      </c>
      <c r="W128" s="102" t="s">
        <v>13</v>
      </c>
      <c r="X128" s="102" t="s">
        <v>14</v>
      </c>
      <c r="Y128" s="108">
        <v>4340</v>
      </c>
      <c r="Z128" s="108">
        <v>9041101</v>
      </c>
      <c r="AA128" s="139">
        <v>1.3901028229117433E-5</v>
      </c>
      <c r="AB128" s="111" t="s">
        <v>2834</v>
      </c>
    </row>
    <row r="129" spans="1:28" ht="15" customHeight="1" x14ac:dyDescent="0.25">
      <c r="A129" s="97" t="s">
        <v>1820</v>
      </c>
      <c r="B129" s="98">
        <v>3</v>
      </c>
      <c r="C129" s="99" t="s">
        <v>1562</v>
      </c>
      <c r="D129" s="97" t="s">
        <v>425</v>
      </c>
      <c r="E129" s="97" t="s">
        <v>4</v>
      </c>
      <c r="F129" s="97" t="s">
        <v>5</v>
      </c>
      <c r="G129" s="99" t="s">
        <v>1287</v>
      </c>
      <c r="H129" s="101">
        <v>43647</v>
      </c>
      <c r="I129" s="101">
        <v>43759</v>
      </c>
      <c r="J129" s="102" t="s">
        <v>6</v>
      </c>
      <c r="K129" s="103" t="s">
        <v>179</v>
      </c>
      <c r="L129" s="99" t="s">
        <v>180</v>
      </c>
      <c r="M129" s="105">
        <v>0</v>
      </c>
      <c r="N129" s="114">
        <v>1306.26</v>
      </c>
      <c r="O129" s="103" t="s">
        <v>217</v>
      </c>
      <c r="P129" s="101">
        <v>43759</v>
      </c>
      <c r="Q129" s="103" t="s">
        <v>88</v>
      </c>
      <c r="R129" s="114">
        <v>1306.26</v>
      </c>
      <c r="S129" s="102"/>
      <c r="T129" s="103"/>
      <c r="U129" s="102" t="s">
        <v>11</v>
      </c>
      <c r="V129" s="102" t="s">
        <v>12</v>
      </c>
      <c r="W129" s="102" t="s">
        <v>13</v>
      </c>
      <c r="X129" s="102" t="s">
        <v>14</v>
      </c>
      <c r="Y129" s="113">
        <v>4400</v>
      </c>
      <c r="Z129" s="113">
        <v>9041101</v>
      </c>
      <c r="AA129" s="139">
        <v>1.6461631397248165E-3</v>
      </c>
      <c r="AB129" s="115" t="s">
        <v>1488</v>
      </c>
    </row>
    <row r="130" spans="1:28" ht="15" customHeight="1" x14ac:dyDescent="0.25">
      <c r="A130" s="97" t="s">
        <v>1820</v>
      </c>
      <c r="B130" s="98">
        <v>3</v>
      </c>
      <c r="C130" s="99" t="s">
        <v>1562</v>
      </c>
      <c r="D130" s="97" t="s">
        <v>425</v>
      </c>
      <c r="E130" s="97" t="s">
        <v>4</v>
      </c>
      <c r="F130" s="99" t="s">
        <v>5</v>
      </c>
      <c r="G130" s="111" t="s">
        <v>1287</v>
      </c>
      <c r="H130" s="101">
        <v>43647</v>
      </c>
      <c r="I130" s="101">
        <v>43759</v>
      </c>
      <c r="J130" s="102" t="s">
        <v>6</v>
      </c>
      <c r="K130" s="103" t="s">
        <v>179</v>
      </c>
      <c r="L130" s="99" t="s">
        <v>180</v>
      </c>
      <c r="M130" s="105">
        <v>0</v>
      </c>
      <c r="N130" s="106">
        <v>19593.919999999998</v>
      </c>
      <c r="O130" s="103" t="s">
        <v>218</v>
      </c>
      <c r="P130" s="101">
        <v>43759</v>
      </c>
      <c r="Q130" s="103" t="s">
        <v>88</v>
      </c>
      <c r="R130" s="106">
        <v>19593.919999999998</v>
      </c>
      <c r="S130" s="102"/>
      <c r="T130" s="97"/>
      <c r="U130" s="102" t="s">
        <v>11</v>
      </c>
      <c r="V130" s="102" t="s">
        <v>12</v>
      </c>
      <c r="W130" s="102" t="s">
        <v>13</v>
      </c>
      <c r="X130" s="102" t="s">
        <v>14</v>
      </c>
      <c r="Y130" s="113">
        <v>4400</v>
      </c>
      <c r="Z130" s="113">
        <v>9041101</v>
      </c>
      <c r="AA130" s="139">
        <v>2.4692472300091004E-2</v>
      </c>
      <c r="AB130" s="115" t="s">
        <v>1488</v>
      </c>
    </row>
    <row r="131" spans="1:28" ht="15" customHeight="1" x14ac:dyDescent="0.25">
      <c r="A131" s="97" t="s">
        <v>2799</v>
      </c>
      <c r="B131" s="98">
        <v>3</v>
      </c>
      <c r="C131" s="99" t="s">
        <v>1565</v>
      </c>
      <c r="D131" s="97" t="s">
        <v>425</v>
      </c>
      <c r="E131" s="97" t="s">
        <v>4</v>
      </c>
      <c r="F131" s="97" t="s">
        <v>284</v>
      </c>
      <c r="G131" s="99" t="s">
        <v>285</v>
      </c>
      <c r="H131" s="101">
        <v>44378</v>
      </c>
      <c r="I131" s="101">
        <v>44447</v>
      </c>
      <c r="J131" s="102" t="s">
        <v>2726</v>
      </c>
      <c r="K131" s="103"/>
      <c r="L131" s="97" t="s">
        <v>2929</v>
      </c>
      <c r="M131" s="105">
        <v>0</v>
      </c>
      <c r="N131" s="114">
        <v>800</v>
      </c>
      <c r="O131" s="103">
        <v>100653</v>
      </c>
      <c r="P131" s="101">
        <v>44447</v>
      </c>
      <c r="Q131" s="103" t="s">
        <v>2939</v>
      </c>
      <c r="R131" s="105">
        <v>800</v>
      </c>
      <c r="S131" s="98"/>
      <c r="T131" s="103"/>
      <c r="U131" s="102" t="s">
        <v>11</v>
      </c>
      <c r="V131" s="102" t="s">
        <v>12</v>
      </c>
      <c r="W131" s="102" t="s">
        <v>13</v>
      </c>
      <c r="X131" s="102" t="s">
        <v>14</v>
      </c>
      <c r="Y131" s="113">
        <v>5800</v>
      </c>
      <c r="Z131" s="113">
        <v>9041101</v>
      </c>
      <c r="AA131" s="139">
        <v>4.3735683397387885E-4</v>
      </c>
      <c r="AB131" s="118" t="s">
        <v>2800</v>
      </c>
    </row>
    <row r="132" spans="1:28" ht="15" customHeight="1" x14ac:dyDescent="0.25">
      <c r="A132" s="97" t="s">
        <v>2799</v>
      </c>
      <c r="B132" s="98">
        <v>3</v>
      </c>
      <c r="C132" s="99" t="s">
        <v>1565</v>
      </c>
      <c r="D132" s="99" t="s">
        <v>425</v>
      </c>
      <c r="E132" s="97" t="s">
        <v>4</v>
      </c>
      <c r="F132" s="100" t="s">
        <v>284</v>
      </c>
      <c r="G132" s="99" t="s">
        <v>285</v>
      </c>
      <c r="H132" s="101">
        <v>44378</v>
      </c>
      <c r="I132" s="101">
        <v>44468</v>
      </c>
      <c r="J132" s="102" t="s">
        <v>2726</v>
      </c>
      <c r="K132" s="103"/>
      <c r="L132" s="104" t="s">
        <v>2929</v>
      </c>
      <c r="M132" s="105">
        <v>0</v>
      </c>
      <c r="N132" s="106">
        <v>7360</v>
      </c>
      <c r="O132" s="103">
        <v>101514</v>
      </c>
      <c r="P132" s="101">
        <v>44468</v>
      </c>
      <c r="Q132" s="103" t="s">
        <v>3008</v>
      </c>
      <c r="R132" s="106">
        <v>7360</v>
      </c>
      <c r="S132" s="110"/>
      <c r="T132" s="104"/>
      <c r="U132" s="102" t="s">
        <v>11</v>
      </c>
      <c r="V132" s="102" t="s">
        <v>12</v>
      </c>
      <c r="W132" s="102" t="s">
        <v>13</v>
      </c>
      <c r="X132" s="102" t="s">
        <v>14</v>
      </c>
      <c r="Y132" s="108">
        <v>5800</v>
      </c>
      <c r="Z132" s="108">
        <v>9041101</v>
      </c>
      <c r="AA132" s="139">
        <v>4.0236828725596857E-3</v>
      </c>
      <c r="AB132" s="111" t="s">
        <v>2800</v>
      </c>
    </row>
    <row r="133" spans="1:28" ht="15" customHeight="1" x14ac:dyDescent="0.25">
      <c r="A133" s="97" t="s">
        <v>2799</v>
      </c>
      <c r="B133" s="98">
        <v>3</v>
      </c>
      <c r="C133" s="99" t="s">
        <v>1565</v>
      </c>
      <c r="D133" s="99" t="s">
        <v>425</v>
      </c>
      <c r="E133" s="97" t="s">
        <v>4</v>
      </c>
      <c r="F133" s="100" t="s">
        <v>284</v>
      </c>
      <c r="G133" s="99" t="s">
        <v>285</v>
      </c>
      <c r="H133" s="101">
        <v>44378</v>
      </c>
      <c r="I133" s="101">
        <v>45474</v>
      </c>
      <c r="J133" s="102" t="s">
        <v>2726</v>
      </c>
      <c r="K133" s="103" t="s">
        <v>2811</v>
      </c>
      <c r="L133" s="104" t="s">
        <v>2929</v>
      </c>
      <c r="M133" s="105">
        <v>170210</v>
      </c>
      <c r="N133" s="106">
        <v>170210</v>
      </c>
      <c r="O133" s="103"/>
      <c r="P133" s="101"/>
      <c r="Q133" s="103"/>
      <c r="R133" s="106">
        <v>0</v>
      </c>
      <c r="S133" s="110"/>
      <c r="T133" s="104"/>
      <c r="U133" s="102" t="s">
        <v>11</v>
      </c>
      <c r="V133" s="102" t="s">
        <v>12</v>
      </c>
      <c r="W133" s="102" t="s">
        <v>13</v>
      </c>
      <c r="X133" s="102" t="s">
        <v>14</v>
      </c>
      <c r="Y133" s="108">
        <v>5800</v>
      </c>
      <c r="Z133" s="108">
        <v>9041101</v>
      </c>
      <c r="AA133" s="139">
        <v>0</v>
      </c>
      <c r="AB133" s="111" t="s">
        <v>2800</v>
      </c>
    </row>
    <row r="134" spans="1:28" ht="15" customHeight="1" x14ac:dyDescent="0.25">
      <c r="A134" s="97" t="s">
        <v>2799</v>
      </c>
      <c r="B134" s="98">
        <v>3</v>
      </c>
      <c r="C134" s="99" t="s">
        <v>1565</v>
      </c>
      <c r="D134" s="99" t="s">
        <v>425</v>
      </c>
      <c r="E134" s="97" t="s">
        <v>4</v>
      </c>
      <c r="F134" s="100" t="s">
        <v>284</v>
      </c>
      <c r="G134" s="99" t="s">
        <v>285</v>
      </c>
      <c r="H134" s="101">
        <v>44502</v>
      </c>
      <c r="I134" s="101">
        <v>44508</v>
      </c>
      <c r="J134" s="102" t="s">
        <v>2726</v>
      </c>
      <c r="K134" s="103" t="s">
        <v>3040</v>
      </c>
      <c r="L134" s="104" t="s">
        <v>3042</v>
      </c>
      <c r="M134" s="105">
        <v>0</v>
      </c>
      <c r="N134" s="106">
        <v>9450</v>
      </c>
      <c r="O134" s="103">
        <v>102578</v>
      </c>
      <c r="P134" s="101">
        <v>44508</v>
      </c>
      <c r="Q134" s="103" t="s">
        <v>3043</v>
      </c>
      <c r="R134" s="106">
        <v>9450</v>
      </c>
      <c r="S134" s="110"/>
      <c r="T134" s="104"/>
      <c r="U134" s="102" t="s">
        <v>11</v>
      </c>
      <c r="V134" s="102" t="s">
        <v>12</v>
      </c>
      <c r="W134" s="102" t="s">
        <v>13</v>
      </c>
      <c r="X134" s="102" t="s">
        <v>14</v>
      </c>
      <c r="Y134" s="108">
        <v>5800</v>
      </c>
      <c r="Z134" s="108">
        <v>9041101</v>
      </c>
      <c r="AA134" s="139">
        <v>0.19273913930246789</v>
      </c>
      <c r="AB134" s="111" t="s">
        <v>3096</v>
      </c>
    </row>
    <row r="135" spans="1:28" ht="15" customHeight="1" x14ac:dyDescent="0.25">
      <c r="A135" s="97" t="s">
        <v>1817</v>
      </c>
      <c r="B135" s="98">
        <v>3</v>
      </c>
      <c r="C135" s="99" t="s">
        <v>318</v>
      </c>
      <c r="D135" s="97" t="s">
        <v>425</v>
      </c>
      <c r="E135" s="97" t="s">
        <v>4</v>
      </c>
      <c r="F135" s="97" t="s">
        <v>671</v>
      </c>
      <c r="G135" s="99" t="s">
        <v>318</v>
      </c>
      <c r="H135" s="101">
        <v>43887</v>
      </c>
      <c r="I135" s="101">
        <v>44173</v>
      </c>
      <c r="J135" s="102" t="s">
        <v>1051</v>
      </c>
      <c r="K135" s="103"/>
      <c r="L135" s="104" t="s">
        <v>685</v>
      </c>
      <c r="M135" s="105">
        <v>0</v>
      </c>
      <c r="N135" s="114">
        <v>12744.48</v>
      </c>
      <c r="O135" s="103" t="s">
        <v>867</v>
      </c>
      <c r="P135" s="101">
        <v>44173</v>
      </c>
      <c r="Q135" s="103" t="s">
        <v>1539</v>
      </c>
      <c r="R135" s="106">
        <v>12744.48</v>
      </c>
      <c r="S135" s="98"/>
      <c r="T135" s="103"/>
      <c r="U135" s="102" t="s">
        <v>11</v>
      </c>
      <c r="V135" s="102" t="s">
        <v>12</v>
      </c>
      <c r="W135" s="102" t="s">
        <v>13</v>
      </c>
      <c r="X135" s="102" t="s">
        <v>14</v>
      </c>
      <c r="Y135" s="113">
        <v>6250</v>
      </c>
      <c r="Z135" s="113">
        <v>9041101</v>
      </c>
      <c r="AA135" s="139">
        <v>2.8307881484535204E-2</v>
      </c>
      <c r="AB135" s="99" t="s">
        <v>2663</v>
      </c>
    </row>
    <row r="136" spans="1:28" ht="15" customHeight="1" x14ac:dyDescent="0.25">
      <c r="A136" s="97" t="s">
        <v>1817</v>
      </c>
      <c r="B136" s="98">
        <v>3</v>
      </c>
      <c r="C136" s="99" t="s">
        <v>318</v>
      </c>
      <c r="D136" s="99" t="s">
        <v>425</v>
      </c>
      <c r="E136" s="97" t="s">
        <v>4</v>
      </c>
      <c r="F136" s="100" t="s">
        <v>658</v>
      </c>
      <c r="G136" s="99" t="s">
        <v>1233</v>
      </c>
      <c r="H136" s="101">
        <v>44084</v>
      </c>
      <c r="I136" s="101">
        <v>44818</v>
      </c>
      <c r="J136" s="102" t="s">
        <v>1051</v>
      </c>
      <c r="K136" s="103" t="s">
        <v>1247</v>
      </c>
      <c r="L136" s="99" t="s">
        <v>1350</v>
      </c>
      <c r="M136" s="105">
        <v>0</v>
      </c>
      <c r="N136" s="106">
        <v>40000</v>
      </c>
      <c r="O136" s="103" t="s">
        <v>2369</v>
      </c>
      <c r="P136" s="101">
        <v>44309</v>
      </c>
      <c r="Q136" s="103" t="s">
        <v>2368</v>
      </c>
      <c r="R136" s="106">
        <v>40000</v>
      </c>
      <c r="S136" s="110"/>
      <c r="T136" s="104"/>
      <c r="U136" s="102" t="s">
        <v>11</v>
      </c>
      <c r="V136" s="102" t="s">
        <v>12</v>
      </c>
      <c r="W136" s="102" t="s">
        <v>13</v>
      </c>
      <c r="X136" s="102" t="s">
        <v>14</v>
      </c>
      <c r="Y136" s="108">
        <v>6250</v>
      </c>
      <c r="Z136" s="108">
        <v>9041101</v>
      </c>
      <c r="AA136" s="139">
        <v>1</v>
      </c>
      <c r="AB136" s="111" t="s">
        <v>1248</v>
      </c>
    </row>
    <row r="137" spans="1:28" ht="15" customHeight="1" x14ac:dyDescent="0.25">
      <c r="A137" s="97" t="s">
        <v>1819</v>
      </c>
      <c r="B137" s="98">
        <v>3</v>
      </c>
      <c r="C137" s="97" t="s">
        <v>1656</v>
      </c>
      <c r="D137" s="97" t="s">
        <v>425</v>
      </c>
      <c r="E137" s="99" t="s">
        <v>4</v>
      </c>
      <c r="F137" s="99" t="s">
        <v>492</v>
      </c>
      <c r="G137" s="99" t="s">
        <v>140</v>
      </c>
      <c r="H137" s="101">
        <v>43770</v>
      </c>
      <c r="I137" s="101">
        <v>43864</v>
      </c>
      <c r="J137" s="102" t="s">
        <v>6</v>
      </c>
      <c r="K137" s="97" t="s">
        <v>147</v>
      </c>
      <c r="L137" s="99" t="s">
        <v>148</v>
      </c>
      <c r="M137" s="105">
        <v>0</v>
      </c>
      <c r="N137" s="105">
        <v>13596.83</v>
      </c>
      <c r="O137" s="103">
        <v>3207761219</v>
      </c>
      <c r="P137" s="101">
        <v>43864</v>
      </c>
      <c r="Q137" s="103" t="s">
        <v>604</v>
      </c>
      <c r="R137" s="105">
        <v>13596.83</v>
      </c>
      <c r="S137" s="110"/>
      <c r="T137" s="97"/>
      <c r="U137" s="102" t="s">
        <v>11</v>
      </c>
      <c r="V137" s="102" t="s">
        <v>12</v>
      </c>
      <c r="W137" s="102" t="s">
        <v>13</v>
      </c>
      <c r="X137" s="102" t="s">
        <v>14</v>
      </c>
      <c r="Y137" s="113">
        <v>4300</v>
      </c>
      <c r="Z137" s="113">
        <v>9041101</v>
      </c>
      <c r="AA137" s="139">
        <v>3.1596417264942563E-2</v>
      </c>
      <c r="AB137" s="104" t="s">
        <v>3258</v>
      </c>
    </row>
    <row r="138" spans="1:28" ht="15" customHeight="1" x14ac:dyDescent="0.25">
      <c r="A138" s="97" t="s">
        <v>1819</v>
      </c>
      <c r="B138" s="98">
        <v>3</v>
      </c>
      <c r="C138" s="97" t="s">
        <v>1656</v>
      </c>
      <c r="D138" s="99" t="s">
        <v>425</v>
      </c>
      <c r="E138" s="97" t="s">
        <v>4</v>
      </c>
      <c r="F138" s="100" t="s">
        <v>492</v>
      </c>
      <c r="G138" s="99" t="s">
        <v>140</v>
      </c>
      <c r="H138" s="101">
        <v>43770</v>
      </c>
      <c r="I138" s="101">
        <v>43864</v>
      </c>
      <c r="J138" s="102" t="s">
        <v>6</v>
      </c>
      <c r="K138" s="103" t="s">
        <v>147</v>
      </c>
      <c r="L138" s="104" t="s">
        <v>148</v>
      </c>
      <c r="M138" s="105">
        <v>0</v>
      </c>
      <c r="N138" s="106">
        <v>7123.78</v>
      </c>
      <c r="O138" s="103">
        <v>3207761219</v>
      </c>
      <c r="P138" s="101">
        <v>43864</v>
      </c>
      <c r="Q138" s="103" t="s">
        <v>604</v>
      </c>
      <c r="R138" s="106">
        <v>7123.78</v>
      </c>
      <c r="S138" s="110"/>
      <c r="T138" s="104"/>
      <c r="U138" s="102" t="s">
        <v>11</v>
      </c>
      <c r="V138" s="102" t="s">
        <v>12</v>
      </c>
      <c r="W138" s="102" t="s">
        <v>13</v>
      </c>
      <c r="X138" s="102" t="s">
        <v>14</v>
      </c>
      <c r="Y138" s="108">
        <v>4400</v>
      </c>
      <c r="Z138" s="108">
        <v>9041101</v>
      </c>
      <c r="AA138" s="139">
        <v>1.6554294301219661E-2</v>
      </c>
      <c r="AB138" s="104" t="s">
        <v>3258</v>
      </c>
    </row>
    <row r="139" spans="1:28" ht="15" customHeight="1" x14ac:dyDescent="0.25">
      <c r="A139" s="97" t="s">
        <v>1818</v>
      </c>
      <c r="B139" s="98">
        <v>3</v>
      </c>
      <c r="C139" s="99" t="s">
        <v>1566</v>
      </c>
      <c r="D139" s="99" t="s">
        <v>425</v>
      </c>
      <c r="E139" s="97" t="s">
        <v>4</v>
      </c>
      <c r="F139" s="100" t="s">
        <v>591</v>
      </c>
      <c r="G139" s="99" t="s">
        <v>1231</v>
      </c>
      <c r="H139" s="101">
        <v>43971</v>
      </c>
      <c r="I139" s="101">
        <v>44060</v>
      </c>
      <c r="J139" s="102" t="s">
        <v>1051</v>
      </c>
      <c r="K139" s="103" t="s">
        <v>826</v>
      </c>
      <c r="L139" s="104" t="s">
        <v>850</v>
      </c>
      <c r="M139" s="105">
        <v>0</v>
      </c>
      <c r="N139" s="106">
        <v>2600</v>
      </c>
      <c r="O139" s="103" t="s">
        <v>1124</v>
      </c>
      <c r="P139" s="101">
        <v>44060</v>
      </c>
      <c r="Q139" s="103" t="s">
        <v>1121</v>
      </c>
      <c r="R139" s="106">
        <v>2600</v>
      </c>
      <c r="S139" s="110"/>
      <c r="T139" s="104"/>
      <c r="U139" s="102" t="s">
        <v>11</v>
      </c>
      <c r="V139" s="102" t="s">
        <v>12</v>
      </c>
      <c r="W139" s="102" t="s">
        <v>13</v>
      </c>
      <c r="X139" s="102" t="s">
        <v>14</v>
      </c>
      <c r="Y139" s="108">
        <v>5850</v>
      </c>
      <c r="Z139" s="108">
        <v>9041101</v>
      </c>
      <c r="AA139" s="139">
        <v>1</v>
      </c>
      <c r="AB139" s="111" t="s">
        <v>1202</v>
      </c>
    </row>
    <row r="140" spans="1:28" ht="15" customHeight="1" x14ac:dyDescent="0.25">
      <c r="A140" s="97" t="s">
        <v>2408</v>
      </c>
      <c r="B140" s="98">
        <v>3</v>
      </c>
      <c r="C140" s="97" t="s">
        <v>1571</v>
      </c>
      <c r="D140" s="97" t="s">
        <v>425</v>
      </c>
      <c r="E140" s="97" t="s">
        <v>4</v>
      </c>
      <c r="F140" s="100" t="s">
        <v>399</v>
      </c>
      <c r="G140" s="97" t="s">
        <v>351</v>
      </c>
      <c r="H140" s="101">
        <v>44319</v>
      </c>
      <c r="I140" s="101">
        <v>44448</v>
      </c>
      <c r="J140" s="102" t="s">
        <v>2726</v>
      </c>
      <c r="K140" s="103"/>
      <c r="L140" s="104" t="s">
        <v>2519</v>
      </c>
      <c r="M140" s="105">
        <v>0</v>
      </c>
      <c r="N140" s="106">
        <v>24160.2</v>
      </c>
      <c r="O140" s="103" t="s">
        <v>2975</v>
      </c>
      <c r="P140" s="101">
        <v>44448</v>
      </c>
      <c r="Q140" s="103" t="s">
        <v>2974</v>
      </c>
      <c r="R140" s="106">
        <v>24160.2</v>
      </c>
      <c r="S140" s="102"/>
      <c r="T140" s="104"/>
      <c r="U140" s="102" t="s">
        <v>11</v>
      </c>
      <c r="V140" s="102" t="s">
        <v>12</v>
      </c>
      <c r="W140" s="102" t="s">
        <v>13</v>
      </c>
      <c r="X140" s="102" t="s">
        <v>14</v>
      </c>
      <c r="Y140" s="108">
        <v>6210</v>
      </c>
      <c r="Z140" s="108">
        <v>9041101</v>
      </c>
      <c r="AA140" s="139">
        <v>9.8402199368699733E-2</v>
      </c>
      <c r="AB140" s="99" t="s">
        <v>2448</v>
      </c>
    </row>
    <row r="141" spans="1:28" ht="15" customHeight="1" x14ac:dyDescent="0.25">
      <c r="A141" s="97" t="s">
        <v>2408</v>
      </c>
      <c r="B141" s="98">
        <v>3</v>
      </c>
      <c r="C141" s="99" t="s">
        <v>1571</v>
      </c>
      <c r="D141" s="99" t="s">
        <v>425</v>
      </c>
      <c r="E141" s="97" t="s">
        <v>4</v>
      </c>
      <c r="F141" s="100" t="s">
        <v>399</v>
      </c>
      <c r="G141" s="99" t="s">
        <v>351</v>
      </c>
      <c r="H141" s="101">
        <v>44319</v>
      </c>
      <c r="I141" s="101">
        <v>44470</v>
      </c>
      <c r="J141" s="102" t="s">
        <v>2726</v>
      </c>
      <c r="K141" s="103"/>
      <c r="L141" s="104" t="s">
        <v>2519</v>
      </c>
      <c r="M141" s="105">
        <v>0</v>
      </c>
      <c r="N141" s="106">
        <v>18877.95</v>
      </c>
      <c r="O141" s="103" t="s">
        <v>3016</v>
      </c>
      <c r="P141" s="101">
        <v>44470</v>
      </c>
      <c r="Q141" s="103" t="s">
        <v>3017</v>
      </c>
      <c r="R141" s="106">
        <v>18877.95</v>
      </c>
      <c r="S141" s="110"/>
      <c r="T141" s="104"/>
      <c r="U141" s="102" t="s">
        <v>11</v>
      </c>
      <c r="V141" s="102" t="s">
        <v>12</v>
      </c>
      <c r="W141" s="102" t="s">
        <v>13</v>
      </c>
      <c r="X141" s="102" t="s">
        <v>14</v>
      </c>
      <c r="Y141" s="108">
        <v>6210</v>
      </c>
      <c r="Z141" s="108">
        <v>9041101</v>
      </c>
      <c r="AA141" s="139">
        <v>7.6888096935138997E-2</v>
      </c>
      <c r="AB141" s="111" t="s">
        <v>2448</v>
      </c>
    </row>
    <row r="142" spans="1:28" ht="15" customHeight="1" x14ac:dyDescent="0.25">
      <c r="A142" s="97" t="s">
        <v>2408</v>
      </c>
      <c r="B142" s="98">
        <v>3</v>
      </c>
      <c r="C142" s="99" t="s">
        <v>1571</v>
      </c>
      <c r="D142" s="99" t="s">
        <v>425</v>
      </c>
      <c r="E142" s="97" t="s">
        <v>4</v>
      </c>
      <c r="F142" s="100" t="s">
        <v>399</v>
      </c>
      <c r="G142" s="99" t="s">
        <v>351</v>
      </c>
      <c r="H142" s="101">
        <v>44319</v>
      </c>
      <c r="I142" s="101">
        <v>44488</v>
      </c>
      <c r="J142" s="102" t="s">
        <v>2726</v>
      </c>
      <c r="K142" s="103"/>
      <c r="L142" s="104" t="s">
        <v>2519</v>
      </c>
      <c r="M142" s="105">
        <v>0</v>
      </c>
      <c r="N142" s="106">
        <v>19695.11</v>
      </c>
      <c r="O142" s="103">
        <v>3339</v>
      </c>
      <c r="P142" s="101">
        <v>44488</v>
      </c>
      <c r="Q142" s="103" t="s">
        <v>3023</v>
      </c>
      <c r="R142" s="106">
        <v>19695.11</v>
      </c>
      <c r="S142" s="110"/>
      <c r="T142" s="104"/>
      <c r="U142" s="102" t="s">
        <v>11</v>
      </c>
      <c r="V142" s="102" t="s">
        <v>12</v>
      </c>
      <c r="W142" s="102" t="s">
        <v>13</v>
      </c>
      <c r="X142" s="102" t="s">
        <v>14</v>
      </c>
      <c r="Y142" s="108">
        <v>6210</v>
      </c>
      <c r="Z142" s="108">
        <v>9041101</v>
      </c>
      <c r="AA142" s="139">
        <v>8.0216311984522962E-2</v>
      </c>
      <c r="AB142" s="111" t="s">
        <v>2448</v>
      </c>
    </row>
    <row r="143" spans="1:28" ht="15" customHeight="1" x14ac:dyDescent="0.25">
      <c r="A143" s="97" t="s">
        <v>2408</v>
      </c>
      <c r="B143" s="98">
        <v>3</v>
      </c>
      <c r="C143" s="99" t="s">
        <v>1571</v>
      </c>
      <c r="D143" s="99" t="s">
        <v>425</v>
      </c>
      <c r="E143" s="97" t="s">
        <v>4</v>
      </c>
      <c r="F143" s="100" t="s">
        <v>399</v>
      </c>
      <c r="G143" s="99" t="s">
        <v>351</v>
      </c>
      <c r="H143" s="101">
        <v>44319</v>
      </c>
      <c r="I143" s="101">
        <v>45415</v>
      </c>
      <c r="J143" s="102" t="s">
        <v>2726</v>
      </c>
      <c r="K143" s="103" t="s">
        <v>2398</v>
      </c>
      <c r="L143" s="104" t="s">
        <v>2519</v>
      </c>
      <c r="M143" s="105">
        <v>182791.74</v>
      </c>
      <c r="N143" s="106">
        <v>182791.74</v>
      </c>
      <c r="O143" s="103"/>
      <c r="P143" s="101"/>
      <c r="Q143" s="103"/>
      <c r="R143" s="106">
        <v>0</v>
      </c>
      <c r="S143" s="110"/>
      <c r="T143" s="104"/>
      <c r="U143" s="102" t="s">
        <v>11</v>
      </c>
      <c r="V143" s="102" t="s">
        <v>12</v>
      </c>
      <c r="W143" s="102" t="s">
        <v>13</v>
      </c>
      <c r="X143" s="102" t="s">
        <v>14</v>
      </c>
      <c r="Y143" s="108">
        <v>6210</v>
      </c>
      <c r="Z143" s="108">
        <v>9041101</v>
      </c>
      <c r="AA143" s="139">
        <v>0</v>
      </c>
      <c r="AB143" s="111" t="s">
        <v>2448</v>
      </c>
    </row>
    <row r="144" spans="1:28" ht="15" customHeight="1" x14ac:dyDescent="0.25">
      <c r="A144" s="97" t="s">
        <v>1821</v>
      </c>
      <c r="B144" s="98">
        <v>3</v>
      </c>
      <c r="C144" s="99" t="s">
        <v>318</v>
      </c>
      <c r="D144" s="97" t="s">
        <v>425</v>
      </c>
      <c r="E144" s="97" t="s">
        <v>441</v>
      </c>
      <c r="F144" s="99" t="s">
        <v>442</v>
      </c>
      <c r="G144" s="99" t="s">
        <v>318</v>
      </c>
      <c r="H144" s="101">
        <v>43647</v>
      </c>
      <c r="I144" s="101">
        <v>43816</v>
      </c>
      <c r="J144" s="102" t="s">
        <v>6</v>
      </c>
      <c r="K144" s="112"/>
      <c r="L144" s="99" t="s">
        <v>513</v>
      </c>
      <c r="M144" s="105">
        <v>0</v>
      </c>
      <c r="N144" s="105">
        <v>22513.29</v>
      </c>
      <c r="O144" s="103" t="s">
        <v>483</v>
      </c>
      <c r="P144" s="101">
        <v>43816</v>
      </c>
      <c r="Q144" s="103" t="s">
        <v>520</v>
      </c>
      <c r="R144" s="105">
        <v>22513.29</v>
      </c>
      <c r="S144" s="110"/>
      <c r="T144" s="97"/>
      <c r="U144" s="102" t="s">
        <v>11</v>
      </c>
      <c r="V144" s="102" t="s">
        <v>12</v>
      </c>
      <c r="W144" s="102" t="s">
        <v>13</v>
      </c>
      <c r="X144" s="102" t="s">
        <v>14</v>
      </c>
      <c r="Y144" s="113">
        <v>6250</v>
      </c>
      <c r="Z144" s="113">
        <v>9041105</v>
      </c>
      <c r="AA144" s="139">
        <v>4.9226442215815147E-3</v>
      </c>
      <c r="AB144" s="104" t="s">
        <v>1018</v>
      </c>
    </row>
    <row r="145" spans="1:28" ht="15" customHeight="1" x14ac:dyDescent="0.25">
      <c r="A145" s="97" t="s">
        <v>1821</v>
      </c>
      <c r="B145" s="98">
        <v>3</v>
      </c>
      <c r="C145" s="99" t="s">
        <v>318</v>
      </c>
      <c r="D145" s="97" t="s">
        <v>425</v>
      </c>
      <c r="E145" s="97" t="s">
        <v>441</v>
      </c>
      <c r="F145" s="99" t="s">
        <v>442</v>
      </c>
      <c r="G145" s="99" t="s">
        <v>318</v>
      </c>
      <c r="H145" s="101">
        <v>43647</v>
      </c>
      <c r="I145" s="101">
        <v>44204</v>
      </c>
      <c r="J145" s="102" t="s">
        <v>1051</v>
      </c>
      <c r="K145" s="103"/>
      <c r="L145" s="99" t="s">
        <v>513</v>
      </c>
      <c r="M145" s="105">
        <v>0</v>
      </c>
      <c r="N145" s="105">
        <v>202619.61</v>
      </c>
      <c r="O145" s="103" t="s">
        <v>760</v>
      </c>
      <c r="P145" s="101">
        <v>44204</v>
      </c>
      <c r="Q145" s="103" t="s">
        <v>1605</v>
      </c>
      <c r="R145" s="105">
        <v>202619.61</v>
      </c>
      <c r="S145" s="110"/>
      <c r="T145" s="97"/>
      <c r="U145" s="102" t="s">
        <v>11</v>
      </c>
      <c r="V145" s="102" t="s">
        <v>12</v>
      </c>
      <c r="W145" s="102" t="s">
        <v>13</v>
      </c>
      <c r="X145" s="102" t="s">
        <v>14</v>
      </c>
      <c r="Y145" s="113">
        <v>6250</v>
      </c>
      <c r="Z145" s="113">
        <v>9041105</v>
      </c>
      <c r="AA145" s="139">
        <v>4.4303797994233625E-2</v>
      </c>
      <c r="AB145" s="99" t="s">
        <v>1018</v>
      </c>
    </row>
    <row r="146" spans="1:28" ht="15" customHeight="1" x14ac:dyDescent="0.25">
      <c r="A146" s="97" t="s">
        <v>1821</v>
      </c>
      <c r="B146" s="98">
        <v>3</v>
      </c>
      <c r="C146" s="99" t="s">
        <v>318</v>
      </c>
      <c r="D146" s="97" t="s">
        <v>425</v>
      </c>
      <c r="E146" s="97" t="s">
        <v>441</v>
      </c>
      <c r="F146" s="99" t="s">
        <v>442</v>
      </c>
      <c r="G146" s="99" t="s">
        <v>318</v>
      </c>
      <c r="H146" s="101">
        <v>43647</v>
      </c>
      <c r="I146" s="101">
        <v>45673</v>
      </c>
      <c r="J146" s="102" t="s">
        <v>2726</v>
      </c>
      <c r="K146" s="103" t="s">
        <v>447</v>
      </c>
      <c r="L146" s="99" t="s">
        <v>513</v>
      </c>
      <c r="M146" s="105">
        <v>11849.100000000006</v>
      </c>
      <c r="N146" s="105">
        <v>11849.100000000006</v>
      </c>
      <c r="O146" s="103"/>
      <c r="P146" s="101"/>
      <c r="Q146" s="103"/>
      <c r="R146" s="105">
        <v>0</v>
      </c>
      <c r="S146" s="110"/>
      <c r="T146" s="97"/>
      <c r="U146" s="102" t="s">
        <v>11</v>
      </c>
      <c r="V146" s="102" t="s">
        <v>12</v>
      </c>
      <c r="W146" s="102" t="s">
        <v>13</v>
      </c>
      <c r="X146" s="102" t="s">
        <v>14</v>
      </c>
      <c r="Y146" s="113">
        <v>6250</v>
      </c>
      <c r="Z146" s="113">
        <v>9041105</v>
      </c>
      <c r="AA146" s="139">
        <v>0</v>
      </c>
      <c r="AB146" s="99" t="s">
        <v>1018</v>
      </c>
    </row>
    <row r="147" spans="1:28" ht="15" customHeight="1" x14ac:dyDescent="0.25">
      <c r="A147" s="97" t="s">
        <v>1822</v>
      </c>
      <c r="B147" s="98">
        <v>3</v>
      </c>
      <c r="C147" s="99" t="s">
        <v>1655</v>
      </c>
      <c r="D147" s="97" t="s">
        <v>425</v>
      </c>
      <c r="E147" s="97" t="s">
        <v>1043</v>
      </c>
      <c r="F147" s="99" t="s">
        <v>418</v>
      </c>
      <c r="G147" s="99" t="s">
        <v>3138</v>
      </c>
      <c r="H147" s="101">
        <v>43865</v>
      </c>
      <c r="I147" s="101">
        <v>43874</v>
      </c>
      <c r="J147" s="102" t="s">
        <v>6</v>
      </c>
      <c r="K147" s="103" t="s">
        <v>606</v>
      </c>
      <c r="L147" s="99" t="s">
        <v>796</v>
      </c>
      <c r="M147" s="105">
        <v>0</v>
      </c>
      <c r="N147" s="105">
        <v>1050</v>
      </c>
      <c r="O147" s="103" t="s">
        <v>271</v>
      </c>
      <c r="P147" s="101">
        <v>43874</v>
      </c>
      <c r="Q147" s="103" t="s">
        <v>625</v>
      </c>
      <c r="R147" s="105">
        <v>1050</v>
      </c>
      <c r="S147" s="110" t="s">
        <v>2770</v>
      </c>
      <c r="T147" s="97"/>
      <c r="U147" s="102" t="s">
        <v>11</v>
      </c>
      <c r="V147" s="102" t="s">
        <v>12</v>
      </c>
      <c r="W147" s="102" t="s">
        <v>13</v>
      </c>
      <c r="X147" s="102" t="s">
        <v>14</v>
      </c>
      <c r="Y147" s="113">
        <v>6230</v>
      </c>
      <c r="Z147" s="113">
        <v>9041104</v>
      </c>
      <c r="AA147" s="139">
        <v>1</v>
      </c>
      <c r="AB147" s="99" t="s">
        <v>987</v>
      </c>
    </row>
    <row r="148" spans="1:28" ht="15" customHeight="1" x14ac:dyDescent="0.25">
      <c r="A148" s="97" t="s">
        <v>2915</v>
      </c>
      <c r="B148" s="98">
        <v>3</v>
      </c>
      <c r="C148" s="99" t="s">
        <v>1655</v>
      </c>
      <c r="D148" s="99" t="s">
        <v>425</v>
      </c>
      <c r="E148" s="97" t="s">
        <v>1266</v>
      </c>
      <c r="F148" s="100" t="s">
        <v>1609</v>
      </c>
      <c r="G148" s="97" t="s">
        <v>3138</v>
      </c>
      <c r="H148" s="101">
        <v>44433</v>
      </c>
      <c r="I148" s="101">
        <v>44448</v>
      </c>
      <c r="J148" s="102" t="s">
        <v>2726</v>
      </c>
      <c r="K148" s="103" t="s">
        <v>2916</v>
      </c>
      <c r="L148" s="104" t="s">
        <v>2941</v>
      </c>
      <c r="M148" s="105">
        <v>0</v>
      </c>
      <c r="N148" s="106">
        <v>1290</v>
      </c>
      <c r="O148" s="103">
        <v>12742</v>
      </c>
      <c r="P148" s="101">
        <v>44448</v>
      </c>
      <c r="Q148" s="103" t="s">
        <v>2942</v>
      </c>
      <c r="R148" s="106">
        <v>1290</v>
      </c>
      <c r="S148" s="110" t="s">
        <v>662</v>
      </c>
      <c r="T148" s="104"/>
      <c r="U148" s="102" t="s">
        <v>11</v>
      </c>
      <c r="V148" s="102" t="s">
        <v>12</v>
      </c>
      <c r="W148" s="102" t="s">
        <v>13</v>
      </c>
      <c r="X148" s="102" t="s">
        <v>14</v>
      </c>
      <c r="Y148" s="108">
        <v>6230</v>
      </c>
      <c r="Z148" s="108">
        <v>9041103</v>
      </c>
      <c r="AA148" s="138">
        <v>1</v>
      </c>
      <c r="AB148" s="115" t="s">
        <v>2917</v>
      </c>
    </row>
    <row r="149" spans="1:28" ht="15" customHeight="1" x14ac:dyDescent="0.25">
      <c r="A149" s="97" t="s">
        <v>1825</v>
      </c>
      <c r="B149" s="98">
        <v>3</v>
      </c>
      <c r="C149" s="99" t="s">
        <v>1655</v>
      </c>
      <c r="D149" s="99" t="s">
        <v>425</v>
      </c>
      <c r="E149" s="97" t="s">
        <v>316</v>
      </c>
      <c r="F149" s="100" t="s">
        <v>418</v>
      </c>
      <c r="G149" s="99" t="s">
        <v>3138</v>
      </c>
      <c r="H149" s="101">
        <v>43717</v>
      </c>
      <c r="I149" s="101">
        <v>43721</v>
      </c>
      <c r="J149" s="102" t="s">
        <v>6</v>
      </c>
      <c r="K149" s="103" t="s">
        <v>426</v>
      </c>
      <c r="L149" s="104" t="s">
        <v>427</v>
      </c>
      <c r="M149" s="105">
        <v>0</v>
      </c>
      <c r="N149" s="106">
        <v>780</v>
      </c>
      <c r="O149" s="103" t="s">
        <v>271</v>
      </c>
      <c r="P149" s="101">
        <v>43721</v>
      </c>
      <c r="Q149" s="103" t="s">
        <v>548</v>
      </c>
      <c r="R149" s="106">
        <v>780</v>
      </c>
      <c r="S149" s="110" t="s">
        <v>662</v>
      </c>
      <c r="T149" s="104"/>
      <c r="U149" s="102" t="s">
        <v>11</v>
      </c>
      <c r="V149" s="102" t="s">
        <v>12</v>
      </c>
      <c r="W149" s="102" t="s">
        <v>13</v>
      </c>
      <c r="X149" s="102" t="s">
        <v>14</v>
      </c>
      <c r="Y149" s="108">
        <v>6230</v>
      </c>
      <c r="Z149" s="108">
        <v>9041103</v>
      </c>
      <c r="AA149" s="139">
        <v>1</v>
      </c>
      <c r="AB149" s="111" t="s">
        <v>973</v>
      </c>
    </row>
    <row r="150" spans="1:28" ht="15" customHeight="1" x14ac:dyDescent="0.25">
      <c r="A150" s="97" t="s">
        <v>1824</v>
      </c>
      <c r="B150" s="98">
        <v>3</v>
      </c>
      <c r="C150" s="99" t="s">
        <v>1571</v>
      </c>
      <c r="D150" s="99" t="s">
        <v>425</v>
      </c>
      <c r="E150" s="97" t="s">
        <v>1266</v>
      </c>
      <c r="F150" s="100" t="s">
        <v>395</v>
      </c>
      <c r="G150" s="99" t="s">
        <v>351</v>
      </c>
      <c r="H150" s="101">
        <v>43282</v>
      </c>
      <c r="I150" s="101">
        <v>44232</v>
      </c>
      <c r="J150" s="102" t="s">
        <v>1051</v>
      </c>
      <c r="K150" s="103"/>
      <c r="L150" s="104" t="s">
        <v>1270</v>
      </c>
      <c r="M150" s="105">
        <v>0</v>
      </c>
      <c r="N150" s="106">
        <v>2425</v>
      </c>
      <c r="O150" s="103">
        <v>28169</v>
      </c>
      <c r="P150" s="101">
        <v>44232</v>
      </c>
      <c r="Q150" s="103" t="s">
        <v>1706</v>
      </c>
      <c r="R150" s="106">
        <v>2425</v>
      </c>
      <c r="S150" s="110" t="s">
        <v>662</v>
      </c>
      <c r="T150" s="104"/>
      <c r="U150" s="102" t="s">
        <v>11</v>
      </c>
      <c r="V150" s="102" t="s">
        <v>12</v>
      </c>
      <c r="W150" s="102" t="s">
        <v>13</v>
      </c>
      <c r="X150" s="102" t="s">
        <v>14</v>
      </c>
      <c r="Y150" s="108">
        <v>6210</v>
      </c>
      <c r="Z150" s="108">
        <v>9041103</v>
      </c>
      <c r="AA150" s="139">
        <v>1.4152319813247738E-2</v>
      </c>
      <c r="AB150" s="111" t="s">
        <v>3186</v>
      </c>
    </row>
    <row r="151" spans="1:28" ht="15" customHeight="1" x14ac:dyDescent="0.25">
      <c r="A151" s="97" t="s">
        <v>1824</v>
      </c>
      <c r="B151" s="98">
        <v>3</v>
      </c>
      <c r="C151" s="99" t="s">
        <v>1571</v>
      </c>
      <c r="D151" s="99" t="s">
        <v>425</v>
      </c>
      <c r="E151" s="97" t="s">
        <v>1266</v>
      </c>
      <c r="F151" s="100" t="s">
        <v>395</v>
      </c>
      <c r="G151" s="99" t="s">
        <v>351</v>
      </c>
      <c r="H151" s="101">
        <v>43282</v>
      </c>
      <c r="I151" s="101">
        <v>44232</v>
      </c>
      <c r="J151" s="102" t="s">
        <v>1051</v>
      </c>
      <c r="K151" s="103"/>
      <c r="L151" s="104" t="s">
        <v>1270</v>
      </c>
      <c r="M151" s="105">
        <v>0</v>
      </c>
      <c r="N151" s="106">
        <v>2425</v>
      </c>
      <c r="O151" s="103">
        <v>28227</v>
      </c>
      <c r="P151" s="101">
        <v>44232</v>
      </c>
      <c r="Q151" s="103" t="s">
        <v>1706</v>
      </c>
      <c r="R151" s="106">
        <v>2425</v>
      </c>
      <c r="S151" s="110" t="s">
        <v>662</v>
      </c>
      <c r="T151" s="104"/>
      <c r="U151" s="102" t="s">
        <v>11</v>
      </c>
      <c r="V151" s="102" t="s">
        <v>12</v>
      </c>
      <c r="W151" s="102" t="s">
        <v>13</v>
      </c>
      <c r="X151" s="102" t="s">
        <v>14</v>
      </c>
      <c r="Y151" s="108">
        <v>6210</v>
      </c>
      <c r="Z151" s="108">
        <v>9041103</v>
      </c>
      <c r="AA151" s="139">
        <v>1.4152319813247738E-2</v>
      </c>
      <c r="AB151" s="111" t="s">
        <v>3186</v>
      </c>
    </row>
    <row r="152" spans="1:28" ht="15" customHeight="1" x14ac:dyDescent="0.25">
      <c r="A152" s="97" t="s">
        <v>1824</v>
      </c>
      <c r="B152" s="98">
        <v>3</v>
      </c>
      <c r="C152" s="99" t="s">
        <v>1571</v>
      </c>
      <c r="D152" s="99" t="s">
        <v>425</v>
      </c>
      <c r="E152" s="97" t="s">
        <v>1266</v>
      </c>
      <c r="F152" s="100" t="s">
        <v>395</v>
      </c>
      <c r="G152" s="97" t="s">
        <v>351</v>
      </c>
      <c r="H152" s="101">
        <v>43282</v>
      </c>
      <c r="I152" s="101">
        <v>44279</v>
      </c>
      <c r="J152" s="102" t="s">
        <v>1051</v>
      </c>
      <c r="K152" s="103"/>
      <c r="L152" s="104" t="s">
        <v>1270</v>
      </c>
      <c r="M152" s="105">
        <v>0</v>
      </c>
      <c r="N152" s="106">
        <v>2425</v>
      </c>
      <c r="O152" s="103">
        <v>28469</v>
      </c>
      <c r="P152" s="101">
        <v>44279</v>
      </c>
      <c r="Q152" s="103" t="s">
        <v>2253</v>
      </c>
      <c r="R152" s="106">
        <v>2425</v>
      </c>
      <c r="S152" s="110" t="s">
        <v>662</v>
      </c>
      <c r="T152" s="104"/>
      <c r="U152" s="102" t="s">
        <v>11</v>
      </c>
      <c r="V152" s="102" t="s">
        <v>12</v>
      </c>
      <c r="W152" s="102" t="s">
        <v>13</v>
      </c>
      <c r="X152" s="102" t="s">
        <v>14</v>
      </c>
      <c r="Y152" s="108">
        <v>6210</v>
      </c>
      <c r="Z152" s="108">
        <v>9041103</v>
      </c>
      <c r="AA152" s="139">
        <v>1.4152319813247738E-2</v>
      </c>
      <c r="AB152" s="111" t="s">
        <v>3186</v>
      </c>
    </row>
    <row r="153" spans="1:28" ht="15" customHeight="1" x14ac:dyDescent="0.25">
      <c r="A153" s="97" t="s">
        <v>1824</v>
      </c>
      <c r="B153" s="98">
        <v>3</v>
      </c>
      <c r="C153" s="99" t="s">
        <v>1571</v>
      </c>
      <c r="D153" s="99" t="s">
        <v>425</v>
      </c>
      <c r="E153" s="97" t="s">
        <v>1266</v>
      </c>
      <c r="F153" s="100" t="s">
        <v>395</v>
      </c>
      <c r="G153" s="99" t="s">
        <v>351</v>
      </c>
      <c r="H153" s="101">
        <v>43282</v>
      </c>
      <c r="I153" s="101">
        <v>44342</v>
      </c>
      <c r="J153" s="102" t="s">
        <v>1051</v>
      </c>
      <c r="K153" s="103"/>
      <c r="L153" s="104" t="s">
        <v>1270</v>
      </c>
      <c r="M153" s="105">
        <v>0</v>
      </c>
      <c r="N153" s="106">
        <v>2425</v>
      </c>
      <c r="O153" s="103">
        <v>28606</v>
      </c>
      <c r="P153" s="101">
        <v>44342</v>
      </c>
      <c r="Q153" s="103" t="s">
        <v>2570</v>
      </c>
      <c r="R153" s="106">
        <v>2425</v>
      </c>
      <c r="S153" s="110" t="s">
        <v>662</v>
      </c>
      <c r="T153" s="104"/>
      <c r="U153" s="102" t="s">
        <v>11</v>
      </c>
      <c r="V153" s="102" t="s">
        <v>12</v>
      </c>
      <c r="W153" s="102" t="s">
        <v>13</v>
      </c>
      <c r="X153" s="102" t="s">
        <v>14</v>
      </c>
      <c r="Y153" s="108">
        <v>6210</v>
      </c>
      <c r="Z153" s="108">
        <v>9041103</v>
      </c>
      <c r="AA153" s="139">
        <v>1.4152319813247738E-2</v>
      </c>
      <c r="AB153" s="111" t="s">
        <v>3186</v>
      </c>
    </row>
    <row r="154" spans="1:28" ht="15" customHeight="1" x14ac:dyDescent="0.25">
      <c r="A154" s="97" t="s">
        <v>1824</v>
      </c>
      <c r="B154" s="98">
        <v>3</v>
      </c>
      <c r="C154" s="99" t="s">
        <v>1571</v>
      </c>
      <c r="D154" s="97" t="s">
        <v>425</v>
      </c>
      <c r="E154" s="97" t="s">
        <v>1266</v>
      </c>
      <c r="F154" s="99" t="s">
        <v>395</v>
      </c>
      <c r="G154" s="99" t="s">
        <v>351</v>
      </c>
      <c r="H154" s="101">
        <v>43282</v>
      </c>
      <c r="I154" s="101">
        <v>44448</v>
      </c>
      <c r="J154" s="102" t="s">
        <v>1051</v>
      </c>
      <c r="K154" s="103"/>
      <c r="L154" s="99" t="s">
        <v>1270</v>
      </c>
      <c r="M154" s="105">
        <v>0</v>
      </c>
      <c r="N154" s="105">
        <v>1455</v>
      </c>
      <c r="O154" s="103">
        <v>28733</v>
      </c>
      <c r="P154" s="101">
        <v>44448</v>
      </c>
      <c r="Q154" s="103" t="s">
        <v>2971</v>
      </c>
      <c r="R154" s="105">
        <v>1455</v>
      </c>
      <c r="S154" s="110" t="s">
        <v>662</v>
      </c>
      <c r="T154" s="97"/>
      <c r="U154" s="102" t="s">
        <v>11</v>
      </c>
      <c r="V154" s="102" t="s">
        <v>12</v>
      </c>
      <c r="W154" s="102" t="s">
        <v>13</v>
      </c>
      <c r="X154" s="102" t="s">
        <v>14</v>
      </c>
      <c r="Y154" s="113">
        <v>6210</v>
      </c>
      <c r="Z154" s="113">
        <v>9041103</v>
      </c>
      <c r="AA154" s="139">
        <v>8.4913918879486426E-3</v>
      </c>
      <c r="AB154" s="111" t="s">
        <v>3186</v>
      </c>
    </row>
    <row r="155" spans="1:28" ht="15" customHeight="1" x14ac:dyDescent="0.25">
      <c r="A155" s="97" t="s">
        <v>1824</v>
      </c>
      <c r="B155" s="98">
        <v>3</v>
      </c>
      <c r="C155" s="99" t="s">
        <v>1571</v>
      </c>
      <c r="D155" s="99" t="s">
        <v>425</v>
      </c>
      <c r="E155" s="97" t="s">
        <v>1266</v>
      </c>
      <c r="F155" s="100" t="s">
        <v>395</v>
      </c>
      <c r="G155" s="99" t="s">
        <v>351</v>
      </c>
      <c r="H155" s="101">
        <v>43282</v>
      </c>
      <c r="I155" s="101">
        <v>44580</v>
      </c>
      <c r="J155" s="102" t="s">
        <v>2726</v>
      </c>
      <c r="K155" s="103" t="s">
        <v>1267</v>
      </c>
      <c r="L155" s="104" t="s">
        <v>1270</v>
      </c>
      <c r="M155" s="105">
        <v>0</v>
      </c>
      <c r="N155" s="106">
        <v>970</v>
      </c>
      <c r="O155" s="103">
        <v>29053</v>
      </c>
      <c r="P155" s="101">
        <v>44580</v>
      </c>
      <c r="Q155" s="103" t="s">
        <v>3122</v>
      </c>
      <c r="R155" s="106">
        <v>970</v>
      </c>
      <c r="S155" s="110" t="s">
        <v>662</v>
      </c>
      <c r="T155" s="104"/>
      <c r="U155" s="102" t="s">
        <v>11</v>
      </c>
      <c r="V155" s="102" t="s">
        <v>12</v>
      </c>
      <c r="W155" s="102" t="s">
        <v>13</v>
      </c>
      <c r="X155" s="102" t="s">
        <v>14</v>
      </c>
      <c r="Y155" s="108">
        <v>6210</v>
      </c>
      <c r="Z155" s="108">
        <v>9041103</v>
      </c>
      <c r="AA155" s="139">
        <v>5.6609279252990957E-3</v>
      </c>
      <c r="AB155" s="111" t="s">
        <v>3186</v>
      </c>
    </row>
    <row r="156" spans="1:28" ht="15" customHeight="1" x14ac:dyDescent="0.25">
      <c r="A156" s="97" t="s">
        <v>1826</v>
      </c>
      <c r="B156" s="98">
        <v>3</v>
      </c>
      <c r="C156" s="99" t="s">
        <v>1564</v>
      </c>
      <c r="D156" s="99" t="s">
        <v>425</v>
      </c>
      <c r="E156" s="97" t="s">
        <v>316</v>
      </c>
      <c r="F156" s="100" t="s">
        <v>468</v>
      </c>
      <c r="G156" s="99" t="s">
        <v>469</v>
      </c>
      <c r="H156" s="101">
        <v>44126</v>
      </c>
      <c r="I156" s="101">
        <v>44232</v>
      </c>
      <c r="J156" s="102" t="s">
        <v>1051</v>
      </c>
      <c r="K156" s="103"/>
      <c r="L156" s="104" t="s">
        <v>1389</v>
      </c>
      <c r="M156" s="105">
        <v>0</v>
      </c>
      <c r="N156" s="106">
        <v>3060</v>
      </c>
      <c r="O156" s="103" t="s">
        <v>1710</v>
      </c>
      <c r="P156" s="101">
        <v>44232</v>
      </c>
      <c r="Q156" s="103" t="s">
        <v>1711</v>
      </c>
      <c r="R156" s="106">
        <v>3060</v>
      </c>
      <c r="S156" s="110" t="s">
        <v>662</v>
      </c>
      <c r="T156" s="104"/>
      <c r="U156" s="102" t="s">
        <v>11</v>
      </c>
      <c r="V156" s="102" t="s">
        <v>12</v>
      </c>
      <c r="W156" s="102" t="s">
        <v>13</v>
      </c>
      <c r="X156" s="102" t="s">
        <v>14</v>
      </c>
      <c r="Y156" s="108">
        <v>6281</v>
      </c>
      <c r="Z156" s="108">
        <v>9041103</v>
      </c>
      <c r="AA156" s="139">
        <v>0.24979591836734694</v>
      </c>
      <c r="AB156" s="111" t="s">
        <v>1370</v>
      </c>
    </row>
    <row r="157" spans="1:28" ht="15" customHeight="1" x14ac:dyDescent="0.25">
      <c r="A157" s="97" t="s">
        <v>1826</v>
      </c>
      <c r="B157" s="98">
        <v>3</v>
      </c>
      <c r="C157" s="99" t="s">
        <v>1564</v>
      </c>
      <c r="D157" s="99" t="s">
        <v>425</v>
      </c>
      <c r="E157" s="97" t="s">
        <v>316</v>
      </c>
      <c r="F157" s="100" t="s">
        <v>468</v>
      </c>
      <c r="G157" s="99" t="s">
        <v>469</v>
      </c>
      <c r="H157" s="101">
        <v>44126</v>
      </c>
      <c r="I157" s="101">
        <v>44236</v>
      </c>
      <c r="J157" s="102" t="s">
        <v>1051</v>
      </c>
      <c r="K157" s="103"/>
      <c r="L157" s="104" t="s">
        <v>1389</v>
      </c>
      <c r="M157" s="105">
        <v>0</v>
      </c>
      <c r="N157" s="106">
        <v>3060</v>
      </c>
      <c r="O157" s="103" t="s">
        <v>1731</v>
      </c>
      <c r="P157" s="101">
        <v>44236</v>
      </c>
      <c r="Q157" s="103" t="s">
        <v>1729</v>
      </c>
      <c r="R157" s="106">
        <v>3060</v>
      </c>
      <c r="S157" s="110" t="s">
        <v>662</v>
      </c>
      <c r="T157" s="104"/>
      <c r="U157" s="102" t="s">
        <v>11</v>
      </c>
      <c r="V157" s="102" t="s">
        <v>12</v>
      </c>
      <c r="W157" s="102" t="s">
        <v>13</v>
      </c>
      <c r="X157" s="102" t="s">
        <v>14</v>
      </c>
      <c r="Y157" s="108">
        <v>6281</v>
      </c>
      <c r="Z157" s="108">
        <v>9041103</v>
      </c>
      <c r="AA157" s="139">
        <v>0.24979591836734694</v>
      </c>
      <c r="AB157" s="111" t="s">
        <v>1370</v>
      </c>
    </row>
    <row r="158" spans="1:28" ht="15" customHeight="1" x14ac:dyDescent="0.25">
      <c r="A158" s="97" t="s">
        <v>1826</v>
      </c>
      <c r="B158" s="98">
        <v>3</v>
      </c>
      <c r="C158" s="99" t="s">
        <v>1564</v>
      </c>
      <c r="D158" s="99" t="s">
        <v>425</v>
      </c>
      <c r="E158" s="97" t="s">
        <v>316</v>
      </c>
      <c r="F158" s="100" t="s">
        <v>468</v>
      </c>
      <c r="G158" s="97" t="s">
        <v>469</v>
      </c>
      <c r="H158" s="101">
        <v>44126</v>
      </c>
      <c r="I158" s="101">
        <v>44236</v>
      </c>
      <c r="J158" s="102" t="s">
        <v>1051</v>
      </c>
      <c r="K158" s="103"/>
      <c r="L158" s="104" t="s">
        <v>1389</v>
      </c>
      <c r="M158" s="105">
        <v>0</v>
      </c>
      <c r="N158" s="106">
        <v>3060</v>
      </c>
      <c r="O158" s="103" t="s">
        <v>1730</v>
      </c>
      <c r="P158" s="101">
        <v>44236</v>
      </c>
      <c r="Q158" s="103" t="s">
        <v>1729</v>
      </c>
      <c r="R158" s="106">
        <v>3060</v>
      </c>
      <c r="S158" s="110" t="s">
        <v>662</v>
      </c>
      <c r="T158" s="104"/>
      <c r="U158" s="102" t="s">
        <v>11</v>
      </c>
      <c r="V158" s="102" t="s">
        <v>12</v>
      </c>
      <c r="W158" s="102" t="s">
        <v>13</v>
      </c>
      <c r="X158" s="102" t="s">
        <v>14</v>
      </c>
      <c r="Y158" s="108">
        <v>6281</v>
      </c>
      <c r="Z158" s="108">
        <v>9041103</v>
      </c>
      <c r="AA158" s="139">
        <v>0.24979591836734694</v>
      </c>
      <c r="AB158" s="99" t="s">
        <v>1370</v>
      </c>
    </row>
    <row r="159" spans="1:28" ht="15" customHeight="1" x14ac:dyDescent="0.25">
      <c r="A159" s="97" t="s">
        <v>1826</v>
      </c>
      <c r="B159" s="98">
        <v>3</v>
      </c>
      <c r="C159" s="99" t="s">
        <v>1564</v>
      </c>
      <c r="D159" s="99" t="s">
        <v>425</v>
      </c>
      <c r="E159" s="97" t="s">
        <v>316</v>
      </c>
      <c r="F159" s="100" t="s">
        <v>468</v>
      </c>
      <c r="G159" s="97" t="s">
        <v>469</v>
      </c>
      <c r="H159" s="101">
        <v>44126</v>
      </c>
      <c r="I159" s="101">
        <v>44454</v>
      </c>
      <c r="J159" s="102" t="s">
        <v>1051</v>
      </c>
      <c r="K159" s="103"/>
      <c r="L159" s="104" t="s">
        <v>1389</v>
      </c>
      <c r="M159" s="105">
        <v>0</v>
      </c>
      <c r="N159" s="106">
        <v>2570</v>
      </c>
      <c r="O159" s="103" t="s">
        <v>2998</v>
      </c>
      <c r="P159" s="101">
        <v>44454</v>
      </c>
      <c r="Q159" s="103" t="s">
        <v>2999</v>
      </c>
      <c r="R159" s="106">
        <v>2570</v>
      </c>
      <c r="S159" s="110" t="s">
        <v>662</v>
      </c>
      <c r="T159" s="104"/>
      <c r="U159" s="102" t="s">
        <v>11</v>
      </c>
      <c r="V159" s="102" t="s">
        <v>12</v>
      </c>
      <c r="W159" s="102" t="s">
        <v>13</v>
      </c>
      <c r="X159" s="102" t="s">
        <v>14</v>
      </c>
      <c r="Y159" s="108">
        <v>6281</v>
      </c>
      <c r="Z159" s="108">
        <v>9041103</v>
      </c>
      <c r="AA159" s="139">
        <v>0.20979591836734693</v>
      </c>
      <c r="AB159" s="99" t="s">
        <v>1370</v>
      </c>
    </row>
    <row r="160" spans="1:28" ht="15" customHeight="1" x14ac:dyDescent="0.25">
      <c r="A160" s="97" t="s">
        <v>1826</v>
      </c>
      <c r="B160" s="98">
        <v>3</v>
      </c>
      <c r="C160" s="99" t="s">
        <v>1564</v>
      </c>
      <c r="D160" s="99" t="s">
        <v>425</v>
      </c>
      <c r="E160" s="97" t="s">
        <v>316</v>
      </c>
      <c r="F160" s="100" t="s">
        <v>468</v>
      </c>
      <c r="G160" s="97" t="s">
        <v>469</v>
      </c>
      <c r="H160" s="101">
        <v>44126</v>
      </c>
      <c r="I160" s="101">
        <v>44856</v>
      </c>
      <c r="J160" s="102" t="s">
        <v>2726</v>
      </c>
      <c r="K160" s="103" t="s">
        <v>1369</v>
      </c>
      <c r="L160" s="104" t="s">
        <v>1389</v>
      </c>
      <c r="M160" s="105">
        <v>500</v>
      </c>
      <c r="N160" s="106">
        <v>500</v>
      </c>
      <c r="O160" s="103"/>
      <c r="P160" s="101"/>
      <c r="Q160" s="103"/>
      <c r="R160" s="106">
        <v>0</v>
      </c>
      <c r="S160" s="110" t="s">
        <v>662</v>
      </c>
      <c r="T160" s="104"/>
      <c r="U160" s="102" t="s">
        <v>11</v>
      </c>
      <c r="V160" s="102" t="s">
        <v>12</v>
      </c>
      <c r="W160" s="102" t="s">
        <v>13</v>
      </c>
      <c r="X160" s="102" t="s">
        <v>14</v>
      </c>
      <c r="Y160" s="108">
        <v>6281</v>
      </c>
      <c r="Z160" s="108">
        <v>9041103</v>
      </c>
      <c r="AA160" s="139">
        <v>0</v>
      </c>
      <c r="AB160" s="99" t="s">
        <v>1370</v>
      </c>
    </row>
    <row r="161" spans="1:28" ht="15" customHeight="1" x14ac:dyDescent="0.25">
      <c r="A161" s="97" t="s">
        <v>1823</v>
      </c>
      <c r="B161" s="98">
        <v>3</v>
      </c>
      <c r="C161" s="99" t="s">
        <v>318</v>
      </c>
      <c r="D161" s="99" t="s">
        <v>425</v>
      </c>
      <c r="E161" s="97" t="s">
        <v>316</v>
      </c>
      <c r="F161" s="100" t="s">
        <v>321</v>
      </c>
      <c r="G161" s="97" t="s">
        <v>318</v>
      </c>
      <c r="H161" s="101">
        <v>43934</v>
      </c>
      <c r="I161" s="101">
        <v>44183</v>
      </c>
      <c r="J161" s="102" t="s">
        <v>1051</v>
      </c>
      <c r="K161" s="103"/>
      <c r="L161" s="104" t="s">
        <v>762</v>
      </c>
      <c r="M161" s="105">
        <v>0</v>
      </c>
      <c r="N161" s="106">
        <v>100034.1</v>
      </c>
      <c r="O161" s="103" t="s">
        <v>483</v>
      </c>
      <c r="P161" s="101">
        <v>44183</v>
      </c>
      <c r="Q161" s="103" t="s">
        <v>1600</v>
      </c>
      <c r="R161" s="106">
        <v>100034.1</v>
      </c>
      <c r="S161" s="110" t="s">
        <v>662</v>
      </c>
      <c r="T161" s="104"/>
      <c r="U161" s="102" t="s">
        <v>11</v>
      </c>
      <c r="V161" s="102" t="s">
        <v>12</v>
      </c>
      <c r="W161" s="102" t="s">
        <v>13</v>
      </c>
      <c r="X161" s="102" t="s">
        <v>14</v>
      </c>
      <c r="Y161" s="108">
        <v>6150</v>
      </c>
      <c r="Z161" s="108">
        <v>9041103</v>
      </c>
      <c r="AA161" s="139">
        <v>0.44150920312333669</v>
      </c>
      <c r="AB161" s="115" t="s">
        <v>3173</v>
      </c>
    </row>
    <row r="162" spans="1:28" ht="15" customHeight="1" x14ac:dyDescent="0.25">
      <c r="A162" s="97" t="s">
        <v>1823</v>
      </c>
      <c r="B162" s="98">
        <v>3</v>
      </c>
      <c r="C162" s="99" t="s">
        <v>318</v>
      </c>
      <c r="D162" s="99" t="s">
        <v>425</v>
      </c>
      <c r="E162" s="97" t="s">
        <v>316</v>
      </c>
      <c r="F162" s="100" t="s">
        <v>321</v>
      </c>
      <c r="G162" s="99" t="s">
        <v>318</v>
      </c>
      <c r="H162" s="101">
        <v>43934</v>
      </c>
      <c r="I162" s="101">
        <v>44229</v>
      </c>
      <c r="J162" s="102" t="s">
        <v>1051</v>
      </c>
      <c r="K162" s="103"/>
      <c r="L162" s="99" t="s">
        <v>762</v>
      </c>
      <c r="M162" s="105">
        <v>0</v>
      </c>
      <c r="N162" s="106">
        <v>95444.14</v>
      </c>
      <c r="O162" s="103" t="s">
        <v>718</v>
      </c>
      <c r="P162" s="101">
        <v>44229</v>
      </c>
      <c r="Q162" s="103" t="s">
        <v>1686</v>
      </c>
      <c r="R162" s="106">
        <v>95444.14</v>
      </c>
      <c r="S162" s="110" t="s">
        <v>662</v>
      </c>
      <c r="T162" s="104"/>
      <c r="U162" s="102" t="s">
        <v>11</v>
      </c>
      <c r="V162" s="102" t="s">
        <v>12</v>
      </c>
      <c r="W162" s="102" t="s">
        <v>13</v>
      </c>
      <c r="X162" s="102" t="s">
        <v>14</v>
      </c>
      <c r="Y162" s="108">
        <v>6150</v>
      </c>
      <c r="Z162" s="108">
        <v>9041103</v>
      </c>
      <c r="AA162" s="139">
        <v>0.42125101534568893</v>
      </c>
      <c r="AB162" s="115" t="s">
        <v>3173</v>
      </c>
    </row>
    <row r="163" spans="1:28" ht="15" customHeight="1" x14ac:dyDescent="0.25">
      <c r="A163" s="97" t="s">
        <v>1823</v>
      </c>
      <c r="B163" s="98">
        <v>3</v>
      </c>
      <c r="C163" s="99" t="s">
        <v>318</v>
      </c>
      <c r="D163" s="97" t="s">
        <v>425</v>
      </c>
      <c r="E163" s="97" t="s">
        <v>316</v>
      </c>
      <c r="F163" s="97" t="s">
        <v>321</v>
      </c>
      <c r="G163" s="99" t="s">
        <v>318</v>
      </c>
      <c r="H163" s="101">
        <v>43934</v>
      </c>
      <c r="I163" s="101">
        <v>44349</v>
      </c>
      <c r="J163" s="102" t="s">
        <v>1051</v>
      </c>
      <c r="K163" s="103"/>
      <c r="L163" s="97" t="s">
        <v>762</v>
      </c>
      <c r="M163" s="105">
        <v>0</v>
      </c>
      <c r="N163" s="114">
        <v>10570.21</v>
      </c>
      <c r="O163" s="103" t="s">
        <v>760</v>
      </c>
      <c r="P163" s="101">
        <v>44349</v>
      </c>
      <c r="Q163" s="103" t="s">
        <v>2605</v>
      </c>
      <c r="R163" s="105">
        <v>10570.21</v>
      </c>
      <c r="S163" s="98" t="s">
        <v>662</v>
      </c>
      <c r="T163" s="103"/>
      <c r="U163" s="102" t="s">
        <v>11</v>
      </c>
      <c r="V163" s="102" t="s">
        <v>12</v>
      </c>
      <c r="W163" s="102" t="s">
        <v>13</v>
      </c>
      <c r="X163" s="102" t="s">
        <v>14</v>
      </c>
      <c r="Y163" s="113">
        <v>6150</v>
      </c>
      <c r="Z163" s="113">
        <v>9041103</v>
      </c>
      <c r="AA163" s="139">
        <v>4.6652541422838055E-2</v>
      </c>
      <c r="AB163" s="115" t="s">
        <v>3173</v>
      </c>
    </row>
    <row r="164" spans="1:28" ht="15" customHeight="1" x14ac:dyDescent="0.25">
      <c r="A164" s="97" t="s">
        <v>1823</v>
      </c>
      <c r="B164" s="98">
        <v>3</v>
      </c>
      <c r="C164" s="99" t="s">
        <v>318</v>
      </c>
      <c r="D164" s="97" t="s">
        <v>425</v>
      </c>
      <c r="E164" s="97" t="s">
        <v>316</v>
      </c>
      <c r="F164" s="97" t="s">
        <v>321</v>
      </c>
      <c r="G164" s="99" t="s">
        <v>318</v>
      </c>
      <c r="H164" s="101">
        <v>43934</v>
      </c>
      <c r="I164" s="101">
        <v>44349</v>
      </c>
      <c r="J164" s="102" t="s">
        <v>1051</v>
      </c>
      <c r="K164" s="103"/>
      <c r="L164" s="99" t="s">
        <v>762</v>
      </c>
      <c r="M164" s="105">
        <v>0</v>
      </c>
      <c r="N164" s="114">
        <v>8055.98</v>
      </c>
      <c r="O164" s="103" t="s">
        <v>867</v>
      </c>
      <c r="P164" s="101">
        <v>44349</v>
      </c>
      <c r="Q164" s="103" t="s">
        <v>2605</v>
      </c>
      <c r="R164" s="105">
        <v>8055.98</v>
      </c>
      <c r="S164" s="98" t="s">
        <v>662</v>
      </c>
      <c r="T164" s="103"/>
      <c r="U164" s="102" t="s">
        <v>11</v>
      </c>
      <c r="V164" s="102" t="s">
        <v>12</v>
      </c>
      <c r="W164" s="102" t="s">
        <v>13</v>
      </c>
      <c r="X164" s="102" t="s">
        <v>14</v>
      </c>
      <c r="Y164" s="113">
        <v>6150</v>
      </c>
      <c r="Z164" s="113">
        <v>9041103</v>
      </c>
      <c r="AA164" s="139">
        <v>3.5555768584687994E-2</v>
      </c>
      <c r="AB164" s="115" t="s">
        <v>3173</v>
      </c>
    </row>
    <row r="165" spans="1:28" ht="15" customHeight="1" x14ac:dyDescent="0.25">
      <c r="A165" s="97" t="s">
        <v>1823</v>
      </c>
      <c r="B165" s="98">
        <v>3</v>
      </c>
      <c r="C165" s="99" t="s">
        <v>318</v>
      </c>
      <c r="D165" s="97" t="s">
        <v>425</v>
      </c>
      <c r="E165" s="97" t="s">
        <v>316</v>
      </c>
      <c r="F165" s="97" t="s">
        <v>321</v>
      </c>
      <c r="G165" s="99" t="s">
        <v>318</v>
      </c>
      <c r="H165" s="101">
        <v>43934</v>
      </c>
      <c r="I165" s="101">
        <v>45118</v>
      </c>
      <c r="J165" s="102" t="s">
        <v>2726</v>
      </c>
      <c r="K165" s="103" t="s">
        <v>720</v>
      </c>
      <c r="L165" s="99" t="s">
        <v>762</v>
      </c>
      <c r="M165" s="105">
        <v>12468.649999999994</v>
      </c>
      <c r="N165" s="114">
        <v>12468.649999999994</v>
      </c>
      <c r="O165" s="103"/>
      <c r="P165" s="101"/>
      <c r="Q165" s="103"/>
      <c r="R165" s="105">
        <v>0</v>
      </c>
      <c r="S165" s="98" t="s">
        <v>662</v>
      </c>
      <c r="T165" s="103"/>
      <c r="U165" s="102" t="s">
        <v>11</v>
      </c>
      <c r="V165" s="102" t="s">
        <v>12</v>
      </c>
      <c r="W165" s="102" t="s">
        <v>13</v>
      </c>
      <c r="X165" s="102" t="s">
        <v>14</v>
      </c>
      <c r="Y165" s="113">
        <v>6150</v>
      </c>
      <c r="Z165" s="113">
        <v>9041103</v>
      </c>
      <c r="AA165" s="139">
        <v>0</v>
      </c>
      <c r="AB165" s="115" t="s">
        <v>3173</v>
      </c>
    </row>
    <row r="166" spans="1:28" ht="15" customHeight="1" x14ac:dyDescent="0.25">
      <c r="A166" s="97" t="s">
        <v>2992</v>
      </c>
      <c r="B166" s="98">
        <v>3</v>
      </c>
      <c r="C166" s="99" t="s">
        <v>318</v>
      </c>
      <c r="D166" s="97" t="s">
        <v>425</v>
      </c>
      <c r="E166" s="97" t="s">
        <v>238</v>
      </c>
      <c r="F166" s="100" t="s">
        <v>267</v>
      </c>
      <c r="G166" s="97" t="s">
        <v>2993</v>
      </c>
      <c r="H166" s="101">
        <v>44454</v>
      </c>
      <c r="I166" s="101">
        <v>44466</v>
      </c>
      <c r="J166" s="102" t="s">
        <v>2726</v>
      </c>
      <c r="K166" s="103"/>
      <c r="L166" s="104" t="s">
        <v>3005</v>
      </c>
      <c r="M166" s="105">
        <v>0</v>
      </c>
      <c r="N166" s="106">
        <v>212</v>
      </c>
      <c r="O166" s="103" t="s">
        <v>271</v>
      </c>
      <c r="P166" s="101">
        <v>44466</v>
      </c>
      <c r="Q166" s="103" t="s">
        <v>3007</v>
      </c>
      <c r="R166" s="106">
        <v>212</v>
      </c>
      <c r="S166" s="102"/>
      <c r="T166" s="104"/>
      <c r="U166" s="102" t="s">
        <v>11</v>
      </c>
      <c r="V166" s="102" t="s">
        <v>12</v>
      </c>
      <c r="W166" s="102" t="s">
        <v>13</v>
      </c>
      <c r="X166" s="102" t="s">
        <v>14</v>
      </c>
      <c r="Y166" s="108">
        <v>5800</v>
      </c>
      <c r="Z166" s="113">
        <v>9041102</v>
      </c>
      <c r="AA166" s="139">
        <v>1</v>
      </c>
      <c r="AB166" s="118" t="s">
        <v>2994</v>
      </c>
    </row>
    <row r="167" spans="1:28" ht="15" customHeight="1" x14ac:dyDescent="0.25">
      <c r="A167" s="295" t="s">
        <v>2992</v>
      </c>
      <c r="B167" s="296">
        <v>3</v>
      </c>
      <c r="C167" s="297" t="s">
        <v>318</v>
      </c>
      <c r="D167" s="297" t="s">
        <v>425</v>
      </c>
      <c r="E167" s="295" t="s">
        <v>238</v>
      </c>
      <c r="F167" s="298" t="s">
        <v>267</v>
      </c>
      <c r="G167" s="297" t="s">
        <v>2993</v>
      </c>
      <c r="H167" s="299">
        <v>44454</v>
      </c>
      <c r="I167" s="299">
        <v>44466</v>
      </c>
      <c r="J167" s="300" t="s">
        <v>2726</v>
      </c>
      <c r="K167" s="301" t="s">
        <v>3004</v>
      </c>
      <c r="L167" s="302" t="s">
        <v>3005</v>
      </c>
      <c r="M167" s="303">
        <v>0</v>
      </c>
      <c r="N167" s="304">
        <v>-212</v>
      </c>
      <c r="O167" s="301" t="s">
        <v>271</v>
      </c>
      <c r="P167" s="299">
        <v>44466</v>
      </c>
      <c r="Q167" s="301" t="s">
        <v>3007</v>
      </c>
      <c r="R167" s="304">
        <v>-212</v>
      </c>
      <c r="S167" s="305"/>
      <c r="T167" s="302"/>
      <c r="U167" s="300" t="s">
        <v>11</v>
      </c>
      <c r="V167" s="300" t="s">
        <v>12</v>
      </c>
      <c r="W167" s="300" t="s">
        <v>13</v>
      </c>
      <c r="X167" s="300" t="s">
        <v>14</v>
      </c>
      <c r="Y167" s="306">
        <v>5800</v>
      </c>
      <c r="Z167" s="306">
        <v>9041102</v>
      </c>
      <c r="AA167" s="307">
        <v>-1</v>
      </c>
      <c r="AB167" s="111" t="s">
        <v>3281</v>
      </c>
    </row>
    <row r="168" spans="1:28" ht="15" customHeight="1" x14ac:dyDescent="0.25">
      <c r="A168" s="97" t="s">
        <v>2414</v>
      </c>
      <c r="B168" s="98">
        <v>3</v>
      </c>
      <c r="C168" s="97" t="s">
        <v>1571</v>
      </c>
      <c r="D168" s="97" t="s">
        <v>425</v>
      </c>
      <c r="E168" s="97" t="s">
        <v>238</v>
      </c>
      <c r="F168" s="100" t="s">
        <v>399</v>
      </c>
      <c r="G168" s="97" t="s">
        <v>351</v>
      </c>
      <c r="H168" s="101">
        <v>44319</v>
      </c>
      <c r="I168" s="101">
        <v>44448</v>
      </c>
      <c r="J168" s="102" t="s">
        <v>2726</v>
      </c>
      <c r="K168" s="103"/>
      <c r="L168" s="104" t="s">
        <v>2524</v>
      </c>
      <c r="M168" s="105">
        <v>0</v>
      </c>
      <c r="N168" s="106">
        <v>3096</v>
      </c>
      <c r="O168" s="103" t="s">
        <v>2976</v>
      </c>
      <c r="P168" s="101">
        <v>44448</v>
      </c>
      <c r="Q168" s="103" t="s">
        <v>2974</v>
      </c>
      <c r="R168" s="106">
        <v>3096</v>
      </c>
      <c r="S168" s="102"/>
      <c r="T168" s="104"/>
      <c r="U168" s="102" t="s">
        <v>11</v>
      </c>
      <c r="V168" s="102" t="s">
        <v>12</v>
      </c>
      <c r="W168" s="102" t="s">
        <v>13</v>
      </c>
      <c r="X168" s="102" t="s">
        <v>14</v>
      </c>
      <c r="Y168" s="108">
        <v>6210</v>
      </c>
      <c r="Z168" s="108">
        <v>9041102</v>
      </c>
      <c r="AA168" s="139">
        <v>3.1786447638603693E-2</v>
      </c>
      <c r="AB168" s="99" t="s">
        <v>2415</v>
      </c>
    </row>
    <row r="169" spans="1:28" ht="15" customHeight="1" x14ac:dyDescent="0.25">
      <c r="A169" s="97" t="s">
        <v>2414</v>
      </c>
      <c r="B169" s="98">
        <v>3</v>
      </c>
      <c r="C169" s="99" t="s">
        <v>1571</v>
      </c>
      <c r="D169" s="97" t="s">
        <v>425</v>
      </c>
      <c r="E169" s="97" t="s">
        <v>238</v>
      </c>
      <c r="F169" s="97" t="s">
        <v>399</v>
      </c>
      <c r="G169" s="99" t="s">
        <v>351</v>
      </c>
      <c r="H169" s="101">
        <v>44319</v>
      </c>
      <c r="I169" s="101">
        <v>44488</v>
      </c>
      <c r="J169" s="102" t="s">
        <v>2726</v>
      </c>
      <c r="K169" s="103"/>
      <c r="L169" s="99" t="s">
        <v>2524</v>
      </c>
      <c r="M169" s="105">
        <v>0</v>
      </c>
      <c r="N169" s="114">
        <v>1550.25</v>
      </c>
      <c r="O169" s="103">
        <v>3340</v>
      </c>
      <c r="P169" s="101">
        <v>44488</v>
      </c>
      <c r="Q169" s="103" t="s">
        <v>3023</v>
      </c>
      <c r="R169" s="105">
        <v>1550.25</v>
      </c>
      <c r="S169" s="98"/>
      <c r="T169" s="103"/>
      <c r="U169" s="102" t="s">
        <v>11</v>
      </c>
      <c r="V169" s="102" t="s">
        <v>12</v>
      </c>
      <c r="W169" s="102" t="s">
        <v>13</v>
      </c>
      <c r="X169" s="102" t="s">
        <v>14</v>
      </c>
      <c r="Y169" s="113">
        <v>6210</v>
      </c>
      <c r="Z169" s="113">
        <v>9041102</v>
      </c>
      <c r="AA169" s="139">
        <v>1.5916324435318274E-2</v>
      </c>
      <c r="AB169" s="118" t="s">
        <v>2415</v>
      </c>
    </row>
    <row r="170" spans="1:28" ht="15" customHeight="1" x14ac:dyDescent="0.25">
      <c r="A170" s="97" t="s">
        <v>2414</v>
      </c>
      <c r="B170" s="98">
        <v>3</v>
      </c>
      <c r="C170" s="99" t="s">
        <v>1571</v>
      </c>
      <c r="D170" s="97" t="s">
        <v>425</v>
      </c>
      <c r="E170" s="97" t="s">
        <v>238</v>
      </c>
      <c r="F170" s="97" t="s">
        <v>399</v>
      </c>
      <c r="G170" s="99" t="s">
        <v>351</v>
      </c>
      <c r="H170" s="101">
        <v>44319</v>
      </c>
      <c r="I170" s="101">
        <v>45415</v>
      </c>
      <c r="J170" s="102" t="s">
        <v>2726</v>
      </c>
      <c r="K170" s="103" t="s">
        <v>2403</v>
      </c>
      <c r="L170" s="99" t="s">
        <v>2524</v>
      </c>
      <c r="M170" s="105">
        <v>92753.75</v>
      </c>
      <c r="N170" s="114">
        <v>92753.75</v>
      </c>
      <c r="O170" s="103"/>
      <c r="P170" s="101"/>
      <c r="Q170" s="103"/>
      <c r="R170" s="105">
        <v>0</v>
      </c>
      <c r="S170" s="98"/>
      <c r="T170" s="103"/>
      <c r="U170" s="102" t="s">
        <v>11</v>
      </c>
      <c r="V170" s="102" t="s">
        <v>12</v>
      </c>
      <c r="W170" s="102" t="s">
        <v>13</v>
      </c>
      <c r="X170" s="102" t="s">
        <v>14</v>
      </c>
      <c r="Y170" s="113">
        <v>6210</v>
      </c>
      <c r="Z170" s="113">
        <v>9041102</v>
      </c>
      <c r="AA170" s="139">
        <v>0</v>
      </c>
      <c r="AB170" s="118" t="s">
        <v>2415</v>
      </c>
    </row>
    <row r="171" spans="1:28" ht="15" customHeight="1" x14ac:dyDescent="0.25">
      <c r="A171" s="97" t="s">
        <v>1837</v>
      </c>
      <c r="B171" s="98">
        <v>1</v>
      </c>
      <c r="C171" s="97" t="s">
        <v>1568</v>
      </c>
      <c r="D171" s="97" t="s">
        <v>266</v>
      </c>
      <c r="E171" s="97" t="s">
        <v>4</v>
      </c>
      <c r="F171" s="100" t="s">
        <v>275</v>
      </c>
      <c r="G171" s="97" t="s">
        <v>276</v>
      </c>
      <c r="H171" s="101">
        <v>43949</v>
      </c>
      <c r="I171" s="101">
        <v>44117</v>
      </c>
      <c r="J171" s="102" t="s">
        <v>1051</v>
      </c>
      <c r="K171" s="103"/>
      <c r="L171" s="104" t="s">
        <v>775</v>
      </c>
      <c r="M171" s="105">
        <v>0</v>
      </c>
      <c r="N171" s="106">
        <v>40.85</v>
      </c>
      <c r="O171" s="103">
        <v>10744155</v>
      </c>
      <c r="P171" s="101">
        <v>44117</v>
      </c>
      <c r="Q171" s="103" t="s">
        <v>1293</v>
      </c>
      <c r="R171" s="106">
        <v>40.85</v>
      </c>
      <c r="S171" s="98" t="s">
        <v>2812</v>
      </c>
      <c r="T171" s="104"/>
      <c r="U171" s="102" t="s">
        <v>11</v>
      </c>
      <c r="V171" s="102" t="s">
        <v>12</v>
      </c>
      <c r="W171" s="102" t="s">
        <v>13</v>
      </c>
      <c r="X171" s="102" t="s">
        <v>14</v>
      </c>
      <c r="Y171" s="108">
        <v>5800</v>
      </c>
      <c r="Z171" s="108">
        <v>9051101</v>
      </c>
      <c r="AA171" s="139">
        <v>1.1569615951059251E-2</v>
      </c>
      <c r="AB171" s="99" t="s">
        <v>1398</v>
      </c>
    </row>
    <row r="172" spans="1:28" ht="15" customHeight="1" x14ac:dyDescent="0.25">
      <c r="A172" s="97" t="s">
        <v>1837</v>
      </c>
      <c r="B172" s="98">
        <v>1</v>
      </c>
      <c r="C172" s="97" t="s">
        <v>1568</v>
      </c>
      <c r="D172" s="97" t="s">
        <v>266</v>
      </c>
      <c r="E172" s="97" t="s">
        <v>4</v>
      </c>
      <c r="F172" s="100" t="s">
        <v>275</v>
      </c>
      <c r="G172" s="97" t="s">
        <v>276</v>
      </c>
      <c r="H172" s="101">
        <v>43949</v>
      </c>
      <c r="I172" s="101">
        <v>44117</v>
      </c>
      <c r="J172" s="102" t="s">
        <v>1051</v>
      </c>
      <c r="K172" s="103"/>
      <c r="L172" s="104" t="s">
        <v>775</v>
      </c>
      <c r="M172" s="105">
        <v>0</v>
      </c>
      <c r="N172" s="106">
        <v>20.51</v>
      </c>
      <c r="O172" s="103">
        <v>10744848</v>
      </c>
      <c r="P172" s="101">
        <v>44117</v>
      </c>
      <c r="Q172" s="103" t="s">
        <v>1293</v>
      </c>
      <c r="R172" s="106">
        <v>20.51</v>
      </c>
      <c r="S172" s="98" t="s">
        <v>2812</v>
      </c>
      <c r="T172" s="104"/>
      <c r="U172" s="102" t="s">
        <v>11</v>
      </c>
      <c r="V172" s="102" t="s">
        <v>12</v>
      </c>
      <c r="W172" s="102" t="s">
        <v>13</v>
      </c>
      <c r="X172" s="102" t="s">
        <v>14</v>
      </c>
      <c r="Y172" s="108">
        <v>5800</v>
      </c>
      <c r="Z172" s="108">
        <v>9051101</v>
      </c>
      <c r="AA172" s="139">
        <v>5.808881839809675E-3</v>
      </c>
      <c r="AB172" s="99" t="s">
        <v>1398</v>
      </c>
    </row>
    <row r="173" spans="1:28" ht="15" customHeight="1" x14ac:dyDescent="0.25">
      <c r="A173" s="97" t="s">
        <v>1837</v>
      </c>
      <c r="B173" s="98">
        <v>1</v>
      </c>
      <c r="C173" s="97" t="s">
        <v>1568</v>
      </c>
      <c r="D173" s="97" t="s">
        <v>266</v>
      </c>
      <c r="E173" s="97" t="s">
        <v>4</v>
      </c>
      <c r="F173" s="100" t="s">
        <v>275</v>
      </c>
      <c r="G173" s="97" t="s">
        <v>276</v>
      </c>
      <c r="H173" s="101">
        <v>43949</v>
      </c>
      <c r="I173" s="101">
        <v>44117</v>
      </c>
      <c r="J173" s="102" t="s">
        <v>1051</v>
      </c>
      <c r="K173" s="103"/>
      <c r="L173" s="104" t="s">
        <v>775</v>
      </c>
      <c r="M173" s="105">
        <v>0</v>
      </c>
      <c r="N173" s="106">
        <v>106.6</v>
      </c>
      <c r="O173" s="103">
        <v>10742434</v>
      </c>
      <c r="P173" s="101">
        <v>44117</v>
      </c>
      <c r="Q173" s="103" t="s">
        <v>1293</v>
      </c>
      <c r="R173" s="106">
        <v>106.6</v>
      </c>
      <c r="S173" s="98" t="s">
        <v>2812</v>
      </c>
      <c r="T173" s="104"/>
      <c r="U173" s="102" t="s">
        <v>11</v>
      </c>
      <c r="V173" s="102" t="s">
        <v>12</v>
      </c>
      <c r="W173" s="102" t="s">
        <v>13</v>
      </c>
      <c r="X173" s="102" t="s">
        <v>14</v>
      </c>
      <c r="Y173" s="108">
        <v>5800</v>
      </c>
      <c r="Z173" s="108">
        <v>9051101</v>
      </c>
      <c r="AA173" s="139">
        <v>3.019145802650957E-2</v>
      </c>
      <c r="AB173" s="99" t="s">
        <v>1398</v>
      </c>
    </row>
    <row r="174" spans="1:28" ht="15" customHeight="1" x14ac:dyDescent="0.25">
      <c r="A174" s="97" t="s">
        <v>1837</v>
      </c>
      <c r="B174" s="98">
        <v>1</v>
      </c>
      <c r="C174" s="97" t="s">
        <v>1568</v>
      </c>
      <c r="D174" s="97" t="s">
        <v>266</v>
      </c>
      <c r="E174" s="97" t="s">
        <v>4</v>
      </c>
      <c r="F174" s="100" t="s">
        <v>275</v>
      </c>
      <c r="G174" s="97" t="s">
        <v>276</v>
      </c>
      <c r="H174" s="101">
        <v>43949</v>
      </c>
      <c r="I174" s="101">
        <v>44124</v>
      </c>
      <c r="J174" s="102" t="s">
        <v>1051</v>
      </c>
      <c r="K174" s="103"/>
      <c r="L174" s="104" t="s">
        <v>775</v>
      </c>
      <c r="M174" s="105">
        <v>0</v>
      </c>
      <c r="N174" s="106">
        <v>41.17</v>
      </c>
      <c r="O174" s="103">
        <v>10746782</v>
      </c>
      <c r="P174" s="101">
        <v>44124</v>
      </c>
      <c r="Q174" s="103" t="s">
        <v>1333</v>
      </c>
      <c r="R174" s="106">
        <v>41.17</v>
      </c>
      <c r="S174" s="98" t="s">
        <v>2812</v>
      </c>
      <c r="T174" s="104"/>
      <c r="U174" s="102" t="s">
        <v>11</v>
      </c>
      <c r="V174" s="102" t="s">
        <v>12</v>
      </c>
      <c r="W174" s="102" t="s">
        <v>13</v>
      </c>
      <c r="X174" s="102" t="s">
        <v>14</v>
      </c>
      <c r="Y174" s="108">
        <v>5800</v>
      </c>
      <c r="Z174" s="108">
        <v>9051101</v>
      </c>
      <c r="AA174" s="139">
        <v>1.166024696952532E-2</v>
      </c>
      <c r="AB174" s="99" t="s">
        <v>1398</v>
      </c>
    </row>
    <row r="175" spans="1:28" ht="15" customHeight="1" x14ac:dyDescent="0.25">
      <c r="A175" s="97" t="s">
        <v>1837</v>
      </c>
      <c r="B175" s="98">
        <v>1</v>
      </c>
      <c r="C175" s="97" t="s">
        <v>1568</v>
      </c>
      <c r="D175" s="97" t="s">
        <v>266</v>
      </c>
      <c r="E175" s="97" t="s">
        <v>4</v>
      </c>
      <c r="F175" s="100" t="s">
        <v>275</v>
      </c>
      <c r="G175" s="97" t="s">
        <v>276</v>
      </c>
      <c r="H175" s="101">
        <v>43949</v>
      </c>
      <c r="I175" s="101">
        <v>44124</v>
      </c>
      <c r="J175" s="102" t="s">
        <v>1051</v>
      </c>
      <c r="K175" s="103" t="s">
        <v>766</v>
      </c>
      <c r="L175" s="104" t="s">
        <v>775</v>
      </c>
      <c r="M175" s="105">
        <v>0</v>
      </c>
      <c r="N175" s="106">
        <v>7.03</v>
      </c>
      <c r="O175" s="103">
        <v>10746778</v>
      </c>
      <c r="P175" s="101">
        <v>44124</v>
      </c>
      <c r="Q175" s="103" t="s">
        <v>1333</v>
      </c>
      <c r="R175" s="106">
        <v>7.03</v>
      </c>
      <c r="S175" s="98" t="s">
        <v>2812</v>
      </c>
      <c r="T175" s="104"/>
      <c r="U175" s="102" t="s">
        <v>11</v>
      </c>
      <c r="V175" s="102" t="s">
        <v>12</v>
      </c>
      <c r="W175" s="102" t="s">
        <v>13</v>
      </c>
      <c r="X175" s="102" t="s">
        <v>14</v>
      </c>
      <c r="Y175" s="108">
        <v>5800</v>
      </c>
      <c r="Z175" s="108">
        <v>9051101</v>
      </c>
      <c r="AA175" s="139">
        <v>1.9910501869264755E-3</v>
      </c>
      <c r="AB175" s="99" t="s">
        <v>2631</v>
      </c>
    </row>
    <row r="176" spans="1:28" ht="15" customHeight="1" x14ac:dyDescent="0.25">
      <c r="A176" s="97" t="s">
        <v>1838</v>
      </c>
      <c r="B176" s="98">
        <v>1</v>
      </c>
      <c r="C176" s="99" t="s">
        <v>1562</v>
      </c>
      <c r="D176" s="97" t="s">
        <v>266</v>
      </c>
      <c r="E176" s="97" t="s">
        <v>4</v>
      </c>
      <c r="F176" s="100" t="s">
        <v>5</v>
      </c>
      <c r="G176" s="97" t="s">
        <v>1288</v>
      </c>
      <c r="H176" s="101">
        <v>43647</v>
      </c>
      <c r="I176" s="101">
        <v>43748</v>
      </c>
      <c r="J176" s="102" t="s">
        <v>6</v>
      </c>
      <c r="K176" s="103" t="s">
        <v>7</v>
      </c>
      <c r="L176" s="104" t="s">
        <v>8</v>
      </c>
      <c r="M176" s="105">
        <v>0</v>
      </c>
      <c r="N176" s="106">
        <v>17466.509999999998</v>
      </c>
      <c r="O176" s="103" t="s">
        <v>30</v>
      </c>
      <c r="P176" s="101">
        <v>43748</v>
      </c>
      <c r="Q176" s="103" t="s">
        <v>25</v>
      </c>
      <c r="R176" s="106">
        <v>17466.509999999998</v>
      </c>
      <c r="S176" s="98" t="s">
        <v>2812</v>
      </c>
      <c r="T176" s="104"/>
      <c r="U176" s="102" t="s">
        <v>11</v>
      </c>
      <c r="V176" s="102" t="s">
        <v>12</v>
      </c>
      <c r="W176" s="102" t="s">
        <v>13</v>
      </c>
      <c r="X176" s="102" t="s">
        <v>14</v>
      </c>
      <c r="Y176" s="108">
        <v>4300</v>
      </c>
      <c r="Z176" s="108">
        <v>9051101</v>
      </c>
      <c r="AA176" s="139">
        <v>4.020203314016044E-3</v>
      </c>
      <c r="AB176" s="99" t="s">
        <v>2835</v>
      </c>
    </row>
    <row r="177" spans="1:28" ht="15" customHeight="1" x14ac:dyDescent="0.25">
      <c r="A177" s="97" t="s">
        <v>1838</v>
      </c>
      <c r="B177" s="98">
        <v>1</v>
      </c>
      <c r="C177" s="99" t="s">
        <v>1562</v>
      </c>
      <c r="D177" s="97" t="s">
        <v>266</v>
      </c>
      <c r="E177" s="97" t="s">
        <v>4</v>
      </c>
      <c r="F177" s="100" t="s">
        <v>5</v>
      </c>
      <c r="G177" s="97" t="s">
        <v>1288</v>
      </c>
      <c r="H177" s="101">
        <v>43647</v>
      </c>
      <c r="I177" s="101">
        <v>43748</v>
      </c>
      <c r="J177" s="102" t="s">
        <v>6</v>
      </c>
      <c r="K177" s="103" t="s">
        <v>7</v>
      </c>
      <c r="L177" s="104" t="s">
        <v>8</v>
      </c>
      <c r="M177" s="105">
        <v>0</v>
      </c>
      <c r="N177" s="106">
        <v>11644.34</v>
      </c>
      <c r="O177" s="103" t="s">
        <v>50</v>
      </c>
      <c r="P177" s="101">
        <v>43748</v>
      </c>
      <c r="Q177" s="103" t="s">
        <v>25</v>
      </c>
      <c r="R177" s="106">
        <v>11644.34</v>
      </c>
      <c r="S177" s="98" t="s">
        <v>2812</v>
      </c>
      <c r="T177" s="104"/>
      <c r="U177" s="102" t="s">
        <v>11</v>
      </c>
      <c r="V177" s="102" t="s">
        <v>12</v>
      </c>
      <c r="W177" s="102" t="s">
        <v>13</v>
      </c>
      <c r="X177" s="102" t="s">
        <v>14</v>
      </c>
      <c r="Y177" s="108">
        <v>4300</v>
      </c>
      <c r="Z177" s="108">
        <v>9051101</v>
      </c>
      <c r="AA177" s="139">
        <v>2.6801355426773633E-3</v>
      </c>
      <c r="AB177" s="99" t="s">
        <v>2835</v>
      </c>
    </row>
    <row r="178" spans="1:28" ht="15" customHeight="1" x14ac:dyDescent="0.25">
      <c r="A178" s="97" t="s">
        <v>1838</v>
      </c>
      <c r="B178" s="98">
        <v>1</v>
      </c>
      <c r="C178" s="99" t="s">
        <v>1562</v>
      </c>
      <c r="D178" s="97" t="s">
        <v>266</v>
      </c>
      <c r="E178" s="97" t="s">
        <v>4</v>
      </c>
      <c r="F178" s="100" t="s">
        <v>5</v>
      </c>
      <c r="G178" s="97" t="s">
        <v>1288</v>
      </c>
      <c r="H178" s="101">
        <v>43647</v>
      </c>
      <c r="I178" s="101">
        <v>43748</v>
      </c>
      <c r="J178" s="102" t="s">
        <v>6</v>
      </c>
      <c r="K178" s="103" t="s">
        <v>7</v>
      </c>
      <c r="L178" s="104" t="s">
        <v>8</v>
      </c>
      <c r="M178" s="105">
        <v>0</v>
      </c>
      <c r="N178" s="106">
        <v>135</v>
      </c>
      <c r="O178" s="103" t="s">
        <v>30</v>
      </c>
      <c r="P178" s="101">
        <v>43748</v>
      </c>
      <c r="Q178" s="103" t="s">
        <v>25</v>
      </c>
      <c r="R178" s="106">
        <v>135</v>
      </c>
      <c r="S178" s="98" t="s">
        <v>2812</v>
      </c>
      <c r="T178" s="104"/>
      <c r="U178" s="102" t="s">
        <v>11</v>
      </c>
      <c r="V178" s="102" t="s">
        <v>12</v>
      </c>
      <c r="W178" s="102" t="s">
        <v>13</v>
      </c>
      <c r="X178" s="102" t="s">
        <v>14</v>
      </c>
      <c r="Y178" s="108">
        <v>4340</v>
      </c>
      <c r="Z178" s="108">
        <v>9051101</v>
      </c>
      <c r="AA178" s="139">
        <v>3.1072460805974748E-5</v>
      </c>
      <c r="AB178" s="99" t="s">
        <v>2835</v>
      </c>
    </row>
    <row r="179" spans="1:28" ht="15" customHeight="1" x14ac:dyDescent="0.25">
      <c r="A179" s="97" t="s">
        <v>1838</v>
      </c>
      <c r="B179" s="98">
        <v>1</v>
      </c>
      <c r="C179" s="99" t="s">
        <v>1562</v>
      </c>
      <c r="D179" s="97" t="s">
        <v>266</v>
      </c>
      <c r="E179" s="97" t="s">
        <v>4</v>
      </c>
      <c r="F179" s="100" t="s">
        <v>5</v>
      </c>
      <c r="G179" s="97" t="s">
        <v>1288</v>
      </c>
      <c r="H179" s="101">
        <v>43647</v>
      </c>
      <c r="I179" s="101">
        <v>43748</v>
      </c>
      <c r="J179" s="102" t="s">
        <v>6</v>
      </c>
      <c r="K179" s="103" t="s">
        <v>7</v>
      </c>
      <c r="L179" s="104" t="s">
        <v>8</v>
      </c>
      <c r="M179" s="105">
        <v>0</v>
      </c>
      <c r="N179" s="106">
        <v>225</v>
      </c>
      <c r="O179" s="103" t="s">
        <v>30</v>
      </c>
      <c r="P179" s="101">
        <v>43748</v>
      </c>
      <c r="Q179" s="103" t="s">
        <v>25</v>
      </c>
      <c r="R179" s="106">
        <v>225</v>
      </c>
      <c r="S179" s="98" t="s">
        <v>2812</v>
      </c>
      <c r="T179" s="104"/>
      <c r="U179" s="102" t="s">
        <v>11</v>
      </c>
      <c r="V179" s="102" t="s">
        <v>12</v>
      </c>
      <c r="W179" s="102" t="s">
        <v>13</v>
      </c>
      <c r="X179" s="102" t="s">
        <v>14</v>
      </c>
      <c r="Y179" s="108">
        <v>4340</v>
      </c>
      <c r="Z179" s="108">
        <v>9051101</v>
      </c>
      <c r="AA179" s="139">
        <v>5.1787434676624587E-5</v>
      </c>
      <c r="AB179" s="99" t="s">
        <v>2835</v>
      </c>
    </row>
    <row r="180" spans="1:28" ht="15" customHeight="1" x14ac:dyDescent="0.25">
      <c r="A180" s="97" t="s">
        <v>1838</v>
      </c>
      <c r="B180" s="98">
        <v>1</v>
      </c>
      <c r="C180" s="99" t="s">
        <v>1562</v>
      </c>
      <c r="D180" s="97" t="s">
        <v>266</v>
      </c>
      <c r="E180" s="97" t="s">
        <v>4</v>
      </c>
      <c r="F180" s="100" t="s">
        <v>5</v>
      </c>
      <c r="G180" s="97" t="s">
        <v>1288</v>
      </c>
      <c r="H180" s="101">
        <v>43647</v>
      </c>
      <c r="I180" s="101">
        <v>43748</v>
      </c>
      <c r="J180" s="102" t="s">
        <v>6</v>
      </c>
      <c r="K180" s="103" t="s">
        <v>7</v>
      </c>
      <c r="L180" s="104" t="s">
        <v>8</v>
      </c>
      <c r="M180" s="105">
        <v>0</v>
      </c>
      <c r="N180" s="106">
        <v>427.5</v>
      </c>
      <c r="O180" s="103" t="s">
        <v>30</v>
      </c>
      <c r="P180" s="101">
        <v>43748</v>
      </c>
      <c r="Q180" s="103" t="s">
        <v>25</v>
      </c>
      <c r="R180" s="106">
        <v>427.5</v>
      </c>
      <c r="S180" s="98" t="s">
        <v>2812</v>
      </c>
      <c r="T180" s="104"/>
      <c r="U180" s="102" t="s">
        <v>11</v>
      </c>
      <c r="V180" s="102" t="s">
        <v>12</v>
      </c>
      <c r="W180" s="102" t="s">
        <v>13</v>
      </c>
      <c r="X180" s="102" t="s">
        <v>14</v>
      </c>
      <c r="Y180" s="108">
        <v>4340</v>
      </c>
      <c r="Z180" s="108">
        <v>9051101</v>
      </c>
      <c r="AA180" s="139">
        <v>9.8396125885586715E-5</v>
      </c>
      <c r="AB180" s="99" t="s">
        <v>2835</v>
      </c>
    </row>
    <row r="181" spans="1:28" ht="15" customHeight="1" x14ac:dyDescent="0.25">
      <c r="A181" s="97" t="s">
        <v>1838</v>
      </c>
      <c r="B181" s="98">
        <v>1</v>
      </c>
      <c r="C181" s="99" t="s">
        <v>1562</v>
      </c>
      <c r="D181" s="97" t="s">
        <v>266</v>
      </c>
      <c r="E181" s="97" t="s">
        <v>4</v>
      </c>
      <c r="F181" s="100" t="s">
        <v>5</v>
      </c>
      <c r="G181" s="97" t="s">
        <v>1288</v>
      </c>
      <c r="H181" s="101">
        <v>43647</v>
      </c>
      <c r="I181" s="101">
        <v>43748</v>
      </c>
      <c r="J181" s="102" t="s">
        <v>6</v>
      </c>
      <c r="K181" s="103" t="s">
        <v>7</v>
      </c>
      <c r="L181" s="104" t="s">
        <v>8</v>
      </c>
      <c r="M181" s="105">
        <v>0</v>
      </c>
      <c r="N181" s="106">
        <v>523.79999999999995</v>
      </c>
      <c r="O181" s="103" t="s">
        <v>30</v>
      </c>
      <c r="P181" s="101">
        <v>43748</v>
      </c>
      <c r="Q181" s="103" t="s">
        <v>25</v>
      </c>
      <c r="R181" s="106">
        <v>523.79999999999995</v>
      </c>
      <c r="S181" s="98" t="s">
        <v>2812</v>
      </c>
      <c r="T181" s="104"/>
      <c r="U181" s="102" t="s">
        <v>11</v>
      </c>
      <c r="V181" s="102" t="s">
        <v>12</v>
      </c>
      <c r="W181" s="102" t="s">
        <v>13</v>
      </c>
      <c r="X181" s="102" t="s">
        <v>14</v>
      </c>
      <c r="Y181" s="108">
        <v>4340</v>
      </c>
      <c r="Z181" s="108">
        <v>9051101</v>
      </c>
      <c r="AA181" s="139">
        <v>1.2056114792718202E-4</v>
      </c>
      <c r="AB181" s="99" t="s">
        <v>2835</v>
      </c>
    </row>
    <row r="182" spans="1:28" ht="15" customHeight="1" x14ac:dyDescent="0.25">
      <c r="A182" s="97" t="s">
        <v>1838</v>
      </c>
      <c r="B182" s="98">
        <v>1</v>
      </c>
      <c r="C182" s="99" t="s">
        <v>1562</v>
      </c>
      <c r="D182" s="97" t="s">
        <v>266</v>
      </c>
      <c r="E182" s="97" t="s">
        <v>4</v>
      </c>
      <c r="F182" s="100" t="s">
        <v>5</v>
      </c>
      <c r="G182" s="97" t="s">
        <v>1288</v>
      </c>
      <c r="H182" s="101">
        <v>43647</v>
      </c>
      <c r="I182" s="101">
        <v>43748</v>
      </c>
      <c r="J182" s="102" t="s">
        <v>6</v>
      </c>
      <c r="K182" s="103" t="s">
        <v>7</v>
      </c>
      <c r="L182" s="104" t="s">
        <v>8</v>
      </c>
      <c r="M182" s="105">
        <v>0</v>
      </c>
      <c r="N182" s="106">
        <v>1441.35</v>
      </c>
      <c r="O182" s="103" t="s">
        <v>30</v>
      </c>
      <c r="P182" s="101">
        <v>43748</v>
      </c>
      <c r="Q182" s="103" t="s">
        <v>25</v>
      </c>
      <c r="R182" s="106">
        <v>1441.35</v>
      </c>
      <c r="S182" s="98" t="s">
        <v>2812</v>
      </c>
      <c r="T182" s="104"/>
      <c r="U182" s="102" t="s">
        <v>11</v>
      </c>
      <c r="V182" s="102" t="s">
        <v>12</v>
      </c>
      <c r="W182" s="102" t="s">
        <v>13</v>
      </c>
      <c r="X182" s="102" t="s">
        <v>14</v>
      </c>
      <c r="Y182" s="108">
        <v>4340</v>
      </c>
      <c r="Z182" s="108">
        <v>9051101</v>
      </c>
      <c r="AA182" s="139">
        <v>3.3175030653845707E-4</v>
      </c>
      <c r="AB182" s="99" t="s">
        <v>2835</v>
      </c>
    </row>
    <row r="183" spans="1:28" ht="15" customHeight="1" x14ac:dyDescent="0.25">
      <c r="A183" s="97" t="s">
        <v>1838</v>
      </c>
      <c r="B183" s="98">
        <v>1</v>
      </c>
      <c r="C183" s="99" t="s">
        <v>1562</v>
      </c>
      <c r="D183" s="97" t="s">
        <v>266</v>
      </c>
      <c r="E183" s="97" t="s">
        <v>4</v>
      </c>
      <c r="F183" s="100" t="s">
        <v>5</v>
      </c>
      <c r="G183" s="97" t="s">
        <v>1288</v>
      </c>
      <c r="H183" s="101">
        <v>43647</v>
      </c>
      <c r="I183" s="101">
        <v>43748</v>
      </c>
      <c r="J183" s="102" t="s">
        <v>6</v>
      </c>
      <c r="K183" s="103" t="s">
        <v>7</v>
      </c>
      <c r="L183" s="104" t="s">
        <v>8</v>
      </c>
      <c r="M183" s="105">
        <v>0</v>
      </c>
      <c r="N183" s="106">
        <v>67.5</v>
      </c>
      <c r="O183" s="103" t="s">
        <v>30</v>
      </c>
      <c r="P183" s="101">
        <v>43748</v>
      </c>
      <c r="Q183" s="103" t="s">
        <v>25</v>
      </c>
      <c r="R183" s="106">
        <v>67.5</v>
      </c>
      <c r="S183" s="98" t="s">
        <v>2812</v>
      </c>
      <c r="T183" s="104"/>
      <c r="U183" s="102" t="s">
        <v>11</v>
      </c>
      <c r="V183" s="102" t="s">
        <v>12</v>
      </c>
      <c r="W183" s="102" t="s">
        <v>13</v>
      </c>
      <c r="X183" s="102" t="s">
        <v>14</v>
      </c>
      <c r="Y183" s="108">
        <v>4340</v>
      </c>
      <c r="Z183" s="108">
        <v>9051101</v>
      </c>
      <c r="AA183" s="139">
        <v>1.5536230402987374E-5</v>
      </c>
      <c r="AB183" s="99" t="s">
        <v>2835</v>
      </c>
    </row>
    <row r="184" spans="1:28" ht="15" customHeight="1" x14ac:dyDescent="0.25">
      <c r="A184" s="97" t="s">
        <v>1838</v>
      </c>
      <c r="B184" s="98">
        <v>1</v>
      </c>
      <c r="C184" s="99" t="s">
        <v>1562</v>
      </c>
      <c r="D184" s="97" t="s">
        <v>266</v>
      </c>
      <c r="E184" s="97" t="s">
        <v>4</v>
      </c>
      <c r="F184" s="100" t="s">
        <v>5</v>
      </c>
      <c r="G184" s="97" t="s">
        <v>1288</v>
      </c>
      <c r="H184" s="101">
        <v>43647</v>
      </c>
      <c r="I184" s="101">
        <v>43748</v>
      </c>
      <c r="J184" s="102" t="s">
        <v>6</v>
      </c>
      <c r="K184" s="103" t="s">
        <v>7</v>
      </c>
      <c r="L184" s="104" t="s">
        <v>8</v>
      </c>
      <c r="M184" s="105">
        <v>0</v>
      </c>
      <c r="N184" s="106">
        <v>150</v>
      </c>
      <c r="O184" s="103" t="s">
        <v>50</v>
      </c>
      <c r="P184" s="101">
        <v>43748</v>
      </c>
      <c r="Q184" s="103" t="s">
        <v>25</v>
      </c>
      <c r="R184" s="106">
        <v>150</v>
      </c>
      <c r="S184" s="98" t="s">
        <v>2812</v>
      </c>
      <c r="T184" s="104"/>
      <c r="U184" s="102" t="s">
        <v>11</v>
      </c>
      <c r="V184" s="102" t="s">
        <v>12</v>
      </c>
      <c r="W184" s="102" t="s">
        <v>13</v>
      </c>
      <c r="X184" s="102" t="s">
        <v>14</v>
      </c>
      <c r="Y184" s="108">
        <v>4340</v>
      </c>
      <c r="Z184" s="108">
        <v>9051101</v>
      </c>
      <c r="AA184" s="139">
        <v>3.4524956451083058E-5</v>
      </c>
      <c r="AB184" s="99" t="s">
        <v>2835</v>
      </c>
    </row>
    <row r="185" spans="1:28" ht="15" customHeight="1" x14ac:dyDescent="0.25">
      <c r="A185" s="97" t="s">
        <v>1838</v>
      </c>
      <c r="B185" s="98">
        <v>1</v>
      </c>
      <c r="C185" s="99" t="s">
        <v>1562</v>
      </c>
      <c r="D185" s="97" t="s">
        <v>266</v>
      </c>
      <c r="E185" s="97" t="s">
        <v>4</v>
      </c>
      <c r="F185" s="100" t="s">
        <v>5</v>
      </c>
      <c r="G185" s="97" t="s">
        <v>1288</v>
      </c>
      <c r="H185" s="101">
        <v>43647</v>
      </c>
      <c r="I185" s="101">
        <v>43748</v>
      </c>
      <c r="J185" s="102" t="s">
        <v>6</v>
      </c>
      <c r="K185" s="103" t="s">
        <v>7</v>
      </c>
      <c r="L185" s="104" t="s">
        <v>8</v>
      </c>
      <c r="M185" s="105">
        <v>0</v>
      </c>
      <c r="N185" s="106">
        <v>285</v>
      </c>
      <c r="O185" s="103" t="s">
        <v>50</v>
      </c>
      <c r="P185" s="101">
        <v>43748</v>
      </c>
      <c r="Q185" s="103" t="s">
        <v>25</v>
      </c>
      <c r="R185" s="106">
        <v>285</v>
      </c>
      <c r="S185" s="98" t="s">
        <v>2812</v>
      </c>
      <c r="T185" s="104"/>
      <c r="U185" s="102" t="s">
        <v>11</v>
      </c>
      <c r="V185" s="102" t="s">
        <v>12</v>
      </c>
      <c r="W185" s="102" t="s">
        <v>13</v>
      </c>
      <c r="X185" s="102" t="s">
        <v>14</v>
      </c>
      <c r="Y185" s="108">
        <v>4340</v>
      </c>
      <c r="Z185" s="108">
        <v>9051101</v>
      </c>
      <c r="AA185" s="139">
        <v>6.5597417257057806E-5</v>
      </c>
      <c r="AB185" s="99" t="s">
        <v>2835</v>
      </c>
    </row>
    <row r="186" spans="1:28" ht="15" customHeight="1" x14ac:dyDescent="0.25">
      <c r="A186" s="97" t="s">
        <v>1838</v>
      </c>
      <c r="B186" s="98">
        <v>1</v>
      </c>
      <c r="C186" s="99" t="s">
        <v>1562</v>
      </c>
      <c r="D186" s="97" t="s">
        <v>266</v>
      </c>
      <c r="E186" s="97" t="s">
        <v>4</v>
      </c>
      <c r="F186" s="100" t="s">
        <v>5</v>
      </c>
      <c r="G186" s="97" t="s">
        <v>1288</v>
      </c>
      <c r="H186" s="101">
        <v>43647</v>
      </c>
      <c r="I186" s="101">
        <v>43748</v>
      </c>
      <c r="J186" s="102" t="s">
        <v>6</v>
      </c>
      <c r="K186" s="103" t="s">
        <v>7</v>
      </c>
      <c r="L186" s="104" t="s">
        <v>8</v>
      </c>
      <c r="M186" s="105">
        <v>0</v>
      </c>
      <c r="N186" s="106">
        <v>349.2</v>
      </c>
      <c r="O186" s="103" t="s">
        <v>50</v>
      </c>
      <c r="P186" s="101">
        <v>43748</v>
      </c>
      <c r="Q186" s="103" t="s">
        <v>25</v>
      </c>
      <c r="R186" s="106">
        <v>349.2</v>
      </c>
      <c r="S186" s="98" t="s">
        <v>2812</v>
      </c>
      <c r="T186" s="104"/>
      <c r="U186" s="102" t="s">
        <v>11</v>
      </c>
      <c r="V186" s="102" t="s">
        <v>12</v>
      </c>
      <c r="W186" s="102" t="s">
        <v>13</v>
      </c>
      <c r="X186" s="102" t="s">
        <v>14</v>
      </c>
      <c r="Y186" s="108">
        <v>4340</v>
      </c>
      <c r="Z186" s="108">
        <v>9051101</v>
      </c>
      <c r="AA186" s="139">
        <v>8.0374098618121359E-5</v>
      </c>
      <c r="AB186" s="99" t="s">
        <v>2835</v>
      </c>
    </row>
    <row r="187" spans="1:28" ht="15" customHeight="1" x14ac:dyDescent="0.25">
      <c r="A187" s="97" t="s">
        <v>1838</v>
      </c>
      <c r="B187" s="98">
        <v>1</v>
      </c>
      <c r="C187" s="99" t="s">
        <v>1562</v>
      </c>
      <c r="D187" s="97" t="s">
        <v>266</v>
      </c>
      <c r="E187" s="97" t="s">
        <v>4</v>
      </c>
      <c r="F187" s="100" t="s">
        <v>5</v>
      </c>
      <c r="G187" s="97" t="s">
        <v>1288</v>
      </c>
      <c r="H187" s="101">
        <v>43647</v>
      </c>
      <c r="I187" s="101">
        <v>43748</v>
      </c>
      <c r="J187" s="102" t="s">
        <v>6</v>
      </c>
      <c r="K187" s="103" t="s">
        <v>7</v>
      </c>
      <c r="L187" s="104" t="s">
        <v>8</v>
      </c>
      <c r="M187" s="105">
        <v>0</v>
      </c>
      <c r="N187" s="106">
        <v>960.9</v>
      </c>
      <c r="O187" s="103" t="s">
        <v>50</v>
      </c>
      <c r="P187" s="101">
        <v>43748</v>
      </c>
      <c r="Q187" s="103" t="s">
        <v>25</v>
      </c>
      <c r="R187" s="106">
        <v>960.9</v>
      </c>
      <c r="S187" s="98" t="s">
        <v>2812</v>
      </c>
      <c r="T187" s="104"/>
      <c r="U187" s="102" t="s">
        <v>11</v>
      </c>
      <c r="V187" s="102" t="s">
        <v>12</v>
      </c>
      <c r="W187" s="102" t="s">
        <v>13</v>
      </c>
      <c r="X187" s="102" t="s">
        <v>14</v>
      </c>
      <c r="Y187" s="108">
        <v>4340</v>
      </c>
      <c r="Z187" s="108">
        <v>9051101</v>
      </c>
      <c r="AA187" s="139">
        <v>2.2116687102563805E-4</v>
      </c>
      <c r="AB187" s="99" t="s">
        <v>2835</v>
      </c>
    </row>
    <row r="188" spans="1:28" ht="15" customHeight="1" x14ac:dyDescent="0.25">
      <c r="A188" s="97" t="s">
        <v>1838</v>
      </c>
      <c r="B188" s="98">
        <v>1</v>
      </c>
      <c r="C188" s="99" t="s">
        <v>1562</v>
      </c>
      <c r="D188" s="97" t="s">
        <v>266</v>
      </c>
      <c r="E188" s="97" t="s">
        <v>4</v>
      </c>
      <c r="F188" s="100" t="s">
        <v>5</v>
      </c>
      <c r="G188" s="97" t="s">
        <v>1288</v>
      </c>
      <c r="H188" s="101">
        <v>43647</v>
      </c>
      <c r="I188" s="101">
        <v>43748</v>
      </c>
      <c r="J188" s="102" t="s">
        <v>6</v>
      </c>
      <c r="K188" s="103" t="s">
        <v>7</v>
      </c>
      <c r="L188" s="104" t="s">
        <v>8</v>
      </c>
      <c r="M188" s="105">
        <v>0</v>
      </c>
      <c r="N188" s="106">
        <v>90</v>
      </c>
      <c r="O188" s="103" t="s">
        <v>50</v>
      </c>
      <c r="P188" s="101">
        <v>43748</v>
      </c>
      <c r="Q188" s="103" t="s">
        <v>25</v>
      </c>
      <c r="R188" s="106">
        <v>90</v>
      </c>
      <c r="S188" s="98" t="s">
        <v>2812</v>
      </c>
      <c r="T188" s="104"/>
      <c r="U188" s="102" t="s">
        <v>11</v>
      </c>
      <c r="V188" s="102" t="s">
        <v>12</v>
      </c>
      <c r="W188" s="102" t="s">
        <v>13</v>
      </c>
      <c r="X188" s="102" t="s">
        <v>14</v>
      </c>
      <c r="Y188" s="108">
        <v>4340</v>
      </c>
      <c r="Z188" s="108">
        <v>9051101</v>
      </c>
      <c r="AA188" s="139">
        <v>2.0714973870649835E-5</v>
      </c>
      <c r="AB188" s="99" t="s">
        <v>2835</v>
      </c>
    </row>
    <row r="189" spans="1:28" ht="15" customHeight="1" x14ac:dyDescent="0.25">
      <c r="A189" s="97" t="s">
        <v>1838</v>
      </c>
      <c r="B189" s="98">
        <v>1</v>
      </c>
      <c r="C189" s="99" t="s">
        <v>1562</v>
      </c>
      <c r="D189" s="97" t="s">
        <v>266</v>
      </c>
      <c r="E189" s="97" t="s">
        <v>4</v>
      </c>
      <c r="F189" s="100" t="s">
        <v>5</v>
      </c>
      <c r="G189" s="97" t="s">
        <v>1288</v>
      </c>
      <c r="H189" s="101">
        <v>43647</v>
      </c>
      <c r="I189" s="101">
        <v>43748</v>
      </c>
      <c r="J189" s="102" t="s">
        <v>6</v>
      </c>
      <c r="K189" s="103" t="s">
        <v>7</v>
      </c>
      <c r="L189" s="104" t="s">
        <v>8</v>
      </c>
      <c r="M189" s="105">
        <v>0</v>
      </c>
      <c r="N189" s="106">
        <v>45</v>
      </c>
      <c r="O189" s="103" t="s">
        <v>50</v>
      </c>
      <c r="P189" s="101">
        <v>43748</v>
      </c>
      <c r="Q189" s="103" t="s">
        <v>25</v>
      </c>
      <c r="R189" s="106">
        <v>45</v>
      </c>
      <c r="S189" s="98" t="s">
        <v>2812</v>
      </c>
      <c r="T189" s="104"/>
      <c r="U189" s="102" t="s">
        <v>11</v>
      </c>
      <c r="V189" s="102" t="s">
        <v>12</v>
      </c>
      <c r="W189" s="102" t="s">
        <v>13</v>
      </c>
      <c r="X189" s="102" t="s">
        <v>14</v>
      </c>
      <c r="Y189" s="108">
        <v>4340</v>
      </c>
      <c r="Z189" s="108">
        <v>9051101</v>
      </c>
      <c r="AA189" s="139">
        <v>1.0357486935324918E-5</v>
      </c>
      <c r="AB189" s="99" t="s">
        <v>2835</v>
      </c>
    </row>
    <row r="190" spans="1:28" ht="15" customHeight="1" x14ac:dyDescent="0.25">
      <c r="A190" s="97" t="s">
        <v>1838</v>
      </c>
      <c r="B190" s="98">
        <v>1</v>
      </c>
      <c r="C190" s="99" t="s">
        <v>1562</v>
      </c>
      <c r="D190" s="97" t="s">
        <v>266</v>
      </c>
      <c r="E190" s="97" t="s">
        <v>4</v>
      </c>
      <c r="F190" s="100" t="s">
        <v>5</v>
      </c>
      <c r="G190" s="97" t="s">
        <v>1288</v>
      </c>
      <c r="H190" s="101">
        <v>43647</v>
      </c>
      <c r="I190" s="101">
        <v>43759</v>
      </c>
      <c r="J190" s="102" t="s">
        <v>6</v>
      </c>
      <c r="K190" s="103" t="s">
        <v>7</v>
      </c>
      <c r="L190" s="104" t="s">
        <v>8</v>
      </c>
      <c r="M190" s="105">
        <v>0</v>
      </c>
      <c r="N190" s="106">
        <v>7762.89</v>
      </c>
      <c r="O190" s="103" t="s">
        <v>94</v>
      </c>
      <c r="P190" s="101">
        <v>43759</v>
      </c>
      <c r="Q190" s="103" t="s">
        <v>88</v>
      </c>
      <c r="R190" s="106">
        <v>7762.89</v>
      </c>
      <c r="S190" s="98" t="s">
        <v>2812</v>
      </c>
      <c r="T190" s="104"/>
      <c r="U190" s="102" t="s">
        <v>11</v>
      </c>
      <c r="V190" s="102" t="s">
        <v>12</v>
      </c>
      <c r="W190" s="102" t="s">
        <v>13</v>
      </c>
      <c r="X190" s="102" t="s">
        <v>14</v>
      </c>
      <c r="Y190" s="108">
        <v>4300</v>
      </c>
      <c r="Z190" s="108">
        <v>9051101</v>
      </c>
      <c r="AA190" s="139">
        <v>1.786756261230321E-3</v>
      </c>
      <c r="AB190" s="99" t="s">
        <v>2835</v>
      </c>
    </row>
    <row r="191" spans="1:28" ht="15" customHeight="1" x14ac:dyDescent="0.25">
      <c r="A191" s="97" t="s">
        <v>1838</v>
      </c>
      <c r="B191" s="98">
        <v>1</v>
      </c>
      <c r="C191" s="99" t="s">
        <v>1562</v>
      </c>
      <c r="D191" s="97" t="s">
        <v>266</v>
      </c>
      <c r="E191" s="97" t="s">
        <v>4</v>
      </c>
      <c r="F191" s="100" t="s">
        <v>5</v>
      </c>
      <c r="G191" s="97" t="s">
        <v>1288</v>
      </c>
      <c r="H191" s="101">
        <v>43647</v>
      </c>
      <c r="I191" s="101">
        <v>43759</v>
      </c>
      <c r="J191" s="102" t="s">
        <v>6</v>
      </c>
      <c r="K191" s="103" t="s">
        <v>7</v>
      </c>
      <c r="L191" s="104" t="s">
        <v>8</v>
      </c>
      <c r="M191" s="105">
        <v>0</v>
      </c>
      <c r="N191" s="106">
        <v>190</v>
      </c>
      <c r="O191" s="103" t="s">
        <v>94</v>
      </c>
      <c r="P191" s="101">
        <v>43759</v>
      </c>
      <c r="Q191" s="103" t="s">
        <v>88</v>
      </c>
      <c r="R191" s="106">
        <v>190</v>
      </c>
      <c r="S191" s="98" t="s">
        <v>2812</v>
      </c>
      <c r="T191" s="104"/>
      <c r="U191" s="102" t="s">
        <v>11</v>
      </c>
      <c r="V191" s="102" t="s">
        <v>12</v>
      </c>
      <c r="W191" s="102" t="s">
        <v>13</v>
      </c>
      <c r="X191" s="102" t="s">
        <v>14</v>
      </c>
      <c r="Y191" s="108">
        <v>4340</v>
      </c>
      <c r="Z191" s="108">
        <v>9051101</v>
      </c>
      <c r="AA191" s="139">
        <v>4.3731611504705202E-5</v>
      </c>
      <c r="AB191" s="99" t="s">
        <v>2835</v>
      </c>
    </row>
    <row r="192" spans="1:28" ht="15" customHeight="1" x14ac:dyDescent="0.25">
      <c r="A192" s="97" t="s">
        <v>1838</v>
      </c>
      <c r="B192" s="98">
        <v>1</v>
      </c>
      <c r="C192" s="99" t="s">
        <v>1562</v>
      </c>
      <c r="D192" s="97" t="s">
        <v>266</v>
      </c>
      <c r="E192" s="97" t="s">
        <v>4</v>
      </c>
      <c r="F192" s="100" t="s">
        <v>5</v>
      </c>
      <c r="G192" s="97" t="s">
        <v>1288</v>
      </c>
      <c r="H192" s="101">
        <v>43647</v>
      </c>
      <c r="I192" s="101">
        <v>43759</v>
      </c>
      <c r="J192" s="102" t="s">
        <v>6</v>
      </c>
      <c r="K192" s="103" t="s">
        <v>7</v>
      </c>
      <c r="L192" s="104" t="s">
        <v>8</v>
      </c>
      <c r="M192" s="105">
        <v>0</v>
      </c>
      <c r="N192" s="106">
        <v>100</v>
      </c>
      <c r="O192" s="103" t="s">
        <v>94</v>
      </c>
      <c r="P192" s="101">
        <v>43759</v>
      </c>
      <c r="Q192" s="103" t="s">
        <v>88</v>
      </c>
      <c r="R192" s="106">
        <v>100</v>
      </c>
      <c r="S192" s="98" t="s">
        <v>2812</v>
      </c>
      <c r="T192" s="104"/>
      <c r="U192" s="102" t="s">
        <v>11</v>
      </c>
      <c r="V192" s="102" t="s">
        <v>12</v>
      </c>
      <c r="W192" s="102" t="s">
        <v>13</v>
      </c>
      <c r="X192" s="102" t="s">
        <v>14</v>
      </c>
      <c r="Y192" s="108">
        <v>4340</v>
      </c>
      <c r="Z192" s="108">
        <v>9051101</v>
      </c>
      <c r="AA192" s="139">
        <v>2.301663763405537E-5</v>
      </c>
      <c r="AB192" s="99" t="s">
        <v>2835</v>
      </c>
    </row>
    <row r="193" spans="1:28" ht="15" customHeight="1" x14ac:dyDescent="0.25">
      <c r="A193" s="97" t="s">
        <v>1838</v>
      </c>
      <c r="B193" s="98">
        <v>1</v>
      </c>
      <c r="C193" s="99" t="s">
        <v>1562</v>
      </c>
      <c r="D193" s="97" t="s">
        <v>266</v>
      </c>
      <c r="E193" s="97" t="s">
        <v>4</v>
      </c>
      <c r="F193" s="100" t="s">
        <v>5</v>
      </c>
      <c r="G193" s="97" t="s">
        <v>1288</v>
      </c>
      <c r="H193" s="101">
        <v>43647</v>
      </c>
      <c r="I193" s="101">
        <v>43759</v>
      </c>
      <c r="J193" s="102" t="s">
        <v>6</v>
      </c>
      <c r="K193" s="103" t="s">
        <v>7</v>
      </c>
      <c r="L193" s="104" t="s">
        <v>8</v>
      </c>
      <c r="M193" s="105">
        <v>0</v>
      </c>
      <c r="N193" s="106">
        <v>232.8</v>
      </c>
      <c r="O193" s="103" t="s">
        <v>94</v>
      </c>
      <c r="P193" s="101">
        <v>43759</v>
      </c>
      <c r="Q193" s="103" t="s">
        <v>88</v>
      </c>
      <c r="R193" s="106">
        <v>232.8</v>
      </c>
      <c r="S193" s="98" t="s">
        <v>2812</v>
      </c>
      <c r="T193" s="104"/>
      <c r="U193" s="102" t="s">
        <v>11</v>
      </c>
      <c r="V193" s="102" t="s">
        <v>12</v>
      </c>
      <c r="W193" s="102" t="s">
        <v>13</v>
      </c>
      <c r="X193" s="102" t="s">
        <v>14</v>
      </c>
      <c r="Y193" s="108">
        <v>4340</v>
      </c>
      <c r="Z193" s="108">
        <v>9051101</v>
      </c>
      <c r="AA193" s="139">
        <v>5.3582732412080904E-5</v>
      </c>
      <c r="AB193" s="99" t="s">
        <v>2835</v>
      </c>
    </row>
    <row r="194" spans="1:28" ht="15" customHeight="1" x14ac:dyDescent="0.25">
      <c r="A194" s="97" t="s">
        <v>1838</v>
      </c>
      <c r="B194" s="98">
        <v>1</v>
      </c>
      <c r="C194" s="99" t="s">
        <v>1562</v>
      </c>
      <c r="D194" s="97" t="s">
        <v>266</v>
      </c>
      <c r="E194" s="97" t="s">
        <v>4</v>
      </c>
      <c r="F194" s="100" t="s">
        <v>5</v>
      </c>
      <c r="G194" s="97" t="s">
        <v>1288</v>
      </c>
      <c r="H194" s="101">
        <v>43647</v>
      </c>
      <c r="I194" s="101">
        <v>43759</v>
      </c>
      <c r="J194" s="102" t="s">
        <v>6</v>
      </c>
      <c r="K194" s="103" t="s">
        <v>7</v>
      </c>
      <c r="L194" s="104" t="s">
        <v>8</v>
      </c>
      <c r="M194" s="105">
        <v>0</v>
      </c>
      <c r="N194" s="106">
        <v>640.6</v>
      </c>
      <c r="O194" s="103" t="s">
        <v>94</v>
      </c>
      <c r="P194" s="101">
        <v>43759</v>
      </c>
      <c r="Q194" s="103" t="s">
        <v>88</v>
      </c>
      <c r="R194" s="106">
        <v>640.6</v>
      </c>
      <c r="S194" s="98" t="s">
        <v>2812</v>
      </c>
      <c r="T194" s="104"/>
      <c r="U194" s="102" t="s">
        <v>11</v>
      </c>
      <c r="V194" s="102" t="s">
        <v>12</v>
      </c>
      <c r="W194" s="102" t="s">
        <v>13</v>
      </c>
      <c r="X194" s="102" t="s">
        <v>14</v>
      </c>
      <c r="Y194" s="108">
        <v>4340</v>
      </c>
      <c r="Z194" s="108">
        <v>9051101</v>
      </c>
      <c r="AA194" s="139">
        <v>1.4744458068375872E-4</v>
      </c>
      <c r="AB194" s="99" t="s">
        <v>2835</v>
      </c>
    </row>
    <row r="195" spans="1:28" ht="15" customHeight="1" x14ac:dyDescent="0.25">
      <c r="A195" s="97" t="s">
        <v>1838</v>
      </c>
      <c r="B195" s="98">
        <v>1</v>
      </c>
      <c r="C195" s="99" t="s">
        <v>1562</v>
      </c>
      <c r="D195" s="97" t="s">
        <v>266</v>
      </c>
      <c r="E195" s="97" t="s">
        <v>4</v>
      </c>
      <c r="F195" s="100" t="s">
        <v>5</v>
      </c>
      <c r="G195" s="97" t="s">
        <v>1288</v>
      </c>
      <c r="H195" s="101">
        <v>43647</v>
      </c>
      <c r="I195" s="101">
        <v>43759</v>
      </c>
      <c r="J195" s="102" t="s">
        <v>6</v>
      </c>
      <c r="K195" s="103" t="s">
        <v>7</v>
      </c>
      <c r="L195" s="104" t="s">
        <v>8</v>
      </c>
      <c r="M195" s="105">
        <v>0</v>
      </c>
      <c r="N195" s="106">
        <v>60</v>
      </c>
      <c r="O195" s="103" t="s">
        <v>94</v>
      </c>
      <c r="P195" s="101">
        <v>43759</v>
      </c>
      <c r="Q195" s="103" t="s">
        <v>88</v>
      </c>
      <c r="R195" s="106">
        <v>60</v>
      </c>
      <c r="S195" s="98" t="s">
        <v>2812</v>
      </c>
      <c r="T195" s="104"/>
      <c r="U195" s="102" t="s">
        <v>11</v>
      </c>
      <c r="V195" s="102" t="s">
        <v>12</v>
      </c>
      <c r="W195" s="102" t="s">
        <v>13</v>
      </c>
      <c r="X195" s="102" t="s">
        <v>14</v>
      </c>
      <c r="Y195" s="108">
        <v>4340</v>
      </c>
      <c r="Z195" s="108">
        <v>9051101</v>
      </c>
      <c r="AA195" s="139">
        <v>1.3809982580433222E-5</v>
      </c>
      <c r="AB195" s="99" t="s">
        <v>2835</v>
      </c>
    </row>
    <row r="196" spans="1:28" ht="15" customHeight="1" x14ac:dyDescent="0.25">
      <c r="A196" s="97" t="s">
        <v>1838</v>
      </c>
      <c r="B196" s="98">
        <v>1</v>
      </c>
      <c r="C196" s="99" t="s">
        <v>1562</v>
      </c>
      <c r="D196" s="97" t="s">
        <v>266</v>
      </c>
      <c r="E196" s="97" t="s">
        <v>4</v>
      </c>
      <c r="F196" s="100" t="s">
        <v>5</v>
      </c>
      <c r="G196" s="97" t="s">
        <v>1288</v>
      </c>
      <c r="H196" s="101">
        <v>43647</v>
      </c>
      <c r="I196" s="101">
        <v>43759</v>
      </c>
      <c r="J196" s="102" t="s">
        <v>6</v>
      </c>
      <c r="K196" s="103" t="s">
        <v>7</v>
      </c>
      <c r="L196" s="104" t="s">
        <v>8</v>
      </c>
      <c r="M196" s="105">
        <v>0</v>
      </c>
      <c r="N196" s="106">
        <v>30</v>
      </c>
      <c r="O196" s="103" t="s">
        <v>94</v>
      </c>
      <c r="P196" s="101">
        <v>43759</v>
      </c>
      <c r="Q196" s="103" t="s">
        <v>88</v>
      </c>
      <c r="R196" s="106">
        <v>30</v>
      </c>
      <c r="S196" s="98" t="s">
        <v>2812</v>
      </c>
      <c r="T196" s="104"/>
      <c r="U196" s="102" t="s">
        <v>11</v>
      </c>
      <c r="V196" s="102" t="s">
        <v>12</v>
      </c>
      <c r="W196" s="102" t="s">
        <v>13</v>
      </c>
      <c r="X196" s="102" t="s">
        <v>14</v>
      </c>
      <c r="Y196" s="108">
        <v>4340</v>
      </c>
      <c r="Z196" s="108">
        <v>9051101</v>
      </c>
      <c r="AA196" s="139">
        <v>6.9049912902166112E-6</v>
      </c>
      <c r="AB196" s="99" t="s">
        <v>2835</v>
      </c>
    </row>
    <row r="197" spans="1:28" ht="15" customHeight="1" x14ac:dyDescent="0.25">
      <c r="A197" s="97" t="s">
        <v>1838</v>
      </c>
      <c r="B197" s="98">
        <v>1</v>
      </c>
      <c r="C197" s="99" t="s">
        <v>1562</v>
      </c>
      <c r="D197" s="97" t="s">
        <v>266</v>
      </c>
      <c r="E197" s="97" t="s">
        <v>4</v>
      </c>
      <c r="F197" s="100" t="s">
        <v>5</v>
      </c>
      <c r="G197" s="97" t="s">
        <v>1288</v>
      </c>
      <c r="H197" s="101">
        <v>43647</v>
      </c>
      <c r="I197" s="101">
        <v>43760</v>
      </c>
      <c r="J197" s="102" t="s">
        <v>6</v>
      </c>
      <c r="K197" s="103" t="s">
        <v>98</v>
      </c>
      <c r="L197" s="104" t="s">
        <v>2165</v>
      </c>
      <c r="M197" s="105">
        <v>0</v>
      </c>
      <c r="N197" s="106">
        <v>201835.22</v>
      </c>
      <c r="O197" s="103" t="s">
        <v>108</v>
      </c>
      <c r="P197" s="101">
        <v>43760</v>
      </c>
      <c r="Q197" s="103" t="s">
        <v>104</v>
      </c>
      <c r="R197" s="106">
        <v>201835.22</v>
      </c>
      <c r="S197" s="98" t="s">
        <v>2812</v>
      </c>
      <c r="T197" s="104"/>
      <c r="U197" s="102" t="s">
        <v>11</v>
      </c>
      <c r="V197" s="102" t="s">
        <v>12</v>
      </c>
      <c r="W197" s="102" t="s">
        <v>13</v>
      </c>
      <c r="X197" s="102" t="s">
        <v>14</v>
      </c>
      <c r="Y197" s="108">
        <v>4300</v>
      </c>
      <c r="Z197" s="108">
        <v>9051101</v>
      </c>
      <c r="AA197" s="139">
        <v>7.1941463867951985E-2</v>
      </c>
      <c r="AB197" s="99" t="s">
        <v>2836</v>
      </c>
    </row>
    <row r="198" spans="1:28" ht="15" customHeight="1" x14ac:dyDescent="0.25">
      <c r="A198" s="97" t="s">
        <v>1838</v>
      </c>
      <c r="B198" s="98">
        <v>1</v>
      </c>
      <c r="C198" s="99" t="s">
        <v>1562</v>
      </c>
      <c r="D198" s="97" t="s">
        <v>266</v>
      </c>
      <c r="E198" s="97" t="s">
        <v>4</v>
      </c>
      <c r="F198" s="100" t="s">
        <v>5</v>
      </c>
      <c r="G198" s="97" t="s">
        <v>1288</v>
      </c>
      <c r="H198" s="101">
        <v>43647</v>
      </c>
      <c r="I198" s="101">
        <v>43760</v>
      </c>
      <c r="J198" s="102" t="s">
        <v>6</v>
      </c>
      <c r="K198" s="103" t="s">
        <v>98</v>
      </c>
      <c r="L198" s="104" t="s">
        <v>2165</v>
      </c>
      <c r="M198" s="105">
        <v>0</v>
      </c>
      <c r="N198" s="106">
        <v>780</v>
      </c>
      <c r="O198" s="103" t="s">
        <v>108</v>
      </c>
      <c r="P198" s="101">
        <v>43760</v>
      </c>
      <c r="Q198" s="103" t="s">
        <v>104</v>
      </c>
      <c r="R198" s="106">
        <v>780</v>
      </c>
      <c r="S198" s="98" t="s">
        <v>2812</v>
      </c>
      <c r="T198" s="104"/>
      <c r="U198" s="102" t="s">
        <v>11</v>
      </c>
      <c r="V198" s="102" t="s">
        <v>12</v>
      </c>
      <c r="W198" s="102" t="s">
        <v>13</v>
      </c>
      <c r="X198" s="102" t="s">
        <v>14</v>
      </c>
      <c r="Y198" s="108">
        <v>4340</v>
      </c>
      <c r="Z198" s="108">
        <v>9051101</v>
      </c>
      <c r="AA198" s="139">
        <v>2.7802056458234867E-4</v>
      </c>
      <c r="AB198" s="99" t="s">
        <v>2836</v>
      </c>
    </row>
    <row r="199" spans="1:28" ht="15" customHeight="1" x14ac:dyDescent="0.25">
      <c r="A199" s="97" t="s">
        <v>1838</v>
      </c>
      <c r="B199" s="98">
        <v>1</v>
      </c>
      <c r="C199" s="99" t="s">
        <v>1562</v>
      </c>
      <c r="D199" s="97" t="s">
        <v>266</v>
      </c>
      <c r="E199" s="97" t="s">
        <v>4</v>
      </c>
      <c r="F199" s="100" t="s">
        <v>5</v>
      </c>
      <c r="G199" s="97" t="s">
        <v>1288</v>
      </c>
      <c r="H199" s="101">
        <v>43647</v>
      </c>
      <c r="I199" s="101">
        <v>43760</v>
      </c>
      <c r="J199" s="102" t="s">
        <v>6</v>
      </c>
      <c r="K199" s="103" t="s">
        <v>98</v>
      </c>
      <c r="L199" s="104" t="s">
        <v>2165</v>
      </c>
      <c r="M199" s="105">
        <v>0</v>
      </c>
      <c r="N199" s="106">
        <v>1560</v>
      </c>
      <c r="O199" s="103" t="s">
        <v>108</v>
      </c>
      <c r="P199" s="101">
        <v>43760</v>
      </c>
      <c r="Q199" s="103" t="s">
        <v>104</v>
      </c>
      <c r="R199" s="106">
        <v>1560</v>
      </c>
      <c r="S199" s="98" t="s">
        <v>2812</v>
      </c>
      <c r="T199" s="104"/>
      <c r="U199" s="102" t="s">
        <v>11</v>
      </c>
      <c r="V199" s="102" t="s">
        <v>12</v>
      </c>
      <c r="W199" s="102" t="s">
        <v>13</v>
      </c>
      <c r="X199" s="102" t="s">
        <v>14</v>
      </c>
      <c r="Y199" s="108">
        <v>4340</v>
      </c>
      <c r="Z199" s="108">
        <v>9051101</v>
      </c>
      <c r="AA199" s="139">
        <v>5.5604112916469734E-4</v>
      </c>
      <c r="AB199" s="97" t="s">
        <v>2836</v>
      </c>
    </row>
    <row r="200" spans="1:28" ht="15" customHeight="1" x14ac:dyDescent="0.25">
      <c r="A200" s="97" t="s">
        <v>1838</v>
      </c>
      <c r="B200" s="98">
        <v>1</v>
      </c>
      <c r="C200" s="99" t="s">
        <v>1562</v>
      </c>
      <c r="D200" s="97" t="s">
        <v>266</v>
      </c>
      <c r="E200" s="97" t="s">
        <v>4</v>
      </c>
      <c r="F200" s="100" t="s">
        <v>5</v>
      </c>
      <c r="G200" s="97" t="s">
        <v>1288</v>
      </c>
      <c r="H200" s="101">
        <v>43647</v>
      </c>
      <c r="I200" s="101">
        <v>43760</v>
      </c>
      <c r="J200" s="102" t="s">
        <v>6</v>
      </c>
      <c r="K200" s="103" t="s">
        <v>98</v>
      </c>
      <c r="L200" s="104" t="s">
        <v>2165</v>
      </c>
      <c r="M200" s="105">
        <v>0</v>
      </c>
      <c r="N200" s="106">
        <v>2600</v>
      </c>
      <c r="O200" s="103" t="s">
        <v>108</v>
      </c>
      <c r="P200" s="101">
        <v>43760</v>
      </c>
      <c r="Q200" s="103" t="s">
        <v>104</v>
      </c>
      <c r="R200" s="106">
        <v>2600</v>
      </c>
      <c r="S200" s="98" t="s">
        <v>2812</v>
      </c>
      <c r="T200" s="104"/>
      <c r="U200" s="102" t="s">
        <v>11</v>
      </c>
      <c r="V200" s="102" t="s">
        <v>12</v>
      </c>
      <c r="W200" s="102" t="s">
        <v>13</v>
      </c>
      <c r="X200" s="102" t="s">
        <v>14</v>
      </c>
      <c r="Y200" s="108">
        <v>4340</v>
      </c>
      <c r="Z200" s="108">
        <v>9051101</v>
      </c>
      <c r="AA200" s="139">
        <v>9.2673521527449553E-4</v>
      </c>
      <c r="AB200" s="97" t="s">
        <v>2836</v>
      </c>
    </row>
    <row r="201" spans="1:28" ht="15" customHeight="1" x14ac:dyDescent="0.25">
      <c r="A201" s="97" t="s">
        <v>1838</v>
      </c>
      <c r="B201" s="98">
        <v>1</v>
      </c>
      <c r="C201" s="99" t="s">
        <v>1562</v>
      </c>
      <c r="D201" s="97" t="s">
        <v>266</v>
      </c>
      <c r="E201" s="97" t="s">
        <v>4</v>
      </c>
      <c r="F201" s="100" t="s">
        <v>5</v>
      </c>
      <c r="G201" s="97" t="s">
        <v>1288</v>
      </c>
      <c r="H201" s="101">
        <v>43647</v>
      </c>
      <c r="I201" s="101">
        <v>43760</v>
      </c>
      <c r="J201" s="102" t="s">
        <v>6</v>
      </c>
      <c r="K201" s="103" t="s">
        <v>98</v>
      </c>
      <c r="L201" s="104" t="s">
        <v>2165</v>
      </c>
      <c r="M201" s="105">
        <v>0</v>
      </c>
      <c r="N201" s="106">
        <v>4940</v>
      </c>
      <c r="O201" s="103" t="s">
        <v>108</v>
      </c>
      <c r="P201" s="101">
        <v>43760</v>
      </c>
      <c r="Q201" s="103" t="s">
        <v>104</v>
      </c>
      <c r="R201" s="106">
        <v>4940</v>
      </c>
      <c r="S201" s="98" t="s">
        <v>2812</v>
      </c>
      <c r="T201" s="104"/>
      <c r="U201" s="102" t="s">
        <v>11</v>
      </c>
      <c r="V201" s="102" t="s">
        <v>12</v>
      </c>
      <c r="W201" s="102" t="s">
        <v>13</v>
      </c>
      <c r="X201" s="102" t="s">
        <v>14</v>
      </c>
      <c r="Y201" s="108">
        <v>4340</v>
      </c>
      <c r="Z201" s="108">
        <v>9051101</v>
      </c>
      <c r="AA201" s="139">
        <v>1.7607969090215414E-3</v>
      </c>
      <c r="AB201" s="97" t="s">
        <v>2836</v>
      </c>
    </row>
    <row r="202" spans="1:28" ht="15" customHeight="1" x14ac:dyDescent="0.25">
      <c r="A202" s="97" t="s">
        <v>1838</v>
      </c>
      <c r="B202" s="98">
        <v>1</v>
      </c>
      <c r="C202" s="99" t="s">
        <v>1562</v>
      </c>
      <c r="D202" s="99" t="s">
        <v>266</v>
      </c>
      <c r="E202" s="97" t="s">
        <v>4</v>
      </c>
      <c r="F202" s="100" t="s">
        <v>5</v>
      </c>
      <c r="G202" s="97" t="s">
        <v>1288</v>
      </c>
      <c r="H202" s="101">
        <v>43647</v>
      </c>
      <c r="I202" s="101">
        <v>43760</v>
      </c>
      <c r="J202" s="102" t="s">
        <v>6</v>
      </c>
      <c r="K202" s="103" t="s">
        <v>98</v>
      </c>
      <c r="L202" s="104" t="s">
        <v>2165</v>
      </c>
      <c r="M202" s="105">
        <v>0</v>
      </c>
      <c r="N202" s="106">
        <v>6052.8</v>
      </c>
      <c r="O202" s="103" t="s">
        <v>108</v>
      </c>
      <c r="P202" s="101">
        <v>43760</v>
      </c>
      <c r="Q202" s="103" t="s">
        <v>104</v>
      </c>
      <c r="R202" s="106">
        <v>6052.8</v>
      </c>
      <c r="S202" s="98" t="s">
        <v>2812</v>
      </c>
      <c r="T202" s="104"/>
      <c r="U202" s="102" t="s">
        <v>11</v>
      </c>
      <c r="V202" s="102" t="s">
        <v>12</v>
      </c>
      <c r="W202" s="102" t="s">
        <v>13</v>
      </c>
      <c r="X202" s="102" t="s">
        <v>14</v>
      </c>
      <c r="Y202" s="108">
        <v>4340</v>
      </c>
      <c r="Z202" s="108">
        <v>9051101</v>
      </c>
      <c r="AA202" s="139">
        <v>2.1574395811590256E-3</v>
      </c>
      <c r="AB202" s="104" t="s">
        <v>2836</v>
      </c>
    </row>
    <row r="203" spans="1:28" ht="15" customHeight="1" x14ac:dyDescent="0.25">
      <c r="A203" s="97" t="s">
        <v>1838</v>
      </c>
      <c r="B203" s="98">
        <v>1</v>
      </c>
      <c r="C203" s="99" t="s">
        <v>1562</v>
      </c>
      <c r="D203" s="99" t="s">
        <v>266</v>
      </c>
      <c r="E203" s="97" t="s">
        <v>4</v>
      </c>
      <c r="F203" s="100" t="s">
        <v>5</v>
      </c>
      <c r="G203" s="97" t="s">
        <v>1288</v>
      </c>
      <c r="H203" s="101">
        <v>43647</v>
      </c>
      <c r="I203" s="101">
        <v>43760</v>
      </c>
      <c r="J203" s="102" t="s">
        <v>6</v>
      </c>
      <c r="K203" s="103" t="s">
        <v>98</v>
      </c>
      <c r="L203" s="104" t="s">
        <v>2165</v>
      </c>
      <c r="M203" s="105">
        <v>0</v>
      </c>
      <c r="N203" s="106">
        <v>16655.599999999999</v>
      </c>
      <c r="O203" s="103" t="s">
        <v>108</v>
      </c>
      <c r="P203" s="101">
        <v>43760</v>
      </c>
      <c r="Q203" s="103" t="s">
        <v>104</v>
      </c>
      <c r="R203" s="106">
        <v>16655.599999999999</v>
      </c>
      <c r="S203" s="98" t="s">
        <v>2812</v>
      </c>
      <c r="T203" s="104"/>
      <c r="U203" s="102" t="s">
        <v>11</v>
      </c>
      <c r="V203" s="102" t="s">
        <v>12</v>
      </c>
      <c r="W203" s="102" t="s">
        <v>13</v>
      </c>
      <c r="X203" s="102" t="s">
        <v>14</v>
      </c>
      <c r="Y203" s="108">
        <v>4340</v>
      </c>
      <c r="Z203" s="108">
        <v>9051101</v>
      </c>
      <c r="AA203" s="139">
        <v>5.9366657890484176E-3</v>
      </c>
      <c r="AB203" s="104" t="s">
        <v>2836</v>
      </c>
    </row>
    <row r="204" spans="1:28" ht="15" customHeight="1" x14ac:dyDescent="0.25">
      <c r="A204" s="97" t="s">
        <v>1838</v>
      </c>
      <c r="B204" s="98">
        <v>1</v>
      </c>
      <c r="C204" s="99" t="s">
        <v>1562</v>
      </c>
      <c r="D204" s="99" t="s">
        <v>266</v>
      </c>
      <c r="E204" s="97" t="s">
        <v>4</v>
      </c>
      <c r="F204" s="100" t="s">
        <v>5</v>
      </c>
      <c r="G204" s="97" t="s">
        <v>1287</v>
      </c>
      <c r="H204" s="101">
        <v>43647</v>
      </c>
      <c r="I204" s="101">
        <v>43731</v>
      </c>
      <c r="J204" s="102" t="s">
        <v>6</v>
      </c>
      <c r="K204" s="103" t="s">
        <v>153</v>
      </c>
      <c r="L204" s="104" t="s">
        <v>154</v>
      </c>
      <c r="M204" s="105">
        <v>0</v>
      </c>
      <c r="N204" s="106">
        <v>1300.32</v>
      </c>
      <c r="O204" s="103" t="s">
        <v>155</v>
      </c>
      <c r="P204" s="101">
        <v>43731</v>
      </c>
      <c r="Q204" s="103" t="s">
        <v>156</v>
      </c>
      <c r="R204" s="106">
        <v>1300.32</v>
      </c>
      <c r="S204" s="98" t="s">
        <v>2812</v>
      </c>
      <c r="T204" s="104"/>
      <c r="U204" s="102" t="s">
        <v>11</v>
      </c>
      <c r="V204" s="102" t="s">
        <v>12</v>
      </c>
      <c r="W204" s="102" t="s">
        <v>13</v>
      </c>
      <c r="X204" s="102" t="s">
        <v>14</v>
      </c>
      <c r="Y204" s="108">
        <v>4400</v>
      </c>
      <c r="Z204" s="108">
        <v>9051101</v>
      </c>
      <c r="AA204" s="139">
        <v>1.4267996540972046E-2</v>
      </c>
      <c r="AB204" s="99" t="s">
        <v>1482</v>
      </c>
    </row>
    <row r="205" spans="1:28" ht="15" customHeight="1" x14ac:dyDescent="0.25">
      <c r="A205" s="97" t="s">
        <v>1838</v>
      </c>
      <c r="B205" s="98">
        <v>1</v>
      </c>
      <c r="C205" s="99" t="s">
        <v>1562</v>
      </c>
      <c r="D205" s="99" t="s">
        <v>266</v>
      </c>
      <c r="E205" s="97" t="s">
        <v>4</v>
      </c>
      <c r="F205" s="100" t="s">
        <v>5</v>
      </c>
      <c r="G205" s="97" t="s">
        <v>1287</v>
      </c>
      <c r="H205" s="101">
        <v>43647</v>
      </c>
      <c r="I205" s="101">
        <v>43753</v>
      </c>
      <c r="J205" s="102" t="s">
        <v>6</v>
      </c>
      <c r="K205" s="103" t="s">
        <v>179</v>
      </c>
      <c r="L205" s="104" t="s">
        <v>180</v>
      </c>
      <c r="M205" s="105">
        <v>0</v>
      </c>
      <c r="N205" s="106">
        <v>1300.32</v>
      </c>
      <c r="O205" s="103" t="s">
        <v>212</v>
      </c>
      <c r="P205" s="101">
        <v>43753</v>
      </c>
      <c r="Q205" s="103" t="s">
        <v>210</v>
      </c>
      <c r="R205" s="106">
        <v>1300.32</v>
      </c>
      <c r="S205" s="98" t="s">
        <v>2812</v>
      </c>
      <c r="T205" s="104"/>
      <c r="U205" s="102" t="s">
        <v>11</v>
      </c>
      <c r="V205" s="102" t="s">
        <v>12</v>
      </c>
      <c r="W205" s="102" t="s">
        <v>13</v>
      </c>
      <c r="X205" s="102" t="s">
        <v>14</v>
      </c>
      <c r="Y205" s="108">
        <v>4400</v>
      </c>
      <c r="Z205" s="108">
        <v>9051101</v>
      </c>
      <c r="AA205" s="139">
        <v>1.6386774867537654E-3</v>
      </c>
      <c r="AB205" s="99" t="s">
        <v>1489</v>
      </c>
    </row>
    <row r="206" spans="1:28" ht="15" customHeight="1" x14ac:dyDescent="0.25">
      <c r="A206" s="97" t="s">
        <v>1838</v>
      </c>
      <c r="B206" s="98">
        <v>1</v>
      </c>
      <c r="C206" s="99" t="s">
        <v>1562</v>
      </c>
      <c r="D206" s="99" t="s">
        <v>266</v>
      </c>
      <c r="E206" s="97" t="s">
        <v>4</v>
      </c>
      <c r="F206" s="100" t="s">
        <v>5</v>
      </c>
      <c r="G206" s="97" t="s">
        <v>1287</v>
      </c>
      <c r="H206" s="101">
        <v>43647</v>
      </c>
      <c r="I206" s="101">
        <v>43753</v>
      </c>
      <c r="J206" s="102" t="s">
        <v>6</v>
      </c>
      <c r="K206" s="103" t="s">
        <v>179</v>
      </c>
      <c r="L206" s="104" t="s">
        <v>180</v>
      </c>
      <c r="M206" s="105">
        <v>0</v>
      </c>
      <c r="N206" s="106">
        <v>26006.47</v>
      </c>
      <c r="O206" s="103" t="s">
        <v>213</v>
      </c>
      <c r="P206" s="101">
        <v>43753</v>
      </c>
      <c r="Q206" s="103" t="s">
        <v>210</v>
      </c>
      <c r="R206" s="106">
        <v>26006.47</v>
      </c>
      <c r="S206" s="98" t="s">
        <v>2812</v>
      </c>
      <c r="T206" s="104"/>
      <c r="U206" s="102" t="s">
        <v>11</v>
      </c>
      <c r="V206" s="102" t="s">
        <v>12</v>
      </c>
      <c r="W206" s="102" t="s">
        <v>13</v>
      </c>
      <c r="X206" s="102" t="s">
        <v>14</v>
      </c>
      <c r="Y206" s="108">
        <v>4400</v>
      </c>
      <c r="Z206" s="108">
        <v>9051101</v>
      </c>
      <c r="AA206" s="139">
        <v>3.2773637949840964E-2</v>
      </c>
      <c r="AB206" s="99" t="s">
        <v>1489</v>
      </c>
    </row>
    <row r="207" spans="1:28" ht="15" customHeight="1" x14ac:dyDescent="0.25">
      <c r="A207" s="97" t="s">
        <v>1838</v>
      </c>
      <c r="B207" s="98">
        <v>1</v>
      </c>
      <c r="C207" s="99" t="s">
        <v>1562</v>
      </c>
      <c r="D207" s="99" t="s">
        <v>266</v>
      </c>
      <c r="E207" s="97" t="s">
        <v>4</v>
      </c>
      <c r="F207" s="100" t="s">
        <v>5</v>
      </c>
      <c r="G207" s="99" t="s">
        <v>2756</v>
      </c>
      <c r="H207" s="101">
        <v>44167</v>
      </c>
      <c r="I207" s="101">
        <v>44259</v>
      </c>
      <c r="J207" s="102" t="s">
        <v>1051</v>
      </c>
      <c r="K207" s="103"/>
      <c r="L207" s="104" t="s">
        <v>1531</v>
      </c>
      <c r="M207" s="105">
        <v>0</v>
      </c>
      <c r="N207" s="106">
        <v>13871.18</v>
      </c>
      <c r="O207" s="103" t="s">
        <v>2148</v>
      </c>
      <c r="P207" s="101">
        <v>44259</v>
      </c>
      <c r="Q207" s="103" t="s">
        <v>2149</v>
      </c>
      <c r="R207" s="106">
        <v>13871.18</v>
      </c>
      <c r="S207" s="110" t="s">
        <v>2812</v>
      </c>
      <c r="T207" s="104"/>
      <c r="U207" s="102" t="s">
        <v>11</v>
      </c>
      <c r="V207" s="102" t="s">
        <v>12</v>
      </c>
      <c r="W207" s="102" t="s">
        <v>13</v>
      </c>
      <c r="X207" s="102" t="s">
        <v>14</v>
      </c>
      <c r="Y207" s="108">
        <v>4400</v>
      </c>
      <c r="Z207" s="108">
        <v>9051101</v>
      </c>
      <c r="AA207" s="109">
        <v>0.10078106308365127</v>
      </c>
      <c r="AB207" s="111" t="s">
        <v>1464</v>
      </c>
    </row>
    <row r="208" spans="1:28" ht="15" customHeight="1" x14ac:dyDescent="0.25">
      <c r="A208" s="97" t="s">
        <v>1838</v>
      </c>
      <c r="B208" s="98">
        <v>1</v>
      </c>
      <c r="C208" s="99" t="s">
        <v>1562</v>
      </c>
      <c r="D208" s="99" t="s">
        <v>266</v>
      </c>
      <c r="E208" s="97" t="s">
        <v>4</v>
      </c>
      <c r="F208" s="100" t="s">
        <v>5</v>
      </c>
      <c r="G208" s="99" t="s">
        <v>2756</v>
      </c>
      <c r="H208" s="101">
        <v>44167</v>
      </c>
      <c r="I208" s="101">
        <v>44295</v>
      </c>
      <c r="J208" s="102" t="s">
        <v>1051</v>
      </c>
      <c r="K208" s="103" t="s">
        <v>1459</v>
      </c>
      <c r="L208" s="104" t="s">
        <v>1531</v>
      </c>
      <c r="M208" s="105">
        <v>0</v>
      </c>
      <c r="N208" s="106">
        <v>40746.58</v>
      </c>
      <c r="O208" s="103" t="s">
        <v>2312</v>
      </c>
      <c r="P208" s="101">
        <v>44295</v>
      </c>
      <c r="Q208" s="103" t="s">
        <v>2313</v>
      </c>
      <c r="R208" s="106">
        <v>40746.58</v>
      </c>
      <c r="S208" s="110" t="s">
        <v>2812</v>
      </c>
      <c r="T208" s="104"/>
      <c r="U208" s="102" t="s">
        <v>11</v>
      </c>
      <c r="V208" s="102" t="s">
        <v>12</v>
      </c>
      <c r="W208" s="102" t="s">
        <v>13</v>
      </c>
      <c r="X208" s="102" t="s">
        <v>14</v>
      </c>
      <c r="Y208" s="108">
        <v>4400</v>
      </c>
      <c r="Z208" s="108">
        <v>9051101</v>
      </c>
      <c r="AA208" s="139">
        <v>0.29604429107134672</v>
      </c>
      <c r="AB208" s="111" t="s">
        <v>1464</v>
      </c>
    </row>
    <row r="209" spans="1:28" ht="15" customHeight="1" x14ac:dyDescent="0.25">
      <c r="A209" s="97" t="s">
        <v>1838</v>
      </c>
      <c r="B209" s="98">
        <v>1</v>
      </c>
      <c r="C209" s="99" t="s">
        <v>1562</v>
      </c>
      <c r="D209" s="99" t="s">
        <v>266</v>
      </c>
      <c r="E209" s="97" t="s">
        <v>4</v>
      </c>
      <c r="F209" s="100" t="s">
        <v>5</v>
      </c>
      <c r="G209" s="99" t="s">
        <v>2823</v>
      </c>
      <c r="H209" s="101">
        <v>44168</v>
      </c>
      <c r="I209" s="101">
        <v>44218</v>
      </c>
      <c r="J209" s="102" t="s">
        <v>1051</v>
      </c>
      <c r="K209" s="103" t="s">
        <v>1517</v>
      </c>
      <c r="L209" s="104" t="s">
        <v>1534</v>
      </c>
      <c r="M209" s="105">
        <v>0</v>
      </c>
      <c r="N209" s="106">
        <v>1988.53</v>
      </c>
      <c r="O209" s="103" t="s">
        <v>1652</v>
      </c>
      <c r="P209" s="101">
        <v>44218</v>
      </c>
      <c r="Q209" s="103" t="s">
        <v>1653</v>
      </c>
      <c r="R209" s="106">
        <v>1988.53</v>
      </c>
      <c r="S209" s="110" t="s">
        <v>2812</v>
      </c>
      <c r="T209" s="104"/>
      <c r="U209" s="102" t="s">
        <v>11</v>
      </c>
      <c r="V209" s="102" t="s">
        <v>12</v>
      </c>
      <c r="W209" s="102" t="s">
        <v>1440</v>
      </c>
      <c r="X209" s="102" t="s">
        <v>1441</v>
      </c>
      <c r="Y209" s="108">
        <v>4300</v>
      </c>
      <c r="Z209" s="108">
        <v>9051101</v>
      </c>
      <c r="AA209" s="139">
        <v>2.9947371131862525E-2</v>
      </c>
      <c r="AB209" s="111" t="s">
        <v>1523</v>
      </c>
    </row>
    <row r="210" spans="1:28" ht="15" customHeight="1" x14ac:dyDescent="0.25">
      <c r="A210" s="97" t="s">
        <v>1838</v>
      </c>
      <c r="B210" s="98">
        <v>1</v>
      </c>
      <c r="C210" s="99" t="s">
        <v>1562</v>
      </c>
      <c r="D210" s="99" t="s">
        <v>266</v>
      </c>
      <c r="E210" s="97" t="s">
        <v>4</v>
      </c>
      <c r="F210" s="100" t="s">
        <v>5</v>
      </c>
      <c r="G210" s="99" t="s">
        <v>2823</v>
      </c>
      <c r="H210" s="101">
        <v>44168</v>
      </c>
      <c r="I210" s="101">
        <v>44218</v>
      </c>
      <c r="J210" s="102" t="s">
        <v>1051</v>
      </c>
      <c r="K210" s="103" t="s">
        <v>1517</v>
      </c>
      <c r="L210" s="104" t="s">
        <v>1534</v>
      </c>
      <c r="M210" s="105">
        <v>0</v>
      </c>
      <c r="N210" s="106">
        <v>24363.75</v>
      </c>
      <c r="O210" s="103" t="s">
        <v>1652</v>
      </c>
      <c r="P210" s="101">
        <v>44218</v>
      </c>
      <c r="Q210" s="103" t="s">
        <v>1653</v>
      </c>
      <c r="R210" s="106">
        <v>24363.75</v>
      </c>
      <c r="S210" s="110" t="s">
        <v>2812</v>
      </c>
      <c r="T210" s="104"/>
      <c r="U210" s="102" t="s">
        <v>11</v>
      </c>
      <c r="V210" s="102" t="s">
        <v>12</v>
      </c>
      <c r="W210" s="102" t="s">
        <v>13</v>
      </c>
      <c r="X210" s="102" t="s">
        <v>14</v>
      </c>
      <c r="Y210" s="108">
        <v>4400</v>
      </c>
      <c r="Z210" s="108">
        <v>9051101</v>
      </c>
      <c r="AA210" s="139">
        <v>0.36691941454939858</v>
      </c>
      <c r="AB210" s="111" t="s">
        <v>1523</v>
      </c>
    </row>
    <row r="211" spans="1:28" ht="15" customHeight="1" x14ac:dyDescent="0.25">
      <c r="A211" s="97" t="s">
        <v>1838</v>
      </c>
      <c r="B211" s="98">
        <v>1</v>
      </c>
      <c r="C211" s="99" t="s">
        <v>1562</v>
      </c>
      <c r="D211" s="99" t="s">
        <v>266</v>
      </c>
      <c r="E211" s="97" t="s">
        <v>4</v>
      </c>
      <c r="F211" s="100" t="s">
        <v>5</v>
      </c>
      <c r="G211" s="97" t="s">
        <v>2823</v>
      </c>
      <c r="H211" s="101">
        <v>44168</v>
      </c>
      <c r="I211" s="101">
        <v>44259</v>
      </c>
      <c r="J211" s="102" t="s">
        <v>1051</v>
      </c>
      <c r="K211" s="103" t="s">
        <v>1517</v>
      </c>
      <c r="L211" s="104" t="s">
        <v>1534</v>
      </c>
      <c r="M211" s="105">
        <v>0</v>
      </c>
      <c r="N211" s="106">
        <v>-2.74</v>
      </c>
      <c r="O211" s="103" t="s">
        <v>2150</v>
      </c>
      <c r="P211" s="101">
        <v>44259</v>
      </c>
      <c r="Q211" s="103" t="s">
        <v>2149</v>
      </c>
      <c r="R211" s="106">
        <v>-2.74</v>
      </c>
      <c r="S211" s="98" t="s">
        <v>2812</v>
      </c>
      <c r="T211" s="104"/>
      <c r="U211" s="102" t="s">
        <v>11</v>
      </c>
      <c r="V211" s="102" t="s">
        <v>12</v>
      </c>
      <c r="W211" s="102" t="s">
        <v>1440</v>
      </c>
      <c r="X211" s="102" t="s">
        <v>1441</v>
      </c>
      <c r="Y211" s="108">
        <v>4300</v>
      </c>
      <c r="Z211" s="108">
        <v>9051101</v>
      </c>
      <c r="AA211" s="139">
        <v>-4.1264550648621505E-5</v>
      </c>
      <c r="AB211" s="115" t="s">
        <v>3066</v>
      </c>
    </row>
    <row r="212" spans="1:28" ht="15" customHeight="1" x14ac:dyDescent="0.25">
      <c r="A212" s="97" t="s">
        <v>1838</v>
      </c>
      <c r="B212" s="98">
        <v>1</v>
      </c>
      <c r="C212" s="99" t="s">
        <v>1562</v>
      </c>
      <c r="D212" s="99" t="s">
        <v>266</v>
      </c>
      <c r="E212" s="97" t="s">
        <v>4</v>
      </c>
      <c r="F212" s="100" t="s">
        <v>5</v>
      </c>
      <c r="G212" s="97" t="s">
        <v>2823</v>
      </c>
      <c r="H212" s="101">
        <v>44426</v>
      </c>
      <c r="I212" s="101">
        <v>44600</v>
      </c>
      <c r="J212" s="102" t="s">
        <v>2726</v>
      </c>
      <c r="K212" s="103" t="s">
        <v>2825</v>
      </c>
      <c r="L212" s="104" t="s">
        <v>2933</v>
      </c>
      <c r="M212" s="105">
        <v>0</v>
      </c>
      <c r="N212" s="106">
        <v>86.3</v>
      </c>
      <c r="O212" s="103" t="s">
        <v>3209</v>
      </c>
      <c r="P212" s="101">
        <v>44600</v>
      </c>
      <c r="Q212" s="103" t="s">
        <v>3208</v>
      </c>
      <c r="R212" s="106">
        <v>86.3</v>
      </c>
      <c r="S212" s="98" t="s">
        <v>2812</v>
      </c>
      <c r="T212" s="104"/>
      <c r="U212" s="102" t="s">
        <v>11</v>
      </c>
      <c r="V212" s="102" t="s">
        <v>12</v>
      </c>
      <c r="W212" s="102" t="s">
        <v>1440</v>
      </c>
      <c r="X212" s="102" t="s">
        <v>1441</v>
      </c>
      <c r="Y212" s="108">
        <v>4300</v>
      </c>
      <c r="Z212" s="108">
        <v>9051101</v>
      </c>
      <c r="AA212" s="139">
        <v>1.291782735016892E-2</v>
      </c>
      <c r="AB212" s="115" t="s">
        <v>2826</v>
      </c>
    </row>
    <row r="213" spans="1:28" ht="15" customHeight="1" x14ac:dyDescent="0.25">
      <c r="A213" s="97" t="s">
        <v>1838</v>
      </c>
      <c r="B213" s="98">
        <v>1</v>
      </c>
      <c r="C213" s="99" t="s">
        <v>1562</v>
      </c>
      <c r="D213" s="99" t="s">
        <v>266</v>
      </c>
      <c r="E213" s="97" t="s">
        <v>4</v>
      </c>
      <c r="F213" s="100" t="s">
        <v>5</v>
      </c>
      <c r="G213" s="97" t="s">
        <v>2823</v>
      </c>
      <c r="H213" s="101">
        <v>44426</v>
      </c>
      <c r="I213" s="101">
        <v>44600</v>
      </c>
      <c r="J213" s="102" t="s">
        <v>2726</v>
      </c>
      <c r="K213" s="103" t="s">
        <v>2825</v>
      </c>
      <c r="L213" s="104" t="s">
        <v>2933</v>
      </c>
      <c r="M213" s="105">
        <v>0</v>
      </c>
      <c r="N213" s="106">
        <v>2061.7600000000002</v>
      </c>
      <c r="O213" s="103" t="s">
        <v>3209</v>
      </c>
      <c r="P213" s="101">
        <v>44600</v>
      </c>
      <c r="Q213" s="103" t="s">
        <v>3208</v>
      </c>
      <c r="R213" s="106">
        <v>2061.7600000000002</v>
      </c>
      <c r="S213" s="98" t="s">
        <v>2812</v>
      </c>
      <c r="T213" s="104"/>
      <c r="U213" s="102" t="s">
        <v>11</v>
      </c>
      <c r="V213" s="102" t="s">
        <v>12</v>
      </c>
      <c r="W213" s="102" t="s">
        <v>13</v>
      </c>
      <c r="X213" s="102" t="s">
        <v>14</v>
      </c>
      <c r="Y213" s="108">
        <v>4400</v>
      </c>
      <c r="Z213" s="108">
        <v>9051101</v>
      </c>
      <c r="AA213" s="139">
        <v>0.30861482870781315</v>
      </c>
      <c r="AB213" s="115" t="s">
        <v>2826</v>
      </c>
    </row>
    <row r="214" spans="1:28" ht="15" customHeight="1" x14ac:dyDescent="0.25">
      <c r="A214" s="97" t="s">
        <v>1838</v>
      </c>
      <c r="B214" s="98">
        <v>1</v>
      </c>
      <c r="C214" s="99" t="s">
        <v>1562</v>
      </c>
      <c r="D214" s="99" t="s">
        <v>266</v>
      </c>
      <c r="E214" s="97" t="s">
        <v>4</v>
      </c>
      <c r="F214" s="100" t="s">
        <v>5</v>
      </c>
      <c r="G214" s="97" t="s">
        <v>2756</v>
      </c>
      <c r="H214" s="101">
        <v>44426</v>
      </c>
      <c r="I214" s="101">
        <v>44600</v>
      </c>
      <c r="J214" s="102" t="s">
        <v>2726</v>
      </c>
      <c r="K214" s="103" t="s">
        <v>2825</v>
      </c>
      <c r="L214" s="104" t="s">
        <v>2933</v>
      </c>
      <c r="M214" s="105">
        <v>0</v>
      </c>
      <c r="N214" s="106">
        <v>4357.42</v>
      </c>
      <c r="O214" s="103" t="s">
        <v>3207</v>
      </c>
      <c r="P214" s="101">
        <v>44600</v>
      </c>
      <c r="Q214" s="103" t="s">
        <v>3208</v>
      </c>
      <c r="R214" s="106">
        <v>4357.42</v>
      </c>
      <c r="S214" s="98" t="s">
        <v>2812</v>
      </c>
      <c r="T214" s="104"/>
      <c r="U214" s="102" t="s">
        <v>11</v>
      </c>
      <c r="V214" s="102" t="s">
        <v>12</v>
      </c>
      <c r="W214" s="102" t="s">
        <v>13</v>
      </c>
      <c r="X214" s="102" t="s">
        <v>14</v>
      </c>
      <c r="Y214" s="108">
        <v>4400</v>
      </c>
      <c r="Z214" s="108">
        <v>9051101</v>
      </c>
      <c r="AA214" s="139">
        <v>0.65224101103329157</v>
      </c>
      <c r="AB214" s="104" t="s">
        <v>2828</v>
      </c>
    </row>
    <row r="215" spans="1:28" ht="15" customHeight="1" x14ac:dyDescent="0.25">
      <c r="A215" s="97" t="s">
        <v>1838</v>
      </c>
      <c r="B215" s="98">
        <v>1</v>
      </c>
      <c r="C215" s="99" t="s">
        <v>1562</v>
      </c>
      <c r="D215" s="99" t="s">
        <v>266</v>
      </c>
      <c r="E215" s="97" t="s">
        <v>4</v>
      </c>
      <c r="F215" s="100" t="s">
        <v>5</v>
      </c>
      <c r="G215" s="97" t="s">
        <v>2824</v>
      </c>
      <c r="H215" s="101">
        <v>44426</v>
      </c>
      <c r="I215" s="101">
        <v>44600</v>
      </c>
      <c r="J215" s="102" t="s">
        <v>2726</v>
      </c>
      <c r="K215" s="103" t="s">
        <v>2825</v>
      </c>
      <c r="L215" s="104" t="s">
        <v>2933</v>
      </c>
      <c r="M215" s="105">
        <v>0</v>
      </c>
      <c r="N215" s="106">
        <v>175.21</v>
      </c>
      <c r="O215" s="103" t="s">
        <v>3207</v>
      </c>
      <c r="P215" s="101">
        <v>44600</v>
      </c>
      <c r="Q215" s="103" t="s">
        <v>3208</v>
      </c>
      <c r="R215" s="106">
        <v>175.21</v>
      </c>
      <c r="S215" s="98" t="s">
        <v>2812</v>
      </c>
      <c r="T215" s="104"/>
      <c r="U215" s="102" t="s">
        <v>11</v>
      </c>
      <c r="V215" s="102" t="s">
        <v>12</v>
      </c>
      <c r="W215" s="102" t="s">
        <v>1440</v>
      </c>
      <c r="X215" s="102" t="s">
        <v>1441</v>
      </c>
      <c r="Y215" s="108">
        <v>4300</v>
      </c>
      <c r="Z215" s="108">
        <v>9051101</v>
      </c>
      <c r="AA215" s="139">
        <v>2.6226332908726495E-2</v>
      </c>
      <c r="AB215" s="115" t="s">
        <v>2827</v>
      </c>
    </row>
    <row r="216" spans="1:28" ht="15" customHeight="1" x14ac:dyDescent="0.25">
      <c r="A216" s="97" t="s">
        <v>1838</v>
      </c>
      <c r="B216" s="98">
        <v>1</v>
      </c>
      <c r="C216" s="99" t="s">
        <v>1562</v>
      </c>
      <c r="D216" s="99" t="s">
        <v>266</v>
      </c>
      <c r="E216" s="97" t="s">
        <v>4</v>
      </c>
      <c r="F216" s="100" t="s">
        <v>1063</v>
      </c>
      <c r="G216" s="97" t="s">
        <v>2753</v>
      </c>
      <c r="H216" s="101">
        <v>44167</v>
      </c>
      <c r="I216" s="101">
        <v>44300</v>
      </c>
      <c r="J216" s="102" t="s">
        <v>1051</v>
      </c>
      <c r="K216" s="103" t="s">
        <v>1466</v>
      </c>
      <c r="L216" s="104" t="s">
        <v>1532</v>
      </c>
      <c r="M216" s="106">
        <v>0</v>
      </c>
      <c r="N216" s="106">
        <v>15519.98</v>
      </c>
      <c r="O216" s="103">
        <v>2508704</v>
      </c>
      <c r="P216" s="101">
        <v>44300</v>
      </c>
      <c r="Q216" s="103" t="s">
        <v>2315</v>
      </c>
      <c r="R216" s="106">
        <v>15519.98</v>
      </c>
      <c r="S216" s="98" t="s">
        <v>2812</v>
      </c>
      <c r="T216" s="104"/>
      <c r="U216" s="102" t="s">
        <v>11</v>
      </c>
      <c r="V216" s="102" t="s">
        <v>12</v>
      </c>
      <c r="W216" s="102" t="s">
        <v>13</v>
      </c>
      <c r="X216" s="102" t="s">
        <v>14</v>
      </c>
      <c r="Y216" s="108">
        <v>4400</v>
      </c>
      <c r="Z216" s="108">
        <v>9051101</v>
      </c>
      <c r="AA216" s="139">
        <v>0.39682539276687628</v>
      </c>
      <c r="AB216" s="104" t="s">
        <v>1467</v>
      </c>
    </row>
    <row r="217" spans="1:28" ht="15" customHeight="1" x14ac:dyDescent="0.25">
      <c r="A217" s="97" t="s">
        <v>1838</v>
      </c>
      <c r="B217" s="98">
        <v>1</v>
      </c>
      <c r="C217" s="97" t="s">
        <v>1562</v>
      </c>
      <c r="D217" s="99" t="s">
        <v>266</v>
      </c>
      <c r="E217" s="103" t="s">
        <v>4</v>
      </c>
      <c r="F217" s="103" t="s">
        <v>493</v>
      </c>
      <c r="G217" s="104" t="s">
        <v>1666</v>
      </c>
      <c r="H217" s="101">
        <v>44174</v>
      </c>
      <c r="I217" s="101">
        <v>44260</v>
      </c>
      <c r="J217" s="107" t="s">
        <v>1051</v>
      </c>
      <c r="K217" s="101" t="s">
        <v>1548</v>
      </c>
      <c r="L217" s="103" t="s">
        <v>1589</v>
      </c>
      <c r="M217" s="106">
        <v>0</v>
      </c>
      <c r="N217" s="106">
        <v>380.18999999999994</v>
      </c>
      <c r="O217" s="103">
        <v>8316064</v>
      </c>
      <c r="P217" s="101">
        <v>44260</v>
      </c>
      <c r="Q217" s="103" t="s">
        <v>2153</v>
      </c>
      <c r="R217" s="106">
        <v>380.18999999999994</v>
      </c>
      <c r="S217" s="102" t="s">
        <v>2812</v>
      </c>
      <c r="T217" s="108"/>
      <c r="U217" s="117" t="s">
        <v>11</v>
      </c>
      <c r="V217" s="109" t="s">
        <v>12</v>
      </c>
      <c r="W217" s="104" t="s">
        <v>1440</v>
      </c>
      <c r="X217" s="97" t="s">
        <v>1441</v>
      </c>
      <c r="Y217" s="148">
        <v>4300</v>
      </c>
      <c r="Z217" s="148">
        <v>9051101</v>
      </c>
      <c r="AA217" s="139">
        <v>9.9201565557729923E-2</v>
      </c>
      <c r="AB217" s="97" t="s">
        <v>2652</v>
      </c>
    </row>
    <row r="218" spans="1:28" ht="15" customHeight="1" x14ac:dyDescent="0.25">
      <c r="A218" s="97" t="s">
        <v>1838</v>
      </c>
      <c r="B218" s="98">
        <v>1</v>
      </c>
      <c r="C218" s="97" t="s">
        <v>1562</v>
      </c>
      <c r="D218" s="99" t="s">
        <v>266</v>
      </c>
      <c r="E218" s="97" t="s">
        <v>4</v>
      </c>
      <c r="F218" s="100" t="s">
        <v>493</v>
      </c>
      <c r="G218" s="97" t="s">
        <v>1666</v>
      </c>
      <c r="H218" s="101">
        <v>44174</v>
      </c>
      <c r="I218" s="101">
        <v>44260</v>
      </c>
      <c r="J218" s="102" t="s">
        <v>1051</v>
      </c>
      <c r="K218" s="103"/>
      <c r="L218" s="104" t="s">
        <v>1589</v>
      </c>
      <c r="M218" s="105">
        <v>0</v>
      </c>
      <c r="N218" s="106">
        <v>67.45</v>
      </c>
      <c r="O218" s="103">
        <v>5725548</v>
      </c>
      <c r="P218" s="101">
        <v>44260</v>
      </c>
      <c r="Q218" s="103" t="s">
        <v>2153</v>
      </c>
      <c r="R218" s="106">
        <v>67.45</v>
      </c>
      <c r="S218" s="98" t="s">
        <v>2812</v>
      </c>
      <c r="T218" s="104"/>
      <c r="U218" s="102" t="s">
        <v>11</v>
      </c>
      <c r="V218" s="102" t="s">
        <v>12</v>
      </c>
      <c r="W218" s="102" t="s">
        <v>1440</v>
      </c>
      <c r="X218" s="102" t="s">
        <v>1441</v>
      </c>
      <c r="Y218" s="108">
        <v>4300</v>
      </c>
      <c r="Z218" s="108">
        <v>9051101</v>
      </c>
      <c r="AA218" s="139">
        <v>1.7599478147423353E-2</v>
      </c>
      <c r="AB218" s="104" t="s">
        <v>2652</v>
      </c>
    </row>
    <row r="219" spans="1:28" ht="15" customHeight="1" x14ac:dyDescent="0.25">
      <c r="A219" s="97" t="s">
        <v>1838</v>
      </c>
      <c r="B219" s="98">
        <v>1</v>
      </c>
      <c r="C219" s="97" t="s">
        <v>1562</v>
      </c>
      <c r="D219" s="99" t="s">
        <v>266</v>
      </c>
      <c r="E219" s="97" t="s">
        <v>4</v>
      </c>
      <c r="F219" s="100" t="s">
        <v>493</v>
      </c>
      <c r="G219" s="97" t="s">
        <v>1666</v>
      </c>
      <c r="H219" s="101">
        <v>44174</v>
      </c>
      <c r="I219" s="101">
        <v>44260</v>
      </c>
      <c r="J219" s="102" t="s">
        <v>1051</v>
      </c>
      <c r="K219" s="103"/>
      <c r="L219" s="104" t="s">
        <v>1589</v>
      </c>
      <c r="M219" s="105">
        <v>0</v>
      </c>
      <c r="N219" s="106">
        <v>318.86</v>
      </c>
      <c r="O219" s="103">
        <v>8312741</v>
      </c>
      <c r="P219" s="101">
        <v>44260</v>
      </c>
      <c r="Q219" s="103" t="s">
        <v>2153</v>
      </c>
      <c r="R219" s="106">
        <v>318.86</v>
      </c>
      <c r="S219" s="98" t="s">
        <v>2812</v>
      </c>
      <c r="T219" s="104"/>
      <c r="U219" s="102" t="s">
        <v>11</v>
      </c>
      <c r="V219" s="102" t="s">
        <v>12</v>
      </c>
      <c r="W219" s="102" t="s">
        <v>1440</v>
      </c>
      <c r="X219" s="102" t="s">
        <v>1441</v>
      </c>
      <c r="Y219" s="108">
        <v>4300</v>
      </c>
      <c r="Z219" s="108">
        <v>9051101</v>
      </c>
      <c r="AA219" s="139">
        <v>8.3198956294846707E-2</v>
      </c>
      <c r="AB219" s="104" t="s">
        <v>2652</v>
      </c>
    </row>
    <row r="220" spans="1:28" ht="15" customHeight="1" x14ac:dyDescent="0.25">
      <c r="A220" s="97" t="s">
        <v>1834</v>
      </c>
      <c r="B220" s="98">
        <v>1</v>
      </c>
      <c r="C220" s="97" t="s">
        <v>1656</v>
      </c>
      <c r="D220" s="99" t="s">
        <v>266</v>
      </c>
      <c r="E220" s="97" t="s">
        <v>4</v>
      </c>
      <c r="F220" s="100" t="s">
        <v>137</v>
      </c>
      <c r="G220" s="97" t="s">
        <v>140</v>
      </c>
      <c r="H220" s="101">
        <v>44224</v>
      </c>
      <c r="I220" s="101">
        <v>44279</v>
      </c>
      <c r="J220" s="102" t="s">
        <v>1051</v>
      </c>
      <c r="K220" s="103"/>
      <c r="L220" s="104" t="s">
        <v>1691</v>
      </c>
      <c r="M220" s="105">
        <v>0</v>
      </c>
      <c r="N220" s="106">
        <v>3799.65</v>
      </c>
      <c r="O220" s="103">
        <v>31135</v>
      </c>
      <c r="P220" s="101">
        <v>44279</v>
      </c>
      <c r="Q220" s="103" t="s">
        <v>2263</v>
      </c>
      <c r="R220" s="106">
        <v>3799.65</v>
      </c>
      <c r="S220" s="98" t="s">
        <v>2812</v>
      </c>
      <c r="T220" s="104"/>
      <c r="U220" s="102" t="s">
        <v>11</v>
      </c>
      <c r="V220" s="102" t="s">
        <v>12</v>
      </c>
      <c r="W220" s="102" t="s">
        <v>1440</v>
      </c>
      <c r="X220" s="102" t="s">
        <v>1441</v>
      </c>
      <c r="Y220" s="108">
        <v>4300</v>
      </c>
      <c r="Z220" s="108">
        <v>9051101</v>
      </c>
      <c r="AA220" s="139">
        <v>4.9580232054249947E-2</v>
      </c>
      <c r="AB220" s="104" t="s">
        <v>2477</v>
      </c>
    </row>
    <row r="221" spans="1:28" ht="15" customHeight="1" x14ac:dyDescent="0.25">
      <c r="A221" s="97" t="s">
        <v>1834</v>
      </c>
      <c r="B221" s="98">
        <v>1</v>
      </c>
      <c r="C221" s="97" t="s">
        <v>1656</v>
      </c>
      <c r="D221" s="99" t="s">
        <v>266</v>
      </c>
      <c r="E221" s="97" t="s">
        <v>4</v>
      </c>
      <c r="F221" s="100" t="s">
        <v>137</v>
      </c>
      <c r="G221" s="97" t="s">
        <v>140</v>
      </c>
      <c r="H221" s="101">
        <v>44224</v>
      </c>
      <c r="I221" s="101">
        <v>44279</v>
      </c>
      <c r="J221" s="102" t="s">
        <v>1051</v>
      </c>
      <c r="K221" s="103"/>
      <c r="L221" s="104" t="s">
        <v>1691</v>
      </c>
      <c r="M221" s="105">
        <v>0</v>
      </c>
      <c r="N221" s="106">
        <v>9983.73</v>
      </c>
      <c r="O221" s="103">
        <v>31135</v>
      </c>
      <c r="P221" s="101">
        <v>44279</v>
      </c>
      <c r="Q221" s="103" t="s">
        <v>2263</v>
      </c>
      <c r="R221" s="106">
        <v>9983.73</v>
      </c>
      <c r="S221" s="98" t="s">
        <v>2812</v>
      </c>
      <c r="T221" s="104"/>
      <c r="U221" s="102" t="s">
        <v>11</v>
      </c>
      <c r="V221" s="102" t="s">
        <v>12</v>
      </c>
      <c r="W221" s="102" t="s">
        <v>13</v>
      </c>
      <c r="X221" s="102" t="s">
        <v>14</v>
      </c>
      <c r="Y221" s="108">
        <v>4400</v>
      </c>
      <c r="Z221" s="108">
        <v>9051101</v>
      </c>
      <c r="AA221" s="139">
        <v>0.1302740121240053</v>
      </c>
      <c r="AB221" s="104" t="s">
        <v>2477</v>
      </c>
    </row>
    <row r="222" spans="1:28" ht="15" customHeight="1" x14ac:dyDescent="0.25">
      <c r="A222" s="97" t="s">
        <v>1834</v>
      </c>
      <c r="B222" s="98">
        <v>1</v>
      </c>
      <c r="C222" s="99" t="s">
        <v>1656</v>
      </c>
      <c r="D222" s="99" t="s">
        <v>266</v>
      </c>
      <c r="E222" s="97" t="s">
        <v>4</v>
      </c>
      <c r="F222" s="100" t="s">
        <v>137</v>
      </c>
      <c r="G222" s="99" t="s">
        <v>140</v>
      </c>
      <c r="H222" s="101">
        <v>44224</v>
      </c>
      <c r="I222" s="101">
        <v>44424</v>
      </c>
      <c r="J222" s="102" t="s">
        <v>2726</v>
      </c>
      <c r="K222" s="103" t="s">
        <v>1675</v>
      </c>
      <c r="L222" s="104" t="s">
        <v>1691</v>
      </c>
      <c r="M222" s="105">
        <v>0</v>
      </c>
      <c r="N222" s="106">
        <v>52203.03</v>
      </c>
      <c r="O222" s="103">
        <v>32071</v>
      </c>
      <c r="P222" s="101">
        <v>44424</v>
      </c>
      <c r="Q222" s="103" t="s">
        <v>2817</v>
      </c>
      <c r="R222" s="106">
        <v>52203.03</v>
      </c>
      <c r="S222" s="98" t="s">
        <v>2812</v>
      </c>
      <c r="T222" s="104"/>
      <c r="U222" s="102" t="s">
        <v>11</v>
      </c>
      <c r="V222" s="102" t="s">
        <v>12</v>
      </c>
      <c r="W222" s="102" t="s">
        <v>1440</v>
      </c>
      <c r="X222" s="102" t="s">
        <v>1441</v>
      </c>
      <c r="Y222" s="108">
        <v>4300</v>
      </c>
      <c r="Z222" s="108">
        <v>9051101</v>
      </c>
      <c r="AA222" s="139">
        <v>0.68117809307040689</v>
      </c>
      <c r="AB222" s="111" t="s">
        <v>2818</v>
      </c>
    </row>
    <row r="223" spans="1:28" ht="15" customHeight="1" x14ac:dyDescent="0.25">
      <c r="A223" s="97" t="s">
        <v>1834</v>
      </c>
      <c r="B223" s="98">
        <v>1</v>
      </c>
      <c r="C223" s="99" t="s">
        <v>1656</v>
      </c>
      <c r="D223" s="99" t="s">
        <v>266</v>
      </c>
      <c r="E223" s="97" t="s">
        <v>4</v>
      </c>
      <c r="F223" s="100" t="s">
        <v>137</v>
      </c>
      <c r="G223" s="99" t="s">
        <v>140</v>
      </c>
      <c r="H223" s="101">
        <v>44224</v>
      </c>
      <c r="I223" s="101">
        <v>44424</v>
      </c>
      <c r="J223" s="102" t="s">
        <v>2726</v>
      </c>
      <c r="K223" s="103" t="s">
        <v>1675</v>
      </c>
      <c r="L223" s="104" t="s">
        <v>1691</v>
      </c>
      <c r="M223" s="105">
        <v>0</v>
      </c>
      <c r="N223" s="106">
        <v>10649.97</v>
      </c>
      <c r="O223" s="103">
        <v>32071</v>
      </c>
      <c r="P223" s="101">
        <v>44424</v>
      </c>
      <c r="Q223" s="103" t="s">
        <v>2817</v>
      </c>
      <c r="R223" s="106">
        <v>10649.97</v>
      </c>
      <c r="S223" s="98" t="s">
        <v>2812</v>
      </c>
      <c r="T223" s="104"/>
      <c r="U223" s="102" t="s">
        <v>11</v>
      </c>
      <c r="V223" s="102" t="s">
        <v>12</v>
      </c>
      <c r="W223" s="102" t="s">
        <v>13</v>
      </c>
      <c r="X223" s="102" t="s">
        <v>14</v>
      </c>
      <c r="Y223" s="108">
        <v>4400</v>
      </c>
      <c r="Z223" s="108">
        <v>9051101</v>
      </c>
      <c r="AA223" s="139">
        <v>0.13896753226502448</v>
      </c>
      <c r="AB223" s="111" t="s">
        <v>2818</v>
      </c>
    </row>
    <row r="224" spans="1:28" ht="15" customHeight="1" x14ac:dyDescent="0.25">
      <c r="A224" s="97" t="s">
        <v>1834</v>
      </c>
      <c r="B224" s="98">
        <v>1</v>
      </c>
      <c r="C224" s="99" t="s">
        <v>1656</v>
      </c>
      <c r="D224" s="99" t="s">
        <v>266</v>
      </c>
      <c r="E224" s="97" t="s">
        <v>4</v>
      </c>
      <c r="F224" s="100" t="s">
        <v>137</v>
      </c>
      <c r="G224" s="99" t="s">
        <v>140</v>
      </c>
      <c r="H224" s="101">
        <v>44224</v>
      </c>
      <c r="I224" s="101">
        <v>44279</v>
      </c>
      <c r="J224" s="102" t="s">
        <v>1051</v>
      </c>
      <c r="K224" s="103" t="s">
        <v>1676</v>
      </c>
      <c r="L224" s="104" t="s">
        <v>1692</v>
      </c>
      <c r="M224" s="105">
        <v>0</v>
      </c>
      <c r="N224" s="106">
        <v>27615.9</v>
      </c>
      <c r="O224" s="103">
        <v>31136</v>
      </c>
      <c r="P224" s="101">
        <v>44279</v>
      </c>
      <c r="Q224" s="103" t="s">
        <v>2263</v>
      </c>
      <c r="R224" s="106">
        <v>27615.9</v>
      </c>
      <c r="S224" s="98" t="s">
        <v>2812</v>
      </c>
      <c r="T224" s="104"/>
      <c r="U224" s="102" t="s">
        <v>11</v>
      </c>
      <c r="V224" s="102" t="s">
        <v>12</v>
      </c>
      <c r="W224" s="102" t="s">
        <v>1440</v>
      </c>
      <c r="X224" s="102" t="s">
        <v>1441</v>
      </c>
      <c r="Y224" s="108">
        <v>4300</v>
      </c>
      <c r="Z224" s="108">
        <v>9051101</v>
      </c>
      <c r="AA224" s="139">
        <v>0.72802261897700538</v>
      </c>
      <c r="AB224" s="111" t="s">
        <v>2478</v>
      </c>
    </row>
    <row r="225" spans="1:28" ht="15" customHeight="1" x14ac:dyDescent="0.25">
      <c r="A225" s="97" t="s">
        <v>1834</v>
      </c>
      <c r="B225" s="98">
        <v>1</v>
      </c>
      <c r="C225" s="99" t="s">
        <v>1656</v>
      </c>
      <c r="D225" s="99" t="s">
        <v>266</v>
      </c>
      <c r="E225" s="97" t="s">
        <v>4</v>
      </c>
      <c r="F225" s="100" t="s">
        <v>137</v>
      </c>
      <c r="G225" s="99" t="s">
        <v>140</v>
      </c>
      <c r="H225" s="101">
        <v>44224</v>
      </c>
      <c r="I225" s="101">
        <v>44279</v>
      </c>
      <c r="J225" s="102" t="s">
        <v>1051</v>
      </c>
      <c r="K225" s="103"/>
      <c r="L225" s="104" t="s">
        <v>1692</v>
      </c>
      <c r="M225" s="105">
        <v>0</v>
      </c>
      <c r="N225" s="106">
        <v>4991.8599999999997</v>
      </c>
      <c r="O225" s="103">
        <v>31136</v>
      </c>
      <c r="P225" s="101">
        <v>44279</v>
      </c>
      <c r="Q225" s="103" t="s">
        <v>2263</v>
      </c>
      <c r="R225" s="106">
        <v>4991.8599999999997</v>
      </c>
      <c r="S225" s="98" t="s">
        <v>2812</v>
      </c>
      <c r="T225" s="104"/>
      <c r="U225" s="102" t="s">
        <v>11</v>
      </c>
      <c r="V225" s="102" t="s">
        <v>12</v>
      </c>
      <c r="W225" s="102" t="s">
        <v>13</v>
      </c>
      <c r="X225" s="102" t="s">
        <v>14</v>
      </c>
      <c r="Y225" s="108">
        <v>4400</v>
      </c>
      <c r="Z225" s="108">
        <v>9051101</v>
      </c>
      <c r="AA225" s="139">
        <v>0.1315976300162788</v>
      </c>
      <c r="AB225" s="111" t="s">
        <v>2478</v>
      </c>
    </row>
    <row r="226" spans="1:28" ht="15" customHeight="1" x14ac:dyDescent="0.25">
      <c r="A226" s="97" t="s">
        <v>1834</v>
      </c>
      <c r="B226" s="98">
        <v>1</v>
      </c>
      <c r="C226" s="99" t="s">
        <v>1656</v>
      </c>
      <c r="D226" s="99" t="s">
        <v>266</v>
      </c>
      <c r="E226" s="97" t="s">
        <v>4</v>
      </c>
      <c r="F226" s="100" t="s">
        <v>137</v>
      </c>
      <c r="G226" s="99" t="s">
        <v>140</v>
      </c>
      <c r="H226" s="101">
        <v>44224</v>
      </c>
      <c r="I226" s="101">
        <v>44305</v>
      </c>
      <c r="J226" s="102" t="s">
        <v>1051</v>
      </c>
      <c r="K226" s="103" t="s">
        <v>1676</v>
      </c>
      <c r="L226" s="104" t="s">
        <v>1692</v>
      </c>
      <c r="M226" s="105">
        <v>0</v>
      </c>
      <c r="N226" s="106">
        <v>5324.9900000000007</v>
      </c>
      <c r="O226" s="103">
        <v>31181</v>
      </c>
      <c r="P226" s="101">
        <v>44305</v>
      </c>
      <c r="Q226" s="103" t="s">
        <v>2331</v>
      </c>
      <c r="R226" s="106">
        <v>5324.99</v>
      </c>
      <c r="S226" s="98" t="s">
        <v>2812</v>
      </c>
      <c r="T226" s="104"/>
      <c r="U226" s="102" t="s">
        <v>11</v>
      </c>
      <c r="V226" s="102" t="s">
        <v>12</v>
      </c>
      <c r="W226" s="102" t="s">
        <v>13</v>
      </c>
      <c r="X226" s="102" t="s">
        <v>14</v>
      </c>
      <c r="Y226" s="108">
        <v>4400</v>
      </c>
      <c r="Z226" s="108">
        <v>9051101</v>
      </c>
      <c r="AA226" s="139">
        <v>0.14037975100671582</v>
      </c>
      <c r="AB226" s="111" t="s">
        <v>2478</v>
      </c>
    </row>
    <row r="227" spans="1:28" ht="15" customHeight="1" x14ac:dyDescent="0.25">
      <c r="A227" s="97" t="s">
        <v>1834</v>
      </c>
      <c r="B227" s="98">
        <v>1</v>
      </c>
      <c r="C227" s="99" t="s">
        <v>1656</v>
      </c>
      <c r="D227" s="99" t="s">
        <v>266</v>
      </c>
      <c r="E227" s="97" t="s">
        <v>4</v>
      </c>
      <c r="F227" s="100" t="s">
        <v>137</v>
      </c>
      <c r="G227" s="99" t="s">
        <v>140</v>
      </c>
      <c r="H227" s="101">
        <v>44315</v>
      </c>
      <c r="I227" s="101">
        <v>44424</v>
      </c>
      <c r="J227" s="102" t="s">
        <v>2726</v>
      </c>
      <c r="K227" s="103" t="s">
        <v>2387</v>
      </c>
      <c r="L227" s="104" t="s">
        <v>2459</v>
      </c>
      <c r="M227" s="105">
        <v>0</v>
      </c>
      <c r="N227" s="106">
        <v>160829.48000000001</v>
      </c>
      <c r="O227" s="103">
        <v>32191</v>
      </c>
      <c r="P227" s="101">
        <v>44424</v>
      </c>
      <c r="Q227" s="103" t="s">
        <v>2817</v>
      </c>
      <c r="R227" s="106">
        <v>160829.48000000001</v>
      </c>
      <c r="S227" s="98" t="s">
        <v>2812</v>
      </c>
      <c r="T227" s="104"/>
      <c r="U227" s="102" t="s">
        <v>11</v>
      </c>
      <c r="V227" s="102" t="s">
        <v>12</v>
      </c>
      <c r="W227" s="102" t="s">
        <v>1440</v>
      </c>
      <c r="X227" s="102" t="s">
        <v>1441</v>
      </c>
      <c r="Y227" s="108">
        <v>4300</v>
      </c>
      <c r="Z227" s="108">
        <v>9051101</v>
      </c>
      <c r="AA227" s="139">
        <v>0.72117664050952379</v>
      </c>
      <c r="AB227" s="111" t="s">
        <v>2479</v>
      </c>
    </row>
    <row r="228" spans="1:28" ht="15" customHeight="1" x14ac:dyDescent="0.25">
      <c r="A228" s="97" t="s">
        <v>1834</v>
      </c>
      <c r="B228" s="98">
        <v>1</v>
      </c>
      <c r="C228" s="99" t="s">
        <v>1656</v>
      </c>
      <c r="D228" s="99" t="s">
        <v>266</v>
      </c>
      <c r="E228" s="97" t="s">
        <v>4</v>
      </c>
      <c r="F228" s="100" t="s">
        <v>137</v>
      </c>
      <c r="G228" s="99" t="s">
        <v>140</v>
      </c>
      <c r="H228" s="101">
        <v>44315</v>
      </c>
      <c r="I228" s="101">
        <v>44424</v>
      </c>
      <c r="J228" s="102" t="s">
        <v>2726</v>
      </c>
      <c r="K228" s="103" t="s">
        <v>2387</v>
      </c>
      <c r="L228" s="104" t="s">
        <v>2459</v>
      </c>
      <c r="M228" s="105">
        <v>0</v>
      </c>
      <c r="N228" s="106">
        <v>62180.33</v>
      </c>
      <c r="O228" s="103">
        <v>32191</v>
      </c>
      <c r="P228" s="101">
        <v>44424</v>
      </c>
      <c r="Q228" s="103" t="s">
        <v>2817</v>
      </c>
      <c r="R228" s="106">
        <v>62180.33</v>
      </c>
      <c r="S228" s="98" t="s">
        <v>2812</v>
      </c>
      <c r="T228" s="104"/>
      <c r="U228" s="102" t="s">
        <v>11</v>
      </c>
      <c r="V228" s="102" t="s">
        <v>12</v>
      </c>
      <c r="W228" s="102" t="s">
        <v>13</v>
      </c>
      <c r="X228" s="102" t="s">
        <v>14</v>
      </c>
      <c r="Y228" s="108">
        <v>4400</v>
      </c>
      <c r="Z228" s="108">
        <v>9051101</v>
      </c>
      <c r="AA228" s="139">
        <v>0.27882326980833089</v>
      </c>
      <c r="AB228" s="111" t="s">
        <v>2479</v>
      </c>
    </row>
    <row r="229" spans="1:28" ht="15" customHeight="1" x14ac:dyDescent="0.25">
      <c r="A229" s="97" t="s">
        <v>1834</v>
      </c>
      <c r="B229" s="98">
        <v>1</v>
      </c>
      <c r="C229" s="99" t="s">
        <v>1656</v>
      </c>
      <c r="D229" s="97" t="s">
        <v>266</v>
      </c>
      <c r="E229" s="97" t="s">
        <v>4</v>
      </c>
      <c r="F229" s="97" t="s">
        <v>137</v>
      </c>
      <c r="G229" s="99" t="s">
        <v>140</v>
      </c>
      <c r="H229" s="101">
        <v>44326</v>
      </c>
      <c r="I229" s="101">
        <v>44424</v>
      </c>
      <c r="J229" s="102" t="s">
        <v>2726</v>
      </c>
      <c r="K229" s="103" t="s">
        <v>2467</v>
      </c>
      <c r="L229" s="99" t="s">
        <v>2508</v>
      </c>
      <c r="M229" s="105">
        <v>0</v>
      </c>
      <c r="N229" s="114">
        <v>42470.95</v>
      </c>
      <c r="O229" s="103">
        <v>32074</v>
      </c>
      <c r="P229" s="101">
        <v>44424</v>
      </c>
      <c r="Q229" s="103" t="s">
        <v>2817</v>
      </c>
      <c r="R229" s="105">
        <v>42470.95</v>
      </c>
      <c r="S229" s="98" t="s">
        <v>2812</v>
      </c>
      <c r="T229" s="103"/>
      <c r="U229" s="102" t="s">
        <v>11</v>
      </c>
      <c r="V229" s="102" t="s">
        <v>12</v>
      </c>
      <c r="W229" s="102" t="s">
        <v>1440</v>
      </c>
      <c r="X229" s="102" t="s">
        <v>1441</v>
      </c>
      <c r="Y229" s="113">
        <v>4300</v>
      </c>
      <c r="Z229" s="113">
        <v>9051101</v>
      </c>
      <c r="AA229" s="139">
        <v>0.73205555982640658</v>
      </c>
      <c r="AB229" s="99" t="s">
        <v>2471</v>
      </c>
    </row>
    <row r="230" spans="1:28" ht="15" customHeight="1" x14ac:dyDescent="0.25">
      <c r="A230" s="97" t="s">
        <v>1834</v>
      </c>
      <c r="B230" s="98">
        <v>1</v>
      </c>
      <c r="C230" s="99" t="s">
        <v>1656</v>
      </c>
      <c r="D230" s="97" t="s">
        <v>266</v>
      </c>
      <c r="E230" s="97" t="s">
        <v>4</v>
      </c>
      <c r="F230" s="97" t="s">
        <v>137</v>
      </c>
      <c r="G230" s="99" t="s">
        <v>140</v>
      </c>
      <c r="H230" s="101">
        <v>44326</v>
      </c>
      <c r="I230" s="101">
        <v>44424</v>
      </c>
      <c r="J230" s="102" t="s">
        <v>2726</v>
      </c>
      <c r="K230" s="103"/>
      <c r="L230" s="99" t="s">
        <v>2508</v>
      </c>
      <c r="M230" s="105">
        <v>0</v>
      </c>
      <c r="N230" s="114">
        <v>11816.6</v>
      </c>
      <c r="O230" s="103">
        <v>32074</v>
      </c>
      <c r="P230" s="101">
        <v>44424</v>
      </c>
      <c r="Q230" s="103" t="s">
        <v>2817</v>
      </c>
      <c r="R230" s="114">
        <v>11816.6</v>
      </c>
      <c r="S230" s="98" t="s">
        <v>2812</v>
      </c>
      <c r="T230" s="103"/>
      <c r="U230" s="102" t="s">
        <v>11</v>
      </c>
      <c r="V230" s="102" t="s">
        <v>12</v>
      </c>
      <c r="W230" s="102" t="s">
        <v>13</v>
      </c>
      <c r="X230" s="102" t="s">
        <v>14</v>
      </c>
      <c r="Y230" s="113">
        <v>4400</v>
      </c>
      <c r="Z230" s="113">
        <v>9051101</v>
      </c>
      <c r="AA230" s="139">
        <v>0.20367822542808006</v>
      </c>
      <c r="AB230" s="99" t="s">
        <v>2471</v>
      </c>
    </row>
    <row r="231" spans="1:28" ht="15" customHeight="1" x14ac:dyDescent="0.25">
      <c r="A231" s="97" t="s">
        <v>1834</v>
      </c>
      <c r="B231" s="98">
        <v>1</v>
      </c>
      <c r="C231" s="99" t="s">
        <v>1656</v>
      </c>
      <c r="D231" s="97" t="s">
        <v>266</v>
      </c>
      <c r="E231" s="97" t="s">
        <v>4</v>
      </c>
      <c r="F231" s="97" t="s">
        <v>137</v>
      </c>
      <c r="G231" s="99" t="s">
        <v>140</v>
      </c>
      <c r="H231" s="101">
        <v>44326</v>
      </c>
      <c r="I231" s="101">
        <v>44469</v>
      </c>
      <c r="J231" s="102" t="s">
        <v>2726</v>
      </c>
      <c r="K231" s="103" t="s">
        <v>2467</v>
      </c>
      <c r="L231" s="99" t="s">
        <v>2508</v>
      </c>
      <c r="M231" s="105">
        <v>0</v>
      </c>
      <c r="N231" s="114">
        <v>3728.4799999999996</v>
      </c>
      <c r="O231" s="103">
        <v>32478</v>
      </c>
      <c r="P231" s="101">
        <v>44469</v>
      </c>
      <c r="Q231" s="103" t="s">
        <v>3009</v>
      </c>
      <c r="R231" s="114">
        <v>3728.48</v>
      </c>
      <c r="S231" s="98" t="s">
        <v>2812</v>
      </c>
      <c r="T231" s="103"/>
      <c r="U231" s="102" t="s">
        <v>11</v>
      </c>
      <c r="V231" s="102" t="s">
        <v>12</v>
      </c>
      <c r="W231" s="102" t="s">
        <v>13</v>
      </c>
      <c r="X231" s="102" t="s">
        <v>14</v>
      </c>
      <c r="Y231" s="113">
        <v>4400</v>
      </c>
      <c r="Z231" s="113">
        <v>9051101</v>
      </c>
      <c r="AA231" s="139">
        <v>6.426638711169777E-2</v>
      </c>
      <c r="AB231" s="99" t="s">
        <v>2471</v>
      </c>
    </row>
    <row r="232" spans="1:28" ht="15" customHeight="1" x14ac:dyDescent="0.25">
      <c r="A232" s="97" t="s">
        <v>1834</v>
      </c>
      <c r="B232" s="98">
        <v>1</v>
      </c>
      <c r="C232" s="99" t="s">
        <v>1656</v>
      </c>
      <c r="D232" s="97" t="s">
        <v>266</v>
      </c>
      <c r="E232" s="97" t="s">
        <v>4</v>
      </c>
      <c r="F232" s="97" t="s">
        <v>137</v>
      </c>
      <c r="G232" s="99" t="s">
        <v>140</v>
      </c>
      <c r="H232" s="101">
        <v>44326</v>
      </c>
      <c r="I232" s="101">
        <v>44424</v>
      </c>
      <c r="J232" s="102" t="s">
        <v>2726</v>
      </c>
      <c r="K232" s="103" t="s">
        <v>2468</v>
      </c>
      <c r="L232" s="99" t="s">
        <v>2509</v>
      </c>
      <c r="M232" s="105">
        <v>0</v>
      </c>
      <c r="N232" s="114">
        <v>28313.96</v>
      </c>
      <c r="O232" s="103">
        <v>32073</v>
      </c>
      <c r="P232" s="101">
        <v>44424</v>
      </c>
      <c r="Q232" s="103" t="s">
        <v>2817</v>
      </c>
      <c r="R232" s="105">
        <v>28313.96</v>
      </c>
      <c r="S232" s="98" t="s">
        <v>2812</v>
      </c>
      <c r="T232" s="103"/>
      <c r="U232" s="102" t="s">
        <v>11</v>
      </c>
      <c r="V232" s="102" t="s">
        <v>12</v>
      </c>
      <c r="W232" s="102" t="s">
        <v>1440</v>
      </c>
      <c r="X232" s="102" t="s">
        <v>1441</v>
      </c>
      <c r="Y232" s="113">
        <v>4300</v>
      </c>
      <c r="Z232" s="113">
        <v>9051101</v>
      </c>
      <c r="AA232" s="139">
        <v>0.73205532436943066</v>
      </c>
      <c r="AB232" s="99" t="s">
        <v>2472</v>
      </c>
    </row>
    <row r="233" spans="1:28" ht="15" customHeight="1" x14ac:dyDescent="0.25">
      <c r="A233" s="97" t="s">
        <v>1834</v>
      </c>
      <c r="B233" s="98">
        <v>1</v>
      </c>
      <c r="C233" s="99" t="s">
        <v>1656</v>
      </c>
      <c r="D233" s="97" t="s">
        <v>266</v>
      </c>
      <c r="E233" s="97" t="s">
        <v>4</v>
      </c>
      <c r="F233" s="97" t="s">
        <v>137</v>
      </c>
      <c r="G233" s="99" t="s">
        <v>140</v>
      </c>
      <c r="H233" s="101">
        <v>44326</v>
      </c>
      <c r="I233" s="101">
        <v>44424</v>
      </c>
      <c r="J233" s="102" t="s">
        <v>2726</v>
      </c>
      <c r="K233" s="103" t="s">
        <v>2468</v>
      </c>
      <c r="L233" s="99" t="s">
        <v>2509</v>
      </c>
      <c r="M233" s="105">
        <v>0</v>
      </c>
      <c r="N233" s="114">
        <v>10363.39</v>
      </c>
      <c r="O233" s="103">
        <v>32073</v>
      </c>
      <c r="P233" s="101">
        <v>44424</v>
      </c>
      <c r="Q233" s="103" t="s">
        <v>2817</v>
      </c>
      <c r="R233" s="114">
        <v>10363.39</v>
      </c>
      <c r="S233" s="98" t="s">
        <v>2812</v>
      </c>
      <c r="T233" s="103"/>
      <c r="U233" s="102" t="s">
        <v>11</v>
      </c>
      <c r="V233" s="102" t="s">
        <v>12</v>
      </c>
      <c r="W233" s="102" t="s">
        <v>13</v>
      </c>
      <c r="X233" s="102" t="s">
        <v>14</v>
      </c>
      <c r="Y233" s="113">
        <v>4400</v>
      </c>
      <c r="Z233" s="113">
        <v>9051101</v>
      </c>
      <c r="AA233" s="139">
        <v>0.26794467563056928</v>
      </c>
      <c r="AB233" s="99" t="s">
        <v>2472</v>
      </c>
    </row>
    <row r="234" spans="1:28" ht="15" customHeight="1" x14ac:dyDescent="0.25">
      <c r="A234" s="97" t="s">
        <v>1834</v>
      </c>
      <c r="B234" s="98">
        <v>1</v>
      </c>
      <c r="C234" s="99" t="s">
        <v>1656</v>
      </c>
      <c r="D234" s="99" t="s">
        <v>266</v>
      </c>
      <c r="E234" s="97" t="s">
        <v>4</v>
      </c>
      <c r="F234" s="100" t="s">
        <v>137</v>
      </c>
      <c r="G234" s="99" t="s">
        <v>140</v>
      </c>
      <c r="H234" s="101">
        <v>44575</v>
      </c>
      <c r="I234" s="101">
        <v>44940</v>
      </c>
      <c r="J234" s="102" t="s">
        <v>2726</v>
      </c>
      <c r="K234" s="103" t="s">
        <v>3115</v>
      </c>
      <c r="L234" s="104" t="s">
        <v>3139</v>
      </c>
      <c r="M234" s="105">
        <v>28827.85</v>
      </c>
      <c r="N234" s="106">
        <v>28827.85</v>
      </c>
      <c r="O234" s="103"/>
      <c r="P234" s="101"/>
      <c r="Q234" s="103"/>
      <c r="R234" s="106">
        <v>0</v>
      </c>
      <c r="S234" s="110" t="s">
        <v>2812</v>
      </c>
      <c r="T234" s="104"/>
      <c r="U234" s="102" t="s">
        <v>11</v>
      </c>
      <c r="V234" s="102" t="s">
        <v>12</v>
      </c>
      <c r="W234" s="102" t="s">
        <v>13</v>
      </c>
      <c r="X234" s="102" t="s">
        <v>14</v>
      </c>
      <c r="Y234" s="108">
        <v>4400</v>
      </c>
      <c r="Z234" s="108">
        <v>9051101</v>
      </c>
      <c r="AA234" s="139">
        <v>0</v>
      </c>
      <c r="AB234" s="111" t="s">
        <v>3247</v>
      </c>
    </row>
    <row r="235" spans="1:28" ht="15" customHeight="1" x14ac:dyDescent="0.25">
      <c r="A235" s="97" t="s">
        <v>1828</v>
      </c>
      <c r="B235" s="98">
        <v>1</v>
      </c>
      <c r="C235" s="99" t="s">
        <v>1565</v>
      </c>
      <c r="D235" s="97" t="s">
        <v>266</v>
      </c>
      <c r="E235" s="97" t="s">
        <v>4</v>
      </c>
      <c r="F235" s="97" t="s">
        <v>284</v>
      </c>
      <c r="G235" s="99" t="s">
        <v>285</v>
      </c>
      <c r="H235" s="101">
        <v>43748</v>
      </c>
      <c r="I235" s="101">
        <v>43839</v>
      </c>
      <c r="J235" s="102" t="s">
        <v>6</v>
      </c>
      <c r="K235" s="103"/>
      <c r="L235" s="99" t="s">
        <v>488</v>
      </c>
      <c r="M235" s="105">
        <v>0</v>
      </c>
      <c r="N235" s="114">
        <v>9648.75</v>
      </c>
      <c r="O235" s="103">
        <v>80804</v>
      </c>
      <c r="P235" s="101">
        <v>43839</v>
      </c>
      <c r="Q235" s="103" t="s">
        <v>542</v>
      </c>
      <c r="R235" s="105">
        <v>9648.75</v>
      </c>
      <c r="S235" s="98" t="s">
        <v>2812</v>
      </c>
      <c r="T235" s="103"/>
      <c r="U235" s="102" t="s">
        <v>11</v>
      </c>
      <c r="V235" s="102" t="s">
        <v>12</v>
      </c>
      <c r="W235" s="102" t="s">
        <v>13</v>
      </c>
      <c r="X235" s="102" t="s">
        <v>14</v>
      </c>
      <c r="Y235" s="113">
        <v>5800</v>
      </c>
      <c r="Z235" s="113">
        <v>9051101</v>
      </c>
      <c r="AA235" s="139">
        <v>6.7103066972668476E-3</v>
      </c>
      <c r="AB235" s="99" t="s">
        <v>2787</v>
      </c>
    </row>
    <row r="236" spans="1:28" ht="15" customHeight="1" x14ac:dyDescent="0.25">
      <c r="A236" s="97" t="s">
        <v>1828</v>
      </c>
      <c r="B236" s="98">
        <v>1</v>
      </c>
      <c r="C236" s="99" t="s">
        <v>1565</v>
      </c>
      <c r="D236" s="97" t="s">
        <v>266</v>
      </c>
      <c r="E236" s="97" t="s">
        <v>4</v>
      </c>
      <c r="F236" s="97" t="s">
        <v>284</v>
      </c>
      <c r="G236" s="99" t="s">
        <v>285</v>
      </c>
      <c r="H236" s="101">
        <v>43748</v>
      </c>
      <c r="I236" s="101">
        <v>43844</v>
      </c>
      <c r="J236" s="102" t="s">
        <v>6</v>
      </c>
      <c r="K236" s="103"/>
      <c r="L236" s="99" t="s">
        <v>488</v>
      </c>
      <c r="M236" s="105">
        <v>0</v>
      </c>
      <c r="N236" s="114">
        <v>3193.75</v>
      </c>
      <c r="O236" s="103">
        <v>80796</v>
      </c>
      <c r="P236" s="101">
        <v>43844</v>
      </c>
      <c r="Q236" s="103" t="s">
        <v>575</v>
      </c>
      <c r="R236" s="105">
        <v>3193.75</v>
      </c>
      <c r="S236" s="98" t="s">
        <v>2812</v>
      </c>
      <c r="T236" s="103"/>
      <c r="U236" s="102" t="s">
        <v>11</v>
      </c>
      <c r="V236" s="102" t="s">
        <v>12</v>
      </c>
      <c r="W236" s="102" t="s">
        <v>13</v>
      </c>
      <c r="X236" s="102" t="s">
        <v>14</v>
      </c>
      <c r="Y236" s="113">
        <v>5800</v>
      </c>
      <c r="Z236" s="113">
        <v>9051101</v>
      </c>
      <c r="AA236" s="139">
        <v>2.2211210793518323E-3</v>
      </c>
      <c r="AB236" s="99" t="s">
        <v>2787</v>
      </c>
    </row>
    <row r="237" spans="1:28" ht="15" customHeight="1" x14ac:dyDescent="0.25">
      <c r="A237" s="97" t="s">
        <v>1828</v>
      </c>
      <c r="B237" s="98">
        <v>1</v>
      </c>
      <c r="C237" s="99" t="s">
        <v>1565</v>
      </c>
      <c r="D237" s="97" t="s">
        <v>266</v>
      </c>
      <c r="E237" s="97" t="s">
        <v>4</v>
      </c>
      <c r="F237" s="97" t="s">
        <v>284</v>
      </c>
      <c r="G237" s="99" t="s">
        <v>285</v>
      </c>
      <c r="H237" s="101">
        <v>43748</v>
      </c>
      <c r="I237" s="101">
        <v>43844</v>
      </c>
      <c r="J237" s="102" t="s">
        <v>6</v>
      </c>
      <c r="K237" s="103"/>
      <c r="L237" s="99" t="s">
        <v>488</v>
      </c>
      <c r="M237" s="105">
        <v>0</v>
      </c>
      <c r="N237" s="105">
        <v>8378.75</v>
      </c>
      <c r="O237" s="103">
        <v>81699</v>
      </c>
      <c r="P237" s="101">
        <v>43844</v>
      </c>
      <c r="Q237" s="103" t="s">
        <v>575</v>
      </c>
      <c r="R237" s="105">
        <v>8378.75</v>
      </c>
      <c r="S237" s="98" t="s">
        <v>2812</v>
      </c>
      <c r="T237" s="103"/>
      <c r="U237" s="102" t="s">
        <v>11</v>
      </c>
      <c r="V237" s="102" t="s">
        <v>12</v>
      </c>
      <c r="W237" s="102" t="s">
        <v>13</v>
      </c>
      <c r="X237" s="102" t="s">
        <v>14</v>
      </c>
      <c r="Y237" s="113">
        <v>5800</v>
      </c>
      <c r="Z237" s="113">
        <v>9051101</v>
      </c>
      <c r="AA237" s="139">
        <v>5.8270742054384863E-3</v>
      </c>
      <c r="AB237" s="99" t="s">
        <v>2787</v>
      </c>
    </row>
    <row r="238" spans="1:28" ht="15" customHeight="1" x14ac:dyDescent="0.25">
      <c r="A238" s="97" t="s">
        <v>1828</v>
      </c>
      <c r="B238" s="98">
        <v>1</v>
      </c>
      <c r="C238" s="99" t="s">
        <v>1565</v>
      </c>
      <c r="D238" s="97" t="s">
        <v>266</v>
      </c>
      <c r="E238" s="97" t="s">
        <v>4</v>
      </c>
      <c r="F238" s="97" t="s">
        <v>284</v>
      </c>
      <c r="G238" s="99" t="s">
        <v>285</v>
      </c>
      <c r="H238" s="101">
        <v>43748</v>
      </c>
      <c r="I238" s="101">
        <v>43922</v>
      </c>
      <c r="J238" s="102" t="s">
        <v>6</v>
      </c>
      <c r="K238" s="103"/>
      <c r="L238" s="99" t="s">
        <v>488</v>
      </c>
      <c r="M238" s="105">
        <v>0</v>
      </c>
      <c r="N238" s="105">
        <v>7852.5</v>
      </c>
      <c r="O238" s="103">
        <v>83068</v>
      </c>
      <c r="P238" s="101">
        <v>43922</v>
      </c>
      <c r="Q238" s="103" t="s">
        <v>3090</v>
      </c>
      <c r="R238" s="105">
        <v>7852.5</v>
      </c>
      <c r="S238" s="98" t="s">
        <v>2812</v>
      </c>
      <c r="T238" s="103"/>
      <c r="U238" s="102" t="s">
        <v>11</v>
      </c>
      <c r="V238" s="102" t="s">
        <v>12</v>
      </c>
      <c r="W238" s="102" t="s">
        <v>13</v>
      </c>
      <c r="X238" s="102" t="s">
        <v>14</v>
      </c>
      <c r="Y238" s="113">
        <v>5800</v>
      </c>
      <c r="Z238" s="113">
        <v>9051101</v>
      </c>
      <c r="AA238" s="139">
        <v>5.4610890882537035E-3</v>
      </c>
      <c r="AB238" s="99" t="s">
        <v>2787</v>
      </c>
    </row>
    <row r="239" spans="1:28" ht="15" customHeight="1" x14ac:dyDescent="0.25">
      <c r="A239" s="97" t="s">
        <v>1828</v>
      </c>
      <c r="B239" s="98">
        <v>1</v>
      </c>
      <c r="C239" s="99" t="s">
        <v>1565</v>
      </c>
      <c r="D239" s="97" t="s">
        <v>266</v>
      </c>
      <c r="E239" s="97" t="s">
        <v>4</v>
      </c>
      <c r="F239" s="99" t="s">
        <v>284</v>
      </c>
      <c r="G239" s="99" t="s">
        <v>285</v>
      </c>
      <c r="H239" s="101">
        <v>43748</v>
      </c>
      <c r="I239" s="101">
        <v>43922</v>
      </c>
      <c r="J239" s="102" t="s">
        <v>6</v>
      </c>
      <c r="K239" s="103"/>
      <c r="L239" s="104" t="s">
        <v>488</v>
      </c>
      <c r="M239" s="105">
        <v>0</v>
      </c>
      <c r="N239" s="105">
        <v>10365</v>
      </c>
      <c r="O239" s="103">
        <v>82273</v>
      </c>
      <c r="P239" s="101">
        <v>43922</v>
      </c>
      <c r="Q239" s="103" t="s">
        <v>709</v>
      </c>
      <c r="R239" s="105">
        <v>10365</v>
      </c>
      <c r="S239" s="98" t="s">
        <v>2812</v>
      </c>
      <c r="T239" s="97"/>
      <c r="U239" s="102" t="s">
        <v>11</v>
      </c>
      <c r="V239" s="102" t="s">
        <v>12</v>
      </c>
      <c r="W239" s="102" t="s">
        <v>13</v>
      </c>
      <c r="X239" s="102" t="s">
        <v>14</v>
      </c>
      <c r="Y239" s="113">
        <v>5800</v>
      </c>
      <c r="Z239" s="113">
        <v>9051101</v>
      </c>
      <c r="AA239" s="139">
        <v>7.2084289588983932E-3</v>
      </c>
      <c r="AB239" s="99" t="s">
        <v>2787</v>
      </c>
    </row>
    <row r="240" spans="1:28" ht="15" customHeight="1" x14ac:dyDescent="0.25">
      <c r="A240" s="97" t="s">
        <v>1828</v>
      </c>
      <c r="B240" s="98">
        <v>1</v>
      </c>
      <c r="C240" s="99" t="s">
        <v>1565</v>
      </c>
      <c r="D240" s="97" t="s">
        <v>266</v>
      </c>
      <c r="E240" s="97" t="s">
        <v>4</v>
      </c>
      <c r="F240" s="99" t="s">
        <v>284</v>
      </c>
      <c r="G240" s="99" t="s">
        <v>285</v>
      </c>
      <c r="H240" s="101">
        <v>43748</v>
      </c>
      <c r="I240" s="101">
        <v>43936</v>
      </c>
      <c r="J240" s="102" t="s">
        <v>6</v>
      </c>
      <c r="K240" s="103"/>
      <c r="L240" s="104" t="s">
        <v>488</v>
      </c>
      <c r="M240" s="105">
        <v>0</v>
      </c>
      <c r="N240" s="105">
        <v>10562.5</v>
      </c>
      <c r="O240" s="103">
        <v>84567</v>
      </c>
      <c r="P240" s="101">
        <v>43936</v>
      </c>
      <c r="Q240" s="103" t="s">
        <v>730</v>
      </c>
      <c r="R240" s="105">
        <v>10562.5</v>
      </c>
      <c r="S240" s="98" t="s">
        <v>2812</v>
      </c>
      <c r="T240" s="97"/>
      <c r="U240" s="102" t="s">
        <v>11</v>
      </c>
      <c r="V240" s="102" t="s">
        <v>12</v>
      </c>
      <c r="W240" s="102" t="s">
        <v>13</v>
      </c>
      <c r="X240" s="102" t="s">
        <v>14</v>
      </c>
      <c r="Y240" s="113">
        <v>5800</v>
      </c>
      <c r="Z240" s="113">
        <v>9051101</v>
      </c>
      <c r="AA240" s="139">
        <v>7.3457820432575281E-3</v>
      </c>
      <c r="AB240" s="99" t="s">
        <v>2787</v>
      </c>
    </row>
    <row r="241" spans="1:28" ht="15" customHeight="1" x14ac:dyDescent="0.25">
      <c r="A241" s="97" t="s">
        <v>1828</v>
      </c>
      <c r="B241" s="98">
        <v>1</v>
      </c>
      <c r="C241" s="99" t="s">
        <v>1565</v>
      </c>
      <c r="D241" s="97" t="s">
        <v>266</v>
      </c>
      <c r="E241" s="97" t="s">
        <v>4</v>
      </c>
      <c r="F241" s="99" t="s">
        <v>284</v>
      </c>
      <c r="G241" s="99" t="s">
        <v>285</v>
      </c>
      <c r="H241" s="101">
        <v>43748</v>
      </c>
      <c r="I241" s="101">
        <v>43979</v>
      </c>
      <c r="J241" s="102" t="s">
        <v>6</v>
      </c>
      <c r="K241" s="103"/>
      <c r="L241" s="104" t="s">
        <v>488</v>
      </c>
      <c r="M241" s="105">
        <v>0</v>
      </c>
      <c r="N241" s="105">
        <v>10410</v>
      </c>
      <c r="O241" s="103">
        <v>85320</v>
      </c>
      <c r="P241" s="101">
        <v>43979</v>
      </c>
      <c r="Q241" s="103" t="s">
        <v>866</v>
      </c>
      <c r="R241" s="105">
        <v>10410</v>
      </c>
      <c r="S241" s="98" t="s">
        <v>2812</v>
      </c>
      <c r="T241" s="97"/>
      <c r="U241" s="102" t="s">
        <v>11</v>
      </c>
      <c r="V241" s="102" t="s">
        <v>12</v>
      </c>
      <c r="W241" s="102" t="s">
        <v>13</v>
      </c>
      <c r="X241" s="102" t="s">
        <v>14</v>
      </c>
      <c r="Y241" s="113">
        <v>5800</v>
      </c>
      <c r="Z241" s="113">
        <v>9051101</v>
      </c>
      <c r="AA241" s="139">
        <v>7.239724598372627E-3</v>
      </c>
      <c r="AB241" s="99" t="s">
        <v>2787</v>
      </c>
    </row>
    <row r="242" spans="1:28" ht="15" customHeight="1" x14ac:dyDescent="0.25">
      <c r="A242" s="97" t="s">
        <v>1828</v>
      </c>
      <c r="B242" s="98">
        <v>1</v>
      </c>
      <c r="C242" s="99" t="s">
        <v>1565</v>
      </c>
      <c r="D242" s="99" t="s">
        <v>266</v>
      </c>
      <c r="E242" s="97" t="s">
        <v>4</v>
      </c>
      <c r="F242" s="100" t="s">
        <v>284</v>
      </c>
      <c r="G242" s="99" t="s">
        <v>285</v>
      </c>
      <c r="H242" s="101">
        <v>43748</v>
      </c>
      <c r="I242" s="101">
        <v>43999</v>
      </c>
      <c r="J242" s="102" t="s">
        <v>6</v>
      </c>
      <c r="K242" s="103"/>
      <c r="L242" s="104" t="s">
        <v>488</v>
      </c>
      <c r="M242" s="105">
        <v>0</v>
      </c>
      <c r="N242" s="106">
        <v>6977.5</v>
      </c>
      <c r="O242" s="103">
        <v>86240</v>
      </c>
      <c r="P242" s="101">
        <v>43999</v>
      </c>
      <c r="Q242" s="103" t="s">
        <v>910</v>
      </c>
      <c r="R242" s="106">
        <v>6977.5</v>
      </c>
      <c r="S242" s="98" t="s">
        <v>2812</v>
      </c>
      <c r="T242" s="104"/>
      <c r="U242" s="102" t="s">
        <v>11</v>
      </c>
      <c r="V242" s="102" t="s">
        <v>12</v>
      </c>
      <c r="W242" s="102" t="s">
        <v>13</v>
      </c>
      <c r="X242" s="102" t="s">
        <v>14</v>
      </c>
      <c r="Y242" s="108">
        <v>5800</v>
      </c>
      <c r="Z242" s="108">
        <v>9051101</v>
      </c>
      <c r="AA242" s="139">
        <v>4.852562765143612E-3</v>
      </c>
      <c r="AB242" s="99" t="s">
        <v>2787</v>
      </c>
    </row>
    <row r="243" spans="1:28" ht="15" customHeight="1" x14ac:dyDescent="0.25">
      <c r="A243" s="97" t="s">
        <v>1828</v>
      </c>
      <c r="B243" s="98">
        <v>1</v>
      </c>
      <c r="C243" s="99" t="s">
        <v>1565</v>
      </c>
      <c r="D243" s="99" t="s">
        <v>266</v>
      </c>
      <c r="E243" s="97" t="s">
        <v>4</v>
      </c>
      <c r="F243" s="100" t="s">
        <v>284</v>
      </c>
      <c r="G243" s="99" t="s">
        <v>285</v>
      </c>
      <c r="H243" s="101">
        <v>43748</v>
      </c>
      <c r="I243" s="101">
        <v>44039</v>
      </c>
      <c r="J243" s="102" t="s">
        <v>6</v>
      </c>
      <c r="K243" s="103"/>
      <c r="L243" s="104" t="s">
        <v>488</v>
      </c>
      <c r="M243" s="105">
        <v>0</v>
      </c>
      <c r="N243" s="106">
        <v>14165</v>
      </c>
      <c r="O243" s="103">
        <v>86864</v>
      </c>
      <c r="P243" s="101">
        <v>44039</v>
      </c>
      <c r="Q243" s="103" t="s">
        <v>1082</v>
      </c>
      <c r="R243" s="106">
        <v>14165</v>
      </c>
      <c r="S243" s="98" t="s">
        <v>2812</v>
      </c>
      <c r="T243" s="104"/>
      <c r="U243" s="102" t="s">
        <v>11</v>
      </c>
      <c r="V243" s="102" t="s">
        <v>12</v>
      </c>
      <c r="W243" s="102" t="s">
        <v>13</v>
      </c>
      <c r="X243" s="102" t="s">
        <v>14</v>
      </c>
      <c r="Y243" s="108">
        <v>5800</v>
      </c>
      <c r="Z243" s="108">
        <v>9051101</v>
      </c>
      <c r="AA243" s="139">
        <v>9.8511718478336459E-3</v>
      </c>
      <c r="AB243" s="99" t="s">
        <v>2787</v>
      </c>
    </row>
    <row r="244" spans="1:28" ht="15" customHeight="1" x14ac:dyDescent="0.25">
      <c r="A244" s="97" t="s">
        <v>1828</v>
      </c>
      <c r="B244" s="98">
        <v>1</v>
      </c>
      <c r="C244" s="99" t="s">
        <v>1565</v>
      </c>
      <c r="D244" s="99" t="s">
        <v>266</v>
      </c>
      <c r="E244" s="97" t="s">
        <v>4</v>
      </c>
      <c r="F244" s="100" t="s">
        <v>284</v>
      </c>
      <c r="G244" s="99" t="s">
        <v>285</v>
      </c>
      <c r="H244" s="101">
        <v>43748</v>
      </c>
      <c r="I244" s="101">
        <v>44060</v>
      </c>
      <c r="J244" s="102" t="s">
        <v>1051</v>
      </c>
      <c r="K244" s="103"/>
      <c r="L244" s="104" t="s">
        <v>488</v>
      </c>
      <c r="M244" s="105">
        <v>0</v>
      </c>
      <c r="N244" s="106">
        <v>10209.09</v>
      </c>
      <c r="O244" s="103">
        <v>88480</v>
      </c>
      <c r="P244" s="101">
        <v>44060</v>
      </c>
      <c r="Q244" s="103" t="s">
        <v>1117</v>
      </c>
      <c r="R244" s="106">
        <v>10209.09</v>
      </c>
      <c r="S244" s="98" t="s">
        <v>2812</v>
      </c>
      <c r="T244" s="104"/>
      <c r="U244" s="102" t="s">
        <v>11</v>
      </c>
      <c r="V244" s="102" t="s">
        <v>12</v>
      </c>
      <c r="W244" s="102" t="s">
        <v>13</v>
      </c>
      <c r="X244" s="102" t="s">
        <v>14</v>
      </c>
      <c r="Y244" s="108">
        <v>5800</v>
      </c>
      <c r="Z244" s="108">
        <v>9051101</v>
      </c>
      <c r="AA244" s="139">
        <v>7.1000000000000004E-3</v>
      </c>
      <c r="AB244" s="99" t="s">
        <v>2787</v>
      </c>
    </row>
    <row r="245" spans="1:28" ht="15" customHeight="1" x14ac:dyDescent="0.25">
      <c r="A245" s="97" t="s">
        <v>1828</v>
      </c>
      <c r="B245" s="98">
        <v>1</v>
      </c>
      <c r="C245" s="99" t="s">
        <v>1565</v>
      </c>
      <c r="D245" s="97" t="s">
        <v>266</v>
      </c>
      <c r="E245" s="97" t="s">
        <v>4</v>
      </c>
      <c r="F245" s="97" t="s">
        <v>284</v>
      </c>
      <c r="G245" s="99" t="s">
        <v>285</v>
      </c>
      <c r="H245" s="101">
        <v>43748</v>
      </c>
      <c r="I245" s="101">
        <v>44117</v>
      </c>
      <c r="J245" s="102" t="s">
        <v>1051</v>
      </c>
      <c r="K245" s="103"/>
      <c r="L245" s="99" t="s">
        <v>488</v>
      </c>
      <c r="M245" s="105">
        <v>0</v>
      </c>
      <c r="N245" s="114">
        <v>9643.06</v>
      </c>
      <c r="O245" s="103">
        <v>89359</v>
      </c>
      <c r="P245" s="101">
        <v>44117</v>
      </c>
      <c r="Q245" s="103" t="s">
        <v>1296</v>
      </c>
      <c r="R245" s="105">
        <v>9643.06</v>
      </c>
      <c r="S245" s="98" t="s">
        <v>2812</v>
      </c>
      <c r="T245" s="103"/>
      <c r="U245" s="102" t="s">
        <v>11</v>
      </c>
      <c r="V245" s="102" t="s">
        <v>12</v>
      </c>
      <c r="W245" s="102" t="s">
        <v>13</v>
      </c>
      <c r="X245" s="102" t="s">
        <v>14</v>
      </c>
      <c r="Y245" s="113">
        <v>5800</v>
      </c>
      <c r="Z245" s="113">
        <v>9051101</v>
      </c>
      <c r="AA245" s="139">
        <v>6.7063495375199941E-3</v>
      </c>
      <c r="AB245" s="99" t="s">
        <v>2787</v>
      </c>
    </row>
    <row r="246" spans="1:28" ht="15" customHeight="1" x14ac:dyDescent="0.25">
      <c r="A246" s="97" t="s">
        <v>1828</v>
      </c>
      <c r="B246" s="98">
        <v>1</v>
      </c>
      <c r="C246" s="99" t="s">
        <v>1565</v>
      </c>
      <c r="D246" s="97" t="s">
        <v>266</v>
      </c>
      <c r="E246" s="97" t="s">
        <v>4</v>
      </c>
      <c r="F246" s="97" t="s">
        <v>284</v>
      </c>
      <c r="G246" s="99" t="s">
        <v>285</v>
      </c>
      <c r="H246" s="101">
        <v>43748</v>
      </c>
      <c r="I246" s="101">
        <v>44124</v>
      </c>
      <c r="J246" s="102" t="s">
        <v>1051</v>
      </c>
      <c r="K246" s="103"/>
      <c r="L246" s="99" t="s">
        <v>488</v>
      </c>
      <c r="M246" s="105">
        <v>0</v>
      </c>
      <c r="N246" s="114">
        <v>9136.35</v>
      </c>
      <c r="O246" s="103">
        <v>90460</v>
      </c>
      <c r="P246" s="101">
        <v>44124</v>
      </c>
      <c r="Q246" s="103" t="s">
        <v>1332</v>
      </c>
      <c r="R246" s="105">
        <v>9136.35</v>
      </c>
      <c r="S246" s="98" t="s">
        <v>2812</v>
      </c>
      <c r="T246" s="103"/>
      <c r="U246" s="102" t="s">
        <v>11</v>
      </c>
      <c r="V246" s="102" t="s">
        <v>12</v>
      </c>
      <c r="W246" s="102" t="s">
        <v>13</v>
      </c>
      <c r="X246" s="102" t="s">
        <v>14</v>
      </c>
      <c r="Y246" s="113">
        <v>5800</v>
      </c>
      <c r="Z246" s="113">
        <v>9051101</v>
      </c>
      <c r="AA246" s="139">
        <v>6.3539536824535787E-3</v>
      </c>
      <c r="AB246" s="99" t="s">
        <v>2787</v>
      </c>
    </row>
    <row r="247" spans="1:28" ht="15" customHeight="1" x14ac:dyDescent="0.25">
      <c r="A247" s="97" t="s">
        <v>1828</v>
      </c>
      <c r="B247" s="98">
        <v>1</v>
      </c>
      <c r="C247" s="99" t="s">
        <v>1565</v>
      </c>
      <c r="D247" s="99" t="s">
        <v>266</v>
      </c>
      <c r="E247" s="97" t="s">
        <v>4</v>
      </c>
      <c r="F247" s="100" t="s">
        <v>284</v>
      </c>
      <c r="G247" s="99" t="s">
        <v>285</v>
      </c>
      <c r="H247" s="101">
        <v>43748</v>
      </c>
      <c r="I247" s="101">
        <v>44183</v>
      </c>
      <c r="J247" s="102" t="s">
        <v>1051</v>
      </c>
      <c r="K247" s="103"/>
      <c r="L247" s="104" t="s">
        <v>488</v>
      </c>
      <c r="M247" s="105">
        <v>0</v>
      </c>
      <c r="N247" s="106">
        <v>10180.08</v>
      </c>
      <c r="O247" s="103">
        <v>91321</v>
      </c>
      <c r="P247" s="101">
        <v>44183</v>
      </c>
      <c r="Q247" s="103" t="s">
        <v>1598</v>
      </c>
      <c r="R247" s="106">
        <v>10180.08</v>
      </c>
      <c r="S247" s="98" t="s">
        <v>2812</v>
      </c>
      <c r="T247" s="104"/>
      <c r="U247" s="102" t="s">
        <v>11</v>
      </c>
      <c r="V247" s="102" t="s">
        <v>12</v>
      </c>
      <c r="W247" s="102" t="s">
        <v>13</v>
      </c>
      <c r="X247" s="102" t="s">
        <v>14</v>
      </c>
      <c r="Y247" s="108">
        <v>5800</v>
      </c>
      <c r="Z247" s="108">
        <v>9051101</v>
      </c>
      <c r="AA247" s="139">
        <v>7.0798247444189442E-3</v>
      </c>
      <c r="AB247" s="99" t="s">
        <v>2787</v>
      </c>
    </row>
    <row r="248" spans="1:28" ht="15" customHeight="1" x14ac:dyDescent="0.25">
      <c r="A248" s="97" t="s">
        <v>1828</v>
      </c>
      <c r="B248" s="98">
        <v>1</v>
      </c>
      <c r="C248" s="99" t="s">
        <v>1565</v>
      </c>
      <c r="D248" s="99" t="s">
        <v>266</v>
      </c>
      <c r="E248" s="97" t="s">
        <v>4</v>
      </c>
      <c r="F248" s="100" t="s">
        <v>284</v>
      </c>
      <c r="G248" s="99" t="s">
        <v>285</v>
      </c>
      <c r="H248" s="101">
        <v>43748</v>
      </c>
      <c r="I248" s="101">
        <v>44183</v>
      </c>
      <c r="J248" s="102" t="s">
        <v>1051</v>
      </c>
      <c r="K248" s="103"/>
      <c r="L248" s="104" t="s">
        <v>488</v>
      </c>
      <c r="M248" s="105">
        <v>0</v>
      </c>
      <c r="N248" s="106">
        <v>8801.11</v>
      </c>
      <c r="O248" s="103">
        <v>91964</v>
      </c>
      <c r="P248" s="101">
        <v>44183</v>
      </c>
      <c r="Q248" s="103" t="s">
        <v>1598</v>
      </c>
      <c r="R248" s="106">
        <v>8801.11</v>
      </c>
      <c r="S248" s="98" t="s">
        <v>2812</v>
      </c>
      <c r="T248" s="104"/>
      <c r="U248" s="102" t="s">
        <v>11</v>
      </c>
      <c r="V248" s="102" t="s">
        <v>12</v>
      </c>
      <c r="W248" s="102" t="s">
        <v>13</v>
      </c>
      <c r="X248" s="102" t="s">
        <v>14</v>
      </c>
      <c r="Y248" s="108">
        <v>5800</v>
      </c>
      <c r="Z248" s="108">
        <v>9051101</v>
      </c>
      <c r="AA248" s="139">
        <v>6.1208081229570908E-3</v>
      </c>
      <c r="AB248" s="99" t="s">
        <v>2787</v>
      </c>
    </row>
    <row r="249" spans="1:28" ht="15" customHeight="1" x14ac:dyDescent="0.25">
      <c r="A249" s="97" t="s">
        <v>1828</v>
      </c>
      <c r="B249" s="98">
        <v>1</v>
      </c>
      <c r="C249" s="99" t="s">
        <v>1565</v>
      </c>
      <c r="D249" s="99" t="s">
        <v>266</v>
      </c>
      <c r="E249" s="97" t="s">
        <v>4</v>
      </c>
      <c r="F249" s="100" t="s">
        <v>284</v>
      </c>
      <c r="G249" s="99" t="s">
        <v>285</v>
      </c>
      <c r="H249" s="101">
        <v>43748</v>
      </c>
      <c r="I249" s="101">
        <v>44235</v>
      </c>
      <c r="J249" s="102" t="s">
        <v>1051</v>
      </c>
      <c r="K249" s="103"/>
      <c r="L249" s="104" t="s">
        <v>488</v>
      </c>
      <c r="M249" s="105">
        <v>0</v>
      </c>
      <c r="N249" s="106">
        <v>9411.6200000000008</v>
      </c>
      <c r="O249" s="103">
        <v>92821</v>
      </c>
      <c r="P249" s="101">
        <v>44235</v>
      </c>
      <c r="Q249" s="103" t="s">
        <v>1724</v>
      </c>
      <c r="R249" s="106">
        <v>9411.6200000000008</v>
      </c>
      <c r="S249" s="98" t="s">
        <v>2812</v>
      </c>
      <c r="T249" s="104"/>
      <c r="U249" s="102" t="s">
        <v>11</v>
      </c>
      <c r="V249" s="102" t="s">
        <v>12</v>
      </c>
      <c r="W249" s="102" t="s">
        <v>13</v>
      </c>
      <c r="X249" s="102" t="s">
        <v>14</v>
      </c>
      <c r="Y249" s="108">
        <v>5800</v>
      </c>
      <c r="Z249" s="108">
        <v>9051101</v>
      </c>
      <c r="AA249" s="139">
        <v>6.5453925864107382E-3</v>
      </c>
      <c r="AB249" s="99" t="s">
        <v>2787</v>
      </c>
    </row>
    <row r="250" spans="1:28" ht="15" customHeight="1" x14ac:dyDescent="0.25">
      <c r="A250" s="97" t="s">
        <v>1828</v>
      </c>
      <c r="B250" s="98">
        <v>1</v>
      </c>
      <c r="C250" s="99" t="s">
        <v>1565</v>
      </c>
      <c r="D250" s="99" t="s">
        <v>266</v>
      </c>
      <c r="E250" s="97" t="s">
        <v>4</v>
      </c>
      <c r="F250" s="100" t="s">
        <v>284</v>
      </c>
      <c r="G250" s="99" t="s">
        <v>285</v>
      </c>
      <c r="H250" s="101">
        <v>43748</v>
      </c>
      <c r="I250" s="101">
        <v>44291</v>
      </c>
      <c r="J250" s="102" t="s">
        <v>1051</v>
      </c>
      <c r="K250" s="103"/>
      <c r="L250" s="104" t="s">
        <v>488</v>
      </c>
      <c r="M250" s="105">
        <v>0</v>
      </c>
      <c r="N250" s="106">
        <v>6923.17</v>
      </c>
      <c r="O250" s="103">
        <v>94011</v>
      </c>
      <c r="P250" s="101">
        <v>44291</v>
      </c>
      <c r="Q250" s="103" t="s">
        <v>2298</v>
      </c>
      <c r="R250" s="106">
        <v>6923.17</v>
      </c>
      <c r="S250" s="98" t="s">
        <v>2812</v>
      </c>
      <c r="T250" s="104"/>
      <c r="U250" s="102" t="s">
        <v>11</v>
      </c>
      <c r="V250" s="102" t="s">
        <v>12</v>
      </c>
      <c r="W250" s="102" t="s">
        <v>13</v>
      </c>
      <c r="X250" s="102" t="s">
        <v>14</v>
      </c>
      <c r="Y250" s="108">
        <v>5800</v>
      </c>
      <c r="Z250" s="108">
        <v>9051101</v>
      </c>
      <c r="AA250" s="139">
        <v>4.8147784964183878E-3</v>
      </c>
      <c r="AB250" s="111" t="s">
        <v>2787</v>
      </c>
    </row>
    <row r="251" spans="1:28" ht="15" customHeight="1" x14ac:dyDescent="0.25">
      <c r="A251" s="97" t="s">
        <v>1828</v>
      </c>
      <c r="B251" s="98">
        <v>1</v>
      </c>
      <c r="C251" s="99" t="s">
        <v>1565</v>
      </c>
      <c r="D251" s="97" t="s">
        <v>266</v>
      </c>
      <c r="E251" s="97" t="s">
        <v>4</v>
      </c>
      <c r="F251" s="103" t="s">
        <v>284</v>
      </c>
      <c r="G251" s="99" t="s">
        <v>285</v>
      </c>
      <c r="H251" s="101">
        <v>43748</v>
      </c>
      <c r="I251" s="101">
        <v>44302</v>
      </c>
      <c r="J251" s="102" t="s">
        <v>1051</v>
      </c>
      <c r="K251" s="103"/>
      <c r="L251" s="99" t="s">
        <v>488</v>
      </c>
      <c r="M251" s="105">
        <v>0</v>
      </c>
      <c r="N251" s="105">
        <v>5862.68</v>
      </c>
      <c r="O251" s="103">
        <v>94918</v>
      </c>
      <c r="P251" s="101">
        <v>44302</v>
      </c>
      <c r="Q251" s="103" t="s">
        <v>2321</v>
      </c>
      <c r="R251" s="105">
        <v>5862.68</v>
      </c>
      <c r="S251" s="98" t="s">
        <v>2812</v>
      </c>
      <c r="T251" s="97"/>
      <c r="U251" s="102" t="s">
        <v>11</v>
      </c>
      <c r="V251" s="102" t="s">
        <v>12</v>
      </c>
      <c r="W251" s="102" t="s">
        <v>13</v>
      </c>
      <c r="X251" s="102" t="s">
        <v>14</v>
      </c>
      <c r="Y251" s="113">
        <v>5800</v>
      </c>
      <c r="Z251" s="113">
        <v>9051101</v>
      </c>
      <c r="AA251" s="139">
        <v>4.0772515473955079E-3</v>
      </c>
      <c r="AB251" s="104" t="s">
        <v>2787</v>
      </c>
    </row>
    <row r="252" spans="1:28" ht="15" customHeight="1" x14ac:dyDescent="0.25">
      <c r="A252" s="97" t="s">
        <v>1828</v>
      </c>
      <c r="B252" s="98">
        <v>1</v>
      </c>
      <c r="C252" s="99" t="s">
        <v>1565</v>
      </c>
      <c r="D252" s="99" t="s">
        <v>266</v>
      </c>
      <c r="E252" s="97" t="s">
        <v>4</v>
      </c>
      <c r="F252" s="100" t="s">
        <v>284</v>
      </c>
      <c r="G252" s="99" t="s">
        <v>285</v>
      </c>
      <c r="H252" s="101">
        <v>43748</v>
      </c>
      <c r="I252" s="101">
        <v>44341</v>
      </c>
      <c r="J252" s="102" t="s">
        <v>1051</v>
      </c>
      <c r="K252" s="103"/>
      <c r="L252" s="104" t="s">
        <v>488</v>
      </c>
      <c r="M252" s="105">
        <v>0</v>
      </c>
      <c r="N252" s="106">
        <v>6261.09</v>
      </c>
      <c r="O252" s="103">
        <v>95700</v>
      </c>
      <c r="P252" s="101">
        <v>44341</v>
      </c>
      <c r="Q252" s="103" t="s">
        <v>2561</v>
      </c>
      <c r="R252" s="106">
        <v>6261.09</v>
      </c>
      <c r="S252" s="110" t="s">
        <v>2812</v>
      </c>
      <c r="T252" s="104"/>
      <c r="U252" s="102" t="s">
        <v>11</v>
      </c>
      <c r="V252" s="102" t="s">
        <v>12</v>
      </c>
      <c r="W252" s="102" t="s">
        <v>13</v>
      </c>
      <c r="X252" s="102" t="s">
        <v>14</v>
      </c>
      <c r="Y252" s="108">
        <v>5800</v>
      </c>
      <c r="Z252" s="108">
        <v>9051101</v>
      </c>
      <c r="AA252" s="139">
        <v>4.3543292301272693E-3</v>
      </c>
      <c r="AB252" s="111" t="s">
        <v>2787</v>
      </c>
    </row>
    <row r="253" spans="1:28" ht="15" customHeight="1" x14ac:dyDescent="0.25">
      <c r="A253" s="97" t="s">
        <v>1828</v>
      </c>
      <c r="B253" s="98">
        <v>1</v>
      </c>
      <c r="C253" s="99" t="s">
        <v>1565</v>
      </c>
      <c r="D253" s="99" t="s">
        <v>266</v>
      </c>
      <c r="E253" s="97" t="s">
        <v>4</v>
      </c>
      <c r="F253" s="100" t="s">
        <v>284</v>
      </c>
      <c r="G253" s="99" t="s">
        <v>285</v>
      </c>
      <c r="H253" s="101">
        <v>43748</v>
      </c>
      <c r="I253" s="101">
        <v>44341</v>
      </c>
      <c r="J253" s="102" t="s">
        <v>1051</v>
      </c>
      <c r="K253" s="103"/>
      <c r="L253" s="104" t="s">
        <v>488</v>
      </c>
      <c r="M253" s="105">
        <v>0</v>
      </c>
      <c r="N253" s="106">
        <v>3630.82</v>
      </c>
      <c r="O253" s="103">
        <v>96936</v>
      </c>
      <c r="P253" s="101">
        <v>44341</v>
      </c>
      <c r="Q253" s="103" t="s">
        <v>2561</v>
      </c>
      <c r="R253" s="106">
        <v>3630.82</v>
      </c>
      <c r="S253" s="110" t="s">
        <v>2812</v>
      </c>
      <c r="T253" s="104"/>
      <c r="U253" s="102" t="s">
        <v>11</v>
      </c>
      <c r="V253" s="102" t="s">
        <v>12</v>
      </c>
      <c r="W253" s="102" t="s">
        <v>13</v>
      </c>
      <c r="X253" s="102" t="s">
        <v>14</v>
      </c>
      <c r="Y253" s="108">
        <v>5800</v>
      </c>
      <c r="Z253" s="108">
        <v>9051101</v>
      </c>
      <c r="AA253" s="139">
        <v>2.5250851936852356E-3</v>
      </c>
      <c r="AB253" s="111" t="s">
        <v>2787</v>
      </c>
    </row>
    <row r="254" spans="1:28" ht="15" customHeight="1" x14ac:dyDescent="0.25">
      <c r="A254" s="97" t="s">
        <v>1828</v>
      </c>
      <c r="B254" s="98">
        <v>1</v>
      </c>
      <c r="C254" s="99" t="s">
        <v>1565</v>
      </c>
      <c r="D254" s="99" t="s">
        <v>266</v>
      </c>
      <c r="E254" s="97" t="s">
        <v>4</v>
      </c>
      <c r="F254" s="100" t="s">
        <v>284</v>
      </c>
      <c r="G254" s="99" t="s">
        <v>285</v>
      </c>
      <c r="H254" s="101">
        <v>43748</v>
      </c>
      <c r="I254" s="101">
        <v>44469</v>
      </c>
      <c r="J254" s="102" t="s">
        <v>2726</v>
      </c>
      <c r="K254" s="103"/>
      <c r="L254" s="104" t="s">
        <v>488</v>
      </c>
      <c r="M254" s="105">
        <v>0</v>
      </c>
      <c r="N254" s="106">
        <v>25487.18</v>
      </c>
      <c r="O254" s="103">
        <v>101444</v>
      </c>
      <c r="P254" s="101">
        <v>44469</v>
      </c>
      <c r="Q254" s="103" t="s">
        <v>3010</v>
      </c>
      <c r="R254" s="106">
        <v>25487.18</v>
      </c>
      <c r="S254" s="102" t="s">
        <v>2812</v>
      </c>
      <c r="T254" s="104"/>
      <c r="U254" s="102" t="s">
        <v>11</v>
      </c>
      <c r="V254" s="102" t="s">
        <v>12</v>
      </c>
      <c r="W254" s="102" t="s">
        <v>13</v>
      </c>
      <c r="X254" s="102" t="s">
        <v>14</v>
      </c>
      <c r="Y254" s="108">
        <v>5800</v>
      </c>
      <c r="Z254" s="108">
        <v>9051101</v>
      </c>
      <c r="AA254" s="138">
        <v>1.7725279922108633E-2</v>
      </c>
      <c r="AB254" s="99" t="s">
        <v>3011</v>
      </c>
    </row>
    <row r="255" spans="1:28" ht="15" customHeight="1" x14ac:dyDescent="0.25">
      <c r="A255" s="97" t="s">
        <v>1828</v>
      </c>
      <c r="B255" s="98">
        <v>1</v>
      </c>
      <c r="C255" s="99" t="s">
        <v>1565</v>
      </c>
      <c r="D255" s="99" t="s">
        <v>266</v>
      </c>
      <c r="E255" s="97" t="s">
        <v>4</v>
      </c>
      <c r="F255" s="100" t="s">
        <v>284</v>
      </c>
      <c r="G255" s="99" t="s">
        <v>285</v>
      </c>
      <c r="H255" s="101">
        <v>43748</v>
      </c>
      <c r="I255" s="101">
        <v>44844</v>
      </c>
      <c r="J255" s="102" t="s">
        <v>2726</v>
      </c>
      <c r="K255" s="103" t="s">
        <v>287</v>
      </c>
      <c r="L255" s="104" t="s">
        <v>488</v>
      </c>
      <c r="M255" s="105">
        <v>22</v>
      </c>
      <c r="N255" s="106">
        <v>22</v>
      </c>
      <c r="O255" s="103"/>
      <c r="P255" s="101"/>
      <c r="Q255" s="103"/>
      <c r="R255" s="106">
        <v>0</v>
      </c>
      <c r="S255" s="102" t="s">
        <v>2812</v>
      </c>
      <c r="T255" s="104"/>
      <c r="U255" s="102" t="s">
        <v>11</v>
      </c>
      <c r="V255" s="102" t="s">
        <v>12</v>
      </c>
      <c r="W255" s="102" t="s">
        <v>13</v>
      </c>
      <c r="X255" s="102" t="s">
        <v>14</v>
      </c>
      <c r="Y255" s="108">
        <v>5800</v>
      </c>
      <c r="Z255" s="108">
        <v>9051101</v>
      </c>
      <c r="AA255" s="138">
        <v>0</v>
      </c>
      <c r="AB255" s="99" t="s">
        <v>3011</v>
      </c>
    </row>
    <row r="256" spans="1:28" ht="15" customHeight="1" x14ac:dyDescent="0.25">
      <c r="A256" s="97" t="s">
        <v>1834</v>
      </c>
      <c r="B256" s="98">
        <v>1</v>
      </c>
      <c r="C256" s="99" t="s">
        <v>1656</v>
      </c>
      <c r="D256" s="99" t="s">
        <v>266</v>
      </c>
      <c r="E256" s="97" t="s">
        <v>4</v>
      </c>
      <c r="F256" s="100" t="s">
        <v>3044</v>
      </c>
      <c r="G256" s="97" t="s">
        <v>140</v>
      </c>
      <c r="H256" s="122">
        <v>44509</v>
      </c>
      <c r="I256" s="122">
        <v>44572</v>
      </c>
      <c r="J256" s="155" t="s">
        <v>2726</v>
      </c>
      <c r="K256" s="103" t="s">
        <v>3045</v>
      </c>
      <c r="L256" s="97" t="s">
        <v>3057</v>
      </c>
      <c r="M256" s="105">
        <v>0</v>
      </c>
      <c r="N256" s="106">
        <v>3858.78</v>
      </c>
      <c r="O256" s="158" t="s">
        <v>3105</v>
      </c>
      <c r="P256" s="101">
        <v>44572</v>
      </c>
      <c r="Q256" s="156" t="s">
        <v>3106</v>
      </c>
      <c r="R256" s="106">
        <v>3858.78</v>
      </c>
      <c r="S256" s="98" t="s">
        <v>2812</v>
      </c>
      <c r="T256" s="104"/>
      <c r="U256" s="102" t="s">
        <v>11</v>
      </c>
      <c r="V256" s="102" t="s">
        <v>12</v>
      </c>
      <c r="W256" s="102" t="s">
        <v>13</v>
      </c>
      <c r="X256" s="102" t="s">
        <v>14</v>
      </c>
      <c r="Y256" s="108">
        <v>4400</v>
      </c>
      <c r="Z256" s="117">
        <v>9051101</v>
      </c>
      <c r="AA256" s="138">
        <v>1</v>
      </c>
      <c r="AB256" s="111" t="s">
        <v>3046</v>
      </c>
    </row>
    <row r="257" spans="1:28" ht="15" customHeight="1" x14ac:dyDescent="0.25">
      <c r="A257" s="97" t="s">
        <v>1838</v>
      </c>
      <c r="B257" s="98">
        <v>1</v>
      </c>
      <c r="C257" s="99" t="s">
        <v>1562</v>
      </c>
      <c r="D257" s="99" t="s">
        <v>266</v>
      </c>
      <c r="E257" s="97" t="s">
        <v>4</v>
      </c>
      <c r="F257" s="100" t="s">
        <v>2514</v>
      </c>
      <c r="G257" s="99" t="s">
        <v>2757</v>
      </c>
      <c r="H257" s="101">
        <v>44328</v>
      </c>
      <c r="I257" s="101">
        <v>44435</v>
      </c>
      <c r="J257" s="102" t="s">
        <v>2726</v>
      </c>
      <c r="K257" s="103" t="s">
        <v>2515</v>
      </c>
      <c r="L257" s="104" t="s">
        <v>2557</v>
      </c>
      <c r="M257" s="105">
        <v>0</v>
      </c>
      <c r="N257" s="106">
        <v>9695.4500000000007</v>
      </c>
      <c r="O257" s="103">
        <v>10513843591</v>
      </c>
      <c r="P257" s="101">
        <v>44435</v>
      </c>
      <c r="Q257" s="103" t="s">
        <v>2918</v>
      </c>
      <c r="R257" s="106">
        <v>9695.4500000000007</v>
      </c>
      <c r="S257" s="98" t="s">
        <v>2812</v>
      </c>
      <c r="T257" s="104"/>
      <c r="U257" s="102" t="s">
        <v>11</v>
      </c>
      <c r="V257" s="102" t="s">
        <v>12</v>
      </c>
      <c r="W257" s="102" t="s">
        <v>13</v>
      </c>
      <c r="X257" s="102" t="s">
        <v>14</v>
      </c>
      <c r="Y257" s="108">
        <v>4400</v>
      </c>
      <c r="Z257" s="108">
        <v>9051101</v>
      </c>
      <c r="AA257" s="139">
        <v>0.13333347085502739</v>
      </c>
      <c r="AB257" s="111" t="s">
        <v>2516</v>
      </c>
    </row>
    <row r="258" spans="1:28" ht="15" customHeight="1" x14ac:dyDescent="0.25">
      <c r="A258" s="97" t="s">
        <v>1831</v>
      </c>
      <c r="B258" s="98">
        <v>1</v>
      </c>
      <c r="C258" s="97" t="s">
        <v>1655</v>
      </c>
      <c r="D258" s="99" t="s">
        <v>266</v>
      </c>
      <c r="E258" s="97" t="s">
        <v>4</v>
      </c>
      <c r="F258" s="100" t="s">
        <v>418</v>
      </c>
      <c r="G258" s="97" t="s">
        <v>3138</v>
      </c>
      <c r="H258" s="101">
        <v>43934</v>
      </c>
      <c r="I258" s="101">
        <v>43945</v>
      </c>
      <c r="J258" s="102" t="s">
        <v>6</v>
      </c>
      <c r="K258" s="112" t="s">
        <v>740</v>
      </c>
      <c r="L258" s="104" t="s">
        <v>758</v>
      </c>
      <c r="M258" s="105">
        <v>0</v>
      </c>
      <c r="N258" s="105">
        <v>22159</v>
      </c>
      <c r="O258" s="103" t="s">
        <v>271</v>
      </c>
      <c r="P258" s="101">
        <v>43945</v>
      </c>
      <c r="Q258" s="103" t="s">
        <v>759</v>
      </c>
      <c r="R258" s="106">
        <v>22159</v>
      </c>
      <c r="S258" s="98" t="s">
        <v>2812</v>
      </c>
      <c r="T258" s="104"/>
      <c r="U258" s="102" t="s">
        <v>11</v>
      </c>
      <c r="V258" s="102" t="s">
        <v>12</v>
      </c>
      <c r="W258" s="102" t="s">
        <v>13</v>
      </c>
      <c r="X258" s="102" t="s">
        <v>14</v>
      </c>
      <c r="Y258" s="108">
        <v>6230</v>
      </c>
      <c r="Z258" s="108">
        <v>9051101</v>
      </c>
      <c r="AA258" s="139">
        <v>1</v>
      </c>
      <c r="AB258" s="115" t="s">
        <v>985</v>
      </c>
    </row>
    <row r="259" spans="1:28" ht="15" customHeight="1" x14ac:dyDescent="0.25">
      <c r="A259" s="97" t="s">
        <v>1834</v>
      </c>
      <c r="B259" s="98">
        <v>1</v>
      </c>
      <c r="C259" s="99" t="s">
        <v>1656</v>
      </c>
      <c r="D259" s="99" t="s">
        <v>266</v>
      </c>
      <c r="E259" s="97" t="s">
        <v>4</v>
      </c>
      <c r="F259" s="100" t="s">
        <v>1552</v>
      </c>
      <c r="G259" s="97" t="s">
        <v>2658</v>
      </c>
      <c r="H259" s="101">
        <v>44363</v>
      </c>
      <c r="I259" s="101">
        <v>44438</v>
      </c>
      <c r="J259" s="102" t="s">
        <v>2726</v>
      </c>
      <c r="K259" s="103"/>
      <c r="L259" s="104" t="s">
        <v>2680</v>
      </c>
      <c r="M259" s="105">
        <v>0</v>
      </c>
      <c r="N259" s="106">
        <v>376.36</v>
      </c>
      <c r="O259" s="103">
        <v>9322335589</v>
      </c>
      <c r="P259" s="101">
        <v>44438</v>
      </c>
      <c r="Q259" s="103" t="s">
        <v>2923</v>
      </c>
      <c r="R259" s="106">
        <v>376.36</v>
      </c>
      <c r="S259" s="98" t="s">
        <v>2812</v>
      </c>
      <c r="T259" s="104"/>
      <c r="U259" s="102" t="s">
        <v>11</v>
      </c>
      <c r="V259" s="102" t="s">
        <v>12</v>
      </c>
      <c r="W259" s="102" t="s">
        <v>1440</v>
      </c>
      <c r="X259" s="102" t="s">
        <v>1441</v>
      </c>
      <c r="Y259" s="108">
        <v>4300</v>
      </c>
      <c r="Z259" s="108">
        <v>9051101</v>
      </c>
      <c r="AA259" s="139">
        <v>0.17344178437291183</v>
      </c>
      <c r="AB259" s="99" t="s">
        <v>2660</v>
      </c>
    </row>
    <row r="260" spans="1:28" ht="15" customHeight="1" x14ac:dyDescent="0.25">
      <c r="A260" s="97" t="s">
        <v>1834</v>
      </c>
      <c r="B260" s="98">
        <v>1</v>
      </c>
      <c r="C260" s="99" t="s">
        <v>1656</v>
      </c>
      <c r="D260" s="97" t="s">
        <v>266</v>
      </c>
      <c r="E260" s="97" t="s">
        <v>4</v>
      </c>
      <c r="F260" s="100" t="s">
        <v>1552</v>
      </c>
      <c r="G260" s="97" t="s">
        <v>2658</v>
      </c>
      <c r="H260" s="101">
        <v>44363</v>
      </c>
      <c r="I260" s="101">
        <v>44462</v>
      </c>
      <c r="J260" s="102" t="s">
        <v>2726</v>
      </c>
      <c r="K260" s="112"/>
      <c r="L260" s="99" t="s">
        <v>2680</v>
      </c>
      <c r="M260" s="105">
        <v>0</v>
      </c>
      <c r="N260" s="106">
        <v>358.62</v>
      </c>
      <c r="O260" s="159">
        <v>9323008978</v>
      </c>
      <c r="P260" s="101">
        <v>44462</v>
      </c>
      <c r="Q260" s="103" t="s">
        <v>3003</v>
      </c>
      <c r="R260" s="106">
        <v>358.62</v>
      </c>
      <c r="S260" s="98" t="s">
        <v>2812</v>
      </c>
      <c r="T260" s="104"/>
      <c r="U260" s="102" t="s">
        <v>11</v>
      </c>
      <c r="V260" s="102" t="s">
        <v>12</v>
      </c>
      <c r="W260" s="102" t="s">
        <v>1440</v>
      </c>
      <c r="X260" s="102" t="s">
        <v>1441</v>
      </c>
      <c r="Y260" s="113">
        <v>4300</v>
      </c>
      <c r="Z260" s="108">
        <v>9051101</v>
      </c>
      <c r="AA260" s="139">
        <v>0.16526648079448836</v>
      </c>
      <c r="AB260" s="99" t="s">
        <v>2660</v>
      </c>
    </row>
    <row r="261" spans="1:28" ht="15" customHeight="1" x14ac:dyDescent="0.25">
      <c r="A261" s="97" t="s">
        <v>1834</v>
      </c>
      <c r="B261" s="98">
        <v>1</v>
      </c>
      <c r="C261" s="99" t="s">
        <v>1656</v>
      </c>
      <c r="D261" s="97" t="s">
        <v>266</v>
      </c>
      <c r="E261" s="97" t="s">
        <v>4</v>
      </c>
      <c r="F261" s="100" t="s">
        <v>1552</v>
      </c>
      <c r="G261" s="97" t="s">
        <v>2658</v>
      </c>
      <c r="H261" s="101">
        <v>44363</v>
      </c>
      <c r="I261" s="101">
        <v>44635</v>
      </c>
      <c r="J261" s="102" t="s">
        <v>2726</v>
      </c>
      <c r="K261" s="112" t="s">
        <v>2659</v>
      </c>
      <c r="L261" s="99" t="s">
        <v>2680</v>
      </c>
      <c r="M261" s="105">
        <v>0</v>
      </c>
      <c r="N261" s="106">
        <v>101.99</v>
      </c>
      <c r="O261" s="103">
        <v>9325677028</v>
      </c>
      <c r="P261" s="101">
        <v>44635</v>
      </c>
      <c r="Q261" s="103" t="s">
        <v>3237</v>
      </c>
      <c r="R261" s="106">
        <v>101.99</v>
      </c>
      <c r="S261" s="98" t="s">
        <v>2812</v>
      </c>
      <c r="T261" s="104"/>
      <c r="U261" s="102" t="s">
        <v>11</v>
      </c>
      <c r="V261" s="102" t="s">
        <v>12</v>
      </c>
      <c r="W261" s="102" t="s">
        <v>1440</v>
      </c>
      <c r="X261" s="102" t="s">
        <v>1441</v>
      </c>
      <c r="Y261" s="113">
        <v>4300</v>
      </c>
      <c r="Z261" s="108">
        <v>9051101</v>
      </c>
      <c r="AA261" s="139">
        <v>4.700108297426208E-2</v>
      </c>
      <c r="AB261" s="99" t="s">
        <v>2660</v>
      </c>
    </row>
    <row r="262" spans="1:28" ht="15" customHeight="1" x14ac:dyDescent="0.25">
      <c r="A262" s="97" t="s">
        <v>1829</v>
      </c>
      <c r="B262" s="98">
        <v>1</v>
      </c>
      <c r="C262" s="99" t="s">
        <v>318</v>
      </c>
      <c r="D262" s="99" t="s">
        <v>266</v>
      </c>
      <c r="E262" s="97" t="s">
        <v>4</v>
      </c>
      <c r="F262" s="100" t="s">
        <v>1451</v>
      </c>
      <c r="G262" s="99" t="s">
        <v>318</v>
      </c>
      <c r="H262" s="101">
        <v>44475</v>
      </c>
      <c r="I262" s="101">
        <v>44490</v>
      </c>
      <c r="J262" s="102" t="s">
        <v>2726</v>
      </c>
      <c r="K262" s="103" t="s">
        <v>3019</v>
      </c>
      <c r="L262" s="104" t="s">
        <v>3027</v>
      </c>
      <c r="M262" s="105">
        <v>0</v>
      </c>
      <c r="N262" s="106">
        <v>2169.1</v>
      </c>
      <c r="O262" s="103">
        <v>35275</v>
      </c>
      <c r="P262" s="101">
        <v>44490</v>
      </c>
      <c r="Q262" s="103" t="s">
        <v>3028</v>
      </c>
      <c r="R262" s="106">
        <v>2169.1</v>
      </c>
      <c r="S262" s="98" t="s">
        <v>2812</v>
      </c>
      <c r="T262" s="104"/>
      <c r="U262" s="102" t="s">
        <v>11</v>
      </c>
      <c r="V262" s="102" t="s">
        <v>12</v>
      </c>
      <c r="W262" s="102" t="s">
        <v>1440</v>
      </c>
      <c r="X262" s="102" t="s">
        <v>1441</v>
      </c>
      <c r="Y262" s="108">
        <v>5800</v>
      </c>
      <c r="Z262" s="108">
        <v>9051101</v>
      </c>
      <c r="AA262" s="139">
        <v>0.70318021201413428</v>
      </c>
      <c r="AB262" s="111" t="s">
        <v>3031</v>
      </c>
    </row>
    <row r="263" spans="1:28" ht="15" customHeight="1" x14ac:dyDescent="0.25">
      <c r="A263" s="97" t="s">
        <v>1829</v>
      </c>
      <c r="B263" s="98">
        <v>1</v>
      </c>
      <c r="C263" s="99" t="s">
        <v>318</v>
      </c>
      <c r="D263" s="99" t="s">
        <v>266</v>
      </c>
      <c r="E263" s="97" t="s">
        <v>4</v>
      </c>
      <c r="F263" s="100" t="s">
        <v>1451</v>
      </c>
      <c r="G263" s="99" t="s">
        <v>318</v>
      </c>
      <c r="H263" s="101">
        <v>44475</v>
      </c>
      <c r="I263" s="101">
        <v>44490</v>
      </c>
      <c r="J263" s="102" t="s">
        <v>2726</v>
      </c>
      <c r="K263" s="103" t="s">
        <v>3019</v>
      </c>
      <c r="L263" s="104" t="s">
        <v>3027</v>
      </c>
      <c r="M263" s="105">
        <v>0</v>
      </c>
      <c r="N263" s="106">
        <v>163.5</v>
      </c>
      <c r="O263" s="103">
        <v>35255</v>
      </c>
      <c r="P263" s="101">
        <v>44490</v>
      </c>
      <c r="Q263" s="103" t="s">
        <v>3028</v>
      </c>
      <c r="R263" s="106">
        <v>163.5</v>
      </c>
      <c r="S263" s="98" t="s">
        <v>2812</v>
      </c>
      <c r="T263" s="104"/>
      <c r="U263" s="102" t="s">
        <v>11</v>
      </c>
      <c r="V263" s="102" t="s">
        <v>12</v>
      </c>
      <c r="W263" s="102" t="s">
        <v>1440</v>
      </c>
      <c r="X263" s="102" t="s">
        <v>1441</v>
      </c>
      <c r="Y263" s="108">
        <v>5800</v>
      </c>
      <c r="Z263" s="108">
        <v>9051101</v>
      </c>
      <c r="AA263" s="139">
        <v>5.3003533568904596E-2</v>
      </c>
      <c r="AB263" s="111" t="s">
        <v>3032</v>
      </c>
    </row>
    <row r="264" spans="1:28" ht="15" customHeight="1" x14ac:dyDescent="0.25">
      <c r="A264" s="97" t="s">
        <v>1838</v>
      </c>
      <c r="B264" s="98">
        <v>1</v>
      </c>
      <c r="C264" s="97" t="s">
        <v>1562</v>
      </c>
      <c r="D264" s="97" t="s">
        <v>266</v>
      </c>
      <c r="E264" s="97" t="s">
        <v>4</v>
      </c>
      <c r="F264" s="100" t="s">
        <v>1451</v>
      </c>
      <c r="G264" s="97" t="s">
        <v>1445</v>
      </c>
      <c r="H264" s="101">
        <v>44306</v>
      </c>
      <c r="I264" s="101">
        <v>44354</v>
      </c>
      <c r="J264" s="102" t="s">
        <v>1051</v>
      </c>
      <c r="K264" s="112" t="s">
        <v>2358</v>
      </c>
      <c r="L264" s="99" t="s">
        <v>2366</v>
      </c>
      <c r="M264" s="105">
        <v>0</v>
      </c>
      <c r="N264" s="105">
        <v>2660.68</v>
      </c>
      <c r="O264" s="103">
        <v>34985</v>
      </c>
      <c r="P264" s="101">
        <v>44354</v>
      </c>
      <c r="Q264" s="103" t="s">
        <v>2623</v>
      </c>
      <c r="R264" s="106">
        <v>2660.68</v>
      </c>
      <c r="S264" s="98" t="s">
        <v>2812</v>
      </c>
      <c r="T264" s="104"/>
      <c r="U264" s="102" t="s">
        <v>11</v>
      </c>
      <c r="V264" s="102" t="s">
        <v>12</v>
      </c>
      <c r="W264" s="102" t="s">
        <v>1440</v>
      </c>
      <c r="X264" s="102" t="s">
        <v>1441</v>
      </c>
      <c r="Y264" s="108">
        <v>4300</v>
      </c>
      <c r="Z264" s="108">
        <v>9051101</v>
      </c>
      <c r="AA264" s="139">
        <v>0.31865652336376959</v>
      </c>
      <c r="AB264" s="99" t="s">
        <v>2359</v>
      </c>
    </row>
    <row r="265" spans="1:28" ht="15" customHeight="1" x14ac:dyDescent="0.25">
      <c r="A265" s="97" t="s">
        <v>1838</v>
      </c>
      <c r="B265" s="98">
        <v>1</v>
      </c>
      <c r="C265" s="97" t="s">
        <v>1562</v>
      </c>
      <c r="D265" s="99" t="s">
        <v>266</v>
      </c>
      <c r="E265" s="97" t="s">
        <v>4</v>
      </c>
      <c r="F265" s="100" t="s">
        <v>1451</v>
      </c>
      <c r="G265" s="97" t="s">
        <v>1445</v>
      </c>
      <c r="H265" s="101">
        <v>44306</v>
      </c>
      <c r="I265" s="101">
        <v>44354</v>
      </c>
      <c r="J265" s="102" t="s">
        <v>1051</v>
      </c>
      <c r="K265" s="103" t="s">
        <v>2358</v>
      </c>
      <c r="L265" s="104" t="s">
        <v>2366</v>
      </c>
      <c r="M265" s="105">
        <v>0</v>
      </c>
      <c r="N265" s="106">
        <v>558.94000000000005</v>
      </c>
      <c r="O265" s="103">
        <v>34985</v>
      </c>
      <c r="P265" s="101">
        <v>44354</v>
      </c>
      <c r="Q265" s="103" t="s">
        <v>2623</v>
      </c>
      <c r="R265" s="106">
        <v>558.94000000000005</v>
      </c>
      <c r="S265" s="98" t="s">
        <v>2812</v>
      </c>
      <c r="T265" s="104"/>
      <c r="U265" s="102" t="s">
        <v>11</v>
      </c>
      <c r="V265" s="102" t="s">
        <v>12</v>
      </c>
      <c r="W265" s="102" t="s">
        <v>13</v>
      </c>
      <c r="X265" s="102" t="s">
        <v>14</v>
      </c>
      <c r="Y265" s="108">
        <v>4400</v>
      </c>
      <c r="Z265" s="108">
        <v>9051101</v>
      </c>
      <c r="AA265" s="139">
        <v>6.6941487577967071E-2</v>
      </c>
      <c r="AB265" s="99" t="s">
        <v>2359</v>
      </c>
    </row>
    <row r="266" spans="1:28" ht="15" customHeight="1" x14ac:dyDescent="0.25">
      <c r="A266" s="97" t="s">
        <v>1834</v>
      </c>
      <c r="B266" s="98">
        <v>1</v>
      </c>
      <c r="C266" s="97" t="s">
        <v>1656</v>
      </c>
      <c r="D266" s="99" t="s">
        <v>266</v>
      </c>
      <c r="E266" s="97" t="s">
        <v>4</v>
      </c>
      <c r="F266" s="100" t="s">
        <v>492</v>
      </c>
      <c r="G266" s="97" t="s">
        <v>140</v>
      </c>
      <c r="H266" s="101">
        <v>44181</v>
      </c>
      <c r="I266" s="101">
        <v>44302</v>
      </c>
      <c r="J266" s="102" t="s">
        <v>1051</v>
      </c>
      <c r="K266" s="103" t="s">
        <v>1576</v>
      </c>
      <c r="L266" s="104" t="s">
        <v>1580</v>
      </c>
      <c r="M266" s="105">
        <v>0</v>
      </c>
      <c r="N266" s="106">
        <v>18390.28</v>
      </c>
      <c r="O266" s="103">
        <v>2322450221</v>
      </c>
      <c r="P266" s="101">
        <v>44302</v>
      </c>
      <c r="Q266" s="103" t="s">
        <v>2323</v>
      </c>
      <c r="R266" s="106">
        <v>18390.28</v>
      </c>
      <c r="S266" s="98" t="s">
        <v>2812</v>
      </c>
      <c r="T266" s="104"/>
      <c r="U266" s="102" t="s">
        <v>11</v>
      </c>
      <c r="V266" s="102" t="s">
        <v>12</v>
      </c>
      <c r="W266" s="102" t="s">
        <v>1440</v>
      </c>
      <c r="X266" s="102" t="s">
        <v>1441</v>
      </c>
      <c r="Y266" s="108">
        <v>4300</v>
      </c>
      <c r="Z266" s="108">
        <v>9051101</v>
      </c>
      <c r="AA266" s="139">
        <v>0.46365331059559001</v>
      </c>
      <c r="AB266" s="99" t="s">
        <v>1577</v>
      </c>
    </row>
    <row r="267" spans="1:28" ht="15" customHeight="1" x14ac:dyDescent="0.25">
      <c r="A267" s="97" t="s">
        <v>1834</v>
      </c>
      <c r="B267" s="98">
        <v>1</v>
      </c>
      <c r="C267" s="99" t="s">
        <v>1656</v>
      </c>
      <c r="D267" s="99" t="s">
        <v>266</v>
      </c>
      <c r="E267" s="97" t="s">
        <v>4</v>
      </c>
      <c r="F267" s="100" t="s">
        <v>492</v>
      </c>
      <c r="G267" s="99" t="s">
        <v>140</v>
      </c>
      <c r="H267" s="101">
        <v>44181</v>
      </c>
      <c r="I267" s="101">
        <v>44302</v>
      </c>
      <c r="J267" s="102" t="s">
        <v>1051</v>
      </c>
      <c r="K267" s="103" t="s">
        <v>1576</v>
      </c>
      <c r="L267" s="104" t="s">
        <v>1580</v>
      </c>
      <c r="M267" s="105">
        <v>0</v>
      </c>
      <c r="N267" s="106">
        <v>21273.58</v>
      </c>
      <c r="O267" s="103">
        <v>2322450221</v>
      </c>
      <c r="P267" s="101">
        <v>44302</v>
      </c>
      <c r="Q267" s="103" t="s">
        <v>2323</v>
      </c>
      <c r="R267" s="106">
        <v>21273.58</v>
      </c>
      <c r="S267" s="98" t="s">
        <v>2812</v>
      </c>
      <c r="T267" s="104"/>
      <c r="U267" s="102" t="s">
        <v>11</v>
      </c>
      <c r="V267" s="102" t="s">
        <v>12</v>
      </c>
      <c r="W267" s="102" t="s">
        <v>13</v>
      </c>
      <c r="X267" s="102" t="s">
        <v>14</v>
      </c>
      <c r="Y267" s="108">
        <v>4400</v>
      </c>
      <c r="Z267" s="108">
        <v>9051101</v>
      </c>
      <c r="AA267" s="139">
        <v>0.53634668940440999</v>
      </c>
      <c r="AB267" s="111" t="s">
        <v>1577</v>
      </c>
    </row>
    <row r="268" spans="1:28" ht="15" customHeight="1" x14ac:dyDescent="0.25">
      <c r="A268" s="97" t="s">
        <v>1834</v>
      </c>
      <c r="B268" s="98">
        <v>1</v>
      </c>
      <c r="C268" s="97" t="s">
        <v>1656</v>
      </c>
      <c r="D268" s="99" t="s">
        <v>266</v>
      </c>
      <c r="E268" s="97" t="s">
        <v>4</v>
      </c>
      <c r="F268" s="100" t="s">
        <v>492</v>
      </c>
      <c r="G268" s="99" t="s">
        <v>140</v>
      </c>
      <c r="H268" s="101">
        <v>43770</v>
      </c>
      <c r="I268" s="101">
        <v>43864</v>
      </c>
      <c r="J268" s="102" t="s">
        <v>6</v>
      </c>
      <c r="K268" s="103" t="s">
        <v>147</v>
      </c>
      <c r="L268" s="104" t="s">
        <v>148</v>
      </c>
      <c r="M268" s="105">
        <v>0</v>
      </c>
      <c r="N268" s="106">
        <v>13596.83</v>
      </c>
      <c r="O268" s="103">
        <v>3207761219</v>
      </c>
      <c r="P268" s="101">
        <v>43864</v>
      </c>
      <c r="Q268" s="103" t="s">
        <v>604</v>
      </c>
      <c r="R268" s="106">
        <v>13596.83</v>
      </c>
      <c r="S268" s="98" t="s">
        <v>2812</v>
      </c>
      <c r="T268" s="104"/>
      <c r="U268" s="102" t="s">
        <v>11</v>
      </c>
      <c r="V268" s="102" t="s">
        <v>12</v>
      </c>
      <c r="W268" s="102" t="s">
        <v>13</v>
      </c>
      <c r="X268" s="102" t="s">
        <v>14</v>
      </c>
      <c r="Y268" s="108">
        <v>4300</v>
      </c>
      <c r="Z268" s="108">
        <v>9051101</v>
      </c>
      <c r="AA268" s="139">
        <v>3.1596417264942563E-2</v>
      </c>
      <c r="AB268" s="111" t="s">
        <v>3259</v>
      </c>
    </row>
    <row r="269" spans="1:28" ht="15" customHeight="1" x14ac:dyDescent="0.25">
      <c r="A269" s="97" t="s">
        <v>1834</v>
      </c>
      <c r="B269" s="98">
        <v>1</v>
      </c>
      <c r="C269" s="97" t="s">
        <v>1656</v>
      </c>
      <c r="D269" s="97" t="s">
        <v>266</v>
      </c>
      <c r="E269" s="97" t="s">
        <v>4</v>
      </c>
      <c r="F269" s="97" t="s">
        <v>492</v>
      </c>
      <c r="G269" s="99" t="s">
        <v>140</v>
      </c>
      <c r="H269" s="101">
        <v>43770</v>
      </c>
      <c r="I269" s="101">
        <v>43864</v>
      </c>
      <c r="J269" s="102" t="s">
        <v>6</v>
      </c>
      <c r="K269" s="103" t="s">
        <v>147</v>
      </c>
      <c r="L269" s="104" t="s">
        <v>148</v>
      </c>
      <c r="M269" s="105">
        <v>0</v>
      </c>
      <c r="N269" s="114">
        <v>7123.78</v>
      </c>
      <c r="O269" s="103">
        <v>3207761219</v>
      </c>
      <c r="P269" s="101">
        <v>43864</v>
      </c>
      <c r="Q269" s="103" t="s">
        <v>604</v>
      </c>
      <c r="R269" s="106">
        <v>7123.78</v>
      </c>
      <c r="S269" s="98" t="s">
        <v>2812</v>
      </c>
      <c r="T269" s="103"/>
      <c r="U269" s="102" t="s">
        <v>11</v>
      </c>
      <c r="V269" s="102" t="s">
        <v>12</v>
      </c>
      <c r="W269" s="102" t="s">
        <v>13</v>
      </c>
      <c r="X269" s="102" t="s">
        <v>14</v>
      </c>
      <c r="Y269" s="113">
        <v>4400</v>
      </c>
      <c r="Z269" s="113">
        <v>9051101</v>
      </c>
      <c r="AA269" s="139">
        <v>1.6554294301219661E-2</v>
      </c>
      <c r="AB269" s="111" t="s">
        <v>3259</v>
      </c>
    </row>
    <row r="270" spans="1:28" ht="15" customHeight="1" x14ac:dyDescent="0.25">
      <c r="A270" s="97" t="s">
        <v>1838</v>
      </c>
      <c r="B270" s="98">
        <v>1</v>
      </c>
      <c r="C270" s="97" t="s">
        <v>1562</v>
      </c>
      <c r="D270" s="99" t="s">
        <v>266</v>
      </c>
      <c r="E270" s="97" t="s">
        <v>4</v>
      </c>
      <c r="F270" s="100" t="s">
        <v>1077</v>
      </c>
      <c r="G270" s="97" t="s">
        <v>1078</v>
      </c>
      <c r="H270" s="101">
        <v>44168</v>
      </c>
      <c r="I270" s="101">
        <v>44299</v>
      </c>
      <c r="J270" s="102" t="s">
        <v>1051</v>
      </c>
      <c r="K270" s="103" t="s">
        <v>1518</v>
      </c>
      <c r="L270" s="104" t="s">
        <v>1535</v>
      </c>
      <c r="M270" s="105">
        <v>0</v>
      </c>
      <c r="N270" s="106">
        <v>5475</v>
      </c>
      <c r="O270" s="103">
        <v>133637</v>
      </c>
      <c r="P270" s="101">
        <v>44299</v>
      </c>
      <c r="Q270" s="103" t="s">
        <v>2314</v>
      </c>
      <c r="R270" s="106">
        <v>5475</v>
      </c>
      <c r="S270" s="98" t="s">
        <v>2812</v>
      </c>
      <c r="T270" s="104"/>
      <c r="U270" s="102" t="s">
        <v>11</v>
      </c>
      <c r="V270" s="102" t="s">
        <v>12</v>
      </c>
      <c r="W270" s="102" t="s">
        <v>1440</v>
      </c>
      <c r="X270" s="102" t="s">
        <v>1441</v>
      </c>
      <c r="Y270" s="108">
        <v>4300</v>
      </c>
      <c r="Z270" s="108">
        <v>9051101</v>
      </c>
      <c r="AA270" s="139">
        <v>0.11947413052292354</v>
      </c>
      <c r="AB270" s="115" t="s">
        <v>2532</v>
      </c>
    </row>
    <row r="271" spans="1:28" ht="15" customHeight="1" x14ac:dyDescent="0.25">
      <c r="A271" s="97" t="s">
        <v>1838</v>
      </c>
      <c r="B271" s="98">
        <v>1</v>
      </c>
      <c r="C271" s="97" t="s">
        <v>1562</v>
      </c>
      <c r="D271" s="99" t="s">
        <v>266</v>
      </c>
      <c r="E271" s="97" t="s">
        <v>4</v>
      </c>
      <c r="F271" s="100" t="s">
        <v>1077</v>
      </c>
      <c r="G271" s="97" t="s">
        <v>1078</v>
      </c>
      <c r="H271" s="101">
        <v>44168</v>
      </c>
      <c r="I271" s="101">
        <v>44299</v>
      </c>
      <c r="J271" s="102" t="s">
        <v>1051</v>
      </c>
      <c r="K271" s="103" t="s">
        <v>1518</v>
      </c>
      <c r="L271" s="104" t="s">
        <v>1535</v>
      </c>
      <c r="M271" s="105">
        <v>0</v>
      </c>
      <c r="N271" s="106">
        <v>40350.82</v>
      </c>
      <c r="O271" s="103">
        <v>133637</v>
      </c>
      <c r="P271" s="101">
        <v>44299</v>
      </c>
      <c r="Q271" s="103" t="s">
        <v>2314</v>
      </c>
      <c r="R271" s="106">
        <v>40350.82</v>
      </c>
      <c r="S271" s="98" t="s">
        <v>2812</v>
      </c>
      <c r="T271" s="104"/>
      <c r="U271" s="102" t="s">
        <v>11</v>
      </c>
      <c r="V271" s="102" t="s">
        <v>12</v>
      </c>
      <c r="W271" s="102" t="s">
        <v>13</v>
      </c>
      <c r="X271" s="102" t="s">
        <v>14</v>
      </c>
      <c r="Y271" s="108">
        <v>4400</v>
      </c>
      <c r="Z271" s="108">
        <v>9051101</v>
      </c>
      <c r="AA271" s="139">
        <v>0.88052586947707645</v>
      </c>
      <c r="AB271" s="115" t="s">
        <v>2532</v>
      </c>
    </row>
    <row r="272" spans="1:28" ht="15" customHeight="1" x14ac:dyDescent="0.25">
      <c r="A272" s="97" t="s">
        <v>1836</v>
      </c>
      <c r="B272" s="98">
        <v>1</v>
      </c>
      <c r="C272" s="99" t="s">
        <v>1574</v>
      </c>
      <c r="D272" s="99" t="s">
        <v>266</v>
      </c>
      <c r="E272" s="97" t="s">
        <v>4</v>
      </c>
      <c r="F272" s="100" t="s">
        <v>785</v>
      </c>
      <c r="G272" s="99" t="s">
        <v>2748</v>
      </c>
      <c r="H272" s="101">
        <v>44237</v>
      </c>
      <c r="I272" s="101">
        <v>44249</v>
      </c>
      <c r="J272" s="102" t="s">
        <v>1051</v>
      </c>
      <c r="K272" s="103"/>
      <c r="L272" s="104" t="s">
        <v>2183</v>
      </c>
      <c r="M272" s="105">
        <v>0</v>
      </c>
      <c r="N272" s="106">
        <v>3328.8</v>
      </c>
      <c r="O272" s="103" t="s">
        <v>1774</v>
      </c>
      <c r="P272" s="101">
        <v>44249</v>
      </c>
      <c r="Q272" s="103" t="s">
        <v>1775</v>
      </c>
      <c r="R272" s="106">
        <v>3328.8</v>
      </c>
      <c r="S272" s="98" t="s">
        <v>2812</v>
      </c>
      <c r="T272" s="104"/>
      <c r="U272" s="102" t="s">
        <v>11</v>
      </c>
      <c r="V272" s="102" t="s">
        <v>12</v>
      </c>
      <c r="W272" s="102" t="s">
        <v>13</v>
      </c>
      <c r="X272" s="102" t="s">
        <v>14</v>
      </c>
      <c r="Y272" s="108">
        <v>5600</v>
      </c>
      <c r="Z272" s="108">
        <v>9051101</v>
      </c>
      <c r="AA272" s="139">
        <v>0.1607150099167457</v>
      </c>
      <c r="AB272" s="111" t="s">
        <v>1755</v>
      </c>
    </row>
    <row r="273" spans="1:28" ht="15" customHeight="1" x14ac:dyDescent="0.25">
      <c r="A273" s="97" t="s">
        <v>1836</v>
      </c>
      <c r="B273" s="98">
        <v>1</v>
      </c>
      <c r="C273" s="99" t="s">
        <v>1574</v>
      </c>
      <c r="D273" s="99" t="s">
        <v>266</v>
      </c>
      <c r="E273" s="97" t="s">
        <v>4</v>
      </c>
      <c r="F273" s="100" t="s">
        <v>785</v>
      </c>
      <c r="G273" s="97" t="s">
        <v>2748</v>
      </c>
      <c r="H273" s="101">
        <v>44237</v>
      </c>
      <c r="I273" s="101">
        <v>44448</v>
      </c>
      <c r="J273" s="102" t="s">
        <v>2726</v>
      </c>
      <c r="K273" s="103" t="s">
        <v>1760</v>
      </c>
      <c r="L273" s="99" t="s">
        <v>2183</v>
      </c>
      <c r="M273" s="105">
        <v>0</v>
      </c>
      <c r="N273" s="106">
        <v>394.2</v>
      </c>
      <c r="O273" s="103" t="s">
        <v>2947</v>
      </c>
      <c r="P273" s="101">
        <v>44448</v>
      </c>
      <c r="Q273" s="103" t="s">
        <v>2948</v>
      </c>
      <c r="R273" s="106">
        <v>394.2</v>
      </c>
      <c r="S273" s="98" t="s">
        <v>2812</v>
      </c>
      <c r="T273" s="104"/>
      <c r="U273" s="102" t="s">
        <v>11</v>
      </c>
      <c r="V273" s="102" t="s">
        <v>12</v>
      </c>
      <c r="W273" s="102" t="s">
        <v>13</v>
      </c>
      <c r="X273" s="102" t="s">
        <v>14</v>
      </c>
      <c r="Y273" s="108">
        <v>5600</v>
      </c>
      <c r="Z273" s="113">
        <v>9051101</v>
      </c>
      <c r="AA273" s="138">
        <v>1.9032040648035674E-2</v>
      </c>
      <c r="AB273" s="104" t="s">
        <v>3265</v>
      </c>
    </row>
    <row r="274" spans="1:28" ht="15" customHeight="1" x14ac:dyDescent="0.25">
      <c r="A274" s="97" t="s">
        <v>1833</v>
      </c>
      <c r="B274" s="98">
        <v>1</v>
      </c>
      <c r="C274" s="99" t="s">
        <v>1566</v>
      </c>
      <c r="D274" s="99" t="s">
        <v>266</v>
      </c>
      <c r="E274" s="97" t="s">
        <v>4</v>
      </c>
      <c r="F274" s="100" t="s">
        <v>591</v>
      </c>
      <c r="G274" s="99" t="s">
        <v>1231</v>
      </c>
      <c r="H274" s="101">
        <v>43980</v>
      </c>
      <c r="I274" s="101">
        <v>44117</v>
      </c>
      <c r="J274" s="102" t="s">
        <v>1051</v>
      </c>
      <c r="K274" s="103" t="s">
        <v>861</v>
      </c>
      <c r="L274" s="104" t="s">
        <v>870</v>
      </c>
      <c r="M274" s="105">
        <v>0</v>
      </c>
      <c r="N274" s="106">
        <v>2800</v>
      </c>
      <c r="O274" s="103" t="s">
        <v>1303</v>
      </c>
      <c r="P274" s="101">
        <v>44117</v>
      </c>
      <c r="Q274" s="103" t="s">
        <v>1304</v>
      </c>
      <c r="R274" s="106">
        <v>2800</v>
      </c>
      <c r="S274" s="98" t="s">
        <v>2812</v>
      </c>
      <c r="T274" s="104"/>
      <c r="U274" s="102" t="s">
        <v>11</v>
      </c>
      <c r="V274" s="102" t="s">
        <v>12</v>
      </c>
      <c r="W274" s="102" t="s">
        <v>13</v>
      </c>
      <c r="X274" s="102" t="s">
        <v>14</v>
      </c>
      <c r="Y274" s="108">
        <v>5850</v>
      </c>
      <c r="Z274" s="108">
        <v>9051101</v>
      </c>
      <c r="AA274" s="139">
        <v>1</v>
      </c>
      <c r="AB274" s="111" t="s">
        <v>1213</v>
      </c>
    </row>
    <row r="275" spans="1:28" ht="15" customHeight="1" x14ac:dyDescent="0.25">
      <c r="A275" s="97" t="s">
        <v>1833</v>
      </c>
      <c r="B275" s="98">
        <v>1</v>
      </c>
      <c r="C275" s="99" t="s">
        <v>1566</v>
      </c>
      <c r="D275" s="99" t="s">
        <v>266</v>
      </c>
      <c r="E275" s="97" t="s">
        <v>4</v>
      </c>
      <c r="F275" s="100" t="s">
        <v>591</v>
      </c>
      <c r="G275" s="99" t="s">
        <v>1232</v>
      </c>
      <c r="H275" s="101">
        <v>44131</v>
      </c>
      <c r="I275" s="101">
        <v>44231</v>
      </c>
      <c r="J275" s="102" t="s">
        <v>1051</v>
      </c>
      <c r="K275" s="103"/>
      <c r="L275" s="104" t="s">
        <v>1386</v>
      </c>
      <c r="M275" s="105">
        <v>0</v>
      </c>
      <c r="N275" s="106">
        <v>6950</v>
      </c>
      <c r="O275" s="103" t="s">
        <v>1690</v>
      </c>
      <c r="P275" s="101">
        <v>44231</v>
      </c>
      <c r="Q275" s="103" t="s">
        <v>1688</v>
      </c>
      <c r="R275" s="106">
        <v>6950</v>
      </c>
      <c r="S275" s="98" t="s">
        <v>2812</v>
      </c>
      <c r="T275" s="104"/>
      <c r="U275" s="102" t="s">
        <v>11</v>
      </c>
      <c r="V275" s="102" t="s">
        <v>12</v>
      </c>
      <c r="W275" s="102" t="s">
        <v>13</v>
      </c>
      <c r="X275" s="102" t="s">
        <v>14</v>
      </c>
      <c r="Y275" s="108">
        <v>5850</v>
      </c>
      <c r="Z275" s="108">
        <v>9051101</v>
      </c>
      <c r="AA275" s="139">
        <v>0.58898305084745761</v>
      </c>
      <c r="AB275" s="111" t="s">
        <v>1672</v>
      </c>
    </row>
    <row r="276" spans="1:28" ht="15" customHeight="1" x14ac:dyDescent="0.25">
      <c r="A276" s="97" t="s">
        <v>1833</v>
      </c>
      <c r="B276" s="98">
        <v>1</v>
      </c>
      <c r="C276" s="99" t="s">
        <v>1566</v>
      </c>
      <c r="D276" s="99" t="s">
        <v>266</v>
      </c>
      <c r="E276" s="97" t="s">
        <v>4</v>
      </c>
      <c r="F276" s="100" t="s">
        <v>591</v>
      </c>
      <c r="G276" s="99" t="s">
        <v>1232</v>
      </c>
      <c r="H276" s="101">
        <v>44131</v>
      </c>
      <c r="I276" s="101">
        <v>44942</v>
      </c>
      <c r="J276" s="102" t="s">
        <v>2726</v>
      </c>
      <c r="K276" s="103" t="s">
        <v>1374</v>
      </c>
      <c r="L276" s="104" t="s">
        <v>1386</v>
      </c>
      <c r="M276" s="105">
        <v>4850</v>
      </c>
      <c r="N276" s="106">
        <v>4850</v>
      </c>
      <c r="O276" s="103"/>
      <c r="P276" s="101"/>
      <c r="Q276" s="103"/>
      <c r="R276" s="106">
        <v>0</v>
      </c>
      <c r="S276" s="98" t="s">
        <v>2812</v>
      </c>
      <c r="T276" s="104"/>
      <c r="U276" s="102" t="s">
        <v>11</v>
      </c>
      <c r="V276" s="102" t="s">
        <v>12</v>
      </c>
      <c r="W276" s="102" t="s">
        <v>13</v>
      </c>
      <c r="X276" s="102" t="s">
        <v>14</v>
      </c>
      <c r="Y276" s="108">
        <v>5850</v>
      </c>
      <c r="Z276" s="108">
        <v>9051101</v>
      </c>
      <c r="AA276" s="139">
        <v>0</v>
      </c>
      <c r="AB276" s="111" t="s">
        <v>1672</v>
      </c>
    </row>
    <row r="277" spans="1:28" ht="15" customHeight="1" x14ac:dyDescent="0.25">
      <c r="A277" s="97" t="s">
        <v>1833</v>
      </c>
      <c r="B277" s="98">
        <v>1</v>
      </c>
      <c r="C277" s="97" t="s">
        <v>1566</v>
      </c>
      <c r="D277" s="97" t="s">
        <v>266</v>
      </c>
      <c r="E277" s="97" t="s">
        <v>4</v>
      </c>
      <c r="F277" s="100" t="s">
        <v>591</v>
      </c>
      <c r="G277" s="97" t="s">
        <v>1232</v>
      </c>
      <c r="H277" s="101">
        <v>44223</v>
      </c>
      <c r="I277" s="101">
        <v>44277</v>
      </c>
      <c r="J277" s="102" t="s">
        <v>1051</v>
      </c>
      <c r="K277" s="103"/>
      <c r="L277" s="104" t="s">
        <v>1699</v>
      </c>
      <c r="M277" s="105">
        <v>0</v>
      </c>
      <c r="N277" s="106">
        <v>6950</v>
      </c>
      <c r="O277" s="103" t="s">
        <v>2196</v>
      </c>
      <c r="P277" s="101">
        <v>44277</v>
      </c>
      <c r="Q277" s="103" t="s">
        <v>2197</v>
      </c>
      <c r="R277" s="106">
        <v>6950</v>
      </c>
      <c r="S277" s="98" t="s">
        <v>2812</v>
      </c>
      <c r="T277" s="104"/>
      <c r="U277" s="102" t="s">
        <v>11</v>
      </c>
      <c r="V277" s="102" t="s">
        <v>12</v>
      </c>
      <c r="W277" s="102" t="s">
        <v>13</v>
      </c>
      <c r="X277" s="102" t="s">
        <v>14</v>
      </c>
      <c r="Y277" s="108">
        <v>5850</v>
      </c>
      <c r="Z277" s="113">
        <v>9051101</v>
      </c>
      <c r="AA277" s="139">
        <v>0.41492537313432837</v>
      </c>
      <c r="AB277" s="111" t="s">
        <v>1736</v>
      </c>
    </row>
    <row r="278" spans="1:28" ht="15" customHeight="1" x14ac:dyDescent="0.25">
      <c r="A278" s="97" t="s">
        <v>1833</v>
      </c>
      <c r="B278" s="98">
        <v>1</v>
      </c>
      <c r="C278" s="99" t="s">
        <v>1566</v>
      </c>
      <c r="D278" s="99" t="s">
        <v>266</v>
      </c>
      <c r="E278" s="97" t="s">
        <v>4</v>
      </c>
      <c r="F278" s="100" t="s">
        <v>591</v>
      </c>
      <c r="G278" s="99" t="s">
        <v>1232</v>
      </c>
      <c r="H278" s="101">
        <v>44223</v>
      </c>
      <c r="I278" s="101">
        <v>44953</v>
      </c>
      <c r="J278" s="102" t="s">
        <v>2726</v>
      </c>
      <c r="K278" s="103" t="s">
        <v>1668</v>
      </c>
      <c r="L278" s="99" t="s">
        <v>1699</v>
      </c>
      <c r="M278" s="105">
        <v>500</v>
      </c>
      <c r="N278" s="106">
        <v>500</v>
      </c>
      <c r="O278" s="103"/>
      <c r="P278" s="101"/>
      <c r="Q278" s="103"/>
      <c r="R278" s="106">
        <v>0</v>
      </c>
      <c r="S278" s="110" t="s">
        <v>2812</v>
      </c>
      <c r="T278" s="104"/>
      <c r="U278" s="102" t="s">
        <v>11</v>
      </c>
      <c r="V278" s="102" t="s">
        <v>12</v>
      </c>
      <c r="W278" s="102" t="s">
        <v>13</v>
      </c>
      <c r="X278" s="102" t="s">
        <v>14</v>
      </c>
      <c r="Y278" s="108">
        <v>5850</v>
      </c>
      <c r="Z278" s="108">
        <v>9051101</v>
      </c>
      <c r="AA278" s="139">
        <v>0</v>
      </c>
      <c r="AB278" s="111" t="s">
        <v>1736</v>
      </c>
    </row>
    <row r="279" spans="1:28" ht="15" customHeight="1" x14ac:dyDescent="0.25">
      <c r="A279" s="97" t="s">
        <v>1833</v>
      </c>
      <c r="B279" s="98">
        <v>1</v>
      </c>
      <c r="C279" s="99" t="s">
        <v>1566</v>
      </c>
      <c r="D279" s="99" t="s">
        <v>266</v>
      </c>
      <c r="E279" s="97" t="s">
        <v>4</v>
      </c>
      <c r="F279" s="100" t="s">
        <v>591</v>
      </c>
      <c r="G279" s="99" t="s">
        <v>1232</v>
      </c>
      <c r="H279" s="101">
        <v>44274</v>
      </c>
      <c r="I279" s="101">
        <v>44302</v>
      </c>
      <c r="J279" s="102" t="s">
        <v>1051</v>
      </c>
      <c r="K279" s="103"/>
      <c r="L279" s="104" t="s">
        <v>2286</v>
      </c>
      <c r="M279" s="105">
        <v>0</v>
      </c>
      <c r="N279" s="106">
        <v>4750</v>
      </c>
      <c r="O279" s="103" t="s">
        <v>2326</v>
      </c>
      <c r="P279" s="101">
        <v>44302</v>
      </c>
      <c r="Q279" s="103" t="s">
        <v>2325</v>
      </c>
      <c r="R279" s="106">
        <v>4750</v>
      </c>
      <c r="S279" s="98" t="s">
        <v>2812</v>
      </c>
      <c r="T279" s="104"/>
      <c r="U279" s="102" t="s">
        <v>11</v>
      </c>
      <c r="V279" s="102" t="s">
        <v>12</v>
      </c>
      <c r="W279" s="102" t="s">
        <v>13</v>
      </c>
      <c r="X279" s="102" t="s">
        <v>14</v>
      </c>
      <c r="Y279" s="108">
        <v>5850</v>
      </c>
      <c r="Z279" s="108">
        <v>9051101</v>
      </c>
      <c r="AA279" s="139">
        <v>0.68345323741007191</v>
      </c>
      <c r="AB279" s="111" t="s">
        <v>2195</v>
      </c>
    </row>
    <row r="280" spans="1:28" ht="15" customHeight="1" x14ac:dyDescent="0.25">
      <c r="A280" s="97" t="s">
        <v>1833</v>
      </c>
      <c r="B280" s="98">
        <v>1</v>
      </c>
      <c r="C280" s="99" t="s">
        <v>1566</v>
      </c>
      <c r="D280" s="99" t="s">
        <v>266</v>
      </c>
      <c r="E280" s="97" t="s">
        <v>4</v>
      </c>
      <c r="F280" s="100" t="s">
        <v>591</v>
      </c>
      <c r="G280" s="99" t="s">
        <v>1232</v>
      </c>
      <c r="H280" s="101">
        <v>44274</v>
      </c>
      <c r="I280" s="101">
        <v>45004</v>
      </c>
      <c r="J280" s="102" t="s">
        <v>2726</v>
      </c>
      <c r="K280" s="103" t="s">
        <v>2194</v>
      </c>
      <c r="L280" s="104" t="s">
        <v>2286</v>
      </c>
      <c r="M280" s="105">
        <v>2200</v>
      </c>
      <c r="N280" s="106">
        <v>2200</v>
      </c>
      <c r="O280" s="103"/>
      <c r="P280" s="101"/>
      <c r="Q280" s="103"/>
      <c r="R280" s="106">
        <v>0</v>
      </c>
      <c r="S280" s="98" t="s">
        <v>2812</v>
      </c>
      <c r="T280" s="104"/>
      <c r="U280" s="102" t="s">
        <v>11</v>
      </c>
      <c r="V280" s="102" t="s">
        <v>12</v>
      </c>
      <c r="W280" s="102" t="s">
        <v>13</v>
      </c>
      <c r="X280" s="102" t="s">
        <v>14</v>
      </c>
      <c r="Y280" s="108">
        <v>5850</v>
      </c>
      <c r="Z280" s="108">
        <v>9051101</v>
      </c>
      <c r="AA280" s="139">
        <v>0</v>
      </c>
      <c r="AB280" s="111" t="s">
        <v>2195</v>
      </c>
    </row>
    <row r="281" spans="1:28" ht="15" customHeight="1" x14ac:dyDescent="0.25">
      <c r="A281" s="97" t="s">
        <v>1833</v>
      </c>
      <c r="B281" s="98">
        <v>1</v>
      </c>
      <c r="C281" s="99" t="s">
        <v>1566</v>
      </c>
      <c r="D281" s="99" t="s">
        <v>266</v>
      </c>
      <c r="E281" s="97" t="s">
        <v>4</v>
      </c>
      <c r="F281" s="100" t="s">
        <v>591</v>
      </c>
      <c r="G281" s="99" t="s">
        <v>1232</v>
      </c>
      <c r="H281" s="101">
        <v>44322</v>
      </c>
      <c r="I281" s="101">
        <v>44341</v>
      </c>
      <c r="J281" s="102" t="s">
        <v>1051</v>
      </c>
      <c r="K281" s="103"/>
      <c r="L281" s="104" t="s">
        <v>2507</v>
      </c>
      <c r="M281" s="105">
        <v>0</v>
      </c>
      <c r="N281" s="106">
        <v>3050</v>
      </c>
      <c r="O281" s="103" t="s">
        <v>2562</v>
      </c>
      <c r="P281" s="101">
        <v>44341</v>
      </c>
      <c r="Q281" s="103" t="s">
        <v>2563</v>
      </c>
      <c r="R281" s="106">
        <v>3050</v>
      </c>
      <c r="S281" s="98" t="s">
        <v>2812</v>
      </c>
      <c r="T281" s="104"/>
      <c r="U281" s="102" t="s">
        <v>11</v>
      </c>
      <c r="V281" s="102" t="s">
        <v>12</v>
      </c>
      <c r="W281" s="102" t="s">
        <v>13</v>
      </c>
      <c r="X281" s="102" t="s">
        <v>14</v>
      </c>
      <c r="Y281" s="108">
        <v>5850</v>
      </c>
      <c r="Z281" s="108">
        <v>9051101</v>
      </c>
      <c r="AA281" s="139">
        <v>0.40397350993377484</v>
      </c>
      <c r="AB281" s="111" t="s">
        <v>2462</v>
      </c>
    </row>
    <row r="282" spans="1:28" ht="15" customHeight="1" x14ac:dyDescent="0.25">
      <c r="A282" s="97" t="s">
        <v>1833</v>
      </c>
      <c r="B282" s="98">
        <v>1</v>
      </c>
      <c r="C282" s="99" t="s">
        <v>1566</v>
      </c>
      <c r="D282" s="99" t="s">
        <v>266</v>
      </c>
      <c r="E282" s="97" t="s">
        <v>4</v>
      </c>
      <c r="F282" s="100" t="s">
        <v>591</v>
      </c>
      <c r="G282" s="97" t="s">
        <v>1232</v>
      </c>
      <c r="H282" s="101">
        <v>44322</v>
      </c>
      <c r="I282" s="101">
        <v>44447</v>
      </c>
      <c r="J282" s="102" t="s">
        <v>2726</v>
      </c>
      <c r="K282" s="103"/>
      <c r="L282" s="104" t="s">
        <v>2507</v>
      </c>
      <c r="M282" s="105">
        <v>0</v>
      </c>
      <c r="N282" s="106">
        <v>2200</v>
      </c>
      <c r="O282" s="103" t="s">
        <v>2968</v>
      </c>
      <c r="P282" s="101">
        <v>44447</v>
      </c>
      <c r="Q282" s="103" t="s">
        <v>2969</v>
      </c>
      <c r="R282" s="106">
        <v>2200</v>
      </c>
      <c r="S282" s="102" t="s">
        <v>2812</v>
      </c>
      <c r="T282" s="104"/>
      <c r="U282" s="102" t="s">
        <v>11</v>
      </c>
      <c r="V282" s="102" t="s">
        <v>12</v>
      </c>
      <c r="W282" s="102" t="s">
        <v>13</v>
      </c>
      <c r="X282" s="102" t="s">
        <v>14</v>
      </c>
      <c r="Y282" s="108">
        <v>5850</v>
      </c>
      <c r="Z282" s="108">
        <v>9051101</v>
      </c>
      <c r="AA282" s="139">
        <v>0.29139072847682118</v>
      </c>
      <c r="AB282" s="115" t="s">
        <v>2462</v>
      </c>
    </row>
    <row r="283" spans="1:28" ht="15" customHeight="1" x14ac:dyDescent="0.25">
      <c r="A283" s="97" t="s">
        <v>1833</v>
      </c>
      <c r="B283" s="98">
        <v>1</v>
      </c>
      <c r="C283" s="99" t="s">
        <v>1566</v>
      </c>
      <c r="D283" s="99" t="s">
        <v>266</v>
      </c>
      <c r="E283" s="97" t="s">
        <v>4</v>
      </c>
      <c r="F283" s="100" t="s">
        <v>591</v>
      </c>
      <c r="G283" s="99" t="s">
        <v>1232</v>
      </c>
      <c r="H283" s="101">
        <v>44322</v>
      </c>
      <c r="I283" s="101">
        <v>45052</v>
      </c>
      <c r="J283" s="102" t="s">
        <v>2726</v>
      </c>
      <c r="K283" s="103" t="s">
        <v>2461</v>
      </c>
      <c r="L283" s="104" t="s">
        <v>2507</v>
      </c>
      <c r="M283" s="105">
        <v>2300</v>
      </c>
      <c r="N283" s="106">
        <v>2300</v>
      </c>
      <c r="O283" s="103"/>
      <c r="P283" s="101"/>
      <c r="Q283" s="103"/>
      <c r="R283" s="106">
        <v>0</v>
      </c>
      <c r="S283" s="98" t="s">
        <v>2812</v>
      </c>
      <c r="T283" s="104"/>
      <c r="U283" s="102" t="s">
        <v>11</v>
      </c>
      <c r="V283" s="102" t="s">
        <v>12</v>
      </c>
      <c r="W283" s="102" t="s">
        <v>13</v>
      </c>
      <c r="X283" s="102" t="s">
        <v>14</v>
      </c>
      <c r="Y283" s="108">
        <v>5850</v>
      </c>
      <c r="Z283" s="108">
        <v>9051101</v>
      </c>
      <c r="AA283" s="139">
        <v>0</v>
      </c>
      <c r="AB283" s="111" t="s">
        <v>2462</v>
      </c>
    </row>
    <row r="284" spans="1:28" ht="15" customHeight="1" x14ac:dyDescent="0.25">
      <c r="A284" s="97" t="s">
        <v>1833</v>
      </c>
      <c r="B284" s="98">
        <v>1</v>
      </c>
      <c r="C284" s="99" t="s">
        <v>1566</v>
      </c>
      <c r="D284" s="99" t="s">
        <v>266</v>
      </c>
      <c r="E284" s="97" t="s">
        <v>4</v>
      </c>
      <c r="F284" s="100" t="s">
        <v>591</v>
      </c>
      <c r="G284" s="99" t="s">
        <v>1232</v>
      </c>
      <c r="H284" s="101">
        <v>44354</v>
      </c>
      <c r="I284" s="101">
        <v>45084</v>
      </c>
      <c r="J284" s="102" t="s">
        <v>1051</v>
      </c>
      <c r="K284" s="103" t="s">
        <v>2624</v>
      </c>
      <c r="L284" s="104" t="s">
        <v>2678</v>
      </c>
      <c r="M284" s="105">
        <v>0</v>
      </c>
      <c r="N284" s="106">
        <v>425</v>
      </c>
      <c r="O284" s="103" t="s">
        <v>2683</v>
      </c>
      <c r="P284" s="101">
        <v>44369</v>
      </c>
      <c r="Q284" s="103" t="s">
        <v>2684</v>
      </c>
      <c r="R284" s="106">
        <v>425</v>
      </c>
      <c r="S284" s="98" t="s">
        <v>2812</v>
      </c>
      <c r="T284" s="104"/>
      <c r="U284" s="102" t="s">
        <v>11</v>
      </c>
      <c r="V284" s="102" t="s">
        <v>12</v>
      </c>
      <c r="W284" s="102" t="s">
        <v>13</v>
      </c>
      <c r="X284" s="102" t="s">
        <v>14</v>
      </c>
      <c r="Y284" s="108">
        <v>5850</v>
      </c>
      <c r="Z284" s="108">
        <v>9051101</v>
      </c>
      <c r="AA284" s="139">
        <v>0.33333333333333331</v>
      </c>
      <c r="AB284" s="111" t="s">
        <v>2758</v>
      </c>
    </row>
    <row r="285" spans="1:28" ht="15" customHeight="1" x14ac:dyDescent="0.25">
      <c r="A285" s="97" t="s">
        <v>1833</v>
      </c>
      <c r="B285" s="98">
        <v>1</v>
      </c>
      <c r="C285" s="99" t="s">
        <v>1566</v>
      </c>
      <c r="D285" s="99" t="s">
        <v>266</v>
      </c>
      <c r="E285" s="97" t="s">
        <v>4</v>
      </c>
      <c r="F285" s="100" t="s">
        <v>591</v>
      </c>
      <c r="G285" s="99" t="s">
        <v>1232</v>
      </c>
      <c r="H285" s="101">
        <v>44418</v>
      </c>
      <c r="I285" s="101">
        <v>44469</v>
      </c>
      <c r="J285" s="102" t="s">
        <v>2726</v>
      </c>
      <c r="K285" s="103"/>
      <c r="L285" s="104" t="s">
        <v>2819</v>
      </c>
      <c r="M285" s="105">
        <v>0</v>
      </c>
      <c r="N285" s="106">
        <v>2200</v>
      </c>
      <c r="O285" s="103" t="s">
        <v>3012</v>
      </c>
      <c r="P285" s="101">
        <v>44469</v>
      </c>
      <c r="Q285" s="103" t="s">
        <v>3013</v>
      </c>
      <c r="R285" s="106">
        <v>2200</v>
      </c>
      <c r="S285" s="98" t="s">
        <v>2812</v>
      </c>
      <c r="T285" s="104"/>
      <c r="U285" s="102" t="s">
        <v>11</v>
      </c>
      <c r="V285" s="102" t="s">
        <v>12</v>
      </c>
      <c r="W285" s="102" t="s">
        <v>13</v>
      </c>
      <c r="X285" s="102" t="s">
        <v>14</v>
      </c>
      <c r="Y285" s="108">
        <v>5850</v>
      </c>
      <c r="Z285" s="108">
        <v>9051101</v>
      </c>
      <c r="AA285" s="139">
        <v>0.84615384615384615</v>
      </c>
      <c r="AB285" s="111" t="s">
        <v>2816</v>
      </c>
    </row>
    <row r="286" spans="1:28" ht="15" customHeight="1" x14ac:dyDescent="0.25">
      <c r="A286" s="97" t="s">
        <v>1833</v>
      </c>
      <c r="B286" s="98">
        <v>1</v>
      </c>
      <c r="C286" s="99" t="s">
        <v>1566</v>
      </c>
      <c r="D286" s="99" t="s">
        <v>266</v>
      </c>
      <c r="E286" s="97" t="s">
        <v>4</v>
      </c>
      <c r="F286" s="100" t="s">
        <v>591</v>
      </c>
      <c r="G286" s="99" t="s">
        <v>1232</v>
      </c>
      <c r="H286" s="101">
        <v>44418</v>
      </c>
      <c r="I286" s="101">
        <v>45148</v>
      </c>
      <c r="J286" s="102" t="s">
        <v>2726</v>
      </c>
      <c r="K286" s="103" t="s">
        <v>2815</v>
      </c>
      <c r="L286" s="104" t="s">
        <v>2819</v>
      </c>
      <c r="M286" s="105">
        <v>400</v>
      </c>
      <c r="N286" s="106">
        <v>400</v>
      </c>
      <c r="O286" s="103"/>
      <c r="P286" s="101"/>
      <c r="Q286" s="103"/>
      <c r="R286" s="106">
        <v>0</v>
      </c>
      <c r="S286" s="98" t="s">
        <v>2812</v>
      </c>
      <c r="T286" s="104"/>
      <c r="U286" s="102" t="s">
        <v>11</v>
      </c>
      <c r="V286" s="102" t="s">
        <v>12</v>
      </c>
      <c r="W286" s="102" t="s">
        <v>13</v>
      </c>
      <c r="X286" s="102" t="s">
        <v>14</v>
      </c>
      <c r="Y286" s="108">
        <v>5850</v>
      </c>
      <c r="Z286" s="108">
        <v>9051101</v>
      </c>
      <c r="AA286" s="139">
        <v>0</v>
      </c>
      <c r="AB286" s="111" t="s">
        <v>2816</v>
      </c>
    </row>
    <row r="287" spans="1:28" ht="15" customHeight="1" x14ac:dyDescent="0.25">
      <c r="A287" s="97" t="s">
        <v>1829</v>
      </c>
      <c r="B287" s="98">
        <v>1</v>
      </c>
      <c r="C287" s="99" t="s">
        <v>318</v>
      </c>
      <c r="D287" s="99" t="s">
        <v>266</v>
      </c>
      <c r="E287" s="97" t="s">
        <v>4</v>
      </c>
      <c r="F287" s="100" t="s">
        <v>892</v>
      </c>
      <c r="G287" s="99" t="s">
        <v>318</v>
      </c>
      <c r="H287" s="101">
        <v>44127</v>
      </c>
      <c r="I287" s="101">
        <v>44218</v>
      </c>
      <c r="J287" s="102" t="s">
        <v>1051</v>
      </c>
      <c r="K287" s="103"/>
      <c r="L287" s="104" t="s">
        <v>1388</v>
      </c>
      <c r="M287" s="105">
        <v>0</v>
      </c>
      <c r="N287" s="106">
        <v>588686.5</v>
      </c>
      <c r="O287" s="103" t="s">
        <v>483</v>
      </c>
      <c r="P287" s="101">
        <v>44218</v>
      </c>
      <c r="Q287" s="103" t="s">
        <v>1654</v>
      </c>
      <c r="R287" s="106">
        <v>588686.5</v>
      </c>
      <c r="S287" s="98" t="s">
        <v>2812</v>
      </c>
      <c r="T287" s="104"/>
      <c r="U287" s="102" t="s">
        <v>11</v>
      </c>
      <c r="V287" s="102" t="s">
        <v>12</v>
      </c>
      <c r="W287" s="102" t="s">
        <v>13</v>
      </c>
      <c r="X287" s="102" t="s">
        <v>14</v>
      </c>
      <c r="Y287" s="108">
        <v>6250</v>
      </c>
      <c r="Z287" s="108">
        <v>9051101</v>
      </c>
      <c r="AA287" s="139">
        <v>0.1543083879423329</v>
      </c>
      <c r="AB287" s="111" t="s">
        <v>3144</v>
      </c>
    </row>
    <row r="288" spans="1:28" ht="15" customHeight="1" x14ac:dyDescent="0.25">
      <c r="A288" s="97" t="s">
        <v>1829</v>
      </c>
      <c r="B288" s="98">
        <v>1</v>
      </c>
      <c r="C288" s="99" t="s">
        <v>318</v>
      </c>
      <c r="D288" s="99" t="s">
        <v>266</v>
      </c>
      <c r="E288" s="97" t="s">
        <v>4</v>
      </c>
      <c r="F288" s="100" t="s">
        <v>892</v>
      </c>
      <c r="G288" s="99" t="s">
        <v>318</v>
      </c>
      <c r="H288" s="101">
        <v>44127</v>
      </c>
      <c r="I288" s="101">
        <v>44218</v>
      </c>
      <c r="J288" s="102" t="s">
        <v>1051</v>
      </c>
      <c r="K288" s="103"/>
      <c r="L288" s="104" t="s">
        <v>1388</v>
      </c>
      <c r="M288" s="105">
        <v>0</v>
      </c>
      <c r="N288" s="106">
        <v>318682.25</v>
      </c>
      <c r="O288" s="103" t="s">
        <v>718</v>
      </c>
      <c r="P288" s="101">
        <v>44218</v>
      </c>
      <c r="Q288" s="103" t="s">
        <v>1654</v>
      </c>
      <c r="R288" s="106">
        <v>318682.25</v>
      </c>
      <c r="S288" s="98" t="s">
        <v>2812</v>
      </c>
      <c r="T288" s="104"/>
      <c r="U288" s="102" t="s">
        <v>11</v>
      </c>
      <c r="V288" s="102" t="s">
        <v>12</v>
      </c>
      <c r="W288" s="102" t="s">
        <v>13</v>
      </c>
      <c r="X288" s="102" t="s">
        <v>14</v>
      </c>
      <c r="Y288" s="108">
        <v>6250</v>
      </c>
      <c r="Z288" s="108">
        <v>9051101</v>
      </c>
      <c r="AA288" s="109">
        <v>8.3534010484927923E-2</v>
      </c>
      <c r="AB288" s="111" t="s">
        <v>3144</v>
      </c>
    </row>
    <row r="289" spans="1:28" ht="15" customHeight="1" x14ac:dyDescent="0.25">
      <c r="A289" s="97" t="s">
        <v>1829</v>
      </c>
      <c r="B289" s="98">
        <v>1</v>
      </c>
      <c r="C289" s="99" t="s">
        <v>318</v>
      </c>
      <c r="D289" s="99" t="s">
        <v>266</v>
      </c>
      <c r="E289" s="97" t="s">
        <v>4</v>
      </c>
      <c r="F289" s="100" t="s">
        <v>892</v>
      </c>
      <c r="G289" s="99" t="s">
        <v>318</v>
      </c>
      <c r="H289" s="101">
        <v>44127</v>
      </c>
      <c r="I289" s="101">
        <v>44272</v>
      </c>
      <c r="J289" s="102" t="s">
        <v>1051</v>
      </c>
      <c r="K289" s="103"/>
      <c r="L289" s="104" t="s">
        <v>1388</v>
      </c>
      <c r="M289" s="105">
        <v>0</v>
      </c>
      <c r="N289" s="106">
        <v>137481.65</v>
      </c>
      <c r="O289" s="103" t="s">
        <v>760</v>
      </c>
      <c r="P289" s="101">
        <v>44272</v>
      </c>
      <c r="Q289" s="103" t="s">
        <v>2190</v>
      </c>
      <c r="R289" s="106">
        <v>137481.65</v>
      </c>
      <c r="S289" s="98" t="s">
        <v>2812</v>
      </c>
      <c r="T289" s="104"/>
      <c r="U289" s="102" t="s">
        <v>11</v>
      </c>
      <c r="V289" s="102" t="s">
        <v>12</v>
      </c>
      <c r="W289" s="102" t="s">
        <v>13</v>
      </c>
      <c r="X289" s="102" t="s">
        <v>14</v>
      </c>
      <c r="Y289" s="108">
        <v>6250</v>
      </c>
      <c r="Z289" s="108">
        <v>9051101</v>
      </c>
      <c r="AA289" s="109">
        <v>3.6037129750982957E-2</v>
      </c>
      <c r="AB289" s="111" t="s">
        <v>3144</v>
      </c>
    </row>
    <row r="290" spans="1:28" ht="15" customHeight="1" x14ac:dyDescent="0.25">
      <c r="A290" s="97" t="s">
        <v>1829</v>
      </c>
      <c r="B290" s="98">
        <v>1</v>
      </c>
      <c r="C290" s="99" t="s">
        <v>318</v>
      </c>
      <c r="D290" s="97" t="s">
        <v>266</v>
      </c>
      <c r="E290" s="97" t="s">
        <v>4</v>
      </c>
      <c r="F290" s="99" t="s">
        <v>892</v>
      </c>
      <c r="G290" s="99" t="s">
        <v>318</v>
      </c>
      <c r="H290" s="119">
        <v>44127</v>
      </c>
      <c r="I290" s="101">
        <v>44293</v>
      </c>
      <c r="J290" s="102" t="s">
        <v>1051</v>
      </c>
      <c r="K290" s="103"/>
      <c r="L290" s="99" t="s">
        <v>1388</v>
      </c>
      <c r="M290" s="105">
        <v>0</v>
      </c>
      <c r="N290" s="105">
        <v>346238.1</v>
      </c>
      <c r="O290" s="103" t="s">
        <v>867</v>
      </c>
      <c r="P290" s="101">
        <v>44293</v>
      </c>
      <c r="Q290" s="103" t="s">
        <v>2308</v>
      </c>
      <c r="R290" s="114">
        <v>346238.1</v>
      </c>
      <c r="S290" s="98" t="s">
        <v>2812</v>
      </c>
      <c r="T290" s="97"/>
      <c r="U290" s="102" t="s">
        <v>11</v>
      </c>
      <c r="V290" s="102" t="s">
        <v>12</v>
      </c>
      <c r="W290" s="102" t="s">
        <v>13</v>
      </c>
      <c r="X290" s="102" t="s">
        <v>14</v>
      </c>
      <c r="Y290" s="113">
        <v>6250</v>
      </c>
      <c r="Z290" s="113">
        <v>9051101</v>
      </c>
      <c r="AA290" s="109">
        <v>9.0757038007863694E-2</v>
      </c>
      <c r="AB290" s="99" t="s">
        <v>3144</v>
      </c>
    </row>
    <row r="291" spans="1:28" ht="15" customHeight="1" x14ac:dyDescent="0.25">
      <c r="A291" s="97" t="s">
        <v>1829</v>
      </c>
      <c r="B291" s="98">
        <v>1</v>
      </c>
      <c r="C291" s="99" t="s">
        <v>318</v>
      </c>
      <c r="D291" s="97" t="s">
        <v>266</v>
      </c>
      <c r="E291" s="97" t="s">
        <v>4</v>
      </c>
      <c r="F291" s="99" t="s">
        <v>892</v>
      </c>
      <c r="G291" s="99" t="s">
        <v>318</v>
      </c>
      <c r="H291" s="119">
        <v>44127</v>
      </c>
      <c r="I291" s="119">
        <v>44337</v>
      </c>
      <c r="J291" s="102" t="s">
        <v>1051</v>
      </c>
      <c r="K291" s="103"/>
      <c r="L291" s="99" t="s">
        <v>1388</v>
      </c>
      <c r="M291" s="105">
        <v>0</v>
      </c>
      <c r="N291" s="105">
        <v>264523.27</v>
      </c>
      <c r="O291" s="103" t="s">
        <v>1085</v>
      </c>
      <c r="P291" s="101">
        <v>44337</v>
      </c>
      <c r="Q291" s="103" t="s">
        <v>2546</v>
      </c>
      <c r="R291" s="105">
        <v>264523.27</v>
      </c>
      <c r="S291" s="98" t="s">
        <v>2812</v>
      </c>
      <c r="T291" s="97"/>
      <c r="U291" s="102" t="s">
        <v>11</v>
      </c>
      <c r="V291" s="102" t="s">
        <v>12</v>
      </c>
      <c r="W291" s="102" t="s">
        <v>13</v>
      </c>
      <c r="X291" s="102" t="s">
        <v>14</v>
      </c>
      <c r="Y291" s="113">
        <v>6250</v>
      </c>
      <c r="Z291" s="113">
        <v>9051101</v>
      </c>
      <c r="AA291" s="139">
        <v>6.9337685452162526E-2</v>
      </c>
      <c r="AB291" s="99" t="s">
        <v>3144</v>
      </c>
    </row>
    <row r="292" spans="1:28" ht="15" customHeight="1" x14ac:dyDescent="0.25">
      <c r="A292" s="97" t="s">
        <v>1829</v>
      </c>
      <c r="B292" s="98">
        <v>1</v>
      </c>
      <c r="C292" s="99" t="s">
        <v>318</v>
      </c>
      <c r="D292" s="97" t="s">
        <v>266</v>
      </c>
      <c r="E292" s="97" t="s">
        <v>4</v>
      </c>
      <c r="F292" s="99" t="s">
        <v>892</v>
      </c>
      <c r="G292" s="99" t="s">
        <v>318</v>
      </c>
      <c r="H292" s="119">
        <v>44127</v>
      </c>
      <c r="I292" s="101">
        <v>44337</v>
      </c>
      <c r="J292" s="102" t="s">
        <v>1051</v>
      </c>
      <c r="K292" s="103"/>
      <c r="L292" s="99" t="s">
        <v>1388</v>
      </c>
      <c r="M292" s="105">
        <v>0</v>
      </c>
      <c r="N292" s="105">
        <v>60733.5</v>
      </c>
      <c r="O292" s="103" t="s">
        <v>1087</v>
      </c>
      <c r="P292" s="101">
        <v>44337</v>
      </c>
      <c r="Q292" s="103" t="s">
        <v>2546</v>
      </c>
      <c r="R292" s="105">
        <v>60733.5</v>
      </c>
      <c r="S292" s="98" t="s">
        <v>2812</v>
      </c>
      <c r="T292" s="97"/>
      <c r="U292" s="102" t="s">
        <v>11</v>
      </c>
      <c r="V292" s="102" t="s">
        <v>12</v>
      </c>
      <c r="W292" s="102" t="s">
        <v>13</v>
      </c>
      <c r="X292" s="102" t="s">
        <v>14</v>
      </c>
      <c r="Y292" s="113">
        <v>6250</v>
      </c>
      <c r="Z292" s="113">
        <v>9051101</v>
      </c>
      <c r="AA292" s="139">
        <v>1.5919659239842725E-2</v>
      </c>
      <c r="AB292" s="99" t="s">
        <v>3144</v>
      </c>
    </row>
    <row r="293" spans="1:28" ht="15" customHeight="1" x14ac:dyDescent="0.25">
      <c r="A293" s="97" t="s">
        <v>1829</v>
      </c>
      <c r="B293" s="98">
        <v>1</v>
      </c>
      <c r="C293" s="99" t="s">
        <v>318</v>
      </c>
      <c r="D293" s="97" t="s">
        <v>266</v>
      </c>
      <c r="E293" s="97" t="s">
        <v>4</v>
      </c>
      <c r="F293" s="99" t="s">
        <v>892</v>
      </c>
      <c r="G293" s="99" t="s">
        <v>318</v>
      </c>
      <c r="H293" s="119">
        <v>44127</v>
      </c>
      <c r="I293" s="101">
        <v>44365</v>
      </c>
      <c r="J293" s="102" t="s">
        <v>1051</v>
      </c>
      <c r="K293" s="103"/>
      <c r="L293" s="99" t="s">
        <v>1388</v>
      </c>
      <c r="M293" s="105">
        <v>0</v>
      </c>
      <c r="N293" s="105">
        <v>161808.95000000001</v>
      </c>
      <c r="O293" s="103" t="s">
        <v>1190</v>
      </c>
      <c r="P293" s="101">
        <v>44365</v>
      </c>
      <c r="Q293" s="103" t="s">
        <v>2675</v>
      </c>
      <c r="R293" s="114">
        <v>161808.95000000001</v>
      </c>
      <c r="S293" s="98" t="s">
        <v>2812</v>
      </c>
      <c r="T293" s="97"/>
      <c r="U293" s="102" t="s">
        <v>11</v>
      </c>
      <c r="V293" s="102" t="s">
        <v>12</v>
      </c>
      <c r="W293" s="102" t="s">
        <v>13</v>
      </c>
      <c r="X293" s="102" t="s">
        <v>14</v>
      </c>
      <c r="Y293" s="113">
        <v>6250</v>
      </c>
      <c r="Z293" s="113">
        <v>9051101</v>
      </c>
      <c r="AA293" s="139">
        <v>4.2413879423328971E-2</v>
      </c>
      <c r="AB293" s="99" t="s">
        <v>3144</v>
      </c>
    </row>
    <row r="294" spans="1:28" ht="15" customHeight="1" x14ac:dyDescent="0.25">
      <c r="A294" s="97" t="s">
        <v>1829</v>
      </c>
      <c r="B294" s="98">
        <v>1</v>
      </c>
      <c r="C294" s="99" t="s">
        <v>318</v>
      </c>
      <c r="D294" s="97" t="s">
        <v>266</v>
      </c>
      <c r="E294" s="97" t="s">
        <v>4</v>
      </c>
      <c r="F294" s="99" t="s">
        <v>892</v>
      </c>
      <c r="G294" s="99" t="s">
        <v>318</v>
      </c>
      <c r="H294" s="119">
        <v>44127</v>
      </c>
      <c r="I294" s="101">
        <v>44389</v>
      </c>
      <c r="J294" s="102" t="s">
        <v>1051</v>
      </c>
      <c r="K294" s="103"/>
      <c r="L294" s="99" t="s">
        <v>1388</v>
      </c>
      <c r="M294" s="105">
        <v>0</v>
      </c>
      <c r="N294" s="105">
        <v>470243.82</v>
      </c>
      <c r="O294" s="103" t="s">
        <v>1326</v>
      </c>
      <c r="P294" s="101">
        <v>44389</v>
      </c>
      <c r="Q294" s="103" t="s">
        <v>2731</v>
      </c>
      <c r="R294" s="114">
        <v>470243.82</v>
      </c>
      <c r="S294" s="98" t="s">
        <v>2812</v>
      </c>
      <c r="T294" s="97"/>
      <c r="U294" s="102" t="s">
        <v>11</v>
      </c>
      <c r="V294" s="102" t="s">
        <v>12</v>
      </c>
      <c r="W294" s="102" t="s">
        <v>13</v>
      </c>
      <c r="X294" s="102" t="s">
        <v>14</v>
      </c>
      <c r="Y294" s="113">
        <v>6250</v>
      </c>
      <c r="Z294" s="113">
        <v>9051101</v>
      </c>
      <c r="AA294" s="139">
        <v>0.12326181389252949</v>
      </c>
      <c r="AB294" s="99" t="s">
        <v>3144</v>
      </c>
    </row>
    <row r="295" spans="1:28" ht="15" customHeight="1" x14ac:dyDescent="0.25">
      <c r="A295" s="97" t="s">
        <v>1829</v>
      </c>
      <c r="B295" s="98">
        <v>1</v>
      </c>
      <c r="C295" s="99" t="s">
        <v>318</v>
      </c>
      <c r="D295" s="97" t="s">
        <v>266</v>
      </c>
      <c r="E295" s="97" t="s">
        <v>4</v>
      </c>
      <c r="F295" s="99" t="s">
        <v>892</v>
      </c>
      <c r="G295" s="99" t="s">
        <v>318</v>
      </c>
      <c r="H295" s="119">
        <v>44127</v>
      </c>
      <c r="I295" s="101">
        <v>44425</v>
      </c>
      <c r="J295" s="102" t="s">
        <v>2726</v>
      </c>
      <c r="K295" s="103"/>
      <c r="L295" s="99" t="s">
        <v>1388</v>
      </c>
      <c r="M295" s="105">
        <v>0</v>
      </c>
      <c r="N295" s="105">
        <v>277494.34999999998</v>
      </c>
      <c r="O295" s="103" t="s">
        <v>1401</v>
      </c>
      <c r="P295" s="101">
        <v>44425</v>
      </c>
      <c r="Q295" s="103" t="s">
        <v>2821</v>
      </c>
      <c r="R295" s="114">
        <v>277494.34999999998</v>
      </c>
      <c r="S295" s="98" t="s">
        <v>2812</v>
      </c>
      <c r="T295" s="97"/>
      <c r="U295" s="102" t="s">
        <v>11</v>
      </c>
      <c r="V295" s="102" t="s">
        <v>12</v>
      </c>
      <c r="W295" s="102" t="s">
        <v>13</v>
      </c>
      <c r="X295" s="102" t="s">
        <v>14</v>
      </c>
      <c r="Y295" s="113">
        <v>6250</v>
      </c>
      <c r="Z295" s="113">
        <v>9051101</v>
      </c>
      <c r="AA295" s="139">
        <v>7.2737706422018336E-2</v>
      </c>
      <c r="AB295" s="99" t="s">
        <v>3144</v>
      </c>
    </row>
    <row r="296" spans="1:28" ht="15" customHeight="1" x14ac:dyDescent="0.25">
      <c r="A296" s="97" t="s">
        <v>1829</v>
      </c>
      <c r="B296" s="98">
        <v>1</v>
      </c>
      <c r="C296" s="99" t="s">
        <v>318</v>
      </c>
      <c r="D296" s="97" t="s">
        <v>266</v>
      </c>
      <c r="E296" s="97" t="s">
        <v>4</v>
      </c>
      <c r="F296" s="99" t="s">
        <v>892</v>
      </c>
      <c r="G296" s="99" t="s">
        <v>318</v>
      </c>
      <c r="H296" s="119">
        <v>44127</v>
      </c>
      <c r="I296" s="101">
        <v>44523</v>
      </c>
      <c r="J296" s="102" t="s">
        <v>2726</v>
      </c>
      <c r="K296" s="103"/>
      <c r="L296" s="99" t="s">
        <v>1388</v>
      </c>
      <c r="M296" s="105">
        <v>0</v>
      </c>
      <c r="N296" s="105">
        <v>143188.64000000001</v>
      </c>
      <c r="O296" s="103" t="s">
        <v>1599</v>
      </c>
      <c r="P296" s="101">
        <v>44523</v>
      </c>
      <c r="Q296" s="103" t="s">
        <v>3061</v>
      </c>
      <c r="R296" s="114">
        <v>143188.64000000001</v>
      </c>
      <c r="S296" s="98" t="s">
        <v>2812</v>
      </c>
      <c r="T296" s="97"/>
      <c r="U296" s="102" t="s">
        <v>11</v>
      </c>
      <c r="V296" s="102" t="s">
        <v>12</v>
      </c>
      <c r="W296" s="102" t="s">
        <v>13</v>
      </c>
      <c r="X296" s="102" t="s">
        <v>14</v>
      </c>
      <c r="Y296" s="113">
        <v>6250</v>
      </c>
      <c r="Z296" s="113">
        <v>9051101</v>
      </c>
      <c r="AA296" s="139">
        <v>3.7533064220183487E-2</v>
      </c>
      <c r="AB296" s="99" t="s">
        <v>3144</v>
      </c>
    </row>
    <row r="297" spans="1:28" ht="15" customHeight="1" x14ac:dyDescent="0.25">
      <c r="A297" s="166" t="s">
        <v>1829</v>
      </c>
      <c r="B297" s="167">
        <v>1</v>
      </c>
      <c r="C297" s="168" t="s">
        <v>318</v>
      </c>
      <c r="D297" s="168" t="s">
        <v>266</v>
      </c>
      <c r="E297" s="166" t="s">
        <v>4</v>
      </c>
      <c r="F297" s="169" t="s">
        <v>892</v>
      </c>
      <c r="G297" s="168" t="s">
        <v>318</v>
      </c>
      <c r="H297" s="170">
        <v>44127</v>
      </c>
      <c r="I297" s="170">
        <v>44550</v>
      </c>
      <c r="J297" s="171" t="s">
        <v>2726</v>
      </c>
      <c r="K297" s="172"/>
      <c r="L297" s="173" t="s">
        <v>1388</v>
      </c>
      <c r="M297" s="174">
        <v>0</v>
      </c>
      <c r="N297" s="175">
        <v>71418.97</v>
      </c>
      <c r="O297" s="172" t="s">
        <v>2551</v>
      </c>
      <c r="P297" s="170">
        <v>44550</v>
      </c>
      <c r="Q297" s="172" t="s">
        <v>3085</v>
      </c>
      <c r="R297" s="175">
        <v>71418.97</v>
      </c>
      <c r="S297" s="176" t="s">
        <v>2812</v>
      </c>
      <c r="T297" s="173"/>
      <c r="U297" s="171" t="s">
        <v>11</v>
      </c>
      <c r="V297" s="171" t="s">
        <v>12</v>
      </c>
      <c r="W297" s="171" t="s">
        <v>13</v>
      </c>
      <c r="X297" s="171" t="s">
        <v>14</v>
      </c>
      <c r="Y297" s="177">
        <v>6250</v>
      </c>
      <c r="Z297" s="177">
        <v>9051101</v>
      </c>
      <c r="AA297" s="179">
        <v>1.8720568807339449E-2</v>
      </c>
      <c r="AB297" s="178" t="s">
        <v>3144</v>
      </c>
    </row>
    <row r="298" spans="1:28" ht="15" customHeight="1" x14ac:dyDescent="0.25">
      <c r="A298" s="97" t="s">
        <v>1829</v>
      </c>
      <c r="B298" s="98">
        <v>1</v>
      </c>
      <c r="C298" s="99" t="s">
        <v>318</v>
      </c>
      <c r="D298" s="99" t="s">
        <v>266</v>
      </c>
      <c r="E298" s="97" t="s">
        <v>4</v>
      </c>
      <c r="F298" s="100" t="s">
        <v>892</v>
      </c>
      <c r="G298" s="99" t="s">
        <v>318</v>
      </c>
      <c r="H298" s="101">
        <v>44127</v>
      </c>
      <c r="I298" s="101">
        <v>45222</v>
      </c>
      <c r="J298" s="102" t="s">
        <v>2726</v>
      </c>
      <c r="K298" s="103" t="s">
        <v>1371</v>
      </c>
      <c r="L298" s="104" t="s">
        <v>1388</v>
      </c>
      <c r="M298" s="105">
        <v>149499.99999999953</v>
      </c>
      <c r="N298" s="106">
        <v>149499.99999999953</v>
      </c>
      <c r="O298" s="103"/>
      <c r="P298" s="101"/>
      <c r="Q298" s="103"/>
      <c r="R298" s="106">
        <v>0</v>
      </c>
      <c r="S298" s="110" t="s">
        <v>2812</v>
      </c>
      <c r="T298" s="104"/>
      <c r="U298" s="102" t="s">
        <v>11</v>
      </c>
      <c r="V298" s="102" t="s">
        <v>12</v>
      </c>
      <c r="W298" s="102" t="s">
        <v>13</v>
      </c>
      <c r="X298" s="102" t="s">
        <v>14</v>
      </c>
      <c r="Y298" s="108">
        <v>6250</v>
      </c>
      <c r="Z298" s="108">
        <v>9051101</v>
      </c>
      <c r="AA298" s="139">
        <v>0</v>
      </c>
      <c r="AB298" s="111" t="s">
        <v>3144</v>
      </c>
    </row>
    <row r="299" spans="1:28" ht="15" customHeight="1" x14ac:dyDescent="0.25">
      <c r="A299" s="97" t="s">
        <v>1830</v>
      </c>
      <c r="B299" s="98">
        <v>1</v>
      </c>
      <c r="C299" s="99" t="s">
        <v>1571</v>
      </c>
      <c r="D299" s="97" t="s">
        <v>266</v>
      </c>
      <c r="E299" s="97" t="s">
        <v>4</v>
      </c>
      <c r="F299" s="99" t="s">
        <v>380</v>
      </c>
      <c r="G299" s="99" t="s">
        <v>351</v>
      </c>
      <c r="H299" s="119">
        <v>43277</v>
      </c>
      <c r="I299" s="101">
        <v>43385</v>
      </c>
      <c r="J299" s="102" t="s">
        <v>246</v>
      </c>
      <c r="K299" s="103"/>
      <c r="L299" s="99" t="s">
        <v>384</v>
      </c>
      <c r="M299" s="105">
        <v>0</v>
      </c>
      <c r="N299" s="105">
        <v>2672</v>
      </c>
      <c r="O299" s="103">
        <v>514189</v>
      </c>
      <c r="P299" s="101">
        <v>43385</v>
      </c>
      <c r="Q299" s="103">
        <v>24854124</v>
      </c>
      <c r="R299" s="114">
        <v>2672</v>
      </c>
      <c r="S299" s="98" t="s">
        <v>2812</v>
      </c>
      <c r="T299" s="97"/>
      <c r="U299" s="102" t="s">
        <v>11</v>
      </c>
      <c r="V299" s="102" t="s">
        <v>12</v>
      </c>
      <c r="W299" s="102" t="s">
        <v>13</v>
      </c>
      <c r="X299" s="102" t="s">
        <v>14</v>
      </c>
      <c r="Y299" s="113">
        <v>6210</v>
      </c>
      <c r="Z299" s="113">
        <v>9051101</v>
      </c>
      <c r="AA299" s="139">
        <v>1.7395833333333333E-2</v>
      </c>
      <c r="AB299" s="99" t="s">
        <v>2444</v>
      </c>
    </row>
    <row r="300" spans="1:28" ht="15" customHeight="1" x14ac:dyDescent="0.25">
      <c r="A300" s="97" t="s">
        <v>1830</v>
      </c>
      <c r="B300" s="98">
        <v>1</v>
      </c>
      <c r="C300" s="99" t="s">
        <v>1571</v>
      </c>
      <c r="D300" s="97" t="s">
        <v>266</v>
      </c>
      <c r="E300" s="97" t="s">
        <v>4</v>
      </c>
      <c r="F300" s="99" t="s">
        <v>380</v>
      </c>
      <c r="G300" s="99" t="s">
        <v>351</v>
      </c>
      <c r="H300" s="119">
        <v>43277</v>
      </c>
      <c r="I300" s="101">
        <v>43577</v>
      </c>
      <c r="J300" s="102" t="s">
        <v>269</v>
      </c>
      <c r="K300" s="103"/>
      <c r="L300" s="99" t="s">
        <v>384</v>
      </c>
      <c r="M300" s="105">
        <v>0</v>
      </c>
      <c r="N300" s="105">
        <v>2672</v>
      </c>
      <c r="O300" s="103">
        <v>516548</v>
      </c>
      <c r="P300" s="101">
        <v>43577</v>
      </c>
      <c r="Q300" s="103">
        <v>25242024</v>
      </c>
      <c r="R300" s="114">
        <v>2672</v>
      </c>
      <c r="S300" s="98" t="s">
        <v>2812</v>
      </c>
      <c r="T300" s="97"/>
      <c r="U300" s="102" t="s">
        <v>11</v>
      </c>
      <c r="V300" s="102" t="s">
        <v>12</v>
      </c>
      <c r="W300" s="102" t="s">
        <v>13</v>
      </c>
      <c r="X300" s="102" t="s">
        <v>14</v>
      </c>
      <c r="Y300" s="113">
        <v>6210</v>
      </c>
      <c r="Z300" s="113">
        <v>9051101</v>
      </c>
      <c r="AA300" s="139">
        <v>1.7395833333333333E-2</v>
      </c>
      <c r="AB300" s="99" t="s">
        <v>2444</v>
      </c>
    </row>
    <row r="301" spans="1:28" ht="15" customHeight="1" x14ac:dyDescent="0.25">
      <c r="A301" s="97" t="s">
        <v>1830</v>
      </c>
      <c r="B301" s="98">
        <v>1</v>
      </c>
      <c r="C301" s="99" t="s">
        <v>1571</v>
      </c>
      <c r="D301" s="97" t="s">
        <v>266</v>
      </c>
      <c r="E301" s="97" t="s">
        <v>4</v>
      </c>
      <c r="F301" s="99" t="s">
        <v>380</v>
      </c>
      <c r="G301" s="99" t="s">
        <v>351</v>
      </c>
      <c r="H301" s="119">
        <v>43277</v>
      </c>
      <c r="I301" s="101">
        <v>43748</v>
      </c>
      <c r="J301" s="102" t="s">
        <v>6</v>
      </c>
      <c r="K301" s="103"/>
      <c r="L301" s="99" t="s">
        <v>384</v>
      </c>
      <c r="M301" s="105">
        <v>0</v>
      </c>
      <c r="N301" s="105">
        <v>21376</v>
      </c>
      <c r="O301" s="103">
        <v>518434</v>
      </c>
      <c r="P301" s="101">
        <v>43748</v>
      </c>
      <c r="Q301" s="103" t="s">
        <v>386</v>
      </c>
      <c r="R301" s="114">
        <v>21376</v>
      </c>
      <c r="S301" s="98" t="s">
        <v>2812</v>
      </c>
      <c r="T301" s="97"/>
      <c r="U301" s="102" t="s">
        <v>11</v>
      </c>
      <c r="V301" s="102" t="s">
        <v>12</v>
      </c>
      <c r="W301" s="102" t="s">
        <v>13</v>
      </c>
      <c r="X301" s="102" t="s">
        <v>14</v>
      </c>
      <c r="Y301" s="113">
        <v>6210</v>
      </c>
      <c r="Z301" s="113">
        <v>9051101</v>
      </c>
      <c r="AA301" s="139">
        <v>0.13916666666666666</v>
      </c>
      <c r="AB301" s="99" t="s">
        <v>2444</v>
      </c>
    </row>
    <row r="302" spans="1:28" ht="15" customHeight="1" x14ac:dyDescent="0.25">
      <c r="A302" s="97" t="s">
        <v>1830</v>
      </c>
      <c r="B302" s="98">
        <v>1</v>
      </c>
      <c r="C302" s="99" t="s">
        <v>1571</v>
      </c>
      <c r="D302" s="97" t="s">
        <v>266</v>
      </c>
      <c r="E302" s="97" t="s">
        <v>4</v>
      </c>
      <c r="F302" s="99" t="s">
        <v>380</v>
      </c>
      <c r="G302" s="99" t="s">
        <v>351</v>
      </c>
      <c r="H302" s="119">
        <v>43277</v>
      </c>
      <c r="I302" s="101">
        <v>43938</v>
      </c>
      <c r="J302" s="102" t="s">
        <v>6</v>
      </c>
      <c r="K302" s="103"/>
      <c r="L302" s="99" t="s">
        <v>384</v>
      </c>
      <c r="M302" s="105">
        <v>0</v>
      </c>
      <c r="N302" s="105">
        <v>7481.6</v>
      </c>
      <c r="O302" s="103">
        <v>522495</v>
      </c>
      <c r="P302" s="101">
        <v>43938</v>
      </c>
      <c r="Q302" s="103" t="s">
        <v>737</v>
      </c>
      <c r="R302" s="114">
        <v>7481.6</v>
      </c>
      <c r="S302" s="98" t="s">
        <v>2812</v>
      </c>
      <c r="T302" s="97"/>
      <c r="U302" s="102" t="s">
        <v>11</v>
      </c>
      <c r="V302" s="102" t="s">
        <v>12</v>
      </c>
      <c r="W302" s="102" t="s">
        <v>13</v>
      </c>
      <c r="X302" s="102" t="s">
        <v>14</v>
      </c>
      <c r="Y302" s="113">
        <v>6210</v>
      </c>
      <c r="Z302" s="113">
        <v>9051101</v>
      </c>
      <c r="AA302" s="139">
        <v>4.8708333333333333E-2</v>
      </c>
      <c r="AB302" s="99" t="s">
        <v>2444</v>
      </c>
    </row>
    <row r="303" spans="1:28" ht="15" customHeight="1" x14ac:dyDescent="0.25">
      <c r="A303" s="97" t="s">
        <v>1830</v>
      </c>
      <c r="B303" s="98">
        <v>1</v>
      </c>
      <c r="C303" s="99" t="s">
        <v>1571</v>
      </c>
      <c r="D303" s="97" t="s">
        <v>266</v>
      </c>
      <c r="E303" s="97" t="s">
        <v>4</v>
      </c>
      <c r="F303" s="99" t="s">
        <v>380</v>
      </c>
      <c r="G303" s="99" t="s">
        <v>351</v>
      </c>
      <c r="H303" s="119">
        <v>43277</v>
      </c>
      <c r="I303" s="101">
        <v>44004</v>
      </c>
      <c r="J303" s="102" t="s">
        <v>6</v>
      </c>
      <c r="K303" s="103"/>
      <c r="L303" s="99" t="s">
        <v>384</v>
      </c>
      <c r="M303" s="105">
        <v>0</v>
      </c>
      <c r="N303" s="105">
        <v>45958.400000000001</v>
      </c>
      <c r="O303" s="103">
        <v>523906</v>
      </c>
      <c r="P303" s="101">
        <v>44004</v>
      </c>
      <c r="Q303" s="103" t="s">
        <v>929</v>
      </c>
      <c r="R303" s="114">
        <v>45958.400000000001</v>
      </c>
      <c r="S303" s="98" t="s">
        <v>2812</v>
      </c>
      <c r="T303" s="97"/>
      <c r="U303" s="102" t="s">
        <v>11</v>
      </c>
      <c r="V303" s="102" t="s">
        <v>12</v>
      </c>
      <c r="W303" s="102" t="s">
        <v>13</v>
      </c>
      <c r="X303" s="102" t="s">
        <v>14</v>
      </c>
      <c r="Y303" s="113">
        <v>6210</v>
      </c>
      <c r="Z303" s="113">
        <v>9051101</v>
      </c>
      <c r="AA303" s="139">
        <v>0.29920833333333335</v>
      </c>
      <c r="AB303" s="99" t="s">
        <v>2444</v>
      </c>
    </row>
    <row r="304" spans="1:28" ht="15" customHeight="1" x14ac:dyDescent="0.25">
      <c r="A304" s="97" t="s">
        <v>1830</v>
      </c>
      <c r="B304" s="98">
        <v>1</v>
      </c>
      <c r="C304" s="99" t="s">
        <v>1571</v>
      </c>
      <c r="D304" s="97" t="s">
        <v>266</v>
      </c>
      <c r="E304" s="97" t="s">
        <v>4</v>
      </c>
      <c r="F304" s="99" t="s">
        <v>380</v>
      </c>
      <c r="G304" s="99" t="s">
        <v>351</v>
      </c>
      <c r="H304" s="119">
        <v>43277</v>
      </c>
      <c r="I304" s="101">
        <v>44061</v>
      </c>
      <c r="J304" s="102" t="s">
        <v>6</v>
      </c>
      <c r="K304" s="103"/>
      <c r="L304" s="99" t="s">
        <v>384</v>
      </c>
      <c r="M304" s="105">
        <v>0</v>
      </c>
      <c r="N304" s="105">
        <v>1670</v>
      </c>
      <c r="O304" s="103">
        <v>524035</v>
      </c>
      <c r="P304" s="101">
        <v>44061</v>
      </c>
      <c r="Q304" s="103" t="s">
        <v>1149</v>
      </c>
      <c r="R304" s="114">
        <v>1670</v>
      </c>
      <c r="S304" s="98" t="s">
        <v>2812</v>
      </c>
      <c r="T304" s="97"/>
      <c r="U304" s="102" t="s">
        <v>11</v>
      </c>
      <c r="V304" s="102" t="s">
        <v>12</v>
      </c>
      <c r="W304" s="102" t="s">
        <v>13</v>
      </c>
      <c r="X304" s="102" t="s">
        <v>14</v>
      </c>
      <c r="Y304" s="113">
        <v>6210</v>
      </c>
      <c r="Z304" s="113">
        <v>9051101</v>
      </c>
      <c r="AA304" s="139">
        <v>1.0872395833333333E-2</v>
      </c>
      <c r="AB304" s="99" t="s">
        <v>2444</v>
      </c>
    </row>
    <row r="305" spans="1:28" ht="15" customHeight="1" x14ac:dyDescent="0.25">
      <c r="A305" s="97" t="s">
        <v>1830</v>
      </c>
      <c r="B305" s="98">
        <v>1</v>
      </c>
      <c r="C305" s="97" t="s">
        <v>1571</v>
      </c>
      <c r="D305" s="99" t="s">
        <v>266</v>
      </c>
      <c r="E305" s="97" t="s">
        <v>4</v>
      </c>
      <c r="F305" s="100" t="s">
        <v>380</v>
      </c>
      <c r="G305" s="97" t="s">
        <v>351</v>
      </c>
      <c r="H305" s="101">
        <v>43277</v>
      </c>
      <c r="I305" s="101">
        <v>44061</v>
      </c>
      <c r="J305" s="102" t="s">
        <v>6</v>
      </c>
      <c r="K305" s="103"/>
      <c r="L305" s="104" t="s">
        <v>384</v>
      </c>
      <c r="M305" s="105">
        <v>0</v>
      </c>
      <c r="N305" s="106">
        <v>19100</v>
      </c>
      <c r="O305" s="103">
        <v>524035</v>
      </c>
      <c r="P305" s="101">
        <v>44061</v>
      </c>
      <c r="Q305" s="103" t="s">
        <v>1149</v>
      </c>
      <c r="R305" s="106">
        <v>19100</v>
      </c>
      <c r="S305" s="98" t="s">
        <v>2812</v>
      </c>
      <c r="T305" s="104"/>
      <c r="U305" s="102" t="s">
        <v>11</v>
      </c>
      <c r="V305" s="102" t="s">
        <v>12</v>
      </c>
      <c r="W305" s="102" t="s">
        <v>13</v>
      </c>
      <c r="X305" s="102" t="s">
        <v>14</v>
      </c>
      <c r="Y305" s="108">
        <v>6210</v>
      </c>
      <c r="Z305" s="108">
        <v>9051101</v>
      </c>
      <c r="AA305" s="139">
        <v>0.12434895833333333</v>
      </c>
      <c r="AB305" s="104" t="s">
        <v>2443</v>
      </c>
    </row>
    <row r="306" spans="1:28" ht="15" customHeight="1" x14ac:dyDescent="0.25">
      <c r="A306" s="97" t="s">
        <v>1830</v>
      </c>
      <c r="B306" s="98">
        <v>1</v>
      </c>
      <c r="C306" s="111" t="s">
        <v>1571</v>
      </c>
      <c r="D306" s="99" t="s">
        <v>266</v>
      </c>
      <c r="E306" s="97" t="s">
        <v>4</v>
      </c>
      <c r="F306" s="100" t="s">
        <v>380</v>
      </c>
      <c r="G306" s="111" t="s">
        <v>351</v>
      </c>
      <c r="H306" s="101">
        <v>43277</v>
      </c>
      <c r="I306" s="101">
        <v>44117</v>
      </c>
      <c r="J306" s="102" t="s">
        <v>1051</v>
      </c>
      <c r="K306" s="103"/>
      <c r="L306" s="104" t="s">
        <v>384</v>
      </c>
      <c r="M306" s="105">
        <v>0</v>
      </c>
      <c r="N306" s="106">
        <v>1670</v>
      </c>
      <c r="O306" s="103">
        <v>524655</v>
      </c>
      <c r="P306" s="101">
        <v>44117</v>
      </c>
      <c r="Q306" s="103" t="s">
        <v>1315</v>
      </c>
      <c r="R306" s="106">
        <v>1670</v>
      </c>
      <c r="S306" s="98" t="s">
        <v>2812</v>
      </c>
      <c r="T306" s="104"/>
      <c r="U306" s="102" t="s">
        <v>11</v>
      </c>
      <c r="V306" s="102" t="s">
        <v>12</v>
      </c>
      <c r="W306" s="102" t="s">
        <v>13</v>
      </c>
      <c r="X306" s="102" t="s">
        <v>14</v>
      </c>
      <c r="Y306" s="108">
        <v>6210</v>
      </c>
      <c r="Z306" s="108">
        <v>9051101</v>
      </c>
      <c r="AA306" s="139">
        <v>1.0872395833333333E-2</v>
      </c>
      <c r="AB306" s="111" t="s">
        <v>2444</v>
      </c>
    </row>
    <row r="307" spans="1:28" ht="15" customHeight="1" x14ac:dyDescent="0.25">
      <c r="A307" s="97" t="s">
        <v>1830</v>
      </c>
      <c r="B307" s="98">
        <v>1</v>
      </c>
      <c r="C307" s="97" t="s">
        <v>1571</v>
      </c>
      <c r="D307" s="97" t="s">
        <v>266</v>
      </c>
      <c r="E307" s="97" t="s">
        <v>4</v>
      </c>
      <c r="F307" s="97" t="s">
        <v>380</v>
      </c>
      <c r="G307" s="99" t="s">
        <v>351</v>
      </c>
      <c r="H307" s="101">
        <v>43277</v>
      </c>
      <c r="I307" s="101">
        <v>44117</v>
      </c>
      <c r="J307" s="102" t="s">
        <v>1051</v>
      </c>
      <c r="K307" s="99"/>
      <c r="L307" s="97" t="s">
        <v>384</v>
      </c>
      <c r="M307" s="105">
        <v>0</v>
      </c>
      <c r="N307" s="114">
        <v>668</v>
      </c>
      <c r="O307" s="103">
        <v>525158</v>
      </c>
      <c r="P307" s="101">
        <v>44117</v>
      </c>
      <c r="Q307" s="103" t="s">
        <v>1315</v>
      </c>
      <c r="R307" s="120">
        <v>668</v>
      </c>
      <c r="S307" s="98" t="s">
        <v>2812</v>
      </c>
      <c r="T307" s="103"/>
      <c r="U307" s="102" t="s">
        <v>11</v>
      </c>
      <c r="V307" s="102" t="s">
        <v>12</v>
      </c>
      <c r="W307" s="102" t="s">
        <v>13</v>
      </c>
      <c r="X307" s="102" t="s">
        <v>14</v>
      </c>
      <c r="Y307" s="113">
        <v>6210</v>
      </c>
      <c r="Z307" s="113">
        <v>9051101</v>
      </c>
      <c r="AA307" s="139">
        <v>4.3489583333333331E-3</v>
      </c>
      <c r="AB307" s="103" t="s">
        <v>2444</v>
      </c>
    </row>
    <row r="308" spans="1:28" ht="15" customHeight="1" x14ac:dyDescent="0.25">
      <c r="A308" s="97" t="s">
        <v>1830</v>
      </c>
      <c r="B308" s="98">
        <v>1</v>
      </c>
      <c r="C308" s="97" t="s">
        <v>1571</v>
      </c>
      <c r="D308" s="97" t="s">
        <v>266</v>
      </c>
      <c r="E308" s="97" t="s">
        <v>4</v>
      </c>
      <c r="F308" s="97" t="s">
        <v>380</v>
      </c>
      <c r="G308" s="99" t="s">
        <v>351</v>
      </c>
      <c r="H308" s="101">
        <v>43277</v>
      </c>
      <c r="I308" s="101">
        <v>44125</v>
      </c>
      <c r="J308" s="102" t="s">
        <v>1051</v>
      </c>
      <c r="K308" s="99"/>
      <c r="L308" s="97" t="s">
        <v>384</v>
      </c>
      <c r="M308" s="105">
        <v>0</v>
      </c>
      <c r="N308" s="114">
        <v>2672</v>
      </c>
      <c r="O308" s="103">
        <v>525717</v>
      </c>
      <c r="P308" s="101">
        <v>44125</v>
      </c>
      <c r="Q308" s="103" t="s">
        <v>1353</v>
      </c>
      <c r="R308" s="120">
        <v>2672</v>
      </c>
      <c r="S308" s="98" t="s">
        <v>2812</v>
      </c>
      <c r="T308" s="103"/>
      <c r="U308" s="102" t="s">
        <v>11</v>
      </c>
      <c r="V308" s="102" t="s">
        <v>12</v>
      </c>
      <c r="W308" s="102" t="s">
        <v>13</v>
      </c>
      <c r="X308" s="102" t="s">
        <v>14</v>
      </c>
      <c r="Y308" s="113">
        <v>6210</v>
      </c>
      <c r="Z308" s="113">
        <v>9051101</v>
      </c>
      <c r="AA308" s="139">
        <v>1.7395833333333333E-2</v>
      </c>
      <c r="AB308" s="103" t="s">
        <v>2444</v>
      </c>
    </row>
    <row r="309" spans="1:28" ht="15" customHeight="1" x14ac:dyDescent="0.25">
      <c r="A309" s="97" t="s">
        <v>1830</v>
      </c>
      <c r="B309" s="98">
        <v>1</v>
      </c>
      <c r="C309" s="97" t="s">
        <v>1571</v>
      </c>
      <c r="D309" s="97" t="s">
        <v>266</v>
      </c>
      <c r="E309" s="97" t="s">
        <v>4</v>
      </c>
      <c r="F309" s="97" t="s">
        <v>380</v>
      </c>
      <c r="G309" s="99" t="s">
        <v>351</v>
      </c>
      <c r="H309" s="101">
        <v>43277</v>
      </c>
      <c r="I309" s="101">
        <v>44232</v>
      </c>
      <c r="J309" s="102" t="s">
        <v>1051</v>
      </c>
      <c r="K309" s="99"/>
      <c r="L309" s="97" t="s">
        <v>384</v>
      </c>
      <c r="M309" s="105">
        <v>0</v>
      </c>
      <c r="N309" s="114">
        <v>1670</v>
      </c>
      <c r="O309" s="103">
        <v>526191</v>
      </c>
      <c r="P309" s="101">
        <v>44232</v>
      </c>
      <c r="Q309" s="103" t="s">
        <v>1704</v>
      </c>
      <c r="R309" s="120">
        <v>1670</v>
      </c>
      <c r="S309" s="98" t="s">
        <v>2812</v>
      </c>
      <c r="T309" s="103"/>
      <c r="U309" s="102" t="s">
        <v>11</v>
      </c>
      <c r="V309" s="102" t="s">
        <v>12</v>
      </c>
      <c r="W309" s="102" t="s">
        <v>13</v>
      </c>
      <c r="X309" s="102" t="s">
        <v>14</v>
      </c>
      <c r="Y309" s="113">
        <v>6210</v>
      </c>
      <c r="Z309" s="113">
        <v>9051101</v>
      </c>
      <c r="AA309" s="139">
        <v>1.0872395833333333E-2</v>
      </c>
      <c r="AB309" s="103" t="s">
        <v>2444</v>
      </c>
    </row>
    <row r="310" spans="1:28" ht="15" customHeight="1" x14ac:dyDescent="0.25">
      <c r="A310" s="97" t="s">
        <v>1830</v>
      </c>
      <c r="B310" s="98">
        <v>1</v>
      </c>
      <c r="C310" s="97" t="s">
        <v>1571</v>
      </c>
      <c r="D310" s="97" t="s">
        <v>266</v>
      </c>
      <c r="E310" s="97" t="s">
        <v>4</v>
      </c>
      <c r="F310" s="97" t="s">
        <v>380</v>
      </c>
      <c r="G310" s="99" t="s">
        <v>351</v>
      </c>
      <c r="H310" s="101">
        <v>43277</v>
      </c>
      <c r="I310" s="101">
        <v>44232</v>
      </c>
      <c r="J310" s="102" t="s">
        <v>1051</v>
      </c>
      <c r="K310" s="99"/>
      <c r="L310" s="97" t="s">
        <v>384</v>
      </c>
      <c r="M310" s="105">
        <v>0</v>
      </c>
      <c r="N310" s="114">
        <v>1670</v>
      </c>
      <c r="O310" s="103">
        <v>526648</v>
      </c>
      <c r="P310" s="101">
        <v>44232</v>
      </c>
      <c r="Q310" s="103" t="s">
        <v>1704</v>
      </c>
      <c r="R310" s="120">
        <v>1670</v>
      </c>
      <c r="S310" s="98" t="s">
        <v>2812</v>
      </c>
      <c r="T310" s="103"/>
      <c r="U310" s="102" t="s">
        <v>11</v>
      </c>
      <c r="V310" s="102" t="s">
        <v>12</v>
      </c>
      <c r="W310" s="102" t="s">
        <v>13</v>
      </c>
      <c r="X310" s="102" t="s">
        <v>14</v>
      </c>
      <c r="Y310" s="113">
        <v>6210</v>
      </c>
      <c r="Z310" s="113">
        <v>9051101</v>
      </c>
      <c r="AA310" s="139">
        <v>1.0872395833333333E-2</v>
      </c>
      <c r="AB310" s="103" t="s">
        <v>2444</v>
      </c>
    </row>
    <row r="311" spans="1:28" ht="15" customHeight="1" x14ac:dyDescent="0.25">
      <c r="A311" s="97" t="s">
        <v>1830</v>
      </c>
      <c r="B311" s="98">
        <v>1</v>
      </c>
      <c r="C311" s="97" t="s">
        <v>1571</v>
      </c>
      <c r="D311" s="97" t="s">
        <v>266</v>
      </c>
      <c r="E311" s="97" t="s">
        <v>4</v>
      </c>
      <c r="F311" s="97" t="s">
        <v>380</v>
      </c>
      <c r="G311" s="99" t="s">
        <v>351</v>
      </c>
      <c r="H311" s="101">
        <v>43277</v>
      </c>
      <c r="I311" s="101">
        <v>44586</v>
      </c>
      <c r="J311" s="102" t="s">
        <v>2726</v>
      </c>
      <c r="K311" s="99"/>
      <c r="L311" s="97" t="s">
        <v>384</v>
      </c>
      <c r="M311" s="105">
        <v>0</v>
      </c>
      <c r="N311" s="114">
        <v>1670</v>
      </c>
      <c r="O311" s="103">
        <v>527231</v>
      </c>
      <c r="P311" s="101">
        <v>44586</v>
      </c>
      <c r="Q311" s="103" t="s">
        <v>3136</v>
      </c>
      <c r="R311" s="120">
        <v>1670</v>
      </c>
      <c r="S311" s="98" t="s">
        <v>2812</v>
      </c>
      <c r="T311" s="103"/>
      <c r="U311" s="102" t="s">
        <v>11</v>
      </c>
      <c r="V311" s="102" t="s">
        <v>12</v>
      </c>
      <c r="W311" s="102" t="s">
        <v>13</v>
      </c>
      <c r="X311" s="102" t="s">
        <v>14</v>
      </c>
      <c r="Y311" s="113">
        <v>6210</v>
      </c>
      <c r="Z311" s="113">
        <v>9051101</v>
      </c>
      <c r="AA311" s="139">
        <v>1.0872395833333333E-2</v>
      </c>
      <c r="AB311" s="103" t="s">
        <v>2444</v>
      </c>
    </row>
    <row r="312" spans="1:28" ht="15" customHeight="1" x14ac:dyDescent="0.25">
      <c r="A312" s="97" t="s">
        <v>1830</v>
      </c>
      <c r="B312" s="98">
        <v>1</v>
      </c>
      <c r="C312" s="99" t="s">
        <v>1571</v>
      </c>
      <c r="D312" s="99" t="s">
        <v>266</v>
      </c>
      <c r="E312" s="97" t="s">
        <v>4</v>
      </c>
      <c r="F312" s="100" t="s">
        <v>380</v>
      </c>
      <c r="G312" s="99" t="s">
        <v>351</v>
      </c>
      <c r="H312" s="101">
        <v>43277</v>
      </c>
      <c r="I312" s="101">
        <v>44586</v>
      </c>
      <c r="J312" s="102" t="s">
        <v>2726</v>
      </c>
      <c r="K312" s="103"/>
      <c r="L312" s="104" t="s">
        <v>384</v>
      </c>
      <c r="M312" s="105">
        <v>0</v>
      </c>
      <c r="N312" s="106">
        <v>2004</v>
      </c>
      <c r="O312" s="103">
        <v>528248</v>
      </c>
      <c r="P312" s="101">
        <v>44586</v>
      </c>
      <c r="Q312" s="103" t="s">
        <v>3136</v>
      </c>
      <c r="R312" s="106">
        <v>2004</v>
      </c>
      <c r="S312" s="110" t="s">
        <v>2812</v>
      </c>
      <c r="T312" s="104"/>
      <c r="U312" s="102" t="s">
        <v>11</v>
      </c>
      <c r="V312" s="102" t="s">
        <v>12</v>
      </c>
      <c r="W312" s="102" t="s">
        <v>13</v>
      </c>
      <c r="X312" s="102" t="s">
        <v>14</v>
      </c>
      <c r="Y312" s="108">
        <v>6210</v>
      </c>
      <c r="Z312" s="108">
        <v>9051101</v>
      </c>
      <c r="AA312" s="139">
        <v>1.3046874999999999E-2</v>
      </c>
      <c r="AB312" s="250" t="s">
        <v>2444</v>
      </c>
    </row>
    <row r="313" spans="1:28" ht="15" customHeight="1" x14ac:dyDescent="0.25">
      <c r="A313" s="97" t="s">
        <v>1830</v>
      </c>
      <c r="B313" s="98">
        <v>1</v>
      </c>
      <c r="C313" s="99" t="s">
        <v>1571</v>
      </c>
      <c r="D313" s="99" t="s">
        <v>266</v>
      </c>
      <c r="E313" s="97" t="s">
        <v>4</v>
      </c>
      <c r="F313" s="100" t="s">
        <v>380</v>
      </c>
      <c r="G313" s="99" t="s">
        <v>351</v>
      </c>
      <c r="H313" s="101">
        <v>43277</v>
      </c>
      <c r="I313" s="101">
        <v>44586</v>
      </c>
      <c r="J313" s="102" t="s">
        <v>2726</v>
      </c>
      <c r="K313" s="103"/>
      <c r="L313" s="104" t="s">
        <v>384</v>
      </c>
      <c r="M313" s="105">
        <v>0</v>
      </c>
      <c r="N313" s="106">
        <v>2338</v>
      </c>
      <c r="O313" s="103">
        <v>528686</v>
      </c>
      <c r="P313" s="101">
        <v>44586</v>
      </c>
      <c r="Q313" s="103" t="s">
        <v>3136</v>
      </c>
      <c r="R313" s="106">
        <v>2338</v>
      </c>
      <c r="S313" s="110" t="s">
        <v>2812</v>
      </c>
      <c r="T313" s="104"/>
      <c r="U313" s="102" t="s">
        <v>11</v>
      </c>
      <c r="V313" s="102" t="s">
        <v>12</v>
      </c>
      <c r="W313" s="102" t="s">
        <v>13</v>
      </c>
      <c r="X313" s="102" t="s">
        <v>14</v>
      </c>
      <c r="Y313" s="108">
        <v>6210</v>
      </c>
      <c r="Z313" s="108">
        <v>9051101</v>
      </c>
      <c r="AA313" s="139">
        <v>1.5221354166666666E-2</v>
      </c>
      <c r="AB313" s="250" t="s">
        <v>2444</v>
      </c>
    </row>
    <row r="314" spans="1:28" ht="15" customHeight="1" x14ac:dyDescent="0.25">
      <c r="A314" s="97" t="s">
        <v>1830</v>
      </c>
      <c r="B314" s="98">
        <v>1</v>
      </c>
      <c r="C314" s="99" t="s">
        <v>1571</v>
      </c>
      <c r="D314" s="99" t="s">
        <v>266</v>
      </c>
      <c r="E314" s="97" t="s">
        <v>4</v>
      </c>
      <c r="F314" s="100" t="s">
        <v>380</v>
      </c>
      <c r="G314" s="99" t="s">
        <v>351</v>
      </c>
      <c r="H314" s="101">
        <v>43277</v>
      </c>
      <c r="I314" s="101">
        <v>44586</v>
      </c>
      <c r="J314" s="102" t="s">
        <v>2726</v>
      </c>
      <c r="K314" s="103"/>
      <c r="L314" s="104" t="s">
        <v>384</v>
      </c>
      <c r="M314" s="105">
        <v>0</v>
      </c>
      <c r="N314" s="106">
        <v>1336</v>
      </c>
      <c r="O314" s="103">
        <v>529088</v>
      </c>
      <c r="P314" s="101">
        <v>44586</v>
      </c>
      <c r="Q314" s="103" t="s">
        <v>3136</v>
      </c>
      <c r="R314" s="106">
        <v>1336</v>
      </c>
      <c r="S314" s="110" t="s">
        <v>2812</v>
      </c>
      <c r="T314" s="104"/>
      <c r="U314" s="102" t="s">
        <v>11</v>
      </c>
      <c r="V314" s="102" t="s">
        <v>12</v>
      </c>
      <c r="W314" s="102" t="s">
        <v>13</v>
      </c>
      <c r="X314" s="102" t="s">
        <v>14</v>
      </c>
      <c r="Y314" s="108">
        <v>6210</v>
      </c>
      <c r="Z314" s="108">
        <v>9051101</v>
      </c>
      <c r="AA314" s="139">
        <v>8.6979166666666663E-3</v>
      </c>
      <c r="AB314" s="250" t="s">
        <v>2444</v>
      </c>
    </row>
    <row r="315" spans="1:28" ht="15" customHeight="1" x14ac:dyDescent="0.25">
      <c r="A315" s="97" t="s">
        <v>1830</v>
      </c>
      <c r="B315" s="98">
        <v>1</v>
      </c>
      <c r="C315" s="99" t="s">
        <v>1571</v>
      </c>
      <c r="D315" s="99" t="s">
        <v>266</v>
      </c>
      <c r="E315" s="97" t="s">
        <v>4</v>
      </c>
      <c r="F315" s="100" t="s">
        <v>380</v>
      </c>
      <c r="G315" s="99" t="s">
        <v>351</v>
      </c>
      <c r="H315" s="101">
        <v>43277</v>
      </c>
      <c r="I315" s="101">
        <v>44586</v>
      </c>
      <c r="J315" s="102" t="s">
        <v>2726</v>
      </c>
      <c r="K315" s="103"/>
      <c r="L315" s="104" t="s">
        <v>384</v>
      </c>
      <c r="M315" s="105">
        <v>0</v>
      </c>
      <c r="N315" s="106">
        <v>4008</v>
      </c>
      <c r="O315" s="103">
        <v>530146</v>
      </c>
      <c r="P315" s="101">
        <v>44586</v>
      </c>
      <c r="Q315" s="103" t="s">
        <v>3136</v>
      </c>
      <c r="R315" s="106">
        <v>4008</v>
      </c>
      <c r="S315" s="110" t="s">
        <v>2812</v>
      </c>
      <c r="T315" s="104"/>
      <c r="U315" s="102" t="s">
        <v>11</v>
      </c>
      <c r="V315" s="102" t="s">
        <v>12</v>
      </c>
      <c r="W315" s="102" t="s">
        <v>13</v>
      </c>
      <c r="X315" s="102" t="s">
        <v>14</v>
      </c>
      <c r="Y315" s="108">
        <v>6210</v>
      </c>
      <c r="Z315" s="108">
        <v>9051101</v>
      </c>
      <c r="AA315" s="139">
        <v>2.6093749999999999E-2</v>
      </c>
      <c r="AB315" s="250" t="s">
        <v>2444</v>
      </c>
    </row>
    <row r="316" spans="1:28" ht="15" customHeight="1" x14ac:dyDescent="0.25">
      <c r="A316" s="97" t="s">
        <v>1830</v>
      </c>
      <c r="B316" s="98">
        <v>1</v>
      </c>
      <c r="C316" s="99" t="s">
        <v>1571</v>
      </c>
      <c r="D316" s="99" t="s">
        <v>266</v>
      </c>
      <c r="E316" s="97" t="s">
        <v>4</v>
      </c>
      <c r="F316" s="100" t="s">
        <v>380</v>
      </c>
      <c r="G316" s="99" t="s">
        <v>351</v>
      </c>
      <c r="H316" s="101">
        <v>43277</v>
      </c>
      <c r="I316" s="101">
        <v>44587</v>
      </c>
      <c r="J316" s="102" t="s">
        <v>2726</v>
      </c>
      <c r="K316" s="103"/>
      <c r="L316" s="104" t="s">
        <v>384</v>
      </c>
      <c r="M316" s="105">
        <v>0</v>
      </c>
      <c r="N316" s="106">
        <v>3340</v>
      </c>
      <c r="O316" s="103">
        <v>527739</v>
      </c>
      <c r="P316" s="101">
        <v>44587</v>
      </c>
      <c r="Q316" s="103" t="s">
        <v>3147</v>
      </c>
      <c r="R316" s="106">
        <v>3340</v>
      </c>
      <c r="S316" s="110" t="s">
        <v>2812</v>
      </c>
      <c r="T316" s="104"/>
      <c r="U316" s="102" t="s">
        <v>11</v>
      </c>
      <c r="V316" s="102" t="s">
        <v>12</v>
      </c>
      <c r="W316" s="102" t="s">
        <v>13</v>
      </c>
      <c r="X316" s="102" t="s">
        <v>14</v>
      </c>
      <c r="Y316" s="108">
        <v>6210</v>
      </c>
      <c r="Z316" s="108">
        <v>9051101</v>
      </c>
      <c r="AA316" s="139">
        <v>2.1744791666666666E-2</v>
      </c>
      <c r="AB316" s="250" t="s">
        <v>2444</v>
      </c>
    </row>
    <row r="317" spans="1:28" ht="15" customHeight="1" x14ac:dyDescent="0.25">
      <c r="A317" s="97" t="s">
        <v>1830</v>
      </c>
      <c r="B317" s="98">
        <v>1</v>
      </c>
      <c r="C317" s="99" t="s">
        <v>1571</v>
      </c>
      <c r="D317" s="99" t="s">
        <v>266</v>
      </c>
      <c r="E317" s="97" t="s">
        <v>4</v>
      </c>
      <c r="F317" s="100" t="s">
        <v>380</v>
      </c>
      <c r="G317" s="99" t="s">
        <v>351</v>
      </c>
      <c r="H317" s="101">
        <v>43277</v>
      </c>
      <c r="I317" s="101">
        <v>44587</v>
      </c>
      <c r="J317" s="102" t="s">
        <v>2726</v>
      </c>
      <c r="K317" s="103"/>
      <c r="L317" s="104" t="s">
        <v>384</v>
      </c>
      <c r="M317" s="105">
        <v>0</v>
      </c>
      <c r="N317" s="106">
        <v>2338</v>
      </c>
      <c r="O317" s="103">
        <v>529656</v>
      </c>
      <c r="P317" s="101">
        <v>44587</v>
      </c>
      <c r="Q317" s="103" t="s">
        <v>3147</v>
      </c>
      <c r="R317" s="106">
        <v>2338</v>
      </c>
      <c r="S317" s="110" t="s">
        <v>2812</v>
      </c>
      <c r="T317" s="104"/>
      <c r="U317" s="102" t="s">
        <v>11</v>
      </c>
      <c r="V317" s="102" t="s">
        <v>12</v>
      </c>
      <c r="W317" s="102" t="s">
        <v>13</v>
      </c>
      <c r="X317" s="102" t="s">
        <v>14</v>
      </c>
      <c r="Y317" s="108">
        <v>6210</v>
      </c>
      <c r="Z317" s="108">
        <v>9051101</v>
      </c>
      <c r="AA317" s="139">
        <v>1.5221354166666666E-2</v>
      </c>
      <c r="AB317" s="250" t="s">
        <v>2444</v>
      </c>
    </row>
    <row r="318" spans="1:28" ht="15" customHeight="1" x14ac:dyDescent="0.25">
      <c r="A318" s="97" t="s">
        <v>1830</v>
      </c>
      <c r="B318" s="98">
        <v>1</v>
      </c>
      <c r="C318" s="99" t="s">
        <v>1571</v>
      </c>
      <c r="D318" s="99" t="s">
        <v>266</v>
      </c>
      <c r="E318" s="97" t="s">
        <v>4</v>
      </c>
      <c r="F318" s="100" t="s">
        <v>380</v>
      </c>
      <c r="G318" s="99" t="s">
        <v>351</v>
      </c>
      <c r="H318" s="101">
        <v>43277</v>
      </c>
      <c r="I318" s="101">
        <v>44942</v>
      </c>
      <c r="J318" s="102" t="s">
        <v>2726</v>
      </c>
      <c r="K318" s="103" t="s">
        <v>385</v>
      </c>
      <c r="L318" s="104" t="s">
        <v>384</v>
      </c>
      <c r="M318" s="105">
        <v>27286</v>
      </c>
      <c r="N318" s="106">
        <v>27286</v>
      </c>
      <c r="O318" s="103"/>
      <c r="P318" s="101"/>
      <c r="Q318" s="103"/>
      <c r="R318" s="106">
        <v>0</v>
      </c>
      <c r="S318" s="110" t="s">
        <v>2812</v>
      </c>
      <c r="T318" s="104"/>
      <c r="U318" s="102" t="s">
        <v>11</v>
      </c>
      <c r="V318" s="102" t="s">
        <v>12</v>
      </c>
      <c r="W318" s="102" t="s">
        <v>13</v>
      </c>
      <c r="X318" s="102" t="s">
        <v>14</v>
      </c>
      <c r="Y318" s="108">
        <v>6210</v>
      </c>
      <c r="Z318" s="108">
        <v>9051101</v>
      </c>
      <c r="AA318" s="139">
        <v>0</v>
      </c>
      <c r="AB318" s="250" t="s">
        <v>2444</v>
      </c>
    </row>
    <row r="319" spans="1:28" x14ac:dyDescent="0.25">
      <c r="A319" s="97" t="s">
        <v>1838</v>
      </c>
      <c r="B319" s="98">
        <v>1</v>
      </c>
      <c r="C319" s="99" t="s">
        <v>1562</v>
      </c>
      <c r="D319" s="97" t="s">
        <v>266</v>
      </c>
      <c r="E319" s="97" t="s">
        <v>4</v>
      </c>
      <c r="F319" s="97" t="s">
        <v>1456</v>
      </c>
      <c r="G319" s="99" t="s">
        <v>1454</v>
      </c>
      <c r="H319" s="101">
        <v>44168</v>
      </c>
      <c r="I319" s="101">
        <v>44237</v>
      </c>
      <c r="J319" s="102" t="s">
        <v>1051</v>
      </c>
      <c r="K319" s="99" t="s">
        <v>1520</v>
      </c>
      <c r="L319" s="97" t="s">
        <v>1538</v>
      </c>
      <c r="M319" s="105">
        <v>0</v>
      </c>
      <c r="N319" s="114">
        <v>1351.5</v>
      </c>
      <c r="O319" s="103">
        <v>956470</v>
      </c>
      <c r="P319" s="101">
        <v>44237</v>
      </c>
      <c r="Q319" s="103" t="s">
        <v>1739</v>
      </c>
      <c r="R319" s="120">
        <v>1351.5</v>
      </c>
      <c r="S319" s="98" t="s">
        <v>2812</v>
      </c>
      <c r="T319" s="103"/>
      <c r="U319" s="102" t="s">
        <v>11</v>
      </c>
      <c r="V319" s="102" t="s">
        <v>12</v>
      </c>
      <c r="W319" s="102" t="s">
        <v>1440</v>
      </c>
      <c r="X319" s="102" t="s">
        <v>1441</v>
      </c>
      <c r="Y319" s="113">
        <v>4300</v>
      </c>
      <c r="Z319" s="113">
        <v>9051101</v>
      </c>
      <c r="AA319" s="139">
        <v>1</v>
      </c>
      <c r="AB319" s="103" t="s">
        <v>1522</v>
      </c>
    </row>
    <row r="320" spans="1:28" ht="15" customHeight="1" x14ac:dyDescent="0.25">
      <c r="A320" s="97" t="s">
        <v>1827</v>
      </c>
      <c r="B320" s="98">
        <v>1</v>
      </c>
      <c r="C320" s="97" t="s">
        <v>1569</v>
      </c>
      <c r="D320" s="97" t="s">
        <v>266</v>
      </c>
      <c r="E320" s="97" t="s">
        <v>4</v>
      </c>
      <c r="F320" s="97" t="s">
        <v>1098</v>
      </c>
      <c r="G320" s="99" t="s">
        <v>1099</v>
      </c>
      <c r="H320" s="101">
        <v>44109</v>
      </c>
      <c r="I320" s="101">
        <v>44123</v>
      </c>
      <c r="J320" s="102" t="s">
        <v>1051</v>
      </c>
      <c r="K320" s="99" t="s">
        <v>1285</v>
      </c>
      <c r="L320" s="97" t="s">
        <v>1338</v>
      </c>
      <c r="M320" s="105">
        <v>0</v>
      </c>
      <c r="N320" s="114">
        <v>301.67</v>
      </c>
      <c r="O320" s="103">
        <v>11412572</v>
      </c>
      <c r="P320" s="101">
        <v>44123</v>
      </c>
      <c r="Q320" s="103" t="s">
        <v>1339</v>
      </c>
      <c r="R320" s="120">
        <v>301.67</v>
      </c>
      <c r="S320" s="98" t="s">
        <v>2812</v>
      </c>
      <c r="T320" s="103"/>
      <c r="U320" s="102" t="s">
        <v>11</v>
      </c>
      <c r="V320" s="102" t="s">
        <v>12</v>
      </c>
      <c r="W320" s="102" t="s">
        <v>13</v>
      </c>
      <c r="X320" s="102" t="s">
        <v>14</v>
      </c>
      <c r="Y320" s="113">
        <v>5830</v>
      </c>
      <c r="Z320" s="113">
        <v>9051101</v>
      </c>
      <c r="AA320" s="139">
        <v>0.33333701657458564</v>
      </c>
      <c r="AB320" s="103" t="s">
        <v>1286</v>
      </c>
    </row>
    <row r="321" spans="1:28" ht="15" customHeight="1" x14ac:dyDescent="0.25">
      <c r="A321" s="97" t="s">
        <v>1832</v>
      </c>
      <c r="B321" s="98">
        <v>1</v>
      </c>
      <c r="C321" s="99" t="s">
        <v>1564</v>
      </c>
      <c r="D321" s="97" t="s">
        <v>266</v>
      </c>
      <c r="E321" s="97" t="s">
        <v>4</v>
      </c>
      <c r="F321" s="97" t="s">
        <v>468</v>
      </c>
      <c r="G321" s="99" t="s">
        <v>469</v>
      </c>
      <c r="H321" s="101">
        <v>44133</v>
      </c>
      <c r="I321" s="101">
        <v>44279</v>
      </c>
      <c r="J321" s="102" t="s">
        <v>1051</v>
      </c>
      <c r="K321" s="103"/>
      <c r="L321" s="104" t="s">
        <v>1455</v>
      </c>
      <c r="M321" s="105">
        <v>0</v>
      </c>
      <c r="N321" s="114">
        <v>2880</v>
      </c>
      <c r="O321" s="103" t="s">
        <v>2254</v>
      </c>
      <c r="P321" s="101">
        <v>44279</v>
      </c>
      <c r="Q321" s="103" t="s">
        <v>2242</v>
      </c>
      <c r="R321" s="105">
        <v>2880</v>
      </c>
      <c r="S321" s="98" t="s">
        <v>2812</v>
      </c>
      <c r="T321" s="103"/>
      <c r="U321" s="102" t="s">
        <v>11</v>
      </c>
      <c r="V321" s="102" t="s">
        <v>12</v>
      </c>
      <c r="W321" s="102" t="s">
        <v>13</v>
      </c>
      <c r="X321" s="102" t="s">
        <v>14</v>
      </c>
      <c r="Y321" s="113">
        <v>6281</v>
      </c>
      <c r="Z321" s="113">
        <v>9051101</v>
      </c>
      <c r="AA321" s="144">
        <v>1.4265335235378032E-2</v>
      </c>
      <c r="AB321" s="118" t="s">
        <v>1382</v>
      </c>
    </row>
    <row r="322" spans="1:28" ht="15" customHeight="1" x14ac:dyDescent="0.25">
      <c r="A322" s="97" t="s">
        <v>1832</v>
      </c>
      <c r="B322" s="98">
        <v>1</v>
      </c>
      <c r="C322" s="99" t="s">
        <v>1564</v>
      </c>
      <c r="D322" s="97" t="s">
        <v>266</v>
      </c>
      <c r="E322" s="97" t="s">
        <v>4</v>
      </c>
      <c r="F322" s="97" t="s">
        <v>468</v>
      </c>
      <c r="G322" s="99" t="s">
        <v>469</v>
      </c>
      <c r="H322" s="101">
        <v>44133</v>
      </c>
      <c r="I322" s="101">
        <v>44279</v>
      </c>
      <c r="J322" s="102" t="s">
        <v>1051</v>
      </c>
      <c r="K322" s="103"/>
      <c r="L322" s="104" t="s">
        <v>1455</v>
      </c>
      <c r="M322" s="105">
        <v>0</v>
      </c>
      <c r="N322" s="114">
        <v>5760</v>
      </c>
      <c r="O322" s="103" t="s">
        <v>2255</v>
      </c>
      <c r="P322" s="101">
        <v>44279</v>
      </c>
      <c r="Q322" s="103" t="s">
        <v>2242</v>
      </c>
      <c r="R322" s="105">
        <v>5760</v>
      </c>
      <c r="S322" s="98" t="s">
        <v>2812</v>
      </c>
      <c r="T322" s="103"/>
      <c r="U322" s="102" t="s">
        <v>11</v>
      </c>
      <c r="V322" s="102" t="s">
        <v>12</v>
      </c>
      <c r="W322" s="102" t="s">
        <v>13</v>
      </c>
      <c r="X322" s="102" t="s">
        <v>14</v>
      </c>
      <c r="Y322" s="113">
        <v>6281</v>
      </c>
      <c r="Z322" s="113">
        <v>9051101</v>
      </c>
      <c r="AA322" s="144">
        <v>2.8530670470756064E-2</v>
      </c>
      <c r="AB322" s="118" t="s">
        <v>1382</v>
      </c>
    </row>
    <row r="323" spans="1:28" ht="15" customHeight="1" x14ac:dyDescent="0.25">
      <c r="A323" s="97" t="s">
        <v>1832</v>
      </c>
      <c r="B323" s="98">
        <v>1</v>
      </c>
      <c r="C323" s="99" t="s">
        <v>1564</v>
      </c>
      <c r="D323" s="97" t="s">
        <v>266</v>
      </c>
      <c r="E323" s="97" t="s">
        <v>4</v>
      </c>
      <c r="F323" s="97" t="s">
        <v>468</v>
      </c>
      <c r="G323" s="99" t="s">
        <v>469</v>
      </c>
      <c r="H323" s="101">
        <v>44133</v>
      </c>
      <c r="I323" s="101">
        <v>44305</v>
      </c>
      <c r="J323" s="102" t="s">
        <v>1051</v>
      </c>
      <c r="K323" s="103"/>
      <c r="L323" s="104" t="s">
        <v>1455</v>
      </c>
      <c r="M323" s="105">
        <v>0</v>
      </c>
      <c r="N323" s="114">
        <v>5184</v>
      </c>
      <c r="O323" s="103" t="s">
        <v>2342</v>
      </c>
      <c r="P323" s="101">
        <v>44305</v>
      </c>
      <c r="Q323" s="103" t="s">
        <v>2336</v>
      </c>
      <c r="R323" s="105">
        <v>5184</v>
      </c>
      <c r="S323" s="98" t="s">
        <v>2812</v>
      </c>
      <c r="T323" s="103"/>
      <c r="U323" s="102" t="s">
        <v>11</v>
      </c>
      <c r="V323" s="102" t="s">
        <v>12</v>
      </c>
      <c r="W323" s="102" t="s">
        <v>13</v>
      </c>
      <c r="X323" s="102" t="s">
        <v>14</v>
      </c>
      <c r="Y323" s="113">
        <v>6281</v>
      </c>
      <c r="Z323" s="113">
        <v>9051101</v>
      </c>
      <c r="AA323" s="144">
        <v>2.5677603423680456E-2</v>
      </c>
      <c r="AB323" s="118" t="s">
        <v>1382</v>
      </c>
    </row>
    <row r="324" spans="1:28" ht="15" customHeight="1" x14ac:dyDescent="0.25">
      <c r="A324" s="97" t="s">
        <v>1832</v>
      </c>
      <c r="B324" s="98">
        <v>1</v>
      </c>
      <c r="C324" s="97" t="s">
        <v>1564</v>
      </c>
      <c r="D324" s="97" t="s">
        <v>266</v>
      </c>
      <c r="E324" s="97" t="s">
        <v>4</v>
      </c>
      <c r="F324" s="100" t="s">
        <v>468</v>
      </c>
      <c r="G324" s="97" t="s">
        <v>469</v>
      </c>
      <c r="H324" s="101">
        <v>44133</v>
      </c>
      <c r="I324" s="101">
        <v>44305</v>
      </c>
      <c r="J324" s="102" t="s">
        <v>1051</v>
      </c>
      <c r="K324" s="103"/>
      <c r="L324" s="104" t="s">
        <v>1455</v>
      </c>
      <c r="M324" s="105">
        <v>0</v>
      </c>
      <c r="N324" s="106">
        <v>3168</v>
      </c>
      <c r="O324" s="103" t="s">
        <v>2343</v>
      </c>
      <c r="P324" s="101">
        <v>44305</v>
      </c>
      <c r="Q324" s="103" t="s">
        <v>2336</v>
      </c>
      <c r="R324" s="106">
        <v>3168</v>
      </c>
      <c r="S324" s="98" t="s">
        <v>2812</v>
      </c>
      <c r="T324" s="104"/>
      <c r="U324" s="102" t="s">
        <v>11</v>
      </c>
      <c r="V324" s="102" t="s">
        <v>12</v>
      </c>
      <c r="W324" s="102" t="s">
        <v>13</v>
      </c>
      <c r="X324" s="102" t="s">
        <v>14</v>
      </c>
      <c r="Y324" s="108">
        <v>6281</v>
      </c>
      <c r="Z324" s="108">
        <v>9051101</v>
      </c>
      <c r="AA324" s="144">
        <v>1.5691868758915834E-2</v>
      </c>
      <c r="AB324" s="115" t="s">
        <v>1382</v>
      </c>
    </row>
    <row r="325" spans="1:28" ht="15" customHeight="1" x14ac:dyDescent="0.25">
      <c r="A325" s="97" t="s">
        <v>1832</v>
      </c>
      <c r="B325" s="98">
        <v>1</v>
      </c>
      <c r="C325" s="97" t="s">
        <v>1564</v>
      </c>
      <c r="D325" s="97" t="s">
        <v>266</v>
      </c>
      <c r="E325" s="97" t="s">
        <v>4</v>
      </c>
      <c r="F325" s="100" t="s">
        <v>468</v>
      </c>
      <c r="G325" s="97" t="s">
        <v>469</v>
      </c>
      <c r="H325" s="101">
        <v>44133</v>
      </c>
      <c r="I325" s="101">
        <v>44306</v>
      </c>
      <c r="J325" s="102" t="s">
        <v>1051</v>
      </c>
      <c r="K325" s="103"/>
      <c r="L325" s="104" t="s">
        <v>1455</v>
      </c>
      <c r="M325" s="105">
        <v>0</v>
      </c>
      <c r="N325" s="106">
        <v>6624</v>
      </c>
      <c r="O325" s="103" t="s">
        <v>2352</v>
      </c>
      <c r="P325" s="101">
        <v>44306</v>
      </c>
      <c r="Q325" s="103" t="s">
        <v>2353</v>
      </c>
      <c r="R325" s="106">
        <v>6624</v>
      </c>
      <c r="S325" s="98" t="s">
        <v>2812</v>
      </c>
      <c r="T325" s="104"/>
      <c r="U325" s="102" t="s">
        <v>11</v>
      </c>
      <c r="V325" s="102" t="s">
        <v>12</v>
      </c>
      <c r="W325" s="102" t="s">
        <v>13</v>
      </c>
      <c r="X325" s="102" t="s">
        <v>14</v>
      </c>
      <c r="Y325" s="108">
        <v>6281</v>
      </c>
      <c r="Z325" s="108">
        <v>9051101</v>
      </c>
      <c r="AA325" s="144">
        <v>3.2810271041369472E-2</v>
      </c>
      <c r="AB325" s="115" t="s">
        <v>1382</v>
      </c>
    </row>
    <row r="326" spans="1:28" ht="15" customHeight="1" x14ac:dyDescent="0.25">
      <c r="A326" s="97" t="s">
        <v>1832</v>
      </c>
      <c r="B326" s="98">
        <v>1</v>
      </c>
      <c r="C326" s="97" t="s">
        <v>1564</v>
      </c>
      <c r="D326" s="97" t="s">
        <v>266</v>
      </c>
      <c r="E326" s="97" t="s">
        <v>4</v>
      </c>
      <c r="F326" s="97" t="s">
        <v>468</v>
      </c>
      <c r="G326" s="99" t="s">
        <v>469</v>
      </c>
      <c r="H326" s="101">
        <v>44133</v>
      </c>
      <c r="I326" s="101">
        <v>44356</v>
      </c>
      <c r="J326" s="102" t="s">
        <v>1051</v>
      </c>
      <c r="K326" s="103"/>
      <c r="L326" s="97" t="s">
        <v>1455</v>
      </c>
      <c r="M326" s="105">
        <v>0</v>
      </c>
      <c r="N326" s="114">
        <v>6336</v>
      </c>
      <c r="O326" s="103" t="s">
        <v>2628</v>
      </c>
      <c r="P326" s="101">
        <v>44356</v>
      </c>
      <c r="Q326" s="103" t="s">
        <v>2629</v>
      </c>
      <c r="R326" s="105">
        <v>6336</v>
      </c>
      <c r="S326" s="98" t="s">
        <v>2812</v>
      </c>
      <c r="T326" s="103"/>
      <c r="U326" s="102" t="s">
        <v>11</v>
      </c>
      <c r="V326" s="102" t="s">
        <v>12</v>
      </c>
      <c r="W326" s="102" t="s">
        <v>13</v>
      </c>
      <c r="X326" s="102" t="s">
        <v>14</v>
      </c>
      <c r="Y326" s="113">
        <v>6281</v>
      </c>
      <c r="Z326" s="113">
        <v>9051101</v>
      </c>
      <c r="AA326" s="138">
        <v>3.1383737517831668E-2</v>
      </c>
      <c r="AB326" s="115" t="s">
        <v>1382</v>
      </c>
    </row>
    <row r="327" spans="1:28" ht="15" customHeight="1" x14ac:dyDescent="0.25">
      <c r="A327" s="97" t="s">
        <v>1832</v>
      </c>
      <c r="B327" s="98">
        <v>1</v>
      </c>
      <c r="C327" s="97" t="s">
        <v>1564</v>
      </c>
      <c r="D327" s="97" t="s">
        <v>266</v>
      </c>
      <c r="E327" s="97" t="s">
        <v>4</v>
      </c>
      <c r="F327" s="97" t="s">
        <v>468</v>
      </c>
      <c r="G327" s="99" t="s">
        <v>469</v>
      </c>
      <c r="H327" s="101">
        <v>44133</v>
      </c>
      <c r="I327" s="101">
        <v>44370</v>
      </c>
      <c r="J327" s="102" t="s">
        <v>1051</v>
      </c>
      <c r="K327" s="103"/>
      <c r="L327" s="97" t="s">
        <v>1455</v>
      </c>
      <c r="M327" s="105">
        <v>0</v>
      </c>
      <c r="N327" s="114">
        <v>2880</v>
      </c>
      <c r="O327" s="103" t="s">
        <v>2704</v>
      </c>
      <c r="P327" s="101">
        <v>44370</v>
      </c>
      <c r="Q327" s="103" t="s">
        <v>2705</v>
      </c>
      <c r="R327" s="105">
        <v>2880</v>
      </c>
      <c r="S327" s="98" t="s">
        <v>2812</v>
      </c>
      <c r="T327" s="103"/>
      <c r="U327" s="102" t="s">
        <v>11</v>
      </c>
      <c r="V327" s="102" t="s">
        <v>12</v>
      </c>
      <c r="W327" s="102" t="s">
        <v>13</v>
      </c>
      <c r="X327" s="102" t="s">
        <v>14</v>
      </c>
      <c r="Y327" s="113">
        <v>6281</v>
      </c>
      <c r="Z327" s="113">
        <v>9051101</v>
      </c>
      <c r="AA327" s="138">
        <v>1.4265335235378032E-2</v>
      </c>
      <c r="AB327" s="115" t="s">
        <v>1382</v>
      </c>
    </row>
    <row r="328" spans="1:28" ht="15" customHeight="1" x14ac:dyDescent="0.25">
      <c r="A328" s="97" t="s">
        <v>1832</v>
      </c>
      <c r="B328" s="98">
        <v>1</v>
      </c>
      <c r="C328" s="99" t="s">
        <v>1564</v>
      </c>
      <c r="D328" s="97" t="s">
        <v>266</v>
      </c>
      <c r="E328" s="97" t="s">
        <v>4</v>
      </c>
      <c r="F328" s="99" t="s">
        <v>468</v>
      </c>
      <c r="G328" s="99" t="s">
        <v>469</v>
      </c>
      <c r="H328" s="101">
        <v>44133</v>
      </c>
      <c r="I328" s="101">
        <v>44448</v>
      </c>
      <c r="J328" s="102" t="s">
        <v>1051</v>
      </c>
      <c r="K328" s="103"/>
      <c r="L328" s="104" t="s">
        <v>1455</v>
      </c>
      <c r="M328" s="105">
        <v>0</v>
      </c>
      <c r="N328" s="105">
        <v>3168</v>
      </c>
      <c r="O328" s="103" t="s">
        <v>2980</v>
      </c>
      <c r="P328" s="101">
        <v>44448</v>
      </c>
      <c r="Q328" s="103" t="s">
        <v>2981</v>
      </c>
      <c r="R328" s="105">
        <v>3168</v>
      </c>
      <c r="S328" s="110" t="s">
        <v>2812</v>
      </c>
      <c r="T328" s="97"/>
      <c r="U328" s="102" t="s">
        <v>11</v>
      </c>
      <c r="V328" s="102" t="s">
        <v>12</v>
      </c>
      <c r="W328" s="102" t="s">
        <v>13</v>
      </c>
      <c r="X328" s="102" t="s">
        <v>14</v>
      </c>
      <c r="Y328" s="113">
        <v>6281</v>
      </c>
      <c r="Z328" s="113">
        <v>9051101</v>
      </c>
      <c r="AA328" s="139">
        <v>1.5691868758915834E-2</v>
      </c>
      <c r="AB328" s="99" t="s">
        <v>1382</v>
      </c>
    </row>
    <row r="329" spans="1:28" ht="15" customHeight="1" x14ac:dyDescent="0.25">
      <c r="A329" s="97" t="s">
        <v>1832</v>
      </c>
      <c r="B329" s="98">
        <v>1</v>
      </c>
      <c r="C329" s="99" t="s">
        <v>1564</v>
      </c>
      <c r="D329" s="97" t="s">
        <v>266</v>
      </c>
      <c r="E329" s="97" t="s">
        <v>4</v>
      </c>
      <c r="F329" s="99" t="s">
        <v>468</v>
      </c>
      <c r="G329" s="99" t="s">
        <v>469</v>
      </c>
      <c r="H329" s="101">
        <v>44133</v>
      </c>
      <c r="I329" s="101">
        <v>44461</v>
      </c>
      <c r="J329" s="102" t="s">
        <v>2726</v>
      </c>
      <c r="K329" s="103"/>
      <c r="L329" s="104" t="s">
        <v>1455</v>
      </c>
      <c r="M329" s="105">
        <v>0</v>
      </c>
      <c r="N329" s="105">
        <v>11520</v>
      </c>
      <c r="O329" s="103" t="s">
        <v>3000</v>
      </c>
      <c r="P329" s="101">
        <v>44461</v>
      </c>
      <c r="Q329" s="103" t="s">
        <v>3001</v>
      </c>
      <c r="R329" s="105">
        <v>11520</v>
      </c>
      <c r="S329" s="110" t="s">
        <v>2812</v>
      </c>
      <c r="T329" s="97"/>
      <c r="U329" s="102" t="s">
        <v>11</v>
      </c>
      <c r="V329" s="102" t="s">
        <v>12</v>
      </c>
      <c r="W329" s="102" t="s">
        <v>13</v>
      </c>
      <c r="X329" s="102" t="s">
        <v>14</v>
      </c>
      <c r="Y329" s="113">
        <v>6281</v>
      </c>
      <c r="Z329" s="113">
        <v>9051101</v>
      </c>
      <c r="AA329" s="139">
        <v>5.7061340941512127E-2</v>
      </c>
      <c r="AB329" s="99" t="s">
        <v>1382</v>
      </c>
    </row>
    <row r="330" spans="1:28" ht="15" customHeight="1" x14ac:dyDescent="0.25">
      <c r="A330" s="97" t="s">
        <v>1832</v>
      </c>
      <c r="B330" s="98">
        <v>1</v>
      </c>
      <c r="C330" s="99" t="s">
        <v>1564</v>
      </c>
      <c r="D330" s="99" t="s">
        <v>266</v>
      </c>
      <c r="E330" s="97" t="s">
        <v>4</v>
      </c>
      <c r="F330" s="100" t="s">
        <v>468</v>
      </c>
      <c r="G330" s="99" t="s">
        <v>469</v>
      </c>
      <c r="H330" s="101">
        <v>44133</v>
      </c>
      <c r="I330" s="101">
        <v>44491</v>
      </c>
      <c r="J330" s="102" t="s">
        <v>2726</v>
      </c>
      <c r="K330" s="103"/>
      <c r="L330" s="104" t="s">
        <v>1455</v>
      </c>
      <c r="M330" s="105">
        <v>0</v>
      </c>
      <c r="N330" s="106">
        <v>6480</v>
      </c>
      <c r="O330" s="103" t="s">
        <v>3034</v>
      </c>
      <c r="P330" s="101">
        <v>44491</v>
      </c>
      <c r="Q330" s="103" t="s">
        <v>3035</v>
      </c>
      <c r="R330" s="106">
        <v>6480</v>
      </c>
      <c r="S330" s="98" t="s">
        <v>2812</v>
      </c>
      <c r="T330" s="104"/>
      <c r="U330" s="102" t="s">
        <v>11</v>
      </c>
      <c r="V330" s="102" t="s">
        <v>12</v>
      </c>
      <c r="W330" s="102" t="s">
        <v>13</v>
      </c>
      <c r="X330" s="102" t="s">
        <v>14</v>
      </c>
      <c r="Y330" s="108">
        <v>6281</v>
      </c>
      <c r="Z330" s="108">
        <v>9051101</v>
      </c>
      <c r="AA330" s="138">
        <v>3.209700427960057E-2</v>
      </c>
      <c r="AB330" s="111" t="s">
        <v>1382</v>
      </c>
    </row>
    <row r="331" spans="1:28" ht="15" customHeight="1" x14ac:dyDescent="0.25">
      <c r="A331" s="97" t="s">
        <v>1832</v>
      </c>
      <c r="B331" s="98">
        <v>1</v>
      </c>
      <c r="C331" s="97" t="s">
        <v>1564</v>
      </c>
      <c r="D331" s="97" t="s">
        <v>266</v>
      </c>
      <c r="E331" s="97" t="s">
        <v>4</v>
      </c>
      <c r="F331" s="100" t="s">
        <v>468</v>
      </c>
      <c r="G331" s="97" t="s">
        <v>469</v>
      </c>
      <c r="H331" s="101">
        <v>44133</v>
      </c>
      <c r="I331" s="101">
        <v>44531</v>
      </c>
      <c r="J331" s="102" t="s">
        <v>2726</v>
      </c>
      <c r="K331" s="103"/>
      <c r="L331" s="104" t="s">
        <v>1455</v>
      </c>
      <c r="M331" s="105">
        <v>0</v>
      </c>
      <c r="N331" s="106">
        <v>5760</v>
      </c>
      <c r="O331" s="103" t="s">
        <v>3063</v>
      </c>
      <c r="P331" s="101">
        <v>44531</v>
      </c>
      <c r="Q331" s="103" t="s">
        <v>3064</v>
      </c>
      <c r="R331" s="106">
        <v>5760</v>
      </c>
      <c r="S331" s="102" t="s">
        <v>2812</v>
      </c>
      <c r="T331" s="104"/>
      <c r="U331" s="102" t="s">
        <v>11</v>
      </c>
      <c r="V331" s="102" t="s">
        <v>12</v>
      </c>
      <c r="W331" s="102" t="s">
        <v>13</v>
      </c>
      <c r="X331" s="102" t="s">
        <v>14</v>
      </c>
      <c r="Y331" s="108">
        <v>6281</v>
      </c>
      <c r="Z331" s="108">
        <v>9051101</v>
      </c>
      <c r="AA331" s="138">
        <v>2.8530670470756064E-2</v>
      </c>
      <c r="AB331" s="99" t="s">
        <v>1382</v>
      </c>
    </row>
    <row r="332" spans="1:28" ht="15" customHeight="1" x14ac:dyDescent="0.25">
      <c r="A332" s="97" t="s">
        <v>1832</v>
      </c>
      <c r="B332" s="98">
        <v>1</v>
      </c>
      <c r="C332" s="99" t="s">
        <v>1564</v>
      </c>
      <c r="D332" s="99" t="s">
        <v>266</v>
      </c>
      <c r="E332" s="97" t="s">
        <v>4</v>
      </c>
      <c r="F332" s="100" t="s">
        <v>468</v>
      </c>
      <c r="G332" s="99" t="s">
        <v>469</v>
      </c>
      <c r="H332" s="101">
        <v>44133</v>
      </c>
      <c r="I332" s="101">
        <v>44550</v>
      </c>
      <c r="J332" s="102" t="s">
        <v>2726</v>
      </c>
      <c r="K332" s="103"/>
      <c r="L332" s="104" t="s">
        <v>1455</v>
      </c>
      <c r="M332" s="105">
        <v>0</v>
      </c>
      <c r="N332" s="106">
        <v>6048</v>
      </c>
      <c r="O332" s="103" t="s">
        <v>3087</v>
      </c>
      <c r="P332" s="101">
        <v>44550</v>
      </c>
      <c r="Q332" s="103" t="s">
        <v>3088</v>
      </c>
      <c r="R332" s="106">
        <v>6048</v>
      </c>
      <c r="S332" s="110" t="s">
        <v>2812</v>
      </c>
      <c r="T332" s="104"/>
      <c r="U332" s="102" t="s">
        <v>11</v>
      </c>
      <c r="V332" s="102" t="s">
        <v>12</v>
      </c>
      <c r="W332" s="102" t="s">
        <v>13</v>
      </c>
      <c r="X332" s="102" t="s">
        <v>14</v>
      </c>
      <c r="Y332" s="108">
        <v>6281</v>
      </c>
      <c r="Z332" s="108">
        <v>9051101</v>
      </c>
      <c r="AA332" s="139">
        <v>2.9957203994293864E-2</v>
      </c>
      <c r="AB332" s="111" t="s">
        <v>1382</v>
      </c>
    </row>
    <row r="333" spans="1:28" ht="15" customHeight="1" x14ac:dyDescent="0.25">
      <c r="A333" s="97" t="s">
        <v>1832</v>
      </c>
      <c r="B333" s="98">
        <v>1</v>
      </c>
      <c r="C333" s="99" t="s">
        <v>1564</v>
      </c>
      <c r="D333" s="99" t="s">
        <v>266</v>
      </c>
      <c r="E333" s="97" t="s">
        <v>4</v>
      </c>
      <c r="F333" s="100" t="s">
        <v>468</v>
      </c>
      <c r="G333" s="99" t="s">
        <v>469</v>
      </c>
      <c r="H333" s="101">
        <v>44133</v>
      </c>
      <c r="I333" s="101">
        <v>44573</v>
      </c>
      <c r="J333" s="102" t="s">
        <v>2726</v>
      </c>
      <c r="K333" s="103"/>
      <c r="L333" s="104" t="s">
        <v>1455</v>
      </c>
      <c r="M333" s="105">
        <v>0</v>
      </c>
      <c r="N333" s="106">
        <v>3024</v>
      </c>
      <c r="O333" s="103" t="s">
        <v>3109</v>
      </c>
      <c r="P333" s="101">
        <v>44573</v>
      </c>
      <c r="Q333" s="103" t="s">
        <v>3110</v>
      </c>
      <c r="R333" s="106">
        <v>3024</v>
      </c>
      <c r="S333" s="110" t="s">
        <v>2812</v>
      </c>
      <c r="T333" s="104"/>
      <c r="U333" s="102" t="s">
        <v>11</v>
      </c>
      <c r="V333" s="102" t="s">
        <v>12</v>
      </c>
      <c r="W333" s="102" t="s">
        <v>13</v>
      </c>
      <c r="X333" s="102" t="s">
        <v>14</v>
      </c>
      <c r="Y333" s="108">
        <v>6281</v>
      </c>
      <c r="Z333" s="108">
        <v>9051101</v>
      </c>
      <c r="AA333" s="139">
        <v>1.4978601997146932E-2</v>
      </c>
      <c r="AB333" s="111" t="s">
        <v>1382</v>
      </c>
    </row>
    <row r="334" spans="1:28" ht="15" customHeight="1" x14ac:dyDescent="0.25">
      <c r="A334" s="233" t="s">
        <v>1832</v>
      </c>
      <c r="B334" s="234">
        <v>1</v>
      </c>
      <c r="C334" s="235" t="s">
        <v>1564</v>
      </c>
      <c r="D334" s="235" t="s">
        <v>266</v>
      </c>
      <c r="E334" s="233" t="s">
        <v>4</v>
      </c>
      <c r="F334" s="236" t="s">
        <v>468</v>
      </c>
      <c r="G334" s="235" t="s">
        <v>469</v>
      </c>
      <c r="H334" s="237">
        <v>44133</v>
      </c>
      <c r="I334" s="237">
        <v>45849</v>
      </c>
      <c r="J334" s="238" t="s">
        <v>2726</v>
      </c>
      <c r="K334" s="239" t="s">
        <v>1393</v>
      </c>
      <c r="L334" s="240" t="s">
        <v>1455</v>
      </c>
      <c r="M334" s="241">
        <v>24768</v>
      </c>
      <c r="N334" s="242">
        <v>24768</v>
      </c>
      <c r="O334" s="239"/>
      <c r="P334" s="237"/>
      <c r="Q334" s="239"/>
      <c r="R334" s="242">
        <v>0</v>
      </c>
      <c r="S334" s="243" t="s">
        <v>2812</v>
      </c>
      <c r="T334" s="240"/>
      <c r="U334" s="238" t="s">
        <v>11</v>
      </c>
      <c r="V334" s="238" t="s">
        <v>12</v>
      </c>
      <c r="W334" s="238" t="s">
        <v>13</v>
      </c>
      <c r="X334" s="238" t="s">
        <v>14</v>
      </c>
      <c r="Y334" s="244">
        <v>6281</v>
      </c>
      <c r="Z334" s="244">
        <v>9051101</v>
      </c>
      <c r="AA334" s="246">
        <v>0</v>
      </c>
      <c r="AB334" s="245" t="s">
        <v>1382</v>
      </c>
    </row>
    <row r="335" spans="1:28" ht="15" customHeight="1" x14ac:dyDescent="0.25">
      <c r="A335" s="97" t="s">
        <v>1835</v>
      </c>
      <c r="B335" s="98">
        <v>1</v>
      </c>
      <c r="C335" s="97" t="s">
        <v>1570</v>
      </c>
      <c r="D335" s="99" t="s">
        <v>266</v>
      </c>
      <c r="E335" s="97" t="s">
        <v>4</v>
      </c>
      <c r="F335" s="100" t="s">
        <v>1366</v>
      </c>
      <c r="G335" s="99" t="s">
        <v>1365</v>
      </c>
      <c r="H335" s="101">
        <v>44124</v>
      </c>
      <c r="I335" s="101">
        <v>44132</v>
      </c>
      <c r="J335" s="102" t="s">
        <v>1051</v>
      </c>
      <c r="K335" s="103"/>
      <c r="L335" s="104" t="s">
        <v>1418</v>
      </c>
      <c r="M335" s="105">
        <v>0</v>
      </c>
      <c r="N335" s="106">
        <v>318.12</v>
      </c>
      <c r="O335" s="103"/>
      <c r="P335" s="101"/>
      <c r="Q335" s="103"/>
      <c r="R335" s="106">
        <v>318.12</v>
      </c>
      <c r="S335" s="98" t="s">
        <v>2812</v>
      </c>
      <c r="T335" s="104"/>
      <c r="U335" s="102" t="s">
        <v>11</v>
      </c>
      <c r="V335" s="102" t="s">
        <v>12</v>
      </c>
      <c r="W335" s="102" t="s">
        <v>1440</v>
      </c>
      <c r="X335" s="102" t="s">
        <v>1441</v>
      </c>
      <c r="Y335" s="108">
        <v>4300</v>
      </c>
      <c r="Z335" s="108">
        <v>9051101</v>
      </c>
      <c r="AA335" s="138">
        <v>1</v>
      </c>
      <c r="AB335" s="111" t="s">
        <v>1422</v>
      </c>
    </row>
    <row r="336" spans="1:28" ht="15" customHeight="1" x14ac:dyDescent="0.25">
      <c r="A336" s="97" t="s">
        <v>1835</v>
      </c>
      <c r="B336" s="98">
        <v>1</v>
      </c>
      <c r="C336" s="97" t="s">
        <v>1570</v>
      </c>
      <c r="D336" s="97" t="s">
        <v>266</v>
      </c>
      <c r="E336" s="97" t="s">
        <v>4</v>
      </c>
      <c r="F336" s="99" t="s">
        <v>1366</v>
      </c>
      <c r="G336" s="99" t="s">
        <v>1530</v>
      </c>
      <c r="H336" s="101">
        <v>44168</v>
      </c>
      <c r="I336" s="101">
        <v>44173</v>
      </c>
      <c r="J336" s="102" t="s">
        <v>1051</v>
      </c>
      <c r="K336" s="103"/>
      <c r="L336" s="104" t="s">
        <v>1528</v>
      </c>
      <c r="M336" s="105">
        <v>0</v>
      </c>
      <c r="N336" s="105">
        <v>484.13</v>
      </c>
      <c r="O336" s="103"/>
      <c r="P336" s="101"/>
      <c r="Q336" s="103"/>
      <c r="R336" s="105">
        <v>484.13</v>
      </c>
      <c r="S336" s="110" t="s">
        <v>2812</v>
      </c>
      <c r="T336" s="97"/>
      <c r="U336" s="102" t="s">
        <v>11</v>
      </c>
      <c r="V336" s="102" t="s">
        <v>12</v>
      </c>
      <c r="W336" s="102" t="s">
        <v>1440</v>
      </c>
      <c r="X336" s="102" t="s">
        <v>1441</v>
      </c>
      <c r="Y336" s="113">
        <v>4300</v>
      </c>
      <c r="Z336" s="113">
        <v>9051101</v>
      </c>
      <c r="AA336" s="138">
        <v>1</v>
      </c>
      <c r="AB336" s="99" t="s">
        <v>1529</v>
      </c>
    </row>
    <row r="337" spans="1:28" ht="15" customHeight="1" x14ac:dyDescent="0.25">
      <c r="A337" s="97" t="s">
        <v>1835</v>
      </c>
      <c r="B337" s="98">
        <v>1</v>
      </c>
      <c r="C337" s="97" t="s">
        <v>1570</v>
      </c>
      <c r="D337" s="99" t="s">
        <v>266</v>
      </c>
      <c r="E337" s="97" t="s">
        <v>4</v>
      </c>
      <c r="F337" s="100" t="s">
        <v>1366</v>
      </c>
      <c r="G337" s="99" t="s">
        <v>1530</v>
      </c>
      <c r="H337" s="101">
        <v>44173</v>
      </c>
      <c r="I337" s="101">
        <v>44175</v>
      </c>
      <c r="J337" s="102" t="s">
        <v>1051</v>
      </c>
      <c r="K337" s="103"/>
      <c r="L337" s="104" t="s">
        <v>1549</v>
      </c>
      <c r="M337" s="105">
        <v>0</v>
      </c>
      <c r="N337" s="106">
        <v>484.13</v>
      </c>
      <c r="O337" s="103"/>
      <c r="P337" s="101"/>
      <c r="Q337" s="103"/>
      <c r="R337" s="106">
        <v>484.13</v>
      </c>
      <c r="S337" s="110" t="s">
        <v>2812</v>
      </c>
      <c r="T337" s="104"/>
      <c r="U337" s="102" t="s">
        <v>11</v>
      </c>
      <c r="V337" s="102" t="s">
        <v>12</v>
      </c>
      <c r="W337" s="102" t="s">
        <v>1440</v>
      </c>
      <c r="X337" s="102" t="s">
        <v>1441</v>
      </c>
      <c r="Y337" s="108">
        <v>4300</v>
      </c>
      <c r="Z337" s="108">
        <v>9051101</v>
      </c>
      <c r="AA337" s="138">
        <v>1</v>
      </c>
      <c r="AB337" s="111" t="s">
        <v>1529</v>
      </c>
    </row>
    <row r="338" spans="1:28" ht="15" customHeight="1" x14ac:dyDescent="0.25">
      <c r="A338" s="97" t="s">
        <v>1835</v>
      </c>
      <c r="B338" s="98">
        <v>1</v>
      </c>
      <c r="C338" s="97" t="s">
        <v>1570</v>
      </c>
      <c r="D338" s="97" t="s">
        <v>266</v>
      </c>
      <c r="E338" s="97" t="s">
        <v>4</v>
      </c>
      <c r="F338" s="99" t="s">
        <v>1366</v>
      </c>
      <c r="G338" s="111" t="s">
        <v>1530</v>
      </c>
      <c r="H338" s="101">
        <v>44204</v>
      </c>
      <c r="I338" s="101">
        <v>44208</v>
      </c>
      <c r="J338" s="102" t="s">
        <v>1051</v>
      </c>
      <c r="K338" s="103"/>
      <c r="L338" s="104" t="s">
        <v>1606</v>
      </c>
      <c r="M338" s="105">
        <v>0</v>
      </c>
      <c r="N338" s="105">
        <v>795.26</v>
      </c>
      <c r="O338" s="103"/>
      <c r="P338" s="101"/>
      <c r="Q338" s="103"/>
      <c r="R338" s="105">
        <v>795.26</v>
      </c>
      <c r="S338" s="110" t="s">
        <v>2812</v>
      </c>
      <c r="T338" s="97"/>
      <c r="U338" s="102" t="s">
        <v>11</v>
      </c>
      <c r="V338" s="102" t="s">
        <v>12</v>
      </c>
      <c r="W338" s="102" t="s">
        <v>1440</v>
      </c>
      <c r="X338" s="102" t="s">
        <v>1441</v>
      </c>
      <c r="Y338" s="113">
        <v>4300</v>
      </c>
      <c r="Z338" s="113">
        <v>9051101</v>
      </c>
      <c r="AA338" s="138">
        <v>1</v>
      </c>
      <c r="AB338" s="111" t="s">
        <v>1607</v>
      </c>
    </row>
    <row r="339" spans="1:28" ht="15" customHeight="1" x14ac:dyDescent="0.25">
      <c r="A339" s="97" t="s">
        <v>1835</v>
      </c>
      <c r="B339" s="98">
        <v>1</v>
      </c>
      <c r="C339" s="97" t="s">
        <v>1570</v>
      </c>
      <c r="D339" s="97" t="s">
        <v>266</v>
      </c>
      <c r="E339" s="97" t="s">
        <v>4</v>
      </c>
      <c r="F339" s="99" t="s">
        <v>1366</v>
      </c>
      <c r="G339" s="99" t="s">
        <v>1365</v>
      </c>
      <c r="H339" s="101">
        <v>44210</v>
      </c>
      <c r="I339" s="101">
        <v>44351</v>
      </c>
      <c r="J339" s="102" t="s">
        <v>1051</v>
      </c>
      <c r="K339" s="103"/>
      <c r="L339" s="99" t="s">
        <v>2630</v>
      </c>
      <c r="M339" s="105">
        <v>0</v>
      </c>
      <c r="N339" s="105">
        <v>466.62</v>
      </c>
      <c r="O339" s="103"/>
      <c r="P339" s="101"/>
      <c r="Q339" s="103"/>
      <c r="R339" s="105">
        <v>466.62</v>
      </c>
      <c r="S339" s="110" t="s">
        <v>2812</v>
      </c>
      <c r="T339" s="97"/>
      <c r="U339" s="102" t="s">
        <v>11</v>
      </c>
      <c r="V339" s="102" t="s">
        <v>12</v>
      </c>
      <c r="W339" s="102" t="s">
        <v>1440</v>
      </c>
      <c r="X339" s="102" t="s">
        <v>1441</v>
      </c>
      <c r="Y339" s="113">
        <v>4300</v>
      </c>
      <c r="Z339" s="113">
        <v>9051101</v>
      </c>
      <c r="AA339" s="138">
        <v>1</v>
      </c>
      <c r="AB339" s="99" t="s">
        <v>2752</v>
      </c>
    </row>
    <row r="340" spans="1:28" ht="15" customHeight="1" x14ac:dyDescent="0.25">
      <c r="A340" s="97" t="s">
        <v>1834</v>
      </c>
      <c r="B340" s="98">
        <v>1</v>
      </c>
      <c r="C340" s="97" t="s">
        <v>1656</v>
      </c>
      <c r="D340" s="97" t="s">
        <v>266</v>
      </c>
      <c r="E340" s="97" t="s">
        <v>4</v>
      </c>
      <c r="F340" s="99" t="s">
        <v>1366</v>
      </c>
      <c r="G340" s="99" t="s">
        <v>2747</v>
      </c>
      <c r="H340" s="101">
        <v>44386</v>
      </c>
      <c r="I340" s="101">
        <v>44389</v>
      </c>
      <c r="J340" s="102" t="s">
        <v>2726</v>
      </c>
      <c r="K340" s="103"/>
      <c r="L340" s="99" t="s">
        <v>2737</v>
      </c>
      <c r="M340" s="105">
        <v>0</v>
      </c>
      <c r="N340" s="105">
        <v>0</v>
      </c>
      <c r="O340" s="103"/>
      <c r="P340" s="101"/>
      <c r="Q340" s="103"/>
      <c r="R340" s="105">
        <v>0</v>
      </c>
      <c r="S340" s="110" t="s">
        <v>2812</v>
      </c>
      <c r="T340" s="97"/>
      <c r="U340" s="102" t="s">
        <v>11</v>
      </c>
      <c r="V340" s="102" t="s">
        <v>12</v>
      </c>
      <c r="W340" s="102" t="s">
        <v>1440</v>
      </c>
      <c r="X340" s="102" t="s">
        <v>1441</v>
      </c>
      <c r="Y340" s="113">
        <v>4300</v>
      </c>
      <c r="Z340" s="113">
        <v>9051101</v>
      </c>
      <c r="AA340" s="138">
        <v>1</v>
      </c>
      <c r="AB340" s="99" t="s">
        <v>2766</v>
      </c>
    </row>
    <row r="341" spans="1:28" ht="15" customHeight="1" x14ac:dyDescent="0.25">
      <c r="A341" s="97" t="s">
        <v>1834</v>
      </c>
      <c r="B341" s="98">
        <v>1</v>
      </c>
      <c r="C341" s="97" t="s">
        <v>1656</v>
      </c>
      <c r="D341" s="97" t="s">
        <v>266</v>
      </c>
      <c r="E341" s="97" t="s">
        <v>4</v>
      </c>
      <c r="F341" s="99" t="s">
        <v>1366</v>
      </c>
      <c r="G341" s="99" t="s">
        <v>2778</v>
      </c>
      <c r="H341" s="101">
        <v>44390</v>
      </c>
      <c r="I341" s="101">
        <v>44399</v>
      </c>
      <c r="J341" s="102" t="s">
        <v>2726</v>
      </c>
      <c r="K341" s="103"/>
      <c r="L341" s="99" t="s">
        <v>2738</v>
      </c>
      <c r="M341" s="105">
        <v>0</v>
      </c>
      <c r="N341" s="105">
        <v>918.52</v>
      </c>
      <c r="O341" s="103"/>
      <c r="P341" s="101"/>
      <c r="Q341" s="103"/>
      <c r="R341" s="105">
        <v>918.52</v>
      </c>
      <c r="S341" s="110" t="s">
        <v>2812</v>
      </c>
      <c r="T341" s="97"/>
      <c r="U341" s="102" t="s">
        <v>11</v>
      </c>
      <c r="V341" s="102" t="s">
        <v>12</v>
      </c>
      <c r="W341" s="102" t="s">
        <v>1440</v>
      </c>
      <c r="X341" s="102" t="s">
        <v>1441</v>
      </c>
      <c r="Y341" s="113">
        <v>4300</v>
      </c>
      <c r="Z341" s="113">
        <v>9051101</v>
      </c>
      <c r="AA341" s="138">
        <v>1</v>
      </c>
      <c r="AB341" s="99" t="s">
        <v>2739</v>
      </c>
    </row>
    <row r="342" spans="1:28" ht="15" customHeight="1" x14ac:dyDescent="0.25">
      <c r="A342" s="97" t="s">
        <v>1839</v>
      </c>
      <c r="B342" s="98">
        <v>1</v>
      </c>
      <c r="C342" s="99" t="s">
        <v>1564</v>
      </c>
      <c r="D342" s="99" t="s">
        <v>266</v>
      </c>
      <c r="E342" s="97" t="s">
        <v>1043</v>
      </c>
      <c r="F342" s="99" t="s">
        <v>468</v>
      </c>
      <c r="G342" s="99" t="s">
        <v>469</v>
      </c>
      <c r="H342" s="101">
        <v>43836</v>
      </c>
      <c r="I342" s="101">
        <v>45118</v>
      </c>
      <c r="J342" s="102" t="s">
        <v>2726</v>
      </c>
      <c r="K342" s="103" t="s">
        <v>525</v>
      </c>
      <c r="L342" s="99" t="s">
        <v>807</v>
      </c>
      <c r="M342" s="105">
        <v>1200</v>
      </c>
      <c r="N342" s="105">
        <v>1200</v>
      </c>
      <c r="O342" s="103"/>
      <c r="P342" s="101"/>
      <c r="Q342" s="103"/>
      <c r="R342" s="105">
        <v>0</v>
      </c>
      <c r="S342" s="110"/>
      <c r="T342" s="97"/>
      <c r="U342" s="102" t="s">
        <v>11</v>
      </c>
      <c r="V342" s="102" t="s">
        <v>12</v>
      </c>
      <c r="W342" s="102" t="s">
        <v>13</v>
      </c>
      <c r="X342" s="102" t="s">
        <v>14</v>
      </c>
      <c r="Y342" s="113">
        <v>6281</v>
      </c>
      <c r="Z342" s="113">
        <v>9051104</v>
      </c>
      <c r="AA342" s="138">
        <v>0</v>
      </c>
      <c r="AB342" s="99" t="s">
        <v>1000</v>
      </c>
    </row>
    <row r="343" spans="1:28" ht="15" customHeight="1" x14ac:dyDescent="0.25">
      <c r="A343" s="97" t="s">
        <v>1842</v>
      </c>
      <c r="B343" s="98">
        <v>1</v>
      </c>
      <c r="C343" s="99" t="s">
        <v>1655</v>
      </c>
      <c r="D343" s="99" t="s">
        <v>266</v>
      </c>
      <c r="E343" s="97" t="s">
        <v>1266</v>
      </c>
      <c r="F343" s="99" t="s">
        <v>1609</v>
      </c>
      <c r="G343" s="99" t="s">
        <v>3138</v>
      </c>
      <c r="H343" s="101">
        <v>44202</v>
      </c>
      <c r="I343" s="101">
        <v>44216</v>
      </c>
      <c r="J343" s="102" t="s">
        <v>1051</v>
      </c>
      <c r="K343" s="103" t="s">
        <v>1591</v>
      </c>
      <c r="L343" s="99" t="s">
        <v>1639</v>
      </c>
      <c r="M343" s="105">
        <v>0</v>
      </c>
      <c r="N343" s="105">
        <v>1290</v>
      </c>
      <c r="O343" s="103">
        <v>12367</v>
      </c>
      <c r="P343" s="101">
        <v>44216</v>
      </c>
      <c r="Q343" s="103" t="s">
        <v>1638</v>
      </c>
      <c r="R343" s="105">
        <v>1290</v>
      </c>
      <c r="S343" s="110" t="s">
        <v>1257</v>
      </c>
      <c r="T343" s="97"/>
      <c r="U343" s="102" t="s">
        <v>11</v>
      </c>
      <c r="V343" s="102" t="s">
        <v>12</v>
      </c>
      <c r="W343" s="102" t="s">
        <v>13</v>
      </c>
      <c r="X343" s="102" t="s">
        <v>14</v>
      </c>
      <c r="Y343" s="113">
        <v>6230</v>
      </c>
      <c r="Z343" s="113">
        <v>9051103</v>
      </c>
      <c r="AA343" s="138">
        <v>0.6</v>
      </c>
      <c r="AB343" s="99" t="s">
        <v>1620</v>
      </c>
    </row>
    <row r="344" spans="1:28" ht="15" customHeight="1" x14ac:dyDescent="0.25">
      <c r="A344" s="97" t="s">
        <v>1844</v>
      </c>
      <c r="B344" s="98">
        <v>1</v>
      </c>
      <c r="C344" s="99" t="s">
        <v>1566</v>
      </c>
      <c r="D344" s="99" t="s">
        <v>266</v>
      </c>
      <c r="E344" s="97" t="s">
        <v>316</v>
      </c>
      <c r="F344" s="100" t="s">
        <v>591</v>
      </c>
      <c r="G344" s="97" t="s">
        <v>1230</v>
      </c>
      <c r="H344" s="101">
        <v>43934</v>
      </c>
      <c r="I344" s="101">
        <v>43950</v>
      </c>
      <c r="J344" s="102" t="s">
        <v>6</v>
      </c>
      <c r="K344" s="103" t="s">
        <v>724</v>
      </c>
      <c r="L344" s="104" t="s">
        <v>731</v>
      </c>
      <c r="M344" s="105">
        <v>0</v>
      </c>
      <c r="N344" s="106">
        <v>800</v>
      </c>
      <c r="O344" s="103" t="s">
        <v>781</v>
      </c>
      <c r="P344" s="101">
        <v>43950</v>
      </c>
      <c r="Q344" s="103" t="s">
        <v>782</v>
      </c>
      <c r="R344" s="106">
        <v>800</v>
      </c>
      <c r="S344" s="110" t="s">
        <v>1257</v>
      </c>
      <c r="T344" s="104"/>
      <c r="U344" s="102" t="s">
        <v>11</v>
      </c>
      <c r="V344" s="102" t="s">
        <v>12</v>
      </c>
      <c r="W344" s="102" t="s">
        <v>13</v>
      </c>
      <c r="X344" s="102" t="s">
        <v>14</v>
      </c>
      <c r="Y344" s="108">
        <v>5850</v>
      </c>
      <c r="Z344" s="108">
        <v>9051103</v>
      </c>
      <c r="AA344" s="138">
        <v>1</v>
      </c>
      <c r="AB344" s="115" t="s">
        <v>2460</v>
      </c>
    </row>
    <row r="345" spans="1:28" ht="15" customHeight="1" x14ac:dyDescent="0.25">
      <c r="A345" s="97" t="s">
        <v>1841</v>
      </c>
      <c r="B345" s="98">
        <v>1</v>
      </c>
      <c r="C345" s="99" t="s">
        <v>1571</v>
      </c>
      <c r="D345" s="99" t="s">
        <v>266</v>
      </c>
      <c r="E345" s="97" t="s">
        <v>1266</v>
      </c>
      <c r="F345" s="100" t="s">
        <v>395</v>
      </c>
      <c r="G345" s="97" t="s">
        <v>351</v>
      </c>
      <c r="H345" s="101">
        <v>43282</v>
      </c>
      <c r="I345" s="101">
        <v>44118</v>
      </c>
      <c r="J345" s="102" t="s">
        <v>1051</v>
      </c>
      <c r="K345" s="103"/>
      <c r="L345" s="104" t="s">
        <v>1270</v>
      </c>
      <c r="M345" s="105">
        <v>0</v>
      </c>
      <c r="N345" s="106">
        <v>2375</v>
      </c>
      <c r="O345" s="103">
        <v>28044</v>
      </c>
      <c r="P345" s="101">
        <v>44118</v>
      </c>
      <c r="Q345" s="103" t="s">
        <v>1316</v>
      </c>
      <c r="R345" s="106">
        <v>2375</v>
      </c>
      <c r="S345" s="110" t="s">
        <v>1257</v>
      </c>
      <c r="T345" s="104"/>
      <c r="U345" s="102" t="s">
        <v>11</v>
      </c>
      <c r="V345" s="102" t="s">
        <v>12</v>
      </c>
      <c r="W345" s="102" t="s">
        <v>13</v>
      </c>
      <c r="X345" s="102" t="s">
        <v>14</v>
      </c>
      <c r="Y345" s="108">
        <v>6210</v>
      </c>
      <c r="Z345" s="108">
        <v>9051103</v>
      </c>
      <c r="AA345" s="138">
        <v>1.3860519404727167E-2</v>
      </c>
      <c r="AB345" s="115" t="s">
        <v>3187</v>
      </c>
    </row>
    <row r="346" spans="1:28" ht="15" customHeight="1" x14ac:dyDescent="0.25">
      <c r="A346" s="97" t="s">
        <v>1841</v>
      </c>
      <c r="B346" s="98">
        <v>1</v>
      </c>
      <c r="C346" s="99" t="s">
        <v>1571</v>
      </c>
      <c r="D346" s="99" t="s">
        <v>266</v>
      </c>
      <c r="E346" s="97" t="s">
        <v>1266</v>
      </c>
      <c r="F346" s="100" t="s">
        <v>395</v>
      </c>
      <c r="G346" s="97" t="s">
        <v>351</v>
      </c>
      <c r="H346" s="101">
        <v>43282</v>
      </c>
      <c r="I346" s="101">
        <v>44232</v>
      </c>
      <c r="J346" s="102" t="s">
        <v>1051</v>
      </c>
      <c r="K346" s="103"/>
      <c r="L346" s="104" t="s">
        <v>1270</v>
      </c>
      <c r="M346" s="105">
        <v>0</v>
      </c>
      <c r="N346" s="106">
        <v>1425</v>
      </c>
      <c r="O346" s="103">
        <v>28165</v>
      </c>
      <c r="P346" s="101">
        <v>44232</v>
      </c>
      <c r="Q346" s="103" t="s">
        <v>1706</v>
      </c>
      <c r="R346" s="106">
        <v>1425</v>
      </c>
      <c r="S346" s="110" t="s">
        <v>1257</v>
      </c>
      <c r="T346" s="104"/>
      <c r="U346" s="102" t="s">
        <v>11</v>
      </c>
      <c r="V346" s="102" t="s">
        <v>12</v>
      </c>
      <c r="W346" s="102" t="s">
        <v>13</v>
      </c>
      <c r="X346" s="102" t="s">
        <v>14</v>
      </c>
      <c r="Y346" s="108">
        <v>6210</v>
      </c>
      <c r="Z346" s="108">
        <v>9051103</v>
      </c>
      <c r="AA346" s="138">
        <v>8.3163116428362997E-3</v>
      </c>
      <c r="AB346" s="115" t="s">
        <v>3187</v>
      </c>
    </row>
    <row r="347" spans="1:28" ht="15" customHeight="1" x14ac:dyDescent="0.25">
      <c r="A347" s="97" t="s">
        <v>1841</v>
      </c>
      <c r="B347" s="98">
        <v>1</v>
      </c>
      <c r="C347" s="99" t="s">
        <v>1571</v>
      </c>
      <c r="D347" s="99" t="s">
        <v>266</v>
      </c>
      <c r="E347" s="97" t="s">
        <v>1266</v>
      </c>
      <c r="F347" s="100" t="s">
        <v>395</v>
      </c>
      <c r="G347" s="97" t="s">
        <v>351</v>
      </c>
      <c r="H347" s="101">
        <v>43282</v>
      </c>
      <c r="I347" s="101">
        <v>44279</v>
      </c>
      <c r="J347" s="102" t="s">
        <v>1051</v>
      </c>
      <c r="K347" s="103" t="s">
        <v>1267</v>
      </c>
      <c r="L347" s="104" t="s">
        <v>1270</v>
      </c>
      <c r="M347" s="105">
        <v>0</v>
      </c>
      <c r="N347" s="106">
        <v>950</v>
      </c>
      <c r="O347" s="103">
        <v>28461</v>
      </c>
      <c r="P347" s="101">
        <v>44279</v>
      </c>
      <c r="Q347" s="103" t="s">
        <v>2253</v>
      </c>
      <c r="R347" s="106">
        <v>950</v>
      </c>
      <c r="S347" s="110" t="s">
        <v>1257</v>
      </c>
      <c r="T347" s="104"/>
      <c r="U347" s="102" t="s">
        <v>11</v>
      </c>
      <c r="V347" s="102" t="s">
        <v>12</v>
      </c>
      <c r="W347" s="102" t="s">
        <v>13</v>
      </c>
      <c r="X347" s="102" t="s">
        <v>14</v>
      </c>
      <c r="Y347" s="108">
        <v>6210</v>
      </c>
      <c r="Z347" s="108">
        <v>9051103</v>
      </c>
      <c r="AA347" s="138">
        <v>5.544207761890867E-3</v>
      </c>
      <c r="AB347" s="115" t="s">
        <v>3187</v>
      </c>
    </row>
    <row r="348" spans="1:28" ht="15" customHeight="1" x14ac:dyDescent="0.25">
      <c r="A348" s="97" t="s">
        <v>1843</v>
      </c>
      <c r="B348" s="98">
        <v>1</v>
      </c>
      <c r="C348" s="99" t="s">
        <v>1564</v>
      </c>
      <c r="D348" s="99" t="s">
        <v>266</v>
      </c>
      <c r="E348" s="97" t="s">
        <v>316</v>
      </c>
      <c r="F348" s="100" t="s">
        <v>468</v>
      </c>
      <c r="G348" s="97" t="s">
        <v>469</v>
      </c>
      <c r="H348" s="101">
        <v>43868</v>
      </c>
      <c r="I348" s="101">
        <v>43977</v>
      </c>
      <c r="J348" s="102" t="s">
        <v>6</v>
      </c>
      <c r="K348" s="103"/>
      <c r="L348" s="104" t="s">
        <v>619</v>
      </c>
      <c r="M348" s="105">
        <v>0</v>
      </c>
      <c r="N348" s="106">
        <v>6185</v>
      </c>
      <c r="O348" s="103" t="s">
        <v>839</v>
      </c>
      <c r="P348" s="101">
        <v>43977</v>
      </c>
      <c r="Q348" s="103" t="s">
        <v>840</v>
      </c>
      <c r="R348" s="106">
        <v>6185</v>
      </c>
      <c r="S348" s="110" t="s">
        <v>1257</v>
      </c>
      <c r="T348" s="104"/>
      <c r="U348" s="102" t="s">
        <v>11</v>
      </c>
      <c r="V348" s="102" t="s">
        <v>12</v>
      </c>
      <c r="W348" s="102" t="s">
        <v>13</v>
      </c>
      <c r="X348" s="102" t="s">
        <v>14</v>
      </c>
      <c r="Y348" s="108">
        <v>6281</v>
      </c>
      <c r="Z348" s="108">
        <v>9051103</v>
      </c>
      <c r="AA348" s="138">
        <v>0.74969696969696975</v>
      </c>
      <c r="AB348" s="115" t="s">
        <v>1008</v>
      </c>
    </row>
    <row r="349" spans="1:28" ht="15" customHeight="1" x14ac:dyDescent="0.25">
      <c r="A349" s="97" t="s">
        <v>1843</v>
      </c>
      <c r="B349" s="98">
        <v>1</v>
      </c>
      <c r="C349" s="99" t="s">
        <v>1564</v>
      </c>
      <c r="D349" s="99" t="s">
        <v>266</v>
      </c>
      <c r="E349" s="97" t="s">
        <v>316</v>
      </c>
      <c r="F349" s="100" t="s">
        <v>468</v>
      </c>
      <c r="G349" s="97" t="s">
        <v>469</v>
      </c>
      <c r="H349" s="101">
        <v>43868</v>
      </c>
      <c r="I349" s="101">
        <v>44118</v>
      </c>
      <c r="J349" s="102" t="s">
        <v>1051</v>
      </c>
      <c r="K349" s="103" t="s">
        <v>614</v>
      </c>
      <c r="L349" s="104" t="s">
        <v>619</v>
      </c>
      <c r="M349" s="105">
        <v>0</v>
      </c>
      <c r="N349" s="106">
        <v>2065</v>
      </c>
      <c r="O349" s="103" t="s">
        <v>1321</v>
      </c>
      <c r="P349" s="101">
        <v>44118</v>
      </c>
      <c r="Q349" s="103" t="s">
        <v>1318</v>
      </c>
      <c r="R349" s="106">
        <v>2065</v>
      </c>
      <c r="S349" s="110" t="s">
        <v>1257</v>
      </c>
      <c r="T349" s="104"/>
      <c r="U349" s="102" t="s">
        <v>11</v>
      </c>
      <c r="V349" s="102" t="s">
        <v>12</v>
      </c>
      <c r="W349" s="102" t="s">
        <v>13</v>
      </c>
      <c r="X349" s="102" t="s">
        <v>14</v>
      </c>
      <c r="Y349" s="108">
        <v>6281</v>
      </c>
      <c r="Z349" s="108">
        <v>9051103</v>
      </c>
      <c r="AA349" s="138">
        <v>0.2503030303030303</v>
      </c>
      <c r="AB349" s="115" t="s">
        <v>1008</v>
      </c>
    </row>
    <row r="350" spans="1:28" ht="15" customHeight="1" x14ac:dyDescent="0.25">
      <c r="A350" s="97" t="s">
        <v>1840</v>
      </c>
      <c r="B350" s="98">
        <v>1</v>
      </c>
      <c r="C350" s="99" t="s">
        <v>318</v>
      </c>
      <c r="D350" s="99" t="s">
        <v>266</v>
      </c>
      <c r="E350" s="97" t="s">
        <v>316</v>
      </c>
      <c r="F350" s="100" t="s">
        <v>317</v>
      </c>
      <c r="G350" s="97" t="s">
        <v>318</v>
      </c>
      <c r="H350" s="101">
        <v>43734</v>
      </c>
      <c r="I350" s="101">
        <v>43900</v>
      </c>
      <c r="J350" s="102" t="s">
        <v>6</v>
      </c>
      <c r="K350" s="103"/>
      <c r="L350" s="104" t="s">
        <v>487</v>
      </c>
      <c r="M350" s="105">
        <v>0</v>
      </c>
      <c r="N350" s="106">
        <v>1202.7</v>
      </c>
      <c r="O350" s="103" t="s">
        <v>483</v>
      </c>
      <c r="P350" s="101">
        <v>43900</v>
      </c>
      <c r="Q350" s="103" t="s">
        <v>693</v>
      </c>
      <c r="R350" s="106">
        <v>1202.7</v>
      </c>
      <c r="S350" s="110" t="s">
        <v>1257</v>
      </c>
      <c r="T350" s="104"/>
      <c r="U350" s="102" t="s">
        <v>11</v>
      </c>
      <c r="V350" s="102" t="s">
        <v>12</v>
      </c>
      <c r="W350" s="102" t="s">
        <v>13</v>
      </c>
      <c r="X350" s="102" t="s">
        <v>14</v>
      </c>
      <c r="Y350" s="108">
        <v>6150</v>
      </c>
      <c r="Z350" s="108">
        <v>9051103</v>
      </c>
      <c r="AA350" s="138">
        <v>9.3981314557991635E-4</v>
      </c>
      <c r="AB350" s="115" t="s">
        <v>3054</v>
      </c>
    </row>
    <row r="351" spans="1:28" ht="15" customHeight="1" x14ac:dyDescent="0.25">
      <c r="A351" s="97" t="s">
        <v>1840</v>
      </c>
      <c r="B351" s="98">
        <v>1</v>
      </c>
      <c r="C351" s="99" t="s">
        <v>318</v>
      </c>
      <c r="D351" s="99" t="s">
        <v>266</v>
      </c>
      <c r="E351" s="97" t="s">
        <v>316</v>
      </c>
      <c r="F351" s="100" t="s">
        <v>317</v>
      </c>
      <c r="G351" s="97" t="s">
        <v>318</v>
      </c>
      <c r="H351" s="101">
        <v>43734</v>
      </c>
      <c r="I351" s="101">
        <v>43929</v>
      </c>
      <c r="J351" s="102" t="s">
        <v>6</v>
      </c>
      <c r="K351" s="103"/>
      <c r="L351" s="104" t="s">
        <v>487</v>
      </c>
      <c r="M351" s="105">
        <v>0</v>
      </c>
      <c r="N351" s="106">
        <v>22141.65</v>
      </c>
      <c r="O351" s="103" t="s">
        <v>718</v>
      </c>
      <c r="P351" s="101">
        <v>43929</v>
      </c>
      <c r="Q351" s="103" t="s">
        <v>719</v>
      </c>
      <c r="R351" s="106">
        <v>22141.65</v>
      </c>
      <c r="S351" s="110" t="s">
        <v>1257</v>
      </c>
      <c r="T351" s="104"/>
      <c r="U351" s="102" t="s">
        <v>11</v>
      </c>
      <c r="V351" s="102" t="s">
        <v>12</v>
      </c>
      <c r="W351" s="102" t="s">
        <v>13</v>
      </c>
      <c r="X351" s="102" t="s">
        <v>14</v>
      </c>
      <c r="Y351" s="108">
        <v>6150</v>
      </c>
      <c r="Z351" s="108">
        <v>9051103</v>
      </c>
      <c r="AA351" s="138">
        <v>1.7301915469218887E-2</v>
      </c>
      <c r="AB351" s="115" t="s">
        <v>3054</v>
      </c>
    </row>
    <row r="352" spans="1:28" ht="15" customHeight="1" x14ac:dyDescent="0.25">
      <c r="A352" s="97" t="s">
        <v>1840</v>
      </c>
      <c r="B352" s="98">
        <v>1</v>
      </c>
      <c r="C352" s="99" t="s">
        <v>318</v>
      </c>
      <c r="D352" s="99" t="s">
        <v>266</v>
      </c>
      <c r="E352" s="97" t="s">
        <v>316</v>
      </c>
      <c r="F352" s="100" t="s">
        <v>317</v>
      </c>
      <c r="G352" s="97" t="s">
        <v>318</v>
      </c>
      <c r="H352" s="101">
        <v>43734</v>
      </c>
      <c r="I352" s="101">
        <v>43980</v>
      </c>
      <c r="J352" s="102" t="s">
        <v>6</v>
      </c>
      <c r="K352" s="103"/>
      <c r="L352" s="104" t="s">
        <v>487</v>
      </c>
      <c r="M352" s="105">
        <v>0</v>
      </c>
      <c r="N352" s="106">
        <v>38354.720000000001</v>
      </c>
      <c r="O352" s="103" t="s">
        <v>867</v>
      </c>
      <c r="P352" s="101">
        <v>43980</v>
      </c>
      <c r="Q352" s="103" t="s">
        <v>868</v>
      </c>
      <c r="R352" s="106">
        <v>38354.720000000001</v>
      </c>
      <c r="S352" s="110" t="s">
        <v>1257</v>
      </c>
      <c r="T352" s="104"/>
      <c r="U352" s="102" t="s">
        <v>11</v>
      </c>
      <c r="V352" s="102" t="s">
        <v>12</v>
      </c>
      <c r="W352" s="102" t="s">
        <v>13</v>
      </c>
      <c r="X352" s="102" t="s">
        <v>14</v>
      </c>
      <c r="Y352" s="108">
        <v>6150</v>
      </c>
      <c r="Z352" s="108">
        <v>9051103</v>
      </c>
      <c r="AA352" s="138">
        <v>2.9971123348330363E-2</v>
      </c>
      <c r="AB352" s="115" t="s">
        <v>3054</v>
      </c>
    </row>
    <row r="353" spans="1:28" ht="15" customHeight="1" x14ac:dyDescent="0.25">
      <c r="A353" s="97" t="s">
        <v>1840</v>
      </c>
      <c r="B353" s="98">
        <v>1</v>
      </c>
      <c r="C353" s="97" t="s">
        <v>318</v>
      </c>
      <c r="D353" s="97" t="s">
        <v>266</v>
      </c>
      <c r="E353" s="97" t="s">
        <v>316</v>
      </c>
      <c r="F353" s="100" t="s">
        <v>321</v>
      </c>
      <c r="G353" s="97" t="s">
        <v>318</v>
      </c>
      <c r="H353" s="101">
        <v>43734</v>
      </c>
      <c r="I353" s="101">
        <v>44042</v>
      </c>
      <c r="J353" s="102" t="s">
        <v>6</v>
      </c>
      <c r="K353" s="103"/>
      <c r="L353" s="104" t="s">
        <v>487</v>
      </c>
      <c r="M353" s="105">
        <v>0</v>
      </c>
      <c r="N353" s="106">
        <v>24329.03</v>
      </c>
      <c r="O353" s="103" t="s">
        <v>1085</v>
      </c>
      <c r="P353" s="101">
        <v>44042</v>
      </c>
      <c r="Q353" s="103" t="s">
        <v>1086</v>
      </c>
      <c r="R353" s="106">
        <v>24329.03</v>
      </c>
      <c r="S353" s="102" t="s">
        <v>1257</v>
      </c>
      <c r="T353" s="104"/>
      <c r="U353" s="102" t="s">
        <v>11</v>
      </c>
      <c r="V353" s="102" t="s">
        <v>12</v>
      </c>
      <c r="W353" s="102" t="s">
        <v>13</v>
      </c>
      <c r="X353" s="102" t="s">
        <v>14</v>
      </c>
      <c r="Y353" s="108">
        <v>6150</v>
      </c>
      <c r="Z353" s="113">
        <v>9051103</v>
      </c>
      <c r="AA353" s="138">
        <v>1.9011176696772387E-2</v>
      </c>
      <c r="AB353" s="97" t="s">
        <v>3054</v>
      </c>
    </row>
    <row r="354" spans="1:28" ht="15" customHeight="1" x14ac:dyDescent="0.25">
      <c r="A354" s="97" t="s">
        <v>1840</v>
      </c>
      <c r="B354" s="98">
        <v>1</v>
      </c>
      <c r="C354" s="97" t="s">
        <v>318</v>
      </c>
      <c r="D354" s="97" t="s">
        <v>266</v>
      </c>
      <c r="E354" s="97" t="s">
        <v>316</v>
      </c>
      <c r="F354" s="100" t="s">
        <v>321</v>
      </c>
      <c r="G354" s="97" t="s">
        <v>318</v>
      </c>
      <c r="H354" s="101">
        <v>43734</v>
      </c>
      <c r="I354" s="101">
        <v>44042</v>
      </c>
      <c r="J354" s="102" t="s">
        <v>6</v>
      </c>
      <c r="K354" s="103"/>
      <c r="L354" s="104" t="s">
        <v>487</v>
      </c>
      <c r="M354" s="105">
        <v>0</v>
      </c>
      <c r="N354" s="106">
        <v>14196.89</v>
      </c>
      <c r="O354" s="103" t="s">
        <v>1087</v>
      </c>
      <c r="P354" s="101">
        <v>44042</v>
      </c>
      <c r="Q354" s="103" t="s">
        <v>1086</v>
      </c>
      <c r="R354" s="106">
        <v>14196.89</v>
      </c>
      <c r="S354" s="102" t="s">
        <v>1257</v>
      </c>
      <c r="T354" s="104"/>
      <c r="U354" s="102" t="s">
        <v>11</v>
      </c>
      <c r="V354" s="102" t="s">
        <v>12</v>
      </c>
      <c r="W354" s="102" t="s">
        <v>13</v>
      </c>
      <c r="X354" s="102" t="s">
        <v>14</v>
      </c>
      <c r="Y354" s="108">
        <v>6150</v>
      </c>
      <c r="Z354" s="113">
        <v>9051103</v>
      </c>
      <c r="AA354" s="138">
        <v>1.1093725657563861E-2</v>
      </c>
      <c r="AB354" s="97" t="s">
        <v>3054</v>
      </c>
    </row>
    <row r="355" spans="1:28" ht="15" customHeight="1" x14ac:dyDescent="0.25">
      <c r="A355" s="97" t="s">
        <v>1840</v>
      </c>
      <c r="B355" s="98">
        <v>1</v>
      </c>
      <c r="C355" s="97" t="s">
        <v>318</v>
      </c>
      <c r="D355" s="97" t="s">
        <v>266</v>
      </c>
      <c r="E355" s="97" t="s">
        <v>316</v>
      </c>
      <c r="F355" s="100" t="s">
        <v>317</v>
      </c>
      <c r="G355" s="97" t="s">
        <v>318</v>
      </c>
      <c r="H355" s="101">
        <v>43734</v>
      </c>
      <c r="I355" s="101">
        <v>44183</v>
      </c>
      <c r="J355" s="102" t="s">
        <v>1051</v>
      </c>
      <c r="K355" s="103"/>
      <c r="L355" s="104" t="s">
        <v>487</v>
      </c>
      <c r="M355" s="105">
        <v>0</v>
      </c>
      <c r="N355" s="106">
        <v>855</v>
      </c>
      <c r="O355" s="103" t="s">
        <v>1599</v>
      </c>
      <c r="P355" s="101">
        <v>44183</v>
      </c>
      <c r="Q355" s="103" t="s">
        <v>1600</v>
      </c>
      <c r="R355" s="106">
        <v>855</v>
      </c>
      <c r="S355" s="102" t="s">
        <v>1257</v>
      </c>
      <c r="T355" s="104"/>
      <c r="U355" s="102" t="s">
        <v>11</v>
      </c>
      <c r="V355" s="102" t="s">
        <v>12</v>
      </c>
      <c r="W355" s="102" t="s">
        <v>13</v>
      </c>
      <c r="X355" s="102" t="s">
        <v>14</v>
      </c>
      <c r="Y355" s="108">
        <v>6150</v>
      </c>
      <c r="Z355" s="113">
        <v>9051103</v>
      </c>
      <c r="AA355" s="138">
        <v>6.6811361060183626E-4</v>
      </c>
      <c r="AB355" s="97" t="s">
        <v>3054</v>
      </c>
    </row>
    <row r="356" spans="1:28" ht="15" customHeight="1" x14ac:dyDescent="0.25">
      <c r="A356" s="97" t="s">
        <v>1840</v>
      </c>
      <c r="B356" s="98">
        <v>1</v>
      </c>
      <c r="C356" s="97" t="s">
        <v>318</v>
      </c>
      <c r="D356" s="97" t="s">
        <v>266</v>
      </c>
      <c r="E356" s="97" t="s">
        <v>316</v>
      </c>
      <c r="F356" s="100" t="s">
        <v>317</v>
      </c>
      <c r="G356" s="97" t="s">
        <v>318</v>
      </c>
      <c r="H356" s="101">
        <v>43734</v>
      </c>
      <c r="I356" s="101">
        <v>45673</v>
      </c>
      <c r="J356" s="102" t="s">
        <v>2726</v>
      </c>
      <c r="K356" s="103" t="s">
        <v>319</v>
      </c>
      <c r="L356" s="104" t="s">
        <v>487</v>
      </c>
      <c r="M356" s="105">
        <v>5320</v>
      </c>
      <c r="N356" s="106">
        <v>5320</v>
      </c>
      <c r="O356" s="103"/>
      <c r="P356" s="101"/>
      <c r="Q356" s="103"/>
      <c r="R356" s="106">
        <v>0</v>
      </c>
      <c r="S356" s="110" t="s">
        <v>1257</v>
      </c>
      <c r="T356" s="104"/>
      <c r="U356" s="102" t="s">
        <v>11</v>
      </c>
      <c r="V356" s="102" t="s">
        <v>12</v>
      </c>
      <c r="W356" s="102" t="s">
        <v>13</v>
      </c>
      <c r="X356" s="102" t="s">
        <v>14</v>
      </c>
      <c r="Y356" s="108">
        <v>6150</v>
      </c>
      <c r="Z356" s="113">
        <v>9051103</v>
      </c>
      <c r="AA356" s="138">
        <v>0</v>
      </c>
      <c r="AB356" s="97" t="s">
        <v>3054</v>
      </c>
    </row>
    <row r="357" spans="1:28" ht="15" customHeight="1" x14ac:dyDescent="0.25">
      <c r="A357" s="97" t="s">
        <v>1840</v>
      </c>
      <c r="B357" s="98">
        <v>1</v>
      </c>
      <c r="C357" s="99" t="s">
        <v>318</v>
      </c>
      <c r="D357" s="99" t="s">
        <v>266</v>
      </c>
      <c r="E357" s="97" t="s">
        <v>316</v>
      </c>
      <c r="F357" s="100" t="s">
        <v>317</v>
      </c>
      <c r="G357" s="99" t="s">
        <v>318</v>
      </c>
      <c r="H357" s="101">
        <v>43734</v>
      </c>
      <c r="I357" s="101">
        <v>44012</v>
      </c>
      <c r="J357" s="102" t="s">
        <v>6</v>
      </c>
      <c r="K357" s="103"/>
      <c r="L357" s="104" t="s">
        <v>487</v>
      </c>
      <c r="M357" s="105">
        <v>0</v>
      </c>
      <c r="N357" s="106">
        <v>0.01</v>
      </c>
      <c r="O357" s="103"/>
      <c r="P357" s="101"/>
      <c r="Q357" s="103"/>
      <c r="R357" s="106">
        <v>0.01</v>
      </c>
      <c r="S357" s="110" t="s">
        <v>1257</v>
      </c>
      <c r="T357" s="104"/>
      <c r="U357" s="102" t="s">
        <v>11</v>
      </c>
      <c r="V357" s="102" t="s">
        <v>12</v>
      </c>
      <c r="W357" s="102" t="s">
        <v>13</v>
      </c>
      <c r="X357" s="102" t="s">
        <v>14</v>
      </c>
      <c r="Y357" s="108">
        <v>6150</v>
      </c>
      <c r="Z357" s="108">
        <v>9051103</v>
      </c>
      <c r="AA357" s="138">
        <v>7.8141942760448681E-9</v>
      </c>
      <c r="AB357" s="111" t="s">
        <v>3054</v>
      </c>
    </row>
    <row r="358" spans="1:28" ht="15" customHeight="1" x14ac:dyDescent="0.25">
      <c r="A358" s="97" t="s">
        <v>1840</v>
      </c>
      <c r="B358" s="98">
        <v>1</v>
      </c>
      <c r="C358" s="97" t="s">
        <v>318</v>
      </c>
      <c r="D358" s="97" t="s">
        <v>266</v>
      </c>
      <c r="E358" s="97" t="s">
        <v>316</v>
      </c>
      <c r="F358" s="100" t="s">
        <v>317</v>
      </c>
      <c r="G358" s="97" t="s">
        <v>318</v>
      </c>
      <c r="H358" s="101">
        <v>43734</v>
      </c>
      <c r="I358" s="101">
        <v>44012</v>
      </c>
      <c r="J358" s="102" t="s">
        <v>1051</v>
      </c>
      <c r="K358" s="103"/>
      <c r="L358" s="104" t="s">
        <v>487</v>
      </c>
      <c r="M358" s="105">
        <v>0</v>
      </c>
      <c r="N358" s="106">
        <v>-0.01</v>
      </c>
      <c r="O358" s="103"/>
      <c r="P358" s="101"/>
      <c r="Q358" s="103"/>
      <c r="R358" s="106">
        <v>-0.01</v>
      </c>
      <c r="S358" s="102" t="s">
        <v>1257</v>
      </c>
      <c r="T358" s="104"/>
      <c r="U358" s="102" t="s">
        <v>11</v>
      </c>
      <c r="V358" s="102" t="s">
        <v>12</v>
      </c>
      <c r="W358" s="102" t="s">
        <v>13</v>
      </c>
      <c r="X358" s="102" t="s">
        <v>14</v>
      </c>
      <c r="Y358" s="108">
        <v>6150</v>
      </c>
      <c r="Z358" s="113">
        <v>9051103</v>
      </c>
      <c r="AA358" s="138">
        <v>-7.8141942760448681E-9</v>
      </c>
      <c r="AB358" s="97" t="s">
        <v>3075</v>
      </c>
    </row>
    <row r="359" spans="1:28" s="13" customFormat="1" ht="15" customHeight="1" x14ac:dyDescent="0.25">
      <c r="A359" s="97" t="s">
        <v>1850</v>
      </c>
      <c r="B359" s="98">
        <v>1</v>
      </c>
      <c r="C359" s="97" t="s">
        <v>1572</v>
      </c>
      <c r="D359" s="97" t="s">
        <v>266</v>
      </c>
      <c r="E359" s="97" t="s">
        <v>238</v>
      </c>
      <c r="F359" s="100" t="s">
        <v>472</v>
      </c>
      <c r="G359" s="97" t="s">
        <v>473</v>
      </c>
      <c r="H359" s="101">
        <v>44141</v>
      </c>
      <c r="I359" s="101">
        <v>44232</v>
      </c>
      <c r="J359" s="102" t="s">
        <v>1051</v>
      </c>
      <c r="K359" s="103"/>
      <c r="L359" s="104" t="s">
        <v>1412</v>
      </c>
      <c r="M359" s="105">
        <v>0</v>
      </c>
      <c r="N359" s="106">
        <v>5342.5</v>
      </c>
      <c r="O359" s="103" t="s">
        <v>1719</v>
      </c>
      <c r="P359" s="101">
        <v>44232</v>
      </c>
      <c r="Q359" s="103" t="s">
        <v>1716</v>
      </c>
      <c r="R359" s="106">
        <v>5342.5</v>
      </c>
      <c r="S359" s="110" t="s">
        <v>651</v>
      </c>
      <c r="T359" s="104"/>
      <c r="U359" s="102" t="s">
        <v>11</v>
      </c>
      <c r="V359" s="102" t="s">
        <v>12</v>
      </c>
      <c r="W359" s="102" t="s">
        <v>13</v>
      </c>
      <c r="X359" s="102" t="s">
        <v>14</v>
      </c>
      <c r="Y359" s="108">
        <v>6284</v>
      </c>
      <c r="Z359" s="113">
        <v>9051102</v>
      </c>
      <c r="AA359" s="138">
        <v>0.31575059101654845</v>
      </c>
      <c r="AB359" s="111" t="s">
        <v>1405</v>
      </c>
    </row>
    <row r="360" spans="1:28" s="13" customFormat="1" ht="15" customHeight="1" x14ac:dyDescent="0.25">
      <c r="A360" s="97" t="s">
        <v>1850</v>
      </c>
      <c r="B360" s="98">
        <v>1</v>
      </c>
      <c r="C360" s="97" t="s">
        <v>1572</v>
      </c>
      <c r="D360" s="97" t="s">
        <v>266</v>
      </c>
      <c r="E360" s="97" t="s">
        <v>238</v>
      </c>
      <c r="F360" s="100" t="s">
        <v>472</v>
      </c>
      <c r="G360" s="97" t="s">
        <v>473</v>
      </c>
      <c r="H360" s="101">
        <v>44141</v>
      </c>
      <c r="I360" s="101">
        <v>44232</v>
      </c>
      <c r="J360" s="102" t="s">
        <v>1051</v>
      </c>
      <c r="K360" s="103"/>
      <c r="L360" s="104" t="s">
        <v>1412</v>
      </c>
      <c r="M360" s="105">
        <v>0</v>
      </c>
      <c r="N360" s="106">
        <v>1360</v>
      </c>
      <c r="O360" s="103" t="s">
        <v>1720</v>
      </c>
      <c r="P360" s="101">
        <v>44232</v>
      </c>
      <c r="Q360" s="103" t="s">
        <v>1716</v>
      </c>
      <c r="R360" s="106">
        <v>1360</v>
      </c>
      <c r="S360" s="110" t="s">
        <v>651</v>
      </c>
      <c r="T360" s="104"/>
      <c r="U360" s="102" t="s">
        <v>11</v>
      </c>
      <c r="V360" s="102" t="s">
        <v>12</v>
      </c>
      <c r="W360" s="102" t="s">
        <v>13</v>
      </c>
      <c r="X360" s="102" t="s">
        <v>14</v>
      </c>
      <c r="Y360" s="108">
        <v>6284</v>
      </c>
      <c r="Z360" s="113">
        <v>9051102</v>
      </c>
      <c r="AA360" s="138">
        <v>8.0378250591016553E-2</v>
      </c>
      <c r="AB360" s="111" t="s">
        <v>1405</v>
      </c>
    </row>
    <row r="361" spans="1:28" s="13" customFormat="1" ht="15" customHeight="1" x14ac:dyDescent="0.25">
      <c r="A361" s="97" t="s">
        <v>1850</v>
      </c>
      <c r="B361" s="98">
        <v>1</v>
      </c>
      <c r="C361" s="99" t="s">
        <v>1572</v>
      </c>
      <c r="D361" s="97" t="s">
        <v>266</v>
      </c>
      <c r="E361" s="97" t="s">
        <v>238</v>
      </c>
      <c r="F361" s="99" t="s">
        <v>472</v>
      </c>
      <c r="G361" s="99" t="s">
        <v>473</v>
      </c>
      <c r="H361" s="101">
        <v>44141</v>
      </c>
      <c r="I361" s="101">
        <v>44305</v>
      </c>
      <c r="J361" s="102" t="s">
        <v>1051</v>
      </c>
      <c r="K361" s="112"/>
      <c r="L361" s="99" t="s">
        <v>1412</v>
      </c>
      <c r="M361" s="105">
        <v>0</v>
      </c>
      <c r="N361" s="105">
        <v>1650</v>
      </c>
      <c r="O361" s="103" t="s">
        <v>2330</v>
      </c>
      <c r="P361" s="101">
        <v>44305</v>
      </c>
      <c r="Q361" s="103" t="s">
        <v>2328</v>
      </c>
      <c r="R361" s="105">
        <v>1650</v>
      </c>
      <c r="S361" s="102" t="s">
        <v>651</v>
      </c>
      <c r="T361" s="97"/>
      <c r="U361" s="102" t="s">
        <v>11</v>
      </c>
      <c r="V361" s="102" t="s">
        <v>12</v>
      </c>
      <c r="W361" s="102" t="s">
        <v>13</v>
      </c>
      <c r="X361" s="102" t="s">
        <v>14</v>
      </c>
      <c r="Y361" s="113">
        <v>6284</v>
      </c>
      <c r="Z361" s="113">
        <v>9051102</v>
      </c>
      <c r="AA361" s="138">
        <v>9.7517730496453903E-2</v>
      </c>
      <c r="AB361" s="104" t="s">
        <v>1405</v>
      </c>
    </row>
    <row r="362" spans="1:28" ht="15" customHeight="1" x14ac:dyDescent="0.25">
      <c r="A362" s="97" t="s">
        <v>1850</v>
      </c>
      <c r="B362" s="98">
        <v>1</v>
      </c>
      <c r="C362" s="99" t="s">
        <v>1572</v>
      </c>
      <c r="D362" s="99" t="s">
        <v>266</v>
      </c>
      <c r="E362" s="97" t="s">
        <v>238</v>
      </c>
      <c r="F362" s="100" t="s">
        <v>472</v>
      </c>
      <c r="G362" s="99" t="s">
        <v>473</v>
      </c>
      <c r="H362" s="101">
        <v>44141</v>
      </c>
      <c r="I362" s="101">
        <v>44342</v>
      </c>
      <c r="J362" s="102" t="s">
        <v>1051</v>
      </c>
      <c r="K362" s="103"/>
      <c r="L362" s="104" t="s">
        <v>1412</v>
      </c>
      <c r="M362" s="105">
        <v>0</v>
      </c>
      <c r="N362" s="106">
        <v>1732.5</v>
      </c>
      <c r="O362" s="103" t="s">
        <v>2587</v>
      </c>
      <c r="P362" s="101">
        <v>44342</v>
      </c>
      <c r="Q362" s="103" t="s">
        <v>2588</v>
      </c>
      <c r="R362" s="106">
        <v>1732.5</v>
      </c>
      <c r="S362" s="110" t="s">
        <v>651</v>
      </c>
      <c r="T362" s="104"/>
      <c r="U362" s="102" t="s">
        <v>11</v>
      </c>
      <c r="V362" s="102" t="s">
        <v>12</v>
      </c>
      <c r="W362" s="102" t="s">
        <v>13</v>
      </c>
      <c r="X362" s="102" t="s">
        <v>14</v>
      </c>
      <c r="Y362" s="108">
        <v>6284</v>
      </c>
      <c r="Z362" s="108">
        <v>9051102</v>
      </c>
      <c r="AA362" s="138">
        <v>0.1023936170212766</v>
      </c>
      <c r="AB362" s="111" t="s">
        <v>1405</v>
      </c>
    </row>
    <row r="363" spans="1:28" ht="15" customHeight="1" x14ac:dyDescent="0.25">
      <c r="A363" s="97" t="s">
        <v>1850</v>
      </c>
      <c r="B363" s="98">
        <v>1</v>
      </c>
      <c r="C363" s="99" t="s">
        <v>1572</v>
      </c>
      <c r="D363" s="99" t="s">
        <v>266</v>
      </c>
      <c r="E363" s="97" t="s">
        <v>238</v>
      </c>
      <c r="F363" s="100" t="s">
        <v>472</v>
      </c>
      <c r="G363" s="99" t="s">
        <v>473</v>
      </c>
      <c r="H363" s="101">
        <v>44141</v>
      </c>
      <c r="I363" s="101">
        <v>44454</v>
      </c>
      <c r="J363" s="102" t="s">
        <v>2726</v>
      </c>
      <c r="K363" s="103"/>
      <c r="L363" s="104" t="s">
        <v>1412</v>
      </c>
      <c r="M363" s="105">
        <v>0</v>
      </c>
      <c r="N363" s="106">
        <v>232.5</v>
      </c>
      <c r="O363" s="103" t="s">
        <v>2996</v>
      </c>
      <c r="P363" s="101">
        <v>44454</v>
      </c>
      <c r="Q363" s="103" t="s">
        <v>2997</v>
      </c>
      <c r="R363" s="106">
        <v>232.5</v>
      </c>
      <c r="S363" s="110" t="s">
        <v>651</v>
      </c>
      <c r="T363" s="104"/>
      <c r="U363" s="102" t="s">
        <v>11</v>
      </c>
      <c r="V363" s="102" t="s">
        <v>12</v>
      </c>
      <c r="W363" s="102" t="s">
        <v>13</v>
      </c>
      <c r="X363" s="102" t="s">
        <v>14</v>
      </c>
      <c r="Y363" s="108">
        <v>6284</v>
      </c>
      <c r="Z363" s="108">
        <v>9051102</v>
      </c>
      <c r="AA363" s="138">
        <v>1.374113475177305E-2</v>
      </c>
      <c r="AB363" s="111" t="s">
        <v>1405</v>
      </c>
    </row>
    <row r="364" spans="1:28" ht="15" customHeight="1" x14ac:dyDescent="0.25">
      <c r="A364" s="97" t="s">
        <v>1850</v>
      </c>
      <c r="B364" s="98">
        <v>1</v>
      </c>
      <c r="C364" s="99" t="s">
        <v>1572</v>
      </c>
      <c r="D364" s="99" t="s">
        <v>266</v>
      </c>
      <c r="E364" s="97" t="s">
        <v>238</v>
      </c>
      <c r="F364" s="100" t="s">
        <v>472</v>
      </c>
      <c r="G364" s="99" t="s">
        <v>473</v>
      </c>
      <c r="H364" s="101">
        <v>44141</v>
      </c>
      <c r="I364" s="101">
        <v>44942</v>
      </c>
      <c r="J364" s="102" t="s">
        <v>2726</v>
      </c>
      <c r="K364" s="103" t="s">
        <v>1404</v>
      </c>
      <c r="L364" s="104" t="s">
        <v>1412</v>
      </c>
      <c r="M364" s="105">
        <v>6602.5</v>
      </c>
      <c r="N364" s="106">
        <v>6602.5</v>
      </c>
      <c r="O364" s="103"/>
      <c r="P364" s="101"/>
      <c r="Q364" s="103"/>
      <c r="R364" s="106">
        <v>0</v>
      </c>
      <c r="S364" s="110" t="s">
        <v>651</v>
      </c>
      <c r="T364" s="104"/>
      <c r="U364" s="102" t="s">
        <v>11</v>
      </c>
      <c r="V364" s="102" t="s">
        <v>12</v>
      </c>
      <c r="W364" s="102" t="s">
        <v>13</v>
      </c>
      <c r="X364" s="102" t="s">
        <v>14</v>
      </c>
      <c r="Y364" s="108">
        <v>6284</v>
      </c>
      <c r="Z364" s="108">
        <v>9051102</v>
      </c>
      <c r="AA364" s="138">
        <v>0</v>
      </c>
      <c r="AB364" s="111" t="s">
        <v>1405</v>
      </c>
    </row>
    <row r="365" spans="1:28" ht="15" customHeight="1" x14ac:dyDescent="0.25">
      <c r="A365" s="97" t="s">
        <v>2505</v>
      </c>
      <c r="B365" s="98">
        <v>1</v>
      </c>
      <c r="C365" s="99" t="s">
        <v>1656</v>
      </c>
      <c r="D365" s="99" t="s">
        <v>266</v>
      </c>
      <c r="E365" s="97" t="s">
        <v>238</v>
      </c>
      <c r="F365" s="100" t="s">
        <v>137</v>
      </c>
      <c r="G365" s="99" t="s">
        <v>140</v>
      </c>
      <c r="H365" s="101">
        <v>43907</v>
      </c>
      <c r="I365" s="101">
        <v>44183</v>
      </c>
      <c r="J365" s="102" t="s">
        <v>1051</v>
      </c>
      <c r="K365" s="103"/>
      <c r="L365" s="104" t="s">
        <v>703</v>
      </c>
      <c r="M365" s="105">
        <v>0</v>
      </c>
      <c r="N365" s="106">
        <v>20580.53</v>
      </c>
      <c r="O365" s="103">
        <v>30699</v>
      </c>
      <c r="P365" s="101">
        <v>44183</v>
      </c>
      <c r="Q365" s="103" t="s">
        <v>1597</v>
      </c>
      <c r="R365" s="106">
        <v>20580.53</v>
      </c>
      <c r="S365" s="110" t="s">
        <v>651</v>
      </c>
      <c r="T365" s="104"/>
      <c r="U365" s="102" t="s">
        <v>11</v>
      </c>
      <c r="V365" s="102" t="s">
        <v>12</v>
      </c>
      <c r="W365" s="102" t="s">
        <v>1440</v>
      </c>
      <c r="X365" s="102" t="s">
        <v>1441</v>
      </c>
      <c r="Y365" s="108">
        <v>4300</v>
      </c>
      <c r="Z365" s="108">
        <v>9051102</v>
      </c>
      <c r="AA365" s="144">
        <v>3.3359646468174853E-2</v>
      </c>
      <c r="AB365" s="111" t="s">
        <v>2606</v>
      </c>
    </row>
    <row r="366" spans="1:28" ht="15" customHeight="1" x14ac:dyDescent="0.25">
      <c r="A366" s="97" t="s">
        <v>2505</v>
      </c>
      <c r="B366" s="98">
        <v>1</v>
      </c>
      <c r="C366" s="99" t="s">
        <v>1656</v>
      </c>
      <c r="D366" s="99" t="s">
        <v>266</v>
      </c>
      <c r="E366" s="97" t="s">
        <v>238</v>
      </c>
      <c r="F366" s="100" t="s">
        <v>137</v>
      </c>
      <c r="G366" s="99" t="s">
        <v>140</v>
      </c>
      <c r="H366" s="101">
        <v>43907</v>
      </c>
      <c r="I366" s="101">
        <v>44323</v>
      </c>
      <c r="J366" s="102" t="s">
        <v>1051</v>
      </c>
      <c r="K366" s="103"/>
      <c r="L366" s="104" t="s">
        <v>703</v>
      </c>
      <c r="M366" s="105">
        <v>0</v>
      </c>
      <c r="N366" s="106">
        <v>11760.3</v>
      </c>
      <c r="O366" s="103">
        <v>30789</v>
      </c>
      <c r="P366" s="101">
        <v>44323</v>
      </c>
      <c r="Q366" s="103" t="s">
        <v>2480</v>
      </c>
      <c r="R366" s="106">
        <v>11760.3</v>
      </c>
      <c r="S366" s="110" t="s">
        <v>651</v>
      </c>
      <c r="T366" s="104"/>
      <c r="U366" s="102" t="s">
        <v>11</v>
      </c>
      <c r="V366" s="102" t="s">
        <v>12</v>
      </c>
      <c r="W366" s="102" t="s">
        <v>1440</v>
      </c>
      <c r="X366" s="102" t="s">
        <v>1441</v>
      </c>
      <c r="Y366" s="108">
        <v>4300</v>
      </c>
      <c r="Z366" s="108">
        <v>9051102</v>
      </c>
      <c r="AA366" s="138">
        <v>1.9062650493436115E-2</v>
      </c>
      <c r="AB366" s="111" t="s">
        <v>2606</v>
      </c>
    </row>
    <row r="367" spans="1:28" ht="15" customHeight="1" x14ac:dyDescent="0.25">
      <c r="A367" s="97" t="s">
        <v>2505</v>
      </c>
      <c r="B367" s="98">
        <v>1</v>
      </c>
      <c r="C367" s="99" t="s">
        <v>1656</v>
      </c>
      <c r="D367" s="99" t="s">
        <v>266</v>
      </c>
      <c r="E367" s="97" t="s">
        <v>238</v>
      </c>
      <c r="F367" s="100" t="s">
        <v>137</v>
      </c>
      <c r="G367" s="99" t="s">
        <v>140</v>
      </c>
      <c r="H367" s="101">
        <v>43907</v>
      </c>
      <c r="I367" s="101">
        <v>44341</v>
      </c>
      <c r="J367" s="102" t="s">
        <v>1051</v>
      </c>
      <c r="K367" s="103"/>
      <c r="L367" s="104" t="s">
        <v>703</v>
      </c>
      <c r="M367" s="105">
        <v>0</v>
      </c>
      <c r="N367" s="106">
        <v>2940.07</v>
      </c>
      <c r="O367" s="103">
        <v>31584</v>
      </c>
      <c r="P367" s="101">
        <v>44341</v>
      </c>
      <c r="Q367" s="103" t="s">
        <v>2560</v>
      </c>
      <c r="R367" s="106">
        <v>2940.07</v>
      </c>
      <c r="S367" s="110" t="s">
        <v>651</v>
      </c>
      <c r="T367" s="104"/>
      <c r="U367" s="102" t="s">
        <v>11</v>
      </c>
      <c r="V367" s="102" t="s">
        <v>12</v>
      </c>
      <c r="W367" s="102" t="s">
        <v>1440</v>
      </c>
      <c r="X367" s="102" t="s">
        <v>1441</v>
      </c>
      <c r="Y367" s="108">
        <v>4300</v>
      </c>
      <c r="Z367" s="108">
        <v>9051102</v>
      </c>
      <c r="AA367" s="138">
        <v>4.7656545186973735E-3</v>
      </c>
      <c r="AB367" s="111" t="s">
        <v>2606</v>
      </c>
    </row>
    <row r="368" spans="1:28" ht="15" customHeight="1" x14ac:dyDescent="0.25">
      <c r="A368" s="97" t="s">
        <v>1848</v>
      </c>
      <c r="B368" s="98">
        <v>1</v>
      </c>
      <c r="C368" s="99" t="s">
        <v>1655</v>
      </c>
      <c r="D368" s="99" t="s">
        <v>266</v>
      </c>
      <c r="E368" s="97" t="s">
        <v>238</v>
      </c>
      <c r="F368" s="100" t="s">
        <v>418</v>
      </c>
      <c r="G368" s="99" t="s">
        <v>3138</v>
      </c>
      <c r="H368" s="101">
        <v>43858</v>
      </c>
      <c r="I368" s="101">
        <v>43861</v>
      </c>
      <c r="J368" s="102" t="s">
        <v>6</v>
      </c>
      <c r="K368" s="103" t="s">
        <v>587</v>
      </c>
      <c r="L368" s="104" t="s">
        <v>600</v>
      </c>
      <c r="M368" s="105">
        <v>0</v>
      </c>
      <c r="N368" s="106">
        <v>3052.5</v>
      </c>
      <c r="O368" s="103" t="s">
        <v>271</v>
      </c>
      <c r="P368" s="101">
        <v>43861</v>
      </c>
      <c r="Q368" s="103" t="s">
        <v>601</v>
      </c>
      <c r="R368" s="106">
        <v>3052.5</v>
      </c>
      <c r="S368" s="110" t="s">
        <v>651</v>
      </c>
      <c r="T368" s="104"/>
      <c r="U368" s="102" t="s">
        <v>11</v>
      </c>
      <c r="V368" s="102" t="s">
        <v>12</v>
      </c>
      <c r="W368" s="102" t="s">
        <v>13</v>
      </c>
      <c r="X368" s="102" t="s">
        <v>14</v>
      </c>
      <c r="Y368" s="108">
        <v>6230</v>
      </c>
      <c r="Z368" s="108">
        <v>9051102</v>
      </c>
      <c r="AA368" s="138">
        <v>1</v>
      </c>
      <c r="AB368" s="111" t="s">
        <v>984</v>
      </c>
    </row>
    <row r="369" spans="1:28" s="13" customFormat="1" ht="15" customHeight="1" x14ac:dyDescent="0.25">
      <c r="A369" s="97" t="s">
        <v>1846</v>
      </c>
      <c r="B369" s="98">
        <v>1</v>
      </c>
      <c r="C369" s="97" t="s">
        <v>318</v>
      </c>
      <c r="D369" s="97" t="s">
        <v>266</v>
      </c>
      <c r="E369" s="97" t="s">
        <v>238</v>
      </c>
      <c r="F369" s="100" t="s">
        <v>892</v>
      </c>
      <c r="G369" s="97" t="s">
        <v>318</v>
      </c>
      <c r="H369" s="101">
        <v>44127</v>
      </c>
      <c r="I369" s="101">
        <v>44218</v>
      </c>
      <c r="J369" s="102" t="s">
        <v>1051</v>
      </c>
      <c r="K369" s="103"/>
      <c r="L369" s="104" t="s">
        <v>1388</v>
      </c>
      <c r="M369" s="105">
        <v>0</v>
      </c>
      <c r="N369" s="106">
        <v>184120.83</v>
      </c>
      <c r="O369" s="103" t="s">
        <v>483</v>
      </c>
      <c r="P369" s="101">
        <v>44218</v>
      </c>
      <c r="Q369" s="103" t="s">
        <v>1654</v>
      </c>
      <c r="R369" s="106">
        <v>184120.83</v>
      </c>
      <c r="S369" s="102" t="s">
        <v>651</v>
      </c>
      <c r="T369" s="104"/>
      <c r="U369" s="102" t="s">
        <v>11</v>
      </c>
      <c r="V369" s="102" t="s">
        <v>12</v>
      </c>
      <c r="W369" s="102" t="s">
        <v>13</v>
      </c>
      <c r="X369" s="102" t="s">
        <v>14</v>
      </c>
      <c r="Y369" s="108">
        <v>6250</v>
      </c>
      <c r="Z369" s="108">
        <v>9051102</v>
      </c>
      <c r="AA369" s="138">
        <v>4.8262340760157271E-2</v>
      </c>
      <c r="AB369" s="111" t="s">
        <v>3262</v>
      </c>
    </row>
    <row r="370" spans="1:28" ht="15" customHeight="1" x14ac:dyDescent="0.25">
      <c r="A370" s="97" t="s">
        <v>1846</v>
      </c>
      <c r="B370" s="98">
        <v>1</v>
      </c>
      <c r="C370" s="97" t="s">
        <v>318</v>
      </c>
      <c r="D370" s="97" t="s">
        <v>266</v>
      </c>
      <c r="E370" s="97" t="s">
        <v>238</v>
      </c>
      <c r="F370" s="100" t="s">
        <v>892</v>
      </c>
      <c r="G370" s="97" t="s">
        <v>318</v>
      </c>
      <c r="H370" s="101">
        <v>44127</v>
      </c>
      <c r="I370" s="101">
        <v>44218</v>
      </c>
      <c r="J370" s="102" t="s">
        <v>1051</v>
      </c>
      <c r="K370" s="103"/>
      <c r="L370" s="104" t="s">
        <v>1388</v>
      </c>
      <c r="M370" s="105">
        <v>0</v>
      </c>
      <c r="N370" s="106">
        <v>259777.5</v>
      </c>
      <c r="O370" s="103" t="s">
        <v>718</v>
      </c>
      <c r="P370" s="101">
        <v>44218</v>
      </c>
      <c r="Q370" s="103" t="s">
        <v>1654</v>
      </c>
      <c r="R370" s="106">
        <v>259777.5</v>
      </c>
      <c r="S370" s="102" t="s">
        <v>651</v>
      </c>
      <c r="T370" s="104"/>
      <c r="U370" s="102" t="s">
        <v>11</v>
      </c>
      <c r="V370" s="102" t="s">
        <v>12</v>
      </c>
      <c r="W370" s="102" t="s">
        <v>13</v>
      </c>
      <c r="X370" s="102" t="s">
        <v>14</v>
      </c>
      <c r="Y370" s="108">
        <v>6250</v>
      </c>
      <c r="Z370" s="108">
        <v>9051102</v>
      </c>
      <c r="AA370" s="138">
        <v>6.8093709043250322E-2</v>
      </c>
      <c r="AB370" s="111" t="s">
        <v>3262</v>
      </c>
    </row>
    <row r="371" spans="1:28" s="13" customFormat="1" ht="15" customHeight="1" x14ac:dyDescent="0.25">
      <c r="A371" s="97" t="s">
        <v>1846</v>
      </c>
      <c r="B371" s="98">
        <v>1</v>
      </c>
      <c r="C371" s="99" t="s">
        <v>318</v>
      </c>
      <c r="D371" s="97" t="s">
        <v>266</v>
      </c>
      <c r="E371" s="97" t="s">
        <v>238</v>
      </c>
      <c r="F371" s="99" t="s">
        <v>892</v>
      </c>
      <c r="G371" s="99" t="s">
        <v>318</v>
      </c>
      <c r="H371" s="119">
        <v>44127</v>
      </c>
      <c r="I371" s="101">
        <v>44278</v>
      </c>
      <c r="J371" s="102" t="s">
        <v>1051</v>
      </c>
      <c r="K371" s="103"/>
      <c r="L371" s="99" t="s">
        <v>1388</v>
      </c>
      <c r="M371" s="105">
        <v>0</v>
      </c>
      <c r="N371" s="105">
        <v>13195.5</v>
      </c>
      <c r="O371" s="103" t="s">
        <v>760</v>
      </c>
      <c r="P371" s="101">
        <v>44278</v>
      </c>
      <c r="Q371" s="103" t="s">
        <v>2204</v>
      </c>
      <c r="R371" s="105">
        <v>13195.5</v>
      </c>
      <c r="S371" s="102" t="s">
        <v>651</v>
      </c>
      <c r="T371" s="97"/>
      <c r="U371" s="102" t="s">
        <v>11</v>
      </c>
      <c r="V371" s="102" t="s">
        <v>12</v>
      </c>
      <c r="W371" s="102" t="s">
        <v>13</v>
      </c>
      <c r="X371" s="102" t="s">
        <v>14</v>
      </c>
      <c r="Y371" s="113">
        <v>6250</v>
      </c>
      <c r="Z371" s="113">
        <v>9051102</v>
      </c>
      <c r="AA371" s="138">
        <v>3.4588466579292265E-3</v>
      </c>
      <c r="AB371" s="111" t="s">
        <v>3262</v>
      </c>
    </row>
    <row r="372" spans="1:28" ht="15" customHeight="1" x14ac:dyDescent="0.25">
      <c r="A372" s="97" t="s">
        <v>1846</v>
      </c>
      <c r="B372" s="98">
        <v>1</v>
      </c>
      <c r="C372" s="99" t="s">
        <v>318</v>
      </c>
      <c r="D372" s="97" t="s">
        <v>266</v>
      </c>
      <c r="E372" s="97" t="s">
        <v>238</v>
      </c>
      <c r="F372" s="99" t="s">
        <v>892</v>
      </c>
      <c r="G372" s="99" t="s">
        <v>318</v>
      </c>
      <c r="H372" s="119">
        <v>44127</v>
      </c>
      <c r="I372" s="101">
        <v>44293</v>
      </c>
      <c r="J372" s="102" t="s">
        <v>1051</v>
      </c>
      <c r="K372" s="103"/>
      <c r="L372" s="99" t="s">
        <v>1388</v>
      </c>
      <c r="M372" s="105">
        <v>0</v>
      </c>
      <c r="N372" s="105">
        <v>247627</v>
      </c>
      <c r="O372" s="103" t="s">
        <v>867</v>
      </c>
      <c r="P372" s="101">
        <v>44293</v>
      </c>
      <c r="Q372" s="103" t="s">
        <v>2308</v>
      </c>
      <c r="R372" s="114">
        <v>247627</v>
      </c>
      <c r="S372" s="102" t="s">
        <v>651</v>
      </c>
      <c r="T372" s="97"/>
      <c r="U372" s="102" t="s">
        <v>11</v>
      </c>
      <c r="V372" s="102" t="s">
        <v>12</v>
      </c>
      <c r="W372" s="102" t="s">
        <v>13</v>
      </c>
      <c r="X372" s="102" t="s">
        <v>14</v>
      </c>
      <c r="Y372" s="113">
        <v>6250</v>
      </c>
      <c r="Z372" s="113">
        <v>9051102</v>
      </c>
      <c r="AA372" s="138">
        <v>6.490878112712975E-2</v>
      </c>
      <c r="AB372" s="111" t="s">
        <v>3262</v>
      </c>
    </row>
    <row r="373" spans="1:28" ht="15" customHeight="1" x14ac:dyDescent="0.25">
      <c r="A373" s="97" t="s">
        <v>1846</v>
      </c>
      <c r="B373" s="98">
        <v>1</v>
      </c>
      <c r="C373" s="99" t="s">
        <v>318</v>
      </c>
      <c r="D373" s="97" t="s">
        <v>266</v>
      </c>
      <c r="E373" s="97" t="s">
        <v>238</v>
      </c>
      <c r="F373" s="99" t="s">
        <v>892</v>
      </c>
      <c r="G373" s="99" t="s">
        <v>318</v>
      </c>
      <c r="H373" s="119">
        <v>44127</v>
      </c>
      <c r="I373" s="101">
        <v>44337</v>
      </c>
      <c r="J373" s="102" t="s">
        <v>1051</v>
      </c>
      <c r="K373" s="103"/>
      <c r="L373" s="99" t="s">
        <v>1388</v>
      </c>
      <c r="M373" s="105">
        <v>0</v>
      </c>
      <c r="N373" s="105">
        <v>64002.29</v>
      </c>
      <c r="O373" s="103" t="s">
        <v>1085</v>
      </c>
      <c r="P373" s="101">
        <v>44337</v>
      </c>
      <c r="Q373" s="103" t="s">
        <v>2546</v>
      </c>
      <c r="R373" s="105">
        <v>64002.29</v>
      </c>
      <c r="S373" s="102" t="s">
        <v>651</v>
      </c>
      <c r="T373" s="97"/>
      <c r="U373" s="102" t="s">
        <v>11</v>
      </c>
      <c r="V373" s="102" t="s">
        <v>12</v>
      </c>
      <c r="W373" s="102" t="s">
        <v>13</v>
      </c>
      <c r="X373" s="102" t="s">
        <v>14</v>
      </c>
      <c r="Y373" s="113">
        <v>6250</v>
      </c>
      <c r="Z373" s="113">
        <v>9051102</v>
      </c>
      <c r="AA373" s="138">
        <v>1.677648492791612E-2</v>
      </c>
      <c r="AB373" s="111" t="s">
        <v>3262</v>
      </c>
    </row>
    <row r="374" spans="1:28" s="13" customFormat="1" ht="15" customHeight="1" x14ac:dyDescent="0.25">
      <c r="A374" s="97" t="s">
        <v>1846</v>
      </c>
      <c r="B374" s="98">
        <v>1</v>
      </c>
      <c r="C374" s="99" t="s">
        <v>318</v>
      </c>
      <c r="D374" s="97" t="s">
        <v>266</v>
      </c>
      <c r="E374" s="97" t="s">
        <v>238</v>
      </c>
      <c r="F374" s="99" t="s">
        <v>892</v>
      </c>
      <c r="G374" s="99" t="s">
        <v>318</v>
      </c>
      <c r="H374" s="119">
        <v>44127</v>
      </c>
      <c r="I374" s="101">
        <v>44550</v>
      </c>
      <c r="J374" s="102" t="s">
        <v>2726</v>
      </c>
      <c r="K374" s="103"/>
      <c r="L374" s="99" t="s">
        <v>1388</v>
      </c>
      <c r="M374" s="105">
        <v>0</v>
      </c>
      <c r="N374" s="105">
        <v>15026.88</v>
      </c>
      <c r="O374" s="103" t="s">
        <v>1087</v>
      </c>
      <c r="P374" s="101">
        <v>44550</v>
      </c>
      <c r="Q374" s="103" t="s">
        <v>3085</v>
      </c>
      <c r="R374" s="105">
        <v>15026.88</v>
      </c>
      <c r="S374" s="102" t="s">
        <v>651</v>
      </c>
      <c r="T374" s="97"/>
      <c r="U374" s="102" t="s">
        <v>11</v>
      </c>
      <c r="V374" s="102" t="s">
        <v>12</v>
      </c>
      <c r="W374" s="102" t="s">
        <v>13</v>
      </c>
      <c r="X374" s="102" t="s">
        <v>14</v>
      </c>
      <c r="Y374" s="113">
        <v>6250</v>
      </c>
      <c r="Z374" s="113">
        <v>9051102</v>
      </c>
      <c r="AA374" s="138">
        <v>3.9388938401048491E-3</v>
      </c>
      <c r="AB374" s="111" t="s">
        <v>3262</v>
      </c>
    </row>
    <row r="375" spans="1:28" ht="15" customHeight="1" x14ac:dyDescent="0.25">
      <c r="A375" s="97" t="s">
        <v>1846</v>
      </c>
      <c r="B375" s="98">
        <v>1</v>
      </c>
      <c r="C375" s="99" t="s">
        <v>318</v>
      </c>
      <c r="D375" s="99" t="s">
        <v>266</v>
      </c>
      <c r="E375" s="97" t="s">
        <v>238</v>
      </c>
      <c r="F375" s="100" t="s">
        <v>892</v>
      </c>
      <c r="G375" s="99" t="s">
        <v>318</v>
      </c>
      <c r="H375" s="101">
        <v>44127</v>
      </c>
      <c r="I375" s="101">
        <v>45222</v>
      </c>
      <c r="J375" s="102" t="s">
        <v>2726</v>
      </c>
      <c r="K375" s="103" t="s">
        <v>1371</v>
      </c>
      <c r="L375" s="104" t="s">
        <v>1388</v>
      </c>
      <c r="M375" s="105">
        <v>41250</v>
      </c>
      <c r="N375" s="106">
        <v>41250</v>
      </c>
      <c r="O375" s="103"/>
      <c r="P375" s="101"/>
      <c r="Q375" s="103"/>
      <c r="R375" s="106">
        <v>0</v>
      </c>
      <c r="S375" s="110" t="s">
        <v>651</v>
      </c>
      <c r="T375" s="104"/>
      <c r="U375" s="102" t="s">
        <v>11</v>
      </c>
      <c r="V375" s="102" t="s">
        <v>12</v>
      </c>
      <c r="W375" s="102" t="s">
        <v>13</v>
      </c>
      <c r="X375" s="102" t="s">
        <v>14</v>
      </c>
      <c r="Y375" s="108">
        <v>6250</v>
      </c>
      <c r="Z375" s="108">
        <v>9051102</v>
      </c>
      <c r="AA375" s="139">
        <v>0</v>
      </c>
      <c r="AB375" s="111" t="s">
        <v>3262</v>
      </c>
    </row>
    <row r="376" spans="1:28" ht="15" customHeight="1" x14ac:dyDescent="0.25">
      <c r="A376" s="97" t="s">
        <v>1846</v>
      </c>
      <c r="B376" s="98">
        <v>1</v>
      </c>
      <c r="C376" s="99" t="s">
        <v>318</v>
      </c>
      <c r="D376" s="99" t="s">
        <v>266</v>
      </c>
      <c r="E376" s="97" t="s">
        <v>238</v>
      </c>
      <c r="F376" s="100" t="s">
        <v>892</v>
      </c>
      <c r="G376" s="99" t="s">
        <v>318</v>
      </c>
      <c r="H376" s="101">
        <v>44645</v>
      </c>
      <c r="I376" s="101">
        <v>45484</v>
      </c>
      <c r="J376" s="102" t="s">
        <v>2726</v>
      </c>
      <c r="K376" s="103" t="s">
        <v>3261</v>
      </c>
      <c r="L376" s="104"/>
      <c r="M376" s="105">
        <v>70740.41</v>
      </c>
      <c r="N376" s="106">
        <v>70740.41</v>
      </c>
      <c r="O376" s="103"/>
      <c r="P376" s="101"/>
      <c r="Q376" s="103"/>
      <c r="R376" s="106">
        <v>0</v>
      </c>
      <c r="S376" s="110" t="s">
        <v>651</v>
      </c>
      <c r="T376" s="104"/>
      <c r="U376" s="102" t="s">
        <v>11</v>
      </c>
      <c r="V376" s="102" t="s">
        <v>12</v>
      </c>
      <c r="W376" s="102" t="s">
        <v>13</v>
      </c>
      <c r="X376" s="102" t="s">
        <v>14</v>
      </c>
      <c r="Y376" s="108">
        <v>6260</v>
      </c>
      <c r="Z376" s="108">
        <v>9051102</v>
      </c>
      <c r="AA376" s="139">
        <v>0</v>
      </c>
      <c r="AB376" s="111" t="s">
        <v>3263</v>
      </c>
    </row>
    <row r="377" spans="1:28" ht="15" customHeight="1" x14ac:dyDescent="0.25">
      <c r="A377" s="97" t="s">
        <v>1851</v>
      </c>
      <c r="B377" s="98">
        <v>1</v>
      </c>
      <c r="C377" s="99" t="s">
        <v>1573</v>
      </c>
      <c r="D377" s="97" t="s">
        <v>266</v>
      </c>
      <c r="E377" s="97" t="s">
        <v>238</v>
      </c>
      <c r="F377" s="99" t="s">
        <v>345</v>
      </c>
      <c r="G377" s="99" t="s">
        <v>2269</v>
      </c>
      <c r="H377" s="119">
        <v>43544</v>
      </c>
      <c r="I377" s="101">
        <v>43879</v>
      </c>
      <c r="J377" s="102" t="s">
        <v>6</v>
      </c>
      <c r="K377" s="103" t="s">
        <v>346</v>
      </c>
      <c r="L377" s="99" t="s">
        <v>798</v>
      </c>
      <c r="M377" s="105">
        <v>0</v>
      </c>
      <c r="N377" s="105">
        <v>218488.74</v>
      </c>
      <c r="O377" s="103" t="s">
        <v>646</v>
      </c>
      <c r="P377" s="101">
        <v>43879</v>
      </c>
      <c r="Q377" s="103" t="s">
        <v>647</v>
      </c>
      <c r="R377" s="114">
        <v>218488.74</v>
      </c>
      <c r="S377" s="102" t="s">
        <v>651</v>
      </c>
      <c r="T377" s="97"/>
      <c r="U377" s="102" t="s">
        <v>11</v>
      </c>
      <c r="V377" s="102" t="s">
        <v>12</v>
      </c>
      <c r="W377" s="102" t="s">
        <v>13</v>
      </c>
      <c r="X377" s="102" t="s">
        <v>14</v>
      </c>
      <c r="Y377" s="113">
        <v>6200</v>
      </c>
      <c r="Z377" s="113">
        <v>9051102</v>
      </c>
      <c r="AA377" s="138">
        <v>1</v>
      </c>
      <c r="AB377" s="99" t="s">
        <v>2290</v>
      </c>
    </row>
    <row r="378" spans="1:28" ht="15" customHeight="1" x14ac:dyDescent="0.25">
      <c r="A378" s="97" t="s">
        <v>1851</v>
      </c>
      <c r="B378" s="98">
        <v>1</v>
      </c>
      <c r="C378" s="99" t="s">
        <v>1573</v>
      </c>
      <c r="D378" s="97" t="s">
        <v>266</v>
      </c>
      <c r="E378" s="97" t="s">
        <v>238</v>
      </c>
      <c r="F378" s="99" t="s">
        <v>345</v>
      </c>
      <c r="G378" s="99" t="s">
        <v>2269</v>
      </c>
      <c r="H378" s="119">
        <v>43544</v>
      </c>
      <c r="I378" s="119">
        <v>44232</v>
      </c>
      <c r="J378" s="102" t="s">
        <v>1051</v>
      </c>
      <c r="K378" s="103" t="s">
        <v>346</v>
      </c>
      <c r="L378" s="99" t="s">
        <v>2212</v>
      </c>
      <c r="M378" s="105">
        <v>0</v>
      </c>
      <c r="N378" s="105">
        <v>21300</v>
      </c>
      <c r="O378" s="103" t="s">
        <v>1702</v>
      </c>
      <c r="P378" s="101">
        <v>44232</v>
      </c>
      <c r="Q378" s="103" t="s">
        <v>1703</v>
      </c>
      <c r="R378" s="105">
        <v>21300</v>
      </c>
      <c r="S378" s="102" t="s">
        <v>651</v>
      </c>
      <c r="T378" s="97"/>
      <c r="U378" s="102" t="s">
        <v>11</v>
      </c>
      <c r="V378" s="102" t="s">
        <v>12</v>
      </c>
      <c r="W378" s="102" t="s">
        <v>13</v>
      </c>
      <c r="X378" s="102" t="s">
        <v>14</v>
      </c>
      <c r="Y378" s="113">
        <v>6200</v>
      </c>
      <c r="Z378" s="113">
        <v>9051102</v>
      </c>
      <c r="AA378" s="138">
        <v>1</v>
      </c>
      <c r="AB378" s="99" t="s">
        <v>2287</v>
      </c>
    </row>
    <row r="379" spans="1:28" ht="15" customHeight="1" x14ac:dyDescent="0.25">
      <c r="A379" s="97" t="s">
        <v>1847</v>
      </c>
      <c r="B379" s="98">
        <v>1</v>
      </c>
      <c r="C379" s="99" t="s">
        <v>1571</v>
      </c>
      <c r="D379" s="97" t="s">
        <v>266</v>
      </c>
      <c r="E379" s="97" t="s">
        <v>238</v>
      </c>
      <c r="F379" s="99" t="s">
        <v>380</v>
      </c>
      <c r="G379" s="99" t="s">
        <v>351</v>
      </c>
      <c r="H379" s="119">
        <v>43277</v>
      </c>
      <c r="I379" s="119">
        <v>43385</v>
      </c>
      <c r="J379" s="102" t="s">
        <v>246</v>
      </c>
      <c r="K379" s="103"/>
      <c r="L379" s="99" t="s">
        <v>381</v>
      </c>
      <c r="M379" s="105">
        <v>0</v>
      </c>
      <c r="N379" s="105">
        <v>1146.6600000000001</v>
      </c>
      <c r="O379" s="103">
        <v>513128</v>
      </c>
      <c r="P379" s="101">
        <v>43385</v>
      </c>
      <c r="Q379" s="103">
        <v>24854124</v>
      </c>
      <c r="R379" s="105">
        <v>1146.6600000000001</v>
      </c>
      <c r="S379" s="102" t="s">
        <v>651</v>
      </c>
      <c r="T379" s="97"/>
      <c r="U379" s="102" t="s">
        <v>11</v>
      </c>
      <c r="V379" s="102" t="s">
        <v>12</v>
      </c>
      <c r="W379" s="102" t="s">
        <v>13</v>
      </c>
      <c r="X379" s="102" t="s">
        <v>14</v>
      </c>
      <c r="Y379" s="113">
        <v>6210</v>
      </c>
      <c r="Z379" s="113">
        <v>9051102</v>
      </c>
      <c r="AA379" s="138">
        <v>1.4827563911913415E-2</v>
      </c>
      <c r="AB379" s="99" t="s">
        <v>2440</v>
      </c>
    </row>
    <row r="380" spans="1:28" ht="15" customHeight="1" x14ac:dyDescent="0.25">
      <c r="A380" s="97" t="s">
        <v>1847</v>
      </c>
      <c r="B380" s="98">
        <v>1</v>
      </c>
      <c r="C380" s="99" t="s">
        <v>1571</v>
      </c>
      <c r="D380" s="97" t="s">
        <v>266</v>
      </c>
      <c r="E380" s="97" t="s">
        <v>238</v>
      </c>
      <c r="F380" s="99" t="s">
        <v>380</v>
      </c>
      <c r="G380" s="99" t="s">
        <v>351</v>
      </c>
      <c r="H380" s="119">
        <v>43277</v>
      </c>
      <c r="I380" s="119">
        <v>43523</v>
      </c>
      <c r="J380" s="102" t="s">
        <v>269</v>
      </c>
      <c r="K380" s="103"/>
      <c r="L380" s="99" t="s">
        <v>381</v>
      </c>
      <c r="M380" s="105">
        <v>0</v>
      </c>
      <c r="N380" s="105">
        <v>8313.2900000000009</v>
      </c>
      <c r="O380" s="103">
        <v>515588</v>
      </c>
      <c r="P380" s="101">
        <v>43523</v>
      </c>
      <c r="Q380" s="103">
        <v>25120812</v>
      </c>
      <c r="R380" s="105">
        <v>8313.2900000000009</v>
      </c>
      <c r="S380" s="102" t="s">
        <v>651</v>
      </c>
      <c r="T380" s="97"/>
      <c r="U380" s="102" t="s">
        <v>11</v>
      </c>
      <c r="V380" s="102" t="s">
        <v>12</v>
      </c>
      <c r="W380" s="102" t="s">
        <v>13</v>
      </c>
      <c r="X380" s="102" t="s">
        <v>14</v>
      </c>
      <c r="Y380" s="113">
        <v>6210</v>
      </c>
      <c r="Z380" s="113">
        <v>9051102</v>
      </c>
      <c r="AA380" s="138">
        <v>0.10749990301682336</v>
      </c>
      <c r="AB380" s="99" t="s">
        <v>2440</v>
      </c>
    </row>
    <row r="381" spans="1:28" ht="15" customHeight="1" x14ac:dyDescent="0.25">
      <c r="A381" s="97" t="s">
        <v>1847</v>
      </c>
      <c r="B381" s="98">
        <v>1</v>
      </c>
      <c r="C381" s="99" t="s">
        <v>1571</v>
      </c>
      <c r="D381" s="97" t="s">
        <v>266</v>
      </c>
      <c r="E381" s="97" t="s">
        <v>238</v>
      </c>
      <c r="F381" s="99" t="s">
        <v>380</v>
      </c>
      <c r="G381" s="99" t="s">
        <v>351</v>
      </c>
      <c r="H381" s="119">
        <v>43277</v>
      </c>
      <c r="I381" s="119">
        <v>43608</v>
      </c>
      <c r="J381" s="102" t="s">
        <v>269</v>
      </c>
      <c r="K381" s="103"/>
      <c r="L381" s="99" t="s">
        <v>381</v>
      </c>
      <c r="M381" s="105">
        <v>0</v>
      </c>
      <c r="N381" s="105">
        <v>15479.91</v>
      </c>
      <c r="O381" s="103">
        <v>516551</v>
      </c>
      <c r="P381" s="101">
        <v>43608</v>
      </c>
      <c r="Q381" s="103">
        <v>25313243</v>
      </c>
      <c r="R381" s="105">
        <v>15479.91</v>
      </c>
      <c r="S381" s="102" t="s">
        <v>651</v>
      </c>
      <c r="T381" s="97"/>
      <c r="U381" s="102" t="s">
        <v>11</v>
      </c>
      <c r="V381" s="102" t="s">
        <v>12</v>
      </c>
      <c r="W381" s="102" t="s">
        <v>13</v>
      </c>
      <c r="X381" s="102" t="s">
        <v>14</v>
      </c>
      <c r="Y381" s="113">
        <v>6210</v>
      </c>
      <c r="Z381" s="113">
        <v>9051102</v>
      </c>
      <c r="AA381" s="144">
        <v>0.20017211281083108</v>
      </c>
      <c r="AB381" s="99" t="s">
        <v>2440</v>
      </c>
    </row>
    <row r="382" spans="1:28" ht="15" customHeight="1" x14ac:dyDescent="0.25">
      <c r="A382" s="97" t="s">
        <v>1847</v>
      </c>
      <c r="B382" s="98">
        <v>1</v>
      </c>
      <c r="C382" s="99" t="s">
        <v>1571</v>
      </c>
      <c r="D382" s="97" t="s">
        <v>266</v>
      </c>
      <c r="E382" s="97" t="s">
        <v>238</v>
      </c>
      <c r="F382" s="99" t="s">
        <v>380</v>
      </c>
      <c r="G382" s="99" t="s">
        <v>351</v>
      </c>
      <c r="H382" s="119">
        <v>43277</v>
      </c>
      <c r="I382" s="119">
        <v>43728</v>
      </c>
      <c r="J382" s="102" t="s">
        <v>269</v>
      </c>
      <c r="K382" s="103"/>
      <c r="L382" s="99" t="s">
        <v>381</v>
      </c>
      <c r="M382" s="105">
        <v>0</v>
      </c>
      <c r="N382" s="105">
        <v>8500</v>
      </c>
      <c r="O382" s="103">
        <v>517420</v>
      </c>
      <c r="P382" s="101">
        <v>43728</v>
      </c>
      <c r="Q382" s="103" t="s">
        <v>814</v>
      </c>
      <c r="R382" s="105">
        <v>8500</v>
      </c>
      <c r="S382" s="102" t="s">
        <v>651</v>
      </c>
      <c r="T382" s="97"/>
      <c r="U382" s="102" t="s">
        <v>11</v>
      </c>
      <c r="V382" s="102" t="s">
        <v>12</v>
      </c>
      <c r="W382" s="102" t="s">
        <v>13</v>
      </c>
      <c r="X382" s="102" t="s">
        <v>14</v>
      </c>
      <c r="Y382" s="113">
        <v>6210</v>
      </c>
      <c r="Z382" s="113">
        <v>9051102</v>
      </c>
      <c r="AA382" s="138">
        <v>0.10991426687183996</v>
      </c>
      <c r="AB382" s="99" t="s">
        <v>2441</v>
      </c>
    </row>
    <row r="383" spans="1:28" ht="15" customHeight="1" x14ac:dyDescent="0.25">
      <c r="A383" s="97" t="s">
        <v>1847</v>
      </c>
      <c r="B383" s="98">
        <v>1</v>
      </c>
      <c r="C383" s="111" t="s">
        <v>1571</v>
      </c>
      <c r="D383" s="99" t="s">
        <v>266</v>
      </c>
      <c r="E383" s="97" t="s">
        <v>238</v>
      </c>
      <c r="F383" s="100" t="s">
        <v>380</v>
      </c>
      <c r="G383" s="111" t="s">
        <v>351</v>
      </c>
      <c r="H383" s="101">
        <v>43277</v>
      </c>
      <c r="I383" s="101">
        <v>43739</v>
      </c>
      <c r="J383" s="102" t="s">
        <v>6</v>
      </c>
      <c r="K383" s="103"/>
      <c r="L383" s="104" t="s">
        <v>381</v>
      </c>
      <c r="M383" s="105">
        <v>0</v>
      </c>
      <c r="N383" s="106">
        <v>9459.94</v>
      </c>
      <c r="O383" s="103">
        <v>516992</v>
      </c>
      <c r="P383" s="101">
        <v>43739</v>
      </c>
      <c r="Q383" s="103" t="s">
        <v>382</v>
      </c>
      <c r="R383" s="106">
        <v>9459.94</v>
      </c>
      <c r="S383" s="102" t="s">
        <v>651</v>
      </c>
      <c r="T383" s="104"/>
      <c r="U383" s="102" t="s">
        <v>11</v>
      </c>
      <c r="V383" s="102" t="s">
        <v>12</v>
      </c>
      <c r="W383" s="102" t="s">
        <v>13</v>
      </c>
      <c r="X383" s="102" t="s">
        <v>14</v>
      </c>
      <c r="Y383" s="108">
        <v>6210</v>
      </c>
      <c r="Z383" s="108">
        <v>9051102</v>
      </c>
      <c r="AA383" s="138">
        <v>0.12232733761783457</v>
      </c>
      <c r="AB383" s="111" t="s">
        <v>2440</v>
      </c>
    </row>
    <row r="384" spans="1:28" ht="15" customHeight="1" x14ac:dyDescent="0.25">
      <c r="A384" s="97" t="s">
        <v>1847</v>
      </c>
      <c r="B384" s="98">
        <v>1</v>
      </c>
      <c r="C384" s="99" t="s">
        <v>1571</v>
      </c>
      <c r="D384" s="97" t="s">
        <v>266</v>
      </c>
      <c r="E384" s="97" t="s">
        <v>238</v>
      </c>
      <c r="F384" s="99" t="s">
        <v>380</v>
      </c>
      <c r="G384" s="97" t="s">
        <v>351</v>
      </c>
      <c r="H384" s="101">
        <v>43277</v>
      </c>
      <c r="I384" s="101">
        <v>44061</v>
      </c>
      <c r="J384" s="102" t="s">
        <v>6</v>
      </c>
      <c r="K384" s="103"/>
      <c r="L384" s="99" t="s">
        <v>381</v>
      </c>
      <c r="M384" s="105">
        <v>0</v>
      </c>
      <c r="N384" s="105">
        <v>2579.9899999999998</v>
      </c>
      <c r="O384" s="103">
        <v>524036</v>
      </c>
      <c r="P384" s="101">
        <v>44061</v>
      </c>
      <c r="Q384" s="103" t="s">
        <v>1149</v>
      </c>
      <c r="R384" s="105">
        <v>2579.9899999999998</v>
      </c>
      <c r="S384" s="102" t="s">
        <v>651</v>
      </c>
      <c r="T384" s="97"/>
      <c r="U384" s="102" t="s">
        <v>11</v>
      </c>
      <c r="V384" s="102" t="s">
        <v>12</v>
      </c>
      <c r="W384" s="102" t="s">
        <v>13</v>
      </c>
      <c r="X384" s="102" t="s">
        <v>14</v>
      </c>
      <c r="Y384" s="113">
        <v>6210</v>
      </c>
      <c r="Z384" s="113">
        <v>9051102</v>
      </c>
      <c r="AA384" s="138">
        <v>3.3362083457256275E-2</v>
      </c>
      <c r="AB384" s="97" t="s">
        <v>2440</v>
      </c>
    </row>
    <row r="385" spans="1:28" ht="15" customHeight="1" x14ac:dyDescent="0.25">
      <c r="A385" s="97" t="s">
        <v>1847</v>
      </c>
      <c r="B385" s="98">
        <v>1</v>
      </c>
      <c r="C385" s="99" t="s">
        <v>1571</v>
      </c>
      <c r="D385" s="97" t="s">
        <v>266</v>
      </c>
      <c r="E385" s="97" t="s">
        <v>238</v>
      </c>
      <c r="F385" s="99" t="s">
        <v>380</v>
      </c>
      <c r="G385" s="97" t="s">
        <v>351</v>
      </c>
      <c r="H385" s="101">
        <v>43277</v>
      </c>
      <c r="I385" s="101">
        <v>44061</v>
      </c>
      <c r="J385" s="102" t="s">
        <v>6</v>
      </c>
      <c r="K385" s="103"/>
      <c r="L385" s="104" t="s">
        <v>381</v>
      </c>
      <c r="M385" s="105">
        <v>0</v>
      </c>
      <c r="N385" s="105">
        <v>9100</v>
      </c>
      <c r="O385" s="103">
        <v>524036</v>
      </c>
      <c r="P385" s="101">
        <v>44061</v>
      </c>
      <c r="Q385" s="103" t="s">
        <v>1149</v>
      </c>
      <c r="R385" s="105">
        <v>9100</v>
      </c>
      <c r="S385" s="102" t="s">
        <v>651</v>
      </c>
      <c r="T385" s="97"/>
      <c r="U385" s="102" t="s">
        <v>11</v>
      </c>
      <c r="V385" s="102" t="s">
        <v>12</v>
      </c>
      <c r="W385" s="102" t="s">
        <v>13</v>
      </c>
      <c r="X385" s="102" t="s">
        <v>14</v>
      </c>
      <c r="Y385" s="113">
        <v>6210</v>
      </c>
      <c r="Z385" s="113">
        <v>9051102</v>
      </c>
      <c r="AA385" s="138">
        <v>0.11767292100396984</v>
      </c>
      <c r="AB385" s="97" t="s">
        <v>2442</v>
      </c>
    </row>
    <row r="386" spans="1:28" ht="15" customHeight="1" x14ac:dyDescent="0.25">
      <c r="A386" s="97" t="s">
        <v>1847</v>
      </c>
      <c r="B386" s="98">
        <v>1</v>
      </c>
      <c r="C386" s="99" t="s">
        <v>1571</v>
      </c>
      <c r="D386" s="97" t="s">
        <v>266</v>
      </c>
      <c r="E386" s="97" t="s">
        <v>238</v>
      </c>
      <c r="F386" s="99" t="s">
        <v>380</v>
      </c>
      <c r="G386" s="97" t="s">
        <v>351</v>
      </c>
      <c r="H386" s="101">
        <v>43277</v>
      </c>
      <c r="I386" s="101">
        <v>44232</v>
      </c>
      <c r="J386" s="102" t="s">
        <v>1051</v>
      </c>
      <c r="K386" s="103"/>
      <c r="L386" s="99" t="s">
        <v>381</v>
      </c>
      <c r="M386" s="105">
        <v>0</v>
      </c>
      <c r="N386" s="105">
        <v>143.33000000000001</v>
      </c>
      <c r="O386" s="103">
        <v>525686</v>
      </c>
      <c r="P386" s="101">
        <v>44232</v>
      </c>
      <c r="Q386" s="103" t="s">
        <v>1704</v>
      </c>
      <c r="R386" s="105">
        <v>143.33000000000001</v>
      </c>
      <c r="S386" s="102" t="s">
        <v>651</v>
      </c>
      <c r="T386" s="97"/>
      <c r="U386" s="102" t="s">
        <v>11</v>
      </c>
      <c r="V386" s="102" t="s">
        <v>12</v>
      </c>
      <c r="W386" s="102" t="s">
        <v>13</v>
      </c>
      <c r="X386" s="102" t="s">
        <v>14</v>
      </c>
      <c r="Y386" s="113">
        <v>6210</v>
      </c>
      <c r="Z386" s="113">
        <v>9051102</v>
      </c>
      <c r="AA386" s="138">
        <v>1.8534131612636263E-3</v>
      </c>
      <c r="AB386" s="97" t="s">
        <v>2440</v>
      </c>
    </row>
    <row r="387" spans="1:28" ht="15" customHeight="1" x14ac:dyDescent="0.25">
      <c r="A387" s="97" t="s">
        <v>1847</v>
      </c>
      <c r="B387" s="98">
        <v>1</v>
      </c>
      <c r="C387" s="99" t="s">
        <v>1571</v>
      </c>
      <c r="D387" s="97" t="s">
        <v>266</v>
      </c>
      <c r="E387" s="97" t="s">
        <v>238</v>
      </c>
      <c r="F387" s="99" t="s">
        <v>380</v>
      </c>
      <c r="G387" s="97" t="s">
        <v>351</v>
      </c>
      <c r="H387" s="101">
        <v>43277</v>
      </c>
      <c r="I387" s="101">
        <v>44232</v>
      </c>
      <c r="J387" s="102" t="s">
        <v>1051</v>
      </c>
      <c r="K387" s="103"/>
      <c r="L387" s="99" t="s">
        <v>381</v>
      </c>
      <c r="M387" s="105">
        <v>0</v>
      </c>
      <c r="N387" s="105">
        <v>143.33000000000001</v>
      </c>
      <c r="O387" s="103">
        <v>526210</v>
      </c>
      <c r="P387" s="101">
        <v>44232</v>
      </c>
      <c r="Q387" s="103" t="s">
        <v>1704</v>
      </c>
      <c r="R387" s="105">
        <v>143.33000000000001</v>
      </c>
      <c r="S387" s="102" t="s">
        <v>651</v>
      </c>
      <c r="T387" s="97"/>
      <c r="U387" s="102" t="s">
        <v>11</v>
      </c>
      <c r="V387" s="102" t="s">
        <v>12</v>
      </c>
      <c r="W387" s="102" t="s">
        <v>13</v>
      </c>
      <c r="X387" s="102" t="s">
        <v>14</v>
      </c>
      <c r="Y387" s="113">
        <v>6210</v>
      </c>
      <c r="Z387" s="113">
        <v>9051102</v>
      </c>
      <c r="AA387" s="138">
        <v>1.8534131612636263E-3</v>
      </c>
      <c r="AB387" s="97" t="s">
        <v>2440</v>
      </c>
    </row>
    <row r="388" spans="1:28" ht="15" customHeight="1" x14ac:dyDescent="0.25">
      <c r="A388" s="97" t="s">
        <v>1847</v>
      </c>
      <c r="B388" s="98">
        <v>1</v>
      </c>
      <c r="C388" s="99" t="s">
        <v>1571</v>
      </c>
      <c r="D388" s="97" t="s">
        <v>266</v>
      </c>
      <c r="E388" s="97" t="s">
        <v>238</v>
      </c>
      <c r="F388" s="97" t="s">
        <v>380</v>
      </c>
      <c r="G388" s="99" t="s">
        <v>351</v>
      </c>
      <c r="H388" s="101">
        <v>43277</v>
      </c>
      <c r="I388" s="101">
        <v>44587</v>
      </c>
      <c r="J388" s="102" t="s">
        <v>2726</v>
      </c>
      <c r="K388" s="103"/>
      <c r="L388" s="104" t="s">
        <v>381</v>
      </c>
      <c r="M388" s="105">
        <v>0</v>
      </c>
      <c r="N388" s="114">
        <v>8033.3</v>
      </c>
      <c r="O388" s="103">
        <v>526678</v>
      </c>
      <c r="P388" s="101">
        <v>44587</v>
      </c>
      <c r="Q388" s="103" t="s">
        <v>3147</v>
      </c>
      <c r="R388" s="105">
        <v>8033.3</v>
      </c>
      <c r="S388" s="102" t="s">
        <v>651</v>
      </c>
      <c r="T388" s="103"/>
      <c r="U388" s="102" t="s">
        <v>11</v>
      </c>
      <c r="V388" s="102" t="s">
        <v>12</v>
      </c>
      <c r="W388" s="102" t="s">
        <v>13</v>
      </c>
      <c r="X388" s="102" t="s">
        <v>14</v>
      </c>
      <c r="Y388" s="113">
        <v>6210</v>
      </c>
      <c r="Z388" s="113">
        <v>9051102</v>
      </c>
      <c r="AA388" s="138">
        <v>0.10387932706606494</v>
      </c>
      <c r="AB388" s="118" t="s">
        <v>3148</v>
      </c>
    </row>
    <row r="389" spans="1:28" ht="15" customHeight="1" x14ac:dyDescent="0.25">
      <c r="A389" s="97" t="s">
        <v>1847</v>
      </c>
      <c r="B389" s="98">
        <v>1</v>
      </c>
      <c r="C389" s="99" t="s">
        <v>1571</v>
      </c>
      <c r="D389" s="99" t="s">
        <v>266</v>
      </c>
      <c r="E389" s="97" t="s">
        <v>238</v>
      </c>
      <c r="F389" s="100" t="s">
        <v>380</v>
      </c>
      <c r="G389" s="99" t="s">
        <v>351</v>
      </c>
      <c r="H389" s="101">
        <v>43277</v>
      </c>
      <c r="I389" s="101">
        <v>44587</v>
      </c>
      <c r="J389" s="102" t="s">
        <v>2726</v>
      </c>
      <c r="K389" s="103"/>
      <c r="L389" s="104" t="s">
        <v>381</v>
      </c>
      <c r="M389" s="105">
        <v>0</v>
      </c>
      <c r="N389" s="106">
        <v>3583.31</v>
      </c>
      <c r="O389" s="103">
        <v>527232</v>
      </c>
      <c r="P389" s="101">
        <v>44587</v>
      </c>
      <c r="Q389" s="103" t="s">
        <v>3147</v>
      </c>
      <c r="R389" s="106">
        <v>3583.31</v>
      </c>
      <c r="S389" s="110" t="s">
        <v>651</v>
      </c>
      <c r="T389" s="104"/>
      <c r="U389" s="102" t="s">
        <v>11</v>
      </c>
      <c r="V389" s="102" t="s">
        <v>12</v>
      </c>
      <c r="W389" s="102" t="s">
        <v>13</v>
      </c>
      <c r="X389" s="102" t="s">
        <v>14</v>
      </c>
      <c r="Y389" s="108">
        <v>6210</v>
      </c>
      <c r="Z389" s="108">
        <v>9051102</v>
      </c>
      <c r="AA389" s="139">
        <v>4.6336104897003863E-2</v>
      </c>
      <c r="AB389" s="180" t="s">
        <v>2440</v>
      </c>
    </row>
    <row r="390" spans="1:28" ht="15" customHeight="1" x14ac:dyDescent="0.25">
      <c r="A390" s="97" t="s">
        <v>1847</v>
      </c>
      <c r="B390" s="98">
        <v>1</v>
      </c>
      <c r="C390" s="99" t="s">
        <v>1571</v>
      </c>
      <c r="D390" s="99" t="s">
        <v>266</v>
      </c>
      <c r="E390" s="97" t="s">
        <v>238</v>
      </c>
      <c r="F390" s="100" t="s">
        <v>380</v>
      </c>
      <c r="G390" s="99" t="s">
        <v>351</v>
      </c>
      <c r="H390" s="101">
        <v>43277</v>
      </c>
      <c r="I390" s="101">
        <v>44587</v>
      </c>
      <c r="J390" s="102" t="s">
        <v>2726</v>
      </c>
      <c r="K390" s="103"/>
      <c r="L390" s="104" t="s">
        <v>381</v>
      </c>
      <c r="M390" s="105">
        <v>0</v>
      </c>
      <c r="N390" s="106">
        <v>1433.33</v>
      </c>
      <c r="O390" s="103">
        <v>527747</v>
      </c>
      <c r="P390" s="101">
        <v>44587</v>
      </c>
      <c r="Q390" s="103" t="s">
        <v>3147</v>
      </c>
      <c r="R390" s="106">
        <v>1433.33</v>
      </c>
      <c r="S390" s="110" t="s">
        <v>651</v>
      </c>
      <c r="T390" s="104"/>
      <c r="U390" s="102" t="s">
        <v>11</v>
      </c>
      <c r="V390" s="102" t="s">
        <v>12</v>
      </c>
      <c r="W390" s="102" t="s">
        <v>13</v>
      </c>
      <c r="X390" s="102" t="s">
        <v>14</v>
      </c>
      <c r="Y390" s="108">
        <v>6210</v>
      </c>
      <c r="Z390" s="108">
        <v>9051102</v>
      </c>
      <c r="AA390" s="139">
        <v>1.8534519545342867E-2</v>
      </c>
      <c r="AB390" s="180" t="s">
        <v>2440</v>
      </c>
    </row>
    <row r="391" spans="1:28" ht="15" customHeight="1" x14ac:dyDescent="0.25">
      <c r="A391" s="97" t="s">
        <v>1847</v>
      </c>
      <c r="B391" s="98">
        <v>1</v>
      </c>
      <c r="C391" s="99" t="s">
        <v>1571</v>
      </c>
      <c r="D391" s="99" t="s">
        <v>266</v>
      </c>
      <c r="E391" s="97" t="s">
        <v>238</v>
      </c>
      <c r="F391" s="100" t="s">
        <v>380</v>
      </c>
      <c r="G391" s="99" t="s">
        <v>351</v>
      </c>
      <c r="H391" s="101">
        <v>43277</v>
      </c>
      <c r="I391" s="101">
        <v>44587</v>
      </c>
      <c r="J391" s="102" t="s">
        <v>2726</v>
      </c>
      <c r="K391" s="103"/>
      <c r="L391" s="104" t="s">
        <v>381</v>
      </c>
      <c r="M391" s="105">
        <v>0</v>
      </c>
      <c r="N391" s="106">
        <v>859.99</v>
      </c>
      <c r="O391" s="103">
        <v>528250</v>
      </c>
      <c r="P391" s="101">
        <v>44587</v>
      </c>
      <c r="Q391" s="103" t="s">
        <v>3147</v>
      </c>
      <c r="R391" s="106">
        <v>859.99</v>
      </c>
      <c r="S391" s="110" t="s">
        <v>651</v>
      </c>
      <c r="T391" s="104"/>
      <c r="U391" s="102" t="s">
        <v>11</v>
      </c>
      <c r="V391" s="102" t="s">
        <v>12</v>
      </c>
      <c r="W391" s="102" t="s">
        <v>13</v>
      </c>
      <c r="X391" s="102" t="s">
        <v>14</v>
      </c>
      <c r="Y391" s="108">
        <v>6210</v>
      </c>
      <c r="Z391" s="108">
        <v>9051102</v>
      </c>
      <c r="AA391" s="139">
        <v>1.1120608278483959E-2</v>
      </c>
      <c r="AB391" s="180" t="s">
        <v>2440</v>
      </c>
    </row>
    <row r="392" spans="1:28" ht="15" customHeight="1" x14ac:dyDescent="0.25">
      <c r="A392" s="97" t="s">
        <v>1847</v>
      </c>
      <c r="B392" s="98">
        <v>1</v>
      </c>
      <c r="C392" s="99" t="s">
        <v>1571</v>
      </c>
      <c r="D392" s="99" t="s">
        <v>266</v>
      </c>
      <c r="E392" s="97" t="s">
        <v>238</v>
      </c>
      <c r="F392" s="100" t="s">
        <v>380</v>
      </c>
      <c r="G392" s="99" t="s">
        <v>351</v>
      </c>
      <c r="H392" s="101">
        <v>43277</v>
      </c>
      <c r="I392" s="101">
        <v>44587</v>
      </c>
      <c r="J392" s="102" t="s">
        <v>2726</v>
      </c>
      <c r="K392" s="103"/>
      <c r="L392" s="104" t="s">
        <v>381</v>
      </c>
      <c r="M392" s="105">
        <v>0</v>
      </c>
      <c r="N392" s="106">
        <v>2006.66</v>
      </c>
      <c r="O392" s="103">
        <v>528688</v>
      </c>
      <c r="P392" s="101">
        <v>44587</v>
      </c>
      <c r="Q392" s="103" t="s">
        <v>3147</v>
      </c>
      <c r="R392" s="106">
        <v>2006.66</v>
      </c>
      <c r="S392" s="110" t="s">
        <v>651</v>
      </c>
      <c r="T392" s="104"/>
      <c r="U392" s="102" t="s">
        <v>11</v>
      </c>
      <c r="V392" s="102" t="s">
        <v>12</v>
      </c>
      <c r="W392" s="102" t="s">
        <v>13</v>
      </c>
      <c r="X392" s="102" t="s">
        <v>14</v>
      </c>
      <c r="Y392" s="108">
        <v>6210</v>
      </c>
      <c r="Z392" s="108">
        <v>9051102</v>
      </c>
      <c r="AA392" s="139">
        <v>2.5948301501299575E-2</v>
      </c>
      <c r="AB392" s="180" t="s">
        <v>2440</v>
      </c>
    </row>
    <row r="393" spans="1:28" ht="15" customHeight="1" x14ac:dyDescent="0.25">
      <c r="A393" s="97" t="s">
        <v>1847</v>
      </c>
      <c r="B393" s="98">
        <v>1</v>
      </c>
      <c r="C393" s="99" t="s">
        <v>1571</v>
      </c>
      <c r="D393" s="99" t="s">
        <v>266</v>
      </c>
      <c r="E393" s="97" t="s">
        <v>238</v>
      </c>
      <c r="F393" s="100" t="s">
        <v>380</v>
      </c>
      <c r="G393" s="99" t="s">
        <v>351</v>
      </c>
      <c r="H393" s="101">
        <v>43277</v>
      </c>
      <c r="I393" s="101">
        <v>44587</v>
      </c>
      <c r="J393" s="102" t="s">
        <v>2726</v>
      </c>
      <c r="K393" s="103"/>
      <c r="L393" s="104" t="s">
        <v>381</v>
      </c>
      <c r="M393" s="105">
        <v>0</v>
      </c>
      <c r="N393" s="106">
        <v>430</v>
      </c>
      <c r="O393" s="103">
        <v>529657</v>
      </c>
      <c r="P393" s="101">
        <v>44587</v>
      </c>
      <c r="Q393" s="103" t="s">
        <v>3147</v>
      </c>
      <c r="R393" s="106">
        <v>430</v>
      </c>
      <c r="S393" s="110" t="s">
        <v>651</v>
      </c>
      <c r="T393" s="104"/>
      <c r="U393" s="102" t="s">
        <v>11</v>
      </c>
      <c r="V393" s="102" t="s">
        <v>12</v>
      </c>
      <c r="W393" s="102" t="s">
        <v>13</v>
      </c>
      <c r="X393" s="102" t="s">
        <v>14</v>
      </c>
      <c r="Y393" s="108">
        <v>6210</v>
      </c>
      <c r="Z393" s="108">
        <v>9051102</v>
      </c>
      <c r="AA393" s="139">
        <v>5.5603687946930809E-3</v>
      </c>
      <c r="AB393" s="180" t="s">
        <v>2440</v>
      </c>
    </row>
    <row r="394" spans="1:28" ht="15" customHeight="1" x14ac:dyDescent="0.25">
      <c r="A394" s="97" t="s">
        <v>1847</v>
      </c>
      <c r="B394" s="98">
        <v>1</v>
      </c>
      <c r="C394" s="99" t="s">
        <v>1571</v>
      </c>
      <c r="D394" s="99" t="s">
        <v>266</v>
      </c>
      <c r="E394" s="97" t="s">
        <v>238</v>
      </c>
      <c r="F394" s="100" t="s">
        <v>380</v>
      </c>
      <c r="G394" s="99" t="s">
        <v>351</v>
      </c>
      <c r="H394" s="101">
        <v>43277</v>
      </c>
      <c r="I394" s="101">
        <v>44587</v>
      </c>
      <c r="J394" s="102" t="s">
        <v>2726</v>
      </c>
      <c r="K394" s="103"/>
      <c r="L394" s="104" t="s">
        <v>381</v>
      </c>
      <c r="M394" s="105">
        <v>0</v>
      </c>
      <c r="N394" s="106">
        <v>143.33000000000001</v>
      </c>
      <c r="O394" s="103">
        <v>530147</v>
      </c>
      <c r="P394" s="101">
        <v>44587</v>
      </c>
      <c r="Q394" s="103" t="s">
        <v>3147</v>
      </c>
      <c r="R394" s="106">
        <v>143.33000000000001</v>
      </c>
      <c r="S394" s="110" t="s">
        <v>651</v>
      </c>
      <c r="T394" s="104"/>
      <c r="U394" s="102" t="s">
        <v>11</v>
      </c>
      <c r="V394" s="102" t="s">
        <v>12</v>
      </c>
      <c r="W394" s="102" t="s">
        <v>13</v>
      </c>
      <c r="X394" s="102" t="s">
        <v>14</v>
      </c>
      <c r="Y394" s="108">
        <v>6210</v>
      </c>
      <c r="Z394" s="108">
        <v>9051102</v>
      </c>
      <c r="AA394" s="139">
        <v>1.8534131612636263E-3</v>
      </c>
      <c r="AB394" s="180" t="s">
        <v>2440</v>
      </c>
    </row>
    <row r="395" spans="1:28" ht="15" customHeight="1" x14ac:dyDescent="0.25">
      <c r="A395" s="97" t="s">
        <v>1847</v>
      </c>
      <c r="B395" s="98">
        <v>1</v>
      </c>
      <c r="C395" s="99" t="s">
        <v>1571</v>
      </c>
      <c r="D395" s="99" t="s">
        <v>266</v>
      </c>
      <c r="E395" s="97" t="s">
        <v>238</v>
      </c>
      <c r="F395" s="100" t="s">
        <v>380</v>
      </c>
      <c r="G395" s="99" t="s">
        <v>351</v>
      </c>
      <c r="H395" s="101">
        <v>43277</v>
      </c>
      <c r="I395" s="101">
        <v>44587</v>
      </c>
      <c r="J395" s="102" t="s">
        <v>2726</v>
      </c>
      <c r="K395" s="103"/>
      <c r="L395" s="104" t="s">
        <v>381</v>
      </c>
      <c r="M395" s="105">
        <v>0</v>
      </c>
      <c r="N395" s="106">
        <v>143.33000000000001</v>
      </c>
      <c r="O395" s="103">
        <v>531271</v>
      </c>
      <c r="P395" s="101">
        <v>44587</v>
      </c>
      <c r="Q395" s="103" t="s">
        <v>3147</v>
      </c>
      <c r="R395" s="106">
        <v>143.33000000000001</v>
      </c>
      <c r="S395" s="110" t="s">
        <v>651</v>
      </c>
      <c r="T395" s="104"/>
      <c r="U395" s="102" t="s">
        <v>11</v>
      </c>
      <c r="V395" s="102" t="s">
        <v>12</v>
      </c>
      <c r="W395" s="102" t="s">
        <v>13</v>
      </c>
      <c r="X395" s="102" t="s">
        <v>14</v>
      </c>
      <c r="Y395" s="108">
        <v>6210</v>
      </c>
      <c r="Z395" s="108">
        <v>9051102</v>
      </c>
      <c r="AA395" s="139">
        <v>1.8534131612636263E-3</v>
      </c>
      <c r="AB395" s="180" t="s">
        <v>2440</v>
      </c>
    </row>
    <row r="396" spans="1:28" ht="15" customHeight="1" x14ac:dyDescent="0.25">
      <c r="A396" s="97" t="s">
        <v>1847</v>
      </c>
      <c r="B396" s="98">
        <v>1</v>
      </c>
      <c r="C396" s="99" t="s">
        <v>1571</v>
      </c>
      <c r="D396" s="99" t="s">
        <v>266</v>
      </c>
      <c r="E396" s="97" t="s">
        <v>238</v>
      </c>
      <c r="F396" s="100" t="s">
        <v>380</v>
      </c>
      <c r="G396" s="99" t="s">
        <v>351</v>
      </c>
      <c r="H396" s="101">
        <v>43277</v>
      </c>
      <c r="I396" s="101">
        <v>44942</v>
      </c>
      <c r="J396" s="102" t="s">
        <v>2726</v>
      </c>
      <c r="K396" s="103" t="s">
        <v>383</v>
      </c>
      <c r="L396" s="104" t="s">
        <v>381</v>
      </c>
      <c r="M396" s="105">
        <v>5833.2999999999738</v>
      </c>
      <c r="N396" s="106">
        <v>5833.2999999999738</v>
      </c>
      <c r="O396" s="103"/>
      <c r="P396" s="101"/>
      <c r="Q396" s="103"/>
      <c r="R396" s="106">
        <v>0</v>
      </c>
      <c r="S396" s="110" t="s">
        <v>651</v>
      </c>
      <c r="T396" s="104"/>
      <c r="U396" s="102" t="s">
        <v>11</v>
      </c>
      <c r="V396" s="102" t="s">
        <v>12</v>
      </c>
      <c r="W396" s="102" t="s">
        <v>13</v>
      </c>
      <c r="X396" s="102" t="s">
        <v>14</v>
      </c>
      <c r="Y396" s="108">
        <v>6210</v>
      </c>
      <c r="Z396" s="108">
        <v>9051102</v>
      </c>
      <c r="AA396" s="139">
        <v>0</v>
      </c>
      <c r="AB396" s="180" t="s">
        <v>2440</v>
      </c>
    </row>
    <row r="397" spans="1:28" ht="15" customHeight="1" x14ac:dyDescent="0.25">
      <c r="A397" s="97" t="s">
        <v>1845</v>
      </c>
      <c r="B397" s="98">
        <v>1</v>
      </c>
      <c r="C397" s="99" t="s">
        <v>1569</v>
      </c>
      <c r="D397" s="97" t="s">
        <v>266</v>
      </c>
      <c r="E397" s="97" t="s">
        <v>238</v>
      </c>
      <c r="F397" s="97" t="s">
        <v>1098</v>
      </c>
      <c r="G397" s="99" t="s">
        <v>1099</v>
      </c>
      <c r="H397" s="101">
        <v>44109</v>
      </c>
      <c r="I397" s="101">
        <v>44123</v>
      </c>
      <c r="J397" s="102" t="s">
        <v>1051</v>
      </c>
      <c r="K397" s="103" t="s">
        <v>1285</v>
      </c>
      <c r="L397" s="104" t="s">
        <v>1338</v>
      </c>
      <c r="M397" s="105">
        <v>0</v>
      </c>
      <c r="N397" s="114">
        <v>301.66000000000003</v>
      </c>
      <c r="O397" s="103">
        <v>11412572</v>
      </c>
      <c r="P397" s="101">
        <v>44123</v>
      </c>
      <c r="Q397" s="103" t="s">
        <v>1339</v>
      </c>
      <c r="R397" s="105">
        <v>301.66000000000003</v>
      </c>
      <c r="S397" s="102" t="s">
        <v>651</v>
      </c>
      <c r="T397" s="103"/>
      <c r="U397" s="102" t="s">
        <v>11</v>
      </c>
      <c r="V397" s="102" t="s">
        <v>12</v>
      </c>
      <c r="W397" s="102" t="s">
        <v>13</v>
      </c>
      <c r="X397" s="102" t="s">
        <v>14</v>
      </c>
      <c r="Y397" s="113">
        <v>5830</v>
      </c>
      <c r="Z397" s="113">
        <v>9051102</v>
      </c>
      <c r="AA397" s="138">
        <v>0.33332596685082877</v>
      </c>
      <c r="AB397" s="118" t="s">
        <v>1286</v>
      </c>
    </row>
    <row r="398" spans="1:28" ht="15" customHeight="1" x14ac:dyDescent="0.25">
      <c r="A398" s="97" t="s">
        <v>1846</v>
      </c>
      <c r="B398" s="98">
        <v>1</v>
      </c>
      <c r="C398" s="99" t="s">
        <v>318</v>
      </c>
      <c r="D398" s="97" t="s">
        <v>266</v>
      </c>
      <c r="E398" s="97" t="s">
        <v>238</v>
      </c>
      <c r="F398" s="97" t="s">
        <v>267</v>
      </c>
      <c r="G398" s="99" t="s">
        <v>268</v>
      </c>
      <c r="H398" s="101">
        <v>43571</v>
      </c>
      <c r="I398" s="101">
        <v>43572</v>
      </c>
      <c r="J398" s="102" t="s">
        <v>269</v>
      </c>
      <c r="K398" s="103"/>
      <c r="L398" s="104" t="s">
        <v>270</v>
      </c>
      <c r="M398" s="105">
        <v>0</v>
      </c>
      <c r="N398" s="114">
        <v>212</v>
      </c>
      <c r="O398" s="103" t="s">
        <v>271</v>
      </c>
      <c r="P398" s="101">
        <v>43572</v>
      </c>
      <c r="Q398" s="103">
        <v>25234519</v>
      </c>
      <c r="R398" s="105">
        <v>212</v>
      </c>
      <c r="S398" s="102" t="s">
        <v>651</v>
      </c>
      <c r="T398" s="103"/>
      <c r="U398" s="102" t="s">
        <v>11</v>
      </c>
      <c r="V398" s="102" t="s">
        <v>12</v>
      </c>
      <c r="W398" s="102" t="s">
        <v>13</v>
      </c>
      <c r="X398" s="102" t="s">
        <v>14</v>
      </c>
      <c r="Y398" s="113">
        <v>5800</v>
      </c>
      <c r="Z398" s="113">
        <v>9051102</v>
      </c>
      <c r="AA398" s="138">
        <v>1</v>
      </c>
      <c r="AB398" s="118" t="s">
        <v>1162</v>
      </c>
    </row>
    <row r="399" spans="1:28" ht="15" customHeight="1" x14ac:dyDescent="0.25">
      <c r="A399" s="97" t="s">
        <v>1846</v>
      </c>
      <c r="B399" s="98">
        <v>1</v>
      </c>
      <c r="C399" s="97" t="s">
        <v>318</v>
      </c>
      <c r="D399" s="97" t="s">
        <v>266</v>
      </c>
      <c r="E399" s="97" t="s">
        <v>238</v>
      </c>
      <c r="F399" s="100" t="s">
        <v>267</v>
      </c>
      <c r="G399" s="97" t="s">
        <v>937</v>
      </c>
      <c r="H399" s="101">
        <v>43794</v>
      </c>
      <c r="I399" s="101">
        <v>43809</v>
      </c>
      <c r="J399" s="102" t="s">
        <v>6</v>
      </c>
      <c r="K399" s="103" t="s">
        <v>491</v>
      </c>
      <c r="L399" s="104" t="s">
        <v>502</v>
      </c>
      <c r="M399" s="105">
        <v>0</v>
      </c>
      <c r="N399" s="106">
        <v>3000</v>
      </c>
      <c r="O399" s="103" t="s">
        <v>271</v>
      </c>
      <c r="P399" s="101">
        <v>43809</v>
      </c>
      <c r="Q399" s="103" t="s">
        <v>506</v>
      </c>
      <c r="R399" s="106">
        <v>3000</v>
      </c>
      <c r="S399" s="102" t="s">
        <v>651</v>
      </c>
      <c r="T399" s="104"/>
      <c r="U399" s="102" t="s">
        <v>11</v>
      </c>
      <c r="V399" s="102" t="s">
        <v>12</v>
      </c>
      <c r="W399" s="102" t="s">
        <v>13</v>
      </c>
      <c r="X399" s="102" t="s">
        <v>14</v>
      </c>
      <c r="Y399" s="108">
        <v>5800</v>
      </c>
      <c r="Z399" s="108">
        <v>9051102</v>
      </c>
      <c r="AA399" s="138">
        <v>1</v>
      </c>
      <c r="AB399" s="99" t="s">
        <v>955</v>
      </c>
    </row>
    <row r="400" spans="1:28" ht="15" customHeight="1" x14ac:dyDescent="0.25">
      <c r="A400" s="97" t="s">
        <v>1849</v>
      </c>
      <c r="B400" s="98">
        <v>1</v>
      </c>
      <c r="C400" s="97" t="s">
        <v>1564</v>
      </c>
      <c r="D400" s="97" t="s">
        <v>266</v>
      </c>
      <c r="E400" s="97" t="s">
        <v>238</v>
      </c>
      <c r="F400" s="100" t="s">
        <v>468</v>
      </c>
      <c r="G400" s="97" t="s">
        <v>469</v>
      </c>
      <c r="H400" s="101">
        <v>44133</v>
      </c>
      <c r="I400" s="101">
        <v>44279</v>
      </c>
      <c r="J400" s="102" t="s">
        <v>1051</v>
      </c>
      <c r="K400" s="103"/>
      <c r="L400" s="104" t="s">
        <v>1455</v>
      </c>
      <c r="M400" s="105">
        <v>0</v>
      </c>
      <c r="N400" s="106">
        <v>2880</v>
      </c>
      <c r="O400" s="103" t="s">
        <v>2256</v>
      </c>
      <c r="P400" s="101">
        <v>44279</v>
      </c>
      <c r="Q400" s="103" t="s">
        <v>2242</v>
      </c>
      <c r="R400" s="106">
        <v>2880</v>
      </c>
      <c r="S400" s="102" t="s">
        <v>651</v>
      </c>
      <c r="T400" s="104"/>
      <c r="U400" s="102" t="s">
        <v>11</v>
      </c>
      <c r="V400" s="102" t="s">
        <v>12</v>
      </c>
      <c r="W400" s="102" t="s">
        <v>13</v>
      </c>
      <c r="X400" s="102" t="s">
        <v>14</v>
      </c>
      <c r="Y400" s="108">
        <v>6281</v>
      </c>
      <c r="Z400" s="108">
        <v>9051102</v>
      </c>
      <c r="AA400" s="138">
        <v>1.4265335235378032E-2</v>
      </c>
      <c r="AB400" s="99" t="s">
        <v>1383</v>
      </c>
    </row>
    <row r="401" spans="1:28" ht="15" customHeight="1" x14ac:dyDescent="0.25">
      <c r="A401" s="97" t="s">
        <v>1849</v>
      </c>
      <c r="B401" s="98">
        <v>1</v>
      </c>
      <c r="C401" s="97" t="s">
        <v>1564</v>
      </c>
      <c r="D401" s="97" t="s">
        <v>266</v>
      </c>
      <c r="E401" s="97" t="s">
        <v>238</v>
      </c>
      <c r="F401" s="100" t="s">
        <v>468</v>
      </c>
      <c r="G401" s="97" t="s">
        <v>469</v>
      </c>
      <c r="H401" s="101">
        <v>44133</v>
      </c>
      <c r="I401" s="101">
        <v>44279</v>
      </c>
      <c r="J401" s="102" t="s">
        <v>1051</v>
      </c>
      <c r="K401" s="103"/>
      <c r="L401" s="104" t="s">
        <v>1455</v>
      </c>
      <c r="M401" s="105">
        <v>0</v>
      </c>
      <c r="N401" s="106">
        <v>2880</v>
      </c>
      <c r="O401" s="103" t="s">
        <v>2257</v>
      </c>
      <c r="P401" s="101">
        <v>44279</v>
      </c>
      <c r="Q401" s="103" t="s">
        <v>2242</v>
      </c>
      <c r="R401" s="106">
        <v>2880</v>
      </c>
      <c r="S401" s="102" t="s">
        <v>651</v>
      </c>
      <c r="T401" s="104"/>
      <c r="U401" s="102" t="s">
        <v>11</v>
      </c>
      <c r="V401" s="102" t="s">
        <v>12</v>
      </c>
      <c r="W401" s="102" t="s">
        <v>13</v>
      </c>
      <c r="X401" s="102" t="s">
        <v>14</v>
      </c>
      <c r="Y401" s="108">
        <v>6281</v>
      </c>
      <c r="Z401" s="108">
        <v>9051102</v>
      </c>
      <c r="AA401" s="138">
        <v>1.4265335235378032E-2</v>
      </c>
      <c r="AB401" s="99" t="s">
        <v>1383</v>
      </c>
    </row>
    <row r="402" spans="1:28" ht="15" customHeight="1" x14ac:dyDescent="0.25">
      <c r="A402" s="97" t="s">
        <v>1849</v>
      </c>
      <c r="B402" s="98">
        <v>1</v>
      </c>
      <c r="C402" s="97" t="s">
        <v>1564</v>
      </c>
      <c r="D402" s="97" t="s">
        <v>266</v>
      </c>
      <c r="E402" s="97" t="s">
        <v>238</v>
      </c>
      <c r="F402" s="100" t="s">
        <v>468</v>
      </c>
      <c r="G402" s="97" t="s">
        <v>469</v>
      </c>
      <c r="H402" s="101">
        <v>44133</v>
      </c>
      <c r="I402" s="101">
        <v>44305</v>
      </c>
      <c r="J402" s="102" t="s">
        <v>1051</v>
      </c>
      <c r="K402" s="103"/>
      <c r="L402" s="104" t="s">
        <v>1455</v>
      </c>
      <c r="M402" s="105">
        <v>0</v>
      </c>
      <c r="N402" s="106">
        <v>2736</v>
      </c>
      <c r="O402" s="103" t="s">
        <v>2344</v>
      </c>
      <c r="P402" s="101">
        <v>44305</v>
      </c>
      <c r="Q402" s="103" t="s">
        <v>2336</v>
      </c>
      <c r="R402" s="106">
        <v>2736</v>
      </c>
      <c r="S402" s="102" t="s">
        <v>651</v>
      </c>
      <c r="T402" s="104"/>
      <c r="U402" s="102" t="s">
        <v>11</v>
      </c>
      <c r="V402" s="102" t="s">
        <v>12</v>
      </c>
      <c r="W402" s="102" t="s">
        <v>13</v>
      </c>
      <c r="X402" s="102" t="s">
        <v>14</v>
      </c>
      <c r="Y402" s="108">
        <v>6281</v>
      </c>
      <c r="Z402" s="108">
        <v>9051102</v>
      </c>
      <c r="AA402" s="138">
        <v>1.355206847360913E-2</v>
      </c>
      <c r="AB402" s="99" t="s">
        <v>1383</v>
      </c>
    </row>
    <row r="403" spans="1:28" ht="15" customHeight="1" x14ac:dyDescent="0.25">
      <c r="A403" s="97" t="s">
        <v>1849</v>
      </c>
      <c r="B403" s="98">
        <v>1</v>
      </c>
      <c r="C403" s="97" t="s">
        <v>1564</v>
      </c>
      <c r="D403" s="97" t="s">
        <v>266</v>
      </c>
      <c r="E403" s="97" t="s">
        <v>238</v>
      </c>
      <c r="F403" s="100" t="s">
        <v>468</v>
      </c>
      <c r="G403" s="97" t="s">
        <v>469</v>
      </c>
      <c r="H403" s="101">
        <v>44133</v>
      </c>
      <c r="I403" s="101">
        <v>44305</v>
      </c>
      <c r="J403" s="102" t="s">
        <v>1051</v>
      </c>
      <c r="K403" s="103"/>
      <c r="L403" s="104" t="s">
        <v>1455</v>
      </c>
      <c r="M403" s="105">
        <v>0</v>
      </c>
      <c r="N403" s="106">
        <v>3168</v>
      </c>
      <c r="O403" s="103" t="s">
        <v>2345</v>
      </c>
      <c r="P403" s="101">
        <v>44305</v>
      </c>
      <c r="Q403" s="103" t="s">
        <v>2336</v>
      </c>
      <c r="R403" s="106">
        <v>3168</v>
      </c>
      <c r="S403" s="102" t="s">
        <v>651</v>
      </c>
      <c r="T403" s="104"/>
      <c r="U403" s="102" t="s">
        <v>11</v>
      </c>
      <c r="V403" s="102" t="s">
        <v>12</v>
      </c>
      <c r="W403" s="102" t="s">
        <v>13</v>
      </c>
      <c r="X403" s="102" t="s">
        <v>14</v>
      </c>
      <c r="Y403" s="108">
        <v>6281</v>
      </c>
      <c r="Z403" s="108">
        <v>9051102</v>
      </c>
      <c r="AA403" s="138">
        <v>1.5691868758915834E-2</v>
      </c>
      <c r="AB403" s="99" t="s">
        <v>1383</v>
      </c>
    </row>
    <row r="404" spans="1:28" ht="15" customHeight="1" x14ac:dyDescent="0.25">
      <c r="A404" s="97" t="s">
        <v>1849</v>
      </c>
      <c r="B404" s="98">
        <v>1</v>
      </c>
      <c r="C404" s="97" t="s">
        <v>1564</v>
      </c>
      <c r="D404" s="97" t="s">
        <v>266</v>
      </c>
      <c r="E404" s="97" t="s">
        <v>238</v>
      </c>
      <c r="F404" s="100" t="s">
        <v>468</v>
      </c>
      <c r="G404" s="97" t="s">
        <v>469</v>
      </c>
      <c r="H404" s="101">
        <v>44133</v>
      </c>
      <c r="I404" s="101">
        <v>44306</v>
      </c>
      <c r="J404" s="102" t="s">
        <v>1051</v>
      </c>
      <c r="K404" s="103" t="s">
        <v>1393</v>
      </c>
      <c r="L404" s="104" t="s">
        <v>1455</v>
      </c>
      <c r="M404" s="105">
        <v>0</v>
      </c>
      <c r="N404" s="106">
        <v>3024</v>
      </c>
      <c r="O404" s="103" t="s">
        <v>2354</v>
      </c>
      <c r="P404" s="101">
        <v>44306</v>
      </c>
      <c r="Q404" s="103" t="s">
        <v>2353</v>
      </c>
      <c r="R404" s="106">
        <v>3024</v>
      </c>
      <c r="S404" s="102" t="s">
        <v>651</v>
      </c>
      <c r="T404" s="104"/>
      <c r="U404" s="102" t="s">
        <v>11</v>
      </c>
      <c r="V404" s="102" t="s">
        <v>12</v>
      </c>
      <c r="W404" s="102" t="s">
        <v>13</v>
      </c>
      <c r="X404" s="102" t="s">
        <v>14</v>
      </c>
      <c r="Y404" s="108">
        <v>6281</v>
      </c>
      <c r="Z404" s="108">
        <v>9051102</v>
      </c>
      <c r="AA404" s="138">
        <v>1.4978601997146932E-2</v>
      </c>
      <c r="AB404" s="99" t="s">
        <v>1383</v>
      </c>
    </row>
    <row r="405" spans="1:28" ht="15" customHeight="1" x14ac:dyDescent="0.25">
      <c r="A405" s="97" t="s">
        <v>1855</v>
      </c>
      <c r="B405" s="98">
        <v>7</v>
      </c>
      <c r="C405" s="99" t="s">
        <v>1562</v>
      </c>
      <c r="D405" s="97" t="s">
        <v>448</v>
      </c>
      <c r="E405" s="97" t="s">
        <v>4</v>
      </c>
      <c r="F405" s="100" t="s">
        <v>5</v>
      </c>
      <c r="G405" s="97" t="s">
        <v>1288</v>
      </c>
      <c r="H405" s="101">
        <v>43647</v>
      </c>
      <c r="I405" s="101">
        <v>43748</v>
      </c>
      <c r="J405" s="102" t="s">
        <v>6</v>
      </c>
      <c r="K405" s="103" t="s">
        <v>7</v>
      </c>
      <c r="L405" s="104" t="s">
        <v>8</v>
      </c>
      <c r="M405" s="105">
        <v>0</v>
      </c>
      <c r="N405" s="106">
        <v>15596.67</v>
      </c>
      <c r="O405" s="103" t="s">
        <v>58</v>
      </c>
      <c r="P405" s="101">
        <v>43748</v>
      </c>
      <c r="Q405" s="103" t="s">
        <v>25</v>
      </c>
      <c r="R405" s="106">
        <v>15596.67</v>
      </c>
      <c r="S405" s="102"/>
      <c r="T405" s="104"/>
      <c r="U405" s="102" t="s">
        <v>11</v>
      </c>
      <c r="V405" s="102" t="s">
        <v>12</v>
      </c>
      <c r="W405" s="102" t="s">
        <v>13</v>
      </c>
      <c r="X405" s="102" t="s">
        <v>14</v>
      </c>
      <c r="Y405" s="108">
        <v>4300</v>
      </c>
      <c r="Z405" s="108">
        <v>9061101</v>
      </c>
      <c r="AA405" s="138">
        <v>3.5898290168794238E-3</v>
      </c>
      <c r="AB405" s="99" t="s">
        <v>2837</v>
      </c>
    </row>
    <row r="406" spans="1:28" ht="15" customHeight="1" x14ac:dyDescent="0.25">
      <c r="A406" s="97" t="s">
        <v>1855</v>
      </c>
      <c r="B406" s="98">
        <v>7</v>
      </c>
      <c r="C406" s="99" t="s">
        <v>1562</v>
      </c>
      <c r="D406" s="97" t="s">
        <v>448</v>
      </c>
      <c r="E406" s="97" t="s">
        <v>4</v>
      </c>
      <c r="F406" s="100" t="s">
        <v>5</v>
      </c>
      <c r="G406" s="97" t="s">
        <v>1288</v>
      </c>
      <c r="H406" s="101">
        <v>43647</v>
      </c>
      <c r="I406" s="101">
        <v>43748</v>
      </c>
      <c r="J406" s="102" t="s">
        <v>6</v>
      </c>
      <c r="K406" s="103" t="s">
        <v>7</v>
      </c>
      <c r="L406" s="104" t="s">
        <v>8</v>
      </c>
      <c r="M406" s="105">
        <v>0</v>
      </c>
      <c r="N406" s="106">
        <v>6628.59</v>
      </c>
      <c r="O406" s="103" t="s">
        <v>80</v>
      </c>
      <c r="P406" s="101">
        <v>43748</v>
      </c>
      <c r="Q406" s="103" t="s">
        <v>25</v>
      </c>
      <c r="R406" s="106">
        <v>6628.59</v>
      </c>
      <c r="S406" s="102"/>
      <c r="T406" s="104"/>
      <c r="U406" s="102" t="s">
        <v>11</v>
      </c>
      <c r="V406" s="102" t="s">
        <v>12</v>
      </c>
      <c r="W406" s="102" t="s">
        <v>13</v>
      </c>
      <c r="X406" s="102" t="s">
        <v>14</v>
      </c>
      <c r="Y406" s="108">
        <v>4300</v>
      </c>
      <c r="Z406" s="108">
        <v>9061101</v>
      </c>
      <c r="AA406" s="138">
        <v>1.525678540547231E-3</v>
      </c>
      <c r="AB406" s="99" t="s">
        <v>2837</v>
      </c>
    </row>
    <row r="407" spans="1:28" ht="15" customHeight="1" x14ac:dyDescent="0.25">
      <c r="A407" s="97" t="s">
        <v>1855</v>
      </c>
      <c r="B407" s="98">
        <v>7</v>
      </c>
      <c r="C407" s="99" t="s">
        <v>1562</v>
      </c>
      <c r="D407" s="97" t="s">
        <v>448</v>
      </c>
      <c r="E407" s="97" t="s">
        <v>4</v>
      </c>
      <c r="F407" s="100" t="s">
        <v>5</v>
      </c>
      <c r="G407" s="97" t="s">
        <v>1288</v>
      </c>
      <c r="H407" s="101">
        <v>43647</v>
      </c>
      <c r="I407" s="101">
        <v>43748</v>
      </c>
      <c r="J407" s="102" t="s">
        <v>6</v>
      </c>
      <c r="K407" s="103" t="s">
        <v>7</v>
      </c>
      <c r="L407" s="104" t="s">
        <v>8</v>
      </c>
      <c r="M407" s="105">
        <v>0</v>
      </c>
      <c r="N407" s="106">
        <v>200</v>
      </c>
      <c r="O407" s="103" t="s">
        <v>58</v>
      </c>
      <c r="P407" s="101">
        <v>43748</v>
      </c>
      <c r="Q407" s="103" t="s">
        <v>25</v>
      </c>
      <c r="R407" s="106">
        <v>200</v>
      </c>
      <c r="S407" s="102"/>
      <c r="T407" s="104"/>
      <c r="U407" s="102" t="s">
        <v>11</v>
      </c>
      <c r="V407" s="102" t="s">
        <v>12</v>
      </c>
      <c r="W407" s="102" t="s">
        <v>13</v>
      </c>
      <c r="X407" s="102" t="s">
        <v>14</v>
      </c>
      <c r="Y407" s="108">
        <v>4340</v>
      </c>
      <c r="Z407" s="108">
        <v>9061101</v>
      </c>
      <c r="AA407" s="138">
        <v>4.6033275268110739E-5</v>
      </c>
      <c r="AB407" s="99" t="s">
        <v>2837</v>
      </c>
    </row>
    <row r="408" spans="1:28" ht="15" customHeight="1" x14ac:dyDescent="0.25">
      <c r="A408" s="97" t="s">
        <v>1855</v>
      </c>
      <c r="B408" s="98">
        <v>7</v>
      </c>
      <c r="C408" s="99" t="s">
        <v>1562</v>
      </c>
      <c r="D408" s="97" t="s">
        <v>448</v>
      </c>
      <c r="E408" s="97" t="s">
        <v>4</v>
      </c>
      <c r="F408" s="100" t="s">
        <v>5</v>
      </c>
      <c r="G408" s="97" t="s">
        <v>1288</v>
      </c>
      <c r="H408" s="101">
        <v>43647</v>
      </c>
      <c r="I408" s="101">
        <v>43748</v>
      </c>
      <c r="J408" s="102" t="s">
        <v>6</v>
      </c>
      <c r="K408" s="103" t="s">
        <v>7</v>
      </c>
      <c r="L408" s="104" t="s">
        <v>8</v>
      </c>
      <c r="M408" s="105">
        <v>0</v>
      </c>
      <c r="N408" s="106">
        <v>120</v>
      </c>
      <c r="O408" s="103" t="s">
        <v>58</v>
      </c>
      <c r="P408" s="101">
        <v>43748</v>
      </c>
      <c r="Q408" s="103" t="s">
        <v>25</v>
      </c>
      <c r="R408" s="106">
        <v>120</v>
      </c>
      <c r="S408" s="102"/>
      <c r="T408" s="104"/>
      <c r="U408" s="102" t="s">
        <v>11</v>
      </c>
      <c r="V408" s="102" t="s">
        <v>12</v>
      </c>
      <c r="W408" s="102" t="s">
        <v>13</v>
      </c>
      <c r="X408" s="102" t="s">
        <v>14</v>
      </c>
      <c r="Y408" s="108">
        <v>4340</v>
      </c>
      <c r="Z408" s="108">
        <v>9061101</v>
      </c>
      <c r="AA408" s="138">
        <v>2.7619965160866445E-5</v>
      </c>
      <c r="AB408" s="99" t="s">
        <v>2837</v>
      </c>
    </row>
    <row r="409" spans="1:28" ht="15" customHeight="1" x14ac:dyDescent="0.25">
      <c r="A409" s="97" t="s">
        <v>1855</v>
      </c>
      <c r="B409" s="98">
        <v>7</v>
      </c>
      <c r="C409" s="99" t="s">
        <v>1562</v>
      </c>
      <c r="D409" s="97" t="s">
        <v>448</v>
      </c>
      <c r="E409" s="97" t="s">
        <v>4</v>
      </c>
      <c r="F409" s="100" t="s">
        <v>5</v>
      </c>
      <c r="G409" s="97" t="s">
        <v>1288</v>
      </c>
      <c r="H409" s="101">
        <v>43647</v>
      </c>
      <c r="I409" s="101">
        <v>43748</v>
      </c>
      <c r="J409" s="102" t="s">
        <v>6</v>
      </c>
      <c r="K409" s="103" t="s">
        <v>7</v>
      </c>
      <c r="L409" s="104" t="s">
        <v>8</v>
      </c>
      <c r="M409" s="105">
        <v>0</v>
      </c>
      <c r="N409" s="106">
        <v>380</v>
      </c>
      <c r="O409" s="103" t="s">
        <v>58</v>
      </c>
      <c r="P409" s="101">
        <v>43748</v>
      </c>
      <c r="Q409" s="103" t="s">
        <v>25</v>
      </c>
      <c r="R409" s="106">
        <v>380</v>
      </c>
      <c r="S409" s="102"/>
      <c r="T409" s="104"/>
      <c r="U409" s="102" t="s">
        <v>11</v>
      </c>
      <c r="V409" s="102" t="s">
        <v>12</v>
      </c>
      <c r="W409" s="102" t="s">
        <v>13</v>
      </c>
      <c r="X409" s="102" t="s">
        <v>14</v>
      </c>
      <c r="Y409" s="108">
        <v>4340</v>
      </c>
      <c r="Z409" s="108">
        <v>9061101</v>
      </c>
      <c r="AA409" s="138">
        <v>8.7463223009410403E-5</v>
      </c>
      <c r="AB409" s="99" t="s">
        <v>2837</v>
      </c>
    </row>
    <row r="410" spans="1:28" ht="15" customHeight="1" x14ac:dyDescent="0.25">
      <c r="A410" s="97" t="s">
        <v>1855</v>
      </c>
      <c r="B410" s="98">
        <v>7</v>
      </c>
      <c r="C410" s="99" t="s">
        <v>1562</v>
      </c>
      <c r="D410" s="97" t="s">
        <v>448</v>
      </c>
      <c r="E410" s="97" t="s">
        <v>4</v>
      </c>
      <c r="F410" s="100" t="s">
        <v>5</v>
      </c>
      <c r="G410" s="97" t="s">
        <v>1288</v>
      </c>
      <c r="H410" s="101">
        <v>43647</v>
      </c>
      <c r="I410" s="101">
        <v>43748</v>
      </c>
      <c r="J410" s="102" t="s">
        <v>6</v>
      </c>
      <c r="K410" s="103" t="s">
        <v>7</v>
      </c>
      <c r="L410" s="104" t="s">
        <v>8</v>
      </c>
      <c r="M410" s="105">
        <v>0</v>
      </c>
      <c r="N410" s="106">
        <v>465.6</v>
      </c>
      <c r="O410" s="103" t="s">
        <v>58</v>
      </c>
      <c r="P410" s="101">
        <v>43748</v>
      </c>
      <c r="Q410" s="103" t="s">
        <v>25</v>
      </c>
      <c r="R410" s="106">
        <v>465.6</v>
      </c>
      <c r="S410" s="102"/>
      <c r="T410" s="104"/>
      <c r="U410" s="102" t="s">
        <v>11</v>
      </c>
      <c r="V410" s="102" t="s">
        <v>12</v>
      </c>
      <c r="W410" s="102" t="s">
        <v>13</v>
      </c>
      <c r="X410" s="102" t="s">
        <v>14</v>
      </c>
      <c r="Y410" s="108">
        <v>4340</v>
      </c>
      <c r="Z410" s="108">
        <v>9061101</v>
      </c>
      <c r="AA410" s="138">
        <v>1.0716546482416181E-4</v>
      </c>
      <c r="AB410" s="99" t="s">
        <v>2837</v>
      </c>
    </row>
    <row r="411" spans="1:28" ht="15" customHeight="1" x14ac:dyDescent="0.25">
      <c r="A411" s="97" t="s">
        <v>1855</v>
      </c>
      <c r="B411" s="98">
        <v>7</v>
      </c>
      <c r="C411" s="99" t="s">
        <v>1562</v>
      </c>
      <c r="D411" s="97" t="s">
        <v>448</v>
      </c>
      <c r="E411" s="97" t="s">
        <v>4</v>
      </c>
      <c r="F411" s="100" t="s">
        <v>5</v>
      </c>
      <c r="G411" s="97" t="s">
        <v>1288</v>
      </c>
      <c r="H411" s="101">
        <v>43647</v>
      </c>
      <c r="I411" s="101">
        <v>43748</v>
      </c>
      <c r="J411" s="102" t="s">
        <v>6</v>
      </c>
      <c r="K411" s="103" t="s">
        <v>7</v>
      </c>
      <c r="L411" s="104" t="s">
        <v>8</v>
      </c>
      <c r="M411" s="105">
        <v>0</v>
      </c>
      <c r="N411" s="106">
        <v>1281.2</v>
      </c>
      <c r="O411" s="103" t="s">
        <v>58</v>
      </c>
      <c r="P411" s="101">
        <v>43748</v>
      </c>
      <c r="Q411" s="103" t="s">
        <v>25</v>
      </c>
      <c r="R411" s="106">
        <v>1281.2</v>
      </c>
      <c r="S411" s="102"/>
      <c r="T411" s="104"/>
      <c r="U411" s="102" t="s">
        <v>11</v>
      </c>
      <c r="V411" s="102" t="s">
        <v>12</v>
      </c>
      <c r="W411" s="102" t="s">
        <v>13</v>
      </c>
      <c r="X411" s="102" t="s">
        <v>14</v>
      </c>
      <c r="Y411" s="108">
        <v>4340</v>
      </c>
      <c r="Z411" s="108">
        <v>9061101</v>
      </c>
      <c r="AA411" s="138">
        <v>2.9488916136751744E-4</v>
      </c>
      <c r="AB411" s="99" t="s">
        <v>2837</v>
      </c>
    </row>
    <row r="412" spans="1:28" ht="15" customHeight="1" x14ac:dyDescent="0.25">
      <c r="A412" s="97" t="s">
        <v>1855</v>
      </c>
      <c r="B412" s="98">
        <v>7</v>
      </c>
      <c r="C412" s="99" t="s">
        <v>1562</v>
      </c>
      <c r="D412" s="97" t="s">
        <v>448</v>
      </c>
      <c r="E412" s="97" t="s">
        <v>4</v>
      </c>
      <c r="F412" s="100" t="s">
        <v>5</v>
      </c>
      <c r="G412" s="97" t="s">
        <v>1288</v>
      </c>
      <c r="H412" s="101">
        <v>43647</v>
      </c>
      <c r="I412" s="101">
        <v>43748</v>
      </c>
      <c r="J412" s="102" t="s">
        <v>6</v>
      </c>
      <c r="K412" s="103" t="s">
        <v>7</v>
      </c>
      <c r="L412" s="104" t="s">
        <v>8</v>
      </c>
      <c r="M412" s="105">
        <v>0</v>
      </c>
      <c r="N412" s="106">
        <v>60</v>
      </c>
      <c r="O412" s="103" t="s">
        <v>58</v>
      </c>
      <c r="P412" s="101">
        <v>43748</v>
      </c>
      <c r="Q412" s="103" t="s">
        <v>25</v>
      </c>
      <c r="R412" s="106">
        <v>60</v>
      </c>
      <c r="S412" s="102"/>
      <c r="T412" s="104"/>
      <c r="U412" s="102" t="s">
        <v>11</v>
      </c>
      <c r="V412" s="102" t="s">
        <v>12</v>
      </c>
      <c r="W412" s="102" t="s">
        <v>13</v>
      </c>
      <c r="X412" s="102" t="s">
        <v>14</v>
      </c>
      <c r="Y412" s="108">
        <v>4340</v>
      </c>
      <c r="Z412" s="108">
        <v>9061101</v>
      </c>
      <c r="AA412" s="138">
        <v>1.3809982580433222E-5</v>
      </c>
      <c r="AB412" s="99" t="s">
        <v>2837</v>
      </c>
    </row>
    <row r="413" spans="1:28" ht="15" customHeight="1" x14ac:dyDescent="0.25">
      <c r="A413" s="97" t="s">
        <v>1855</v>
      </c>
      <c r="B413" s="98">
        <v>7</v>
      </c>
      <c r="C413" s="99" t="s">
        <v>1562</v>
      </c>
      <c r="D413" s="97" t="s">
        <v>448</v>
      </c>
      <c r="E413" s="97" t="s">
        <v>4</v>
      </c>
      <c r="F413" s="100" t="s">
        <v>5</v>
      </c>
      <c r="G413" s="97" t="s">
        <v>1288</v>
      </c>
      <c r="H413" s="101">
        <v>43647</v>
      </c>
      <c r="I413" s="101">
        <v>43748</v>
      </c>
      <c r="J413" s="102" t="s">
        <v>6</v>
      </c>
      <c r="K413" s="103" t="s">
        <v>7</v>
      </c>
      <c r="L413" s="104" t="s">
        <v>8</v>
      </c>
      <c r="M413" s="105">
        <v>0</v>
      </c>
      <c r="N413" s="106">
        <v>197.88</v>
      </c>
      <c r="O413" s="103" t="s">
        <v>80</v>
      </c>
      <c r="P413" s="101">
        <v>43748</v>
      </c>
      <c r="Q413" s="103" t="s">
        <v>25</v>
      </c>
      <c r="R413" s="106">
        <v>197.88</v>
      </c>
      <c r="S413" s="102"/>
      <c r="T413" s="104"/>
      <c r="U413" s="102" t="s">
        <v>11</v>
      </c>
      <c r="V413" s="102" t="s">
        <v>12</v>
      </c>
      <c r="W413" s="102" t="s">
        <v>13</v>
      </c>
      <c r="X413" s="102" t="s">
        <v>14</v>
      </c>
      <c r="Y413" s="108">
        <v>4340</v>
      </c>
      <c r="Z413" s="108">
        <v>9061101</v>
      </c>
      <c r="AA413" s="138">
        <v>4.5545322550268767E-5</v>
      </c>
      <c r="AB413" s="99" t="s">
        <v>2837</v>
      </c>
    </row>
    <row r="414" spans="1:28" ht="15" customHeight="1" x14ac:dyDescent="0.25">
      <c r="A414" s="97" t="s">
        <v>1855</v>
      </c>
      <c r="B414" s="98">
        <v>7</v>
      </c>
      <c r="C414" s="99" t="s">
        <v>1562</v>
      </c>
      <c r="D414" s="97" t="s">
        <v>448</v>
      </c>
      <c r="E414" s="97" t="s">
        <v>4</v>
      </c>
      <c r="F414" s="100" t="s">
        <v>5</v>
      </c>
      <c r="G414" s="97" t="s">
        <v>1288</v>
      </c>
      <c r="H414" s="101">
        <v>43647</v>
      </c>
      <c r="I414" s="101">
        <v>43748</v>
      </c>
      <c r="J414" s="102" t="s">
        <v>6</v>
      </c>
      <c r="K414" s="103" t="s">
        <v>7</v>
      </c>
      <c r="L414" s="104" t="s">
        <v>8</v>
      </c>
      <c r="M414" s="105">
        <v>0</v>
      </c>
      <c r="N414" s="106">
        <v>161.5</v>
      </c>
      <c r="O414" s="103" t="s">
        <v>80</v>
      </c>
      <c r="P414" s="101">
        <v>43748</v>
      </c>
      <c r="Q414" s="103" t="s">
        <v>25</v>
      </c>
      <c r="R414" s="106">
        <v>161.5</v>
      </c>
      <c r="S414" s="102"/>
      <c r="T414" s="104"/>
      <c r="U414" s="102" t="s">
        <v>11</v>
      </c>
      <c r="V414" s="102" t="s">
        <v>12</v>
      </c>
      <c r="W414" s="102" t="s">
        <v>13</v>
      </c>
      <c r="X414" s="102" t="s">
        <v>14</v>
      </c>
      <c r="Y414" s="108">
        <v>4340</v>
      </c>
      <c r="Z414" s="108">
        <v>9061101</v>
      </c>
      <c r="AA414" s="138">
        <v>3.7171869778999421E-5</v>
      </c>
      <c r="AB414" s="99" t="s">
        <v>2837</v>
      </c>
    </row>
    <row r="415" spans="1:28" ht="15" customHeight="1" x14ac:dyDescent="0.25">
      <c r="A415" s="97" t="s">
        <v>1855</v>
      </c>
      <c r="B415" s="98">
        <v>7</v>
      </c>
      <c r="C415" s="99" t="s">
        <v>1562</v>
      </c>
      <c r="D415" s="97" t="s">
        <v>448</v>
      </c>
      <c r="E415" s="97" t="s">
        <v>4</v>
      </c>
      <c r="F415" s="100" t="s">
        <v>5</v>
      </c>
      <c r="G415" s="97" t="s">
        <v>1288</v>
      </c>
      <c r="H415" s="101">
        <v>43647</v>
      </c>
      <c r="I415" s="101">
        <v>43748</v>
      </c>
      <c r="J415" s="102" t="s">
        <v>6</v>
      </c>
      <c r="K415" s="103" t="s">
        <v>7</v>
      </c>
      <c r="L415" s="104" t="s">
        <v>8</v>
      </c>
      <c r="M415" s="105">
        <v>0</v>
      </c>
      <c r="N415" s="106">
        <v>85</v>
      </c>
      <c r="O415" s="103" t="s">
        <v>80</v>
      </c>
      <c r="P415" s="101">
        <v>43748</v>
      </c>
      <c r="Q415" s="103" t="s">
        <v>25</v>
      </c>
      <c r="R415" s="106">
        <v>85</v>
      </c>
      <c r="S415" s="102"/>
      <c r="T415" s="104"/>
      <c r="U415" s="102" t="s">
        <v>11</v>
      </c>
      <c r="V415" s="102" t="s">
        <v>12</v>
      </c>
      <c r="W415" s="102" t="s">
        <v>13</v>
      </c>
      <c r="X415" s="102" t="s">
        <v>14</v>
      </c>
      <c r="Y415" s="108">
        <v>4340</v>
      </c>
      <c r="Z415" s="108">
        <v>9061101</v>
      </c>
      <c r="AA415" s="138">
        <v>1.9564141988947067E-5</v>
      </c>
      <c r="AB415" s="99" t="s">
        <v>2837</v>
      </c>
    </row>
    <row r="416" spans="1:28" ht="15" customHeight="1" x14ac:dyDescent="0.25">
      <c r="A416" s="97" t="s">
        <v>1855</v>
      </c>
      <c r="B416" s="98">
        <v>7</v>
      </c>
      <c r="C416" s="99" t="s">
        <v>1562</v>
      </c>
      <c r="D416" s="97" t="s">
        <v>448</v>
      </c>
      <c r="E416" s="97" t="s">
        <v>4</v>
      </c>
      <c r="F416" s="100" t="s">
        <v>5</v>
      </c>
      <c r="G416" s="97" t="s">
        <v>1288</v>
      </c>
      <c r="H416" s="101">
        <v>43647</v>
      </c>
      <c r="I416" s="101">
        <v>43748</v>
      </c>
      <c r="J416" s="102" t="s">
        <v>6</v>
      </c>
      <c r="K416" s="103" t="s">
        <v>7</v>
      </c>
      <c r="L416" s="104" t="s">
        <v>8</v>
      </c>
      <c r="M416" s="105">
        <v>0</v>
      </c>
      <c r="N416" s="106">
        <v>544.51</v>
      </c>
      <c r="O416" s="103" t="s">
        <v>80</v>
      </c>
      <c r="P416" s="101">
        <v>43748</v>
      </c>
      <c r="Q416" s="103" t="s">
        <v>25</v>
      </c>
      <c r="R416" s="106">
        <v>544.51</v>
      </c>
      <c r="S416" s="102"/>
      <c r="T416" s="104"/>
      <c r="U416" s="102" t="s">
        <v>11</v>
      </c>
      <c r="V416" s="102" t="s">
        <v>12</v>
      </c>
      <c r="W416" s="102" t="s">
        <v>13</v>
      </c>
      <c r="X416" s="102" t="s">
        <v>14</v>
      </c>
      <c r="Y416" s="108">
        <v>4340</v>
      </c>
      <c r="Z416" s="108">
        <v>9061101</v>
      </c>
      <c r="AA416" s="138">
        <v>1.2532789358119491E-4</v>
      </c>
      <c r="AB416" s="99" t="s">
        <v>2837</v>
      </c>
    </row>
    <row r="417" spans="1:28" ht="15" customHeight="1" x14ac:dyDescent="0.25">
      <c r="A417" s="97" t="s">
        <v>1855</v>
      </c>
      <c r="B417" s="98">
        <v>7</v>
      </c>
      <c r="C417" s="99" t="s">
        <v>1562</v>
      </c>
      <c r="D417" s="97" t="s">
        <v>448</v>
      </c>
      <c r="E417" s="97" t="s">
        <v>4</v>
      </c>
      <c r="F417" s="100" t="s">
        <v>5</v>
      </c>
      <c r="G417" s="97" t="s">
        <v>1288</v>
      </c>
      <c r="H417" s="101">
        <v>43647</v>
      </c>
      <c r="I417" s="101">
        <v>43748</v>
      </c>
      <c r="J417" s="102" t="s">
        <v>6</v>
      </c>
      <c r="K417" s="103" t="s">
        <v>7</v>
      </c>
      <c r="L417" s="104" t="s">
        <v>8</v>
      </c>
      <c r="M417" s="105">
        <v>0</v>
      </c>
      <c r="N417" s="106">
        <v>51</v>
      </c>
      <c r="O417" s="103" t="s">
        <v>80</v>
      </c>
      <c r="P417" s="101">
        <v>43748</v>
      </c>
      <c r="Q417" s="103" t="s">
        <v>25</v>
      </c>
      <c r="R417" s="106">
        <v>51</v>
      </c>
      <c r="S417" s="102"/>
      <c r="T417" s="104"/>
      <c r="U417" s="102" t="s">
        <v>11</v>
      </c>
      <c r="V417" s="102" t="s">
        <v>12</v>
      </c>
      <c r="W417" s="102" t="s">
        <v>13</v>
      </c>
      <c r="X417" s="102" t="s">
        <v>14</v>
      </c>
      <c r="Y417" s="108">
        <v>4340</v>
      </c>
      <c r="Z417" s="108">
        <v>9061101</v>
      </c>
      <c r="AA417" s="138">
        <v>1.1738485193368239E-5</v>
      </c>
      <c r="AB417" s="99" t="s">
        <v>2837</v>
      </c>
    </row>
    <row r="418" spans="1:28" ht="15" customHeight="1" x14ac:dyDescent="0.25">
      <c r="A418" s="97" t="s">
        <v>1855</v>
      </c>
      <c r="B418" s="98">
        <v>7</v>
      </c>
      <c r="C418" s="99" t="s">
        <v>1562</v>
      </c>
      <c r="D418" s="97" t="s">
        <v>448</v>
      </c>
      <c r="E418" s="97" t="s">
        <v>4</v>
      </c>
      <c r="F418" s="100" t="s">
        <v>5</v>
      </c>
      <c r="G418" s="97" t="s">
        <v>1288</v>
      </c>
      <c r="H418" s="101">
        <v>43647</v>
      </c>
      <c r="I418" s="101">
        <v>43748</v>
      </c>
      <c r="J418" s="102" t="s">
        <v>6</v>
      </c>
      <c r="K418" s="103" t="s">
        <v>7</v>
      </c>
      <c r="L418" s="104" t="s">
        <v>8</v>
      </c>
      <c r="M418" s="105">
        <v>0</v>
      </c>
      <c r="N418" s="106">
        <v>25.5</v>
      </c>
      <c r="O418" s="103" t="s">
        <v>80</v>
      </c>
      <c r="P418" s="101">
        <v>43748</v>
      </c>
      <c r="Q418" s="103" t="s">
        <v>25</v>
      </c>
      <c r="R418" s="106">
        <v>25.5</v>
      </c>
      <c r="S418" s="102"/>
      <c r="T418" s="104"/>
      <c r="U418" s="102" t="s">
        <v>11</v>
      </c>
      <c r="V418" s="102" t="s">
        <v>12</v>
      </c>
      <c r="W418" s="102" t="s">
        <v>13</v>
      </c>
      <c r="X418" s="102" t="s">
        <v>14</v>
      </c>
      <c r="Y418" s="108">
        <v>4340</v>
      </c>
      <c r="Z418" s="108">
        <v>9061101</v>
      </c>
      <c r="AA418" s="138">
        <v>5.8692425966841193E-6</v>
      </c>
      <c r="AB418" s="99" t="s">
        <v>2837</v>
      </c>
    </row>
    <row r="419" spans="1:28" ht="15" customHeight="1" x14ac:dyDescent="0.25">
      <c r="A419" s="97" t="s">
        <v>1855</v>
      </c>
      <c r="B419" s="98">
        <v>7</v>
      </c>
      <c r="C419" s="99" t="s">
        <v>1562</v>
      </c>
      <c r="D419" s="97" t="s">
        <v>448</v>
      </c>
      <c r="E419" s="97" t="s">
        <v>4</v>
      </c>
      <c r="F419" s="100" t="s">
        <v>5</v>
      </c>
      <c r="G419" s="97" t="s">
        <v>1288</v>
      </c>
      <c r="H419" s="101">
        <v>43647</v>
      </c>
      <c r="I419" s="101">
        <v>43748</v>
      </c>
      <c r="J419" s="102" t="s">
        <v>6</v>
      </c>
      <c r="K419" s="103" t="s">
        <v>98</v>
      </c>
      <c r="L419" s="104" t="s">
        <v>2165</v>
      </c>
      <c r="M419" s="105">
        <v>0</v>
      </c>
      <c r="N419" s="106">
        <v>89680.91</v>
      </c>
      <c r="O419" s="103" t="s">
        <v>99</v>
      </c>
      <c r="P419" s="101">
        <v>43748</v>
      </c>
      <c r="Q419" s="103" t="s">
        <v>100</v>
      </c>
      <c r="R419" s="106">
        <v>89680.91</v>
      </c>
      <c r="S419" s="102"/>
      <c r="T419" s="104"/>
      <c r="U419" s="102" t="s">
        <v>11</v>
      </c>
      <c r="V419" s="102" t="s">
        <v>12</v>
      </c>
      <c r="W419" s="102" t="s">
        <v>13</v>
      </c>
      <c r="X419" s="102" t="s">
        <v>14</v>
      </c>
      <c r="Y419" s="108">
        <v>4300</v>
      </c>
      <c r="Z419" s="108">
        <v>9061101</v>
      </c>
      <c r="AA419" s="138">
        <v>3.1965560551870255E-2</v>
      </c>
      <c r="AB419" s="99" t="s">
        <v>2838</v>
      </c>
    </row>
    <row r="420" spans="1:28" ht="15" customHeight="1" x14ac:dyDescent="0.25">
      <c r="A420" s="97" t="s">
        <v>1855</v>
      </c>
      <c r="B420" s="98">
        <v>7</v>
      </c>
      <c r="C420" s="99" t="s">
        <v>1562</v>
      </c>
      <c r="D420" s="97" t="s">
        <v>448</v>
      </c>
      <c r="E420" s="97" t="s">
        <v>4</v>
      </c>
      <c r="F420" s="100" t="s">
        <v>5</v>
      </c>
      <c r="G420" s="97" t="s">
        <v>1288</v>
      </c>
      <c r="H420" s="101">
        <v>43647</v>
      </c>
      <c r="I420" s="101">
        <v>43748</v>
      </c>
      <c r="J420" s="102" t="s">
        <v>6</v>
      </c>
      <c r="K420" s="103" t="s">
        <v>98</v>
      </c>
      <c r="L420" s="104" t="s">
        <v>2165</v>
      </c>
      <c r="M420" s="105">
        <v>0</v>
      </c>
      <c r="N420" s="106">
        <v>345</v>
      </c>
      <c r="O420" s="103" t="s">
        <v>99</v>
      </c>
      <c r="P420" s="101">
        <v>43748</v>
      </c>
      <c r="Q420" s="103" t="s">
        <v>100</v>
      </c>
      <c r="R420" s="106">
        <v>345</v>
      </c>
      <c r="S420" s="102"/>
      <c r="T420" s="104"/>
      <c r="U420" s="102" t="s">
        <v>11</v>
      </c>
      <c r="V420" s="102" t="s">
        <v>12</v>
      </c>
      <c r="W420" s="102" t="s">
        <v>13</v>
      </c>
      <c r="X420" s="102" t="s">
        <v>14</v>
      </c>
      <c r="Y420" s="108">
        <v>4340</v>
      </c>
      <c r="Z420" s="108">
        <v>9061101</v>
      </c>
      <c r="AA420" s="138">
        <v>1.2297063433450037E-4</v>
      </c>
      <c r="AB420" s="97" t="s">
        <v>2838</v>
      </c>
    </row>
    <row r="421" spans="1:28" ht="15" customHeight="1" x14ac:dyDescent="0.25">
      <c r="A421" s="97" t="s">
        <v>1855</v>
      </c>
      <c r="B421" s="98">
        <v>7</v>
      </c>
      <c r="C421" s="99" t="s">
        <v>1562</v>
      </c>
      <c r="D421" s="97" t="s">
        <v>448</v>
      </c>
      <c r="E421" s="97" t="s">
        <v>4</v>
      </c>
      <c r="F421" s="100" t="s">
        <v>5</v>
      </c>
      <c r="G421" s="97" t="s">
        <v>1288</v>
      </c>
      <c r="H421" s="101">
        <v>43647</v>
      </c>
      <c r="I421" s="101">
        <v>43748</v>
      </c>
      <c r="J421" s="102" t="s">
        <v>6</v>
      </c>
      <c r="K421" s="103" t="s">
        <v>98</v>
      </c>
      <c r="L421" s="104" t="s">
        <v>2165</v>
      </c>
      <c r="M421" s="105">
        <v>0</v>
      </c>
      <c r="N421" s="106">
        <v>690</v>
      </c>
      <c r="O421" s="103" t="s">
        <v>99</v>
      </c>
      <c r="P421" s="101">
        <v>43748</v>
      </c>
      <c r="Q421" s="103" t="s">
        <v>100</v>
      </c>
      <c r="R421" s="106">
        <v>690</v>
      </c>
      <c r="S421" s="102"/>
      <c r="T421" s="104"/>
      <c r="U421" s="102" t="s">
        <v>11</v>
      </c>
      <c r="V421" s="102" t="s">
        <v>12</v>
      </c>
      <c r="W421" s="102" t="s">
        <v>13</v>
      </c>
      <c r="X421" s="102" t="s">
        <v>14</v>
      </c>
      <c r="Y421" s="108">
        <v>4340</v>
      </c>
      <c r="Z421" s="108">
        <v>9061101</v>
      </c>
      <c r="AA421" s="138">
        <v>2.4594126866900074E-4</v>
      </c>
      <c r="AB421" s="97" t="s">
        <v>2838</v>
      </c>
    </row>
    <row r="422" spans="1:28" ht="15" customHeight="1" x14ac:dyDescent="0.25">
      <c r="A422" s="97" t="s">
        <v>1855</v>
      </c>
      <c r="B422" s="98">
        <v>7</v>
      </c>
      <c r="C422" s="99" t="s">
        <v>1562</v>
      </c>
      <c r="D422" s="97" t="s">
        <v>448</v>
      </c>
      <c r="E422" s="97" t="s">
        <v>4</v>
      </c>
      <c r="F422" s="97" t="s">
        <v>5</v>
      </c>
      <c r="G422" s="99" t="s">
        <v>1288</v>
      </c>
      <c r="H422" s="101">
        <v>43647</v>
      </c>
      <c r="I422" s="101">
        <v>43748</v>
      </c>
      <c r="J422" s="102" t="s">
        <v>6</v>
      </c>
      <c r="K422" s="103" t="s">
        <v>98</v>
      </c>
      <c r="L422" s="99" t="s">
        <v>2165</v>
      </c>
      <c r="M422" s="105">
        <v>0</v>
      </c>
      <c r="N422" s="114">
        <v>1150</v>
      </c>
      <c r="O422" s="103" t="s">
        <v>99</v>
      </c>
      <c r="P422" s="101">
        <v>43748</v>
      </c>
      <c r="Q422" s="103" t="s">
        <v>100</v>
      </c>
      <c r="R422" s="114">
        <v>1150</v>
      </c>
      <c r="S422" s="102"/>
      <c r="T422" s="103"/>
      <c r="U422" s="102" t="s">
        <v>11</v>
      </c>
      <c r="V422" s="102" t="s">
        <v>12</v>
      </c>
      <c r="W422" s="102" t="s">
        <v>13</v>
      </c>
      <c r="X422" s="102" t="s">
        <v>14</v>
      </c>
      <c r="Y422" s="113">
        <v>4340</v>
      </c>
      <c r="Z422" s="113">
        <v>9061101</v>
      </c>
      <c r="AA422" s="138">
        <v>4.0990211444833456E-4</v>
      </c>
      <c r="AB422" s="115" t="s">
        <v>2838</v>
      </c>
    </row>
    <row r="423" spans="1:28" ht="15" customHeight="1" x14ac:dyDescent="0.25">
      <c r="A423" s="97" t="s">
        <v>1855</v>
      </c>
      <c r="B423" s="98">
        <v>7</v>
      </c>
      <c r="C423" s="99" t="s">
        <v>1562</v>
      </c>
      <c r="D423" s="97" t="s">
        <v>448</v>
      </c>
      <c r="E423" s="97" t="s">
        <v>4</v>
      </c>
      <c r="F423" s="99" t="s">
        <v>5</v>
      </c>
      <c r="G423" s="111" t="s">
        <v>1288</v>
      </c>
      <c r="H423" s="101">
        <v>43647</v>
      </c>
      <c r="I423" s="101">
        <v>43748</v>
      </c>
      <c r="J423" s="102" t="s">
        <v>6</v>
      </c>
      <c r="K423" s="103" t="s">
        <v>98</v>
      </c>
      <c r="L423" s="99" t="s">
        <v>2165</v>
      </c>
      <c r="M423" s="105">
        <v>0</v>
      </c>
      <c r="N423" s="106">
        <v>2185</v>
      </c>
      <c r="O423" s="103" t="s">
        <v>99</v>
      </c>
      <c r="P423" s="101">
        <v>43748</v>
      </c>
      <c r="Q423" s="103" t="s">
        <v>100</v>
      </c>
      <c r="R423" s="106">
        <v>2185</v>
      </c>
      <c r="S423" s="102"/>
      <c r="T423" s="97"/>
      <c r="U423" s="102" t="s">
        <v>11</v>
      </c>
      <c r="V423" s="102" t="s">
        <v>12</v>
      </c>
      <c r="W423" s="102" t="s">
        <v>13</v>
      </c>
      <c r="X423" s="102" t="s">
        <v>14</v>
      </c>
      <c r="Y423" s="113">
        <v>4340</v>
      </c>
      <c r="Z423" s="113">
        <v>9061101</v>
      </c>
      <c r="AA423" s="144">
        <v>7.7881401745183562E-4</v>
      </c>
      <c r="AB423" s="115" t="s">
        <v>2838</v>
      </c>
    </row>
    <row r="424" spans="1:28" ht="15" customHeight="1" x14ac:dyDescent="0.25">
      <c r="A424" s="97" t="s">
        <v>1855</v>
      </c>
      <c r="B424" s="98">
        <v>7</v>
      </c>
      <c r="C424" s="99" t="s">
        <v>1562</v>
      </c>
      <c r="D424" s="97" t="s">
        <v>448</v>
      </c>
      <c r="E424" s="97" t="s">
        <v>4</v>
      </c>
      <c r="F424" s="100" t="s">
        <v>5</v>
      </c>
      <c r="G424" s="97" t="s">
        <v>1288</v>
      </c>
      <c r="H424" s="101">
        <v>43647</v>
      </c>
      <c r="I424" s="101">
        <v>43748</v>
      </c>
      <c r="J424" s="102" t="s">
        <v>6</v>
      </c>
      <c r="K424" s="112" t="s">
        <v>98</v>
      </c>
      <c r="L424" s="99" t="s">
        <v>2165</v>
      </c>
      <c r="M424" s="105">
        <v>0</v>
      </c>
      <c r="N424" s="106">
        <v>2677.2</v>
      </c>
      <c r="O424" s="103" t="s">
        <v>99</v>
      </c>
      <c r="P424" s="101">
        <v>43748</v>
      </c>
      <c r="Q424" s="103" t="s">
        <v>100</v>
      </c>
      <c r="R424" s="106">
        <v>2677.2</v>
      </c>
      <c r="S424" s="102"/>
      <c r="T424" s="104"/>
      <c r="U424" s="102" t="s">
        <v>11</v>
      </c>
      <c r="V424" s="102" t="s">
        <v>12</v>
      </c>
      <c r="W424" s="102" t="s">
        <v>13</v>
      </c>
      <c r="X424" s="102" t="s">
        <v>14</v>
      </c>
      <c r="Y424" s="113">
        <v>4340</v>
      </c>
      <c r="Z424" s="108">
        <v>9061101</v>
      </c>
      <c r="AA424" s="138">
        <v>9.5425212243572274E-4</v>
      </c>
      <c r="AB424" s="99" t="s">
        <v>2838</v>
      </c>
    </row>
    <row r="425" spans="1:28" ht="15" customHeight="1" x14ac:dyDescent="0.25">
      <c r="A425" s="97" t="s">
        <v>1855</v>
      </c>
      <c r="B425" s="98">
        <v>7</v>
      </c>
      <c r="C425" s="99" t="s">
        <v>1562</v>
      </c>
      <c r="D425" s="97" t="s">
        <v>448</v>
      </c>
      <c r="E425" s="97" t="s">
        <v>4</v>
      </c>
      <c r="F425" s="100" t="s">
        <v>5</v>
      </c>
      <c r="G425" s="97" t="s">
        <v>1288</v>
      </c>
      <c r="H425" s="101">
        <v>43647</v>
      </c>
      <c r="I425" s="101">
        <v>43748</v>
      </c>
      <c r="J425" s="102" t="s">
        <v>6</v>
      </c>
      <c r="K425" s="112" t="s">
        <v>98</v>
      </c>
      <c r="L425" s="99" t="s">
        <v>2165</v>
      </c>
      <c r="M425" s="105">
        <v>0</v>
      </c>
      <c r="N425" s="105">
        <v>7366.9</v>
      </c>
      <c r="O425" s="103" t="s">
        <v>99</v>
      </c>
      <c r="P425" s="101">
        <v>43748</v>
      </c>
      <c r="Q425" s="103" t="s">
        <v>100</v>
      </c>
      <c r="R425" s="106">
        <v>7366.9</v>
      </c>
      <c r="S425" s="102"/>
      <c r="T425" s="104"/>
      <c r="U425" s="102" t="s">
        <v>11</v>
      </c>
      <c r="V425" s="102" t="s">
        <v>12</v>
      </c>
      <c r="W425" s="102" t="s">
        <v>13</v>
      </c>
      <c r="X425" s="102" t="s">
        <v>14</v>
      </c>
      <c r="Y425" s="108">
        <v>4340</v>
      </c>
      <c r="Z425" s="108">
        <v>9061101</v>
      </c>
      <c r="AA425" s="138">
        <v>2.625832945156031E-3</v>
      </c>
      <c r="AB425" s="99" t="s">
        <v>2838</v>
      </c>
    </row>
    <row r="426" spans="1:28" ht="15" customHeight="1" x14ac:dyDescent="0.25">
      <c r="A426" s="97" t="s">
        <v>1855</v>
      </c>
      <c r="B426" s="98">
        <v>7</v>
      </c>
      <c r="C426" s="99" t="s">
        <v>1562</v>
      </c>
      <c r="D426" s="97" t="s">
        <v>448</v>
      </c>
      <c r="E426" s="97" t="s">
        <v>4</v>
      </c>
      <c r="F426" s="97" t="s">
        <v>5</v>
      </c>
      <c r="G426" s="99" t="s">
        <v>1287</v>
      </c>
      <c r="H426" s="101">
        <v>43647</v>
      </c>
      <c r="I426" s="101">
        <v>43746</v>
      </c>
      <c r="J426" s="102" t="s">
        <v>6</v>
      </c>
      <c r="K426" s="103" t="s">
        <v>179</v>
      </c>
      <c r="L426" s="104" t="s">
        <v>180</v>
      </c>
      <c r="M426" s="105">
        <v>0</v>
      </c>
      <c r="N426" s="114">
        <v>2612.5300000000002</v>
      </c>
      <c r="O426" s="103" t="s">
        <v>194</v>
      </c>
      <c r="P426" s="101">
        <v>43746</v>
      </c>
      <c r="Q426" s="103" t="s">
        <v>10</v>
      </c>
      <c r="R426" s="106">
        <v>2612.5300000000002</v>
      </c>
      <c r="S426" s="98"/>
      <c r="T426" s="103"/>
      <c r="U426" s="102" t="s">
        <v>11</v>
      </c>
      <c r="V426" s="102" t="s">
        <v>12</v>
      </c>
      <c r="W426" s="102" t="s">
        <v>13</v>
      </c>
      <c r="X426" s="102" t="s">
        <v>14</v>
      </c>
      <c r="Y426" s="113">
        <v>4400</v>
      </c>
      <c r="Z426" s="113">
        <v>9061101</v>
      </c>
      <c r="AA426" s="138">
        <v>3.2923388815590125E-3</v>
      </c>
      <c r="AB426" s="99" t="s">
        <v>1490</v>
      </c>
    </row>
    <row r="427" spans="1:28" ht="15" customHeight="1" x14ac:dyDescent="0.25">
      <c r="A427" s="97" t="s">
        <v>1855</v>
      </c>
      <c r="B427" s="98">
        <v>7</v>
      </c>
      <c r="C427" s="99" t="s">
        <v>1562</v>
      </c>
      <c r="D427" s="97" t="s">
        <v>448</v>
      </c>
      <c r="E427" s="99" t="s">
        <v>4</v>
      </c>
      <c r="F427" s="99" t="s">
        <v>5</v>
      </c>
      <c r="G427" s="99" t="s">
        <v>1287</v>
      </c>
      <c r="H427" s="101">
        <v>43647</v>
      </c>
      <c r="I427" s="101">
        <v>43746</v>
      </c>
      <c r="J427" s="102" t="s">
        <v>6</v>
      </c>
      <c r="K427" s="97" t="s">
        <v>179</v>
      </c>
      <c r="L427" s="99" t="s">
        <v>180</v>
      </c>
      <c r="M427" s="105">
        <v>0</v>
      </c>
      <c r="N427" s="105">
        <v>18287.650000000001</v>
      </c>
      <c r="O427" s="103" t="s">
        <v>195</v>
      </c>
      <c r="P427" s="101">
        <v>43746</v>
      </c>
      <c r="Q427" s="103" t="s">
        <v>10</v>
      </c>
      <c r="R427" s="105">
        <v>18287.650000000001</v>
      </c>
      <c r="S427" s="110"/>
      <c r="T427" s="97"/>
      <c r="U427" s="102" t="s">
        <v>11</v>
      </c>
      <c r="V427" s="102" t="s">
        <v>12</v>
      </c>
      <c r="W427" s="102" t="s">
        <v>13</v>
      </c>
      <c r="X427" s="102" t="s">
        <v>14</v>
      </c>
      <c r="Y427" s="113">
        <v>4400</v>
      </c>
      <c r="Z427" s="113">
        <v>9061101</v>
      </c>
      <c r="AA427" s="138">
        <v>2.3046296558256813E-2</v>
      </c>
      <c r="AB427" s="104" t="s">
        <v>1490</v>
      </c>
    </row>
    <row r="428" spans="1:28" ht="15" customHeight="1" x14ac:dyDescent="0.25">
      <c r="A428" s="97" t="s">
        <v>1852</v>
      </c>
      <c r="B428" s="98">
        <v>7</v>
      </c>
      <c r="C428" s="99" t="s">
        <v>318</v>
      </c>
      <c r="D428" s="97" t="s">
        <v>448</v>
      </c>
      <c r="E428" s="99" t="s">
        <v>4</v>
      </c>
      <c r="F428" s="99" t="s">
        <v>671</v>
      </c>
      <c r="G428" s="99" t="s">
        <v>318</v>
      </c>
      <c r="H428" s="101">
        <v>43887</v>
      </c>
      <c r="I428" s="101">
        <v>44173</v>
      </c>
      <c r="J428" s="102" t="s">
        <v>1051</v>
      </c>
      <c r="K428" s="97"/>
      <c r="L428" s="99" t="s">
        <v>685</v>
      </c>
      <c r="M428" s="105">
        <v>0</v>
      </c>
      <c r="N428" s="105">
        <v>6372.24</v>
      </c>
      <c r="O428" s="103" t="s">
        <v>760</v>
      </c>
      <c r="P428" s="101">
        <v>44173</v>
      </c>
      <c r="Q428" s="103" t="s">
        <v>1539</v>
      </c>
      <c r="R428" s="105">
        <v>6372.24</v>
      </c>
      <c r="S428" s="110"/>
      <c r="T428" s="97"/>
      <c r="U428" s="102" t="s">
        <v>11</v>
      </c>
      <c r="V428" s="102" t="s">
        <v>12</v>
      </c>
      <c r="W428" s="102" t="s">
        <v>13</v>
      </c>
      <c r="X428" s="102" t="s">
        <v>14</v>
      </c>
      <c r="Y428" s="113">
        <v>6250</v>
      </c>
      <c r="Z428" s="113">
        <v>9061101</v>
      </c>
      <c r="AA428" s="138">
        <v>1.4153940742267602E-2</v>
      </c>
      <c r="AB428" s="104" t="s">
        <v>2662</v>
      </c>
    </row>
    <row r="429" spans="1:28" ht="15" customHeight="1" x14ac:dyDescent="0.25">
      <c r="A429" s="97" t="s">
        <v>1852</v>
      </c>
      <c r="B429" s="98">
        <v>7</v>
      </c>
      <c r="C429" s="99" t="s">
        <v>318</v>
      </c>
      <c r="D429" s="99" t="s">
        <v>448</v>
      </c>
      <c r="E429" s="97" t="s">
        <v>4</v>
      </c>
      <c r="F429" s="100" t="s">
        <v>658</v>
      </c>
      <c r="G429" s="99" t="s">
        <v>1233</v>
      </c>
      <c r="H429" s="101">
        <v>44084</v>
      </c>
      <c r="I429" s="101">
        <v>44165</v>
      </c>
      <c r="J429" s="102" t="s">
        <v>1051</v>
      </c>
      <c r="K429" s="103" t="s">
        <v>1236</v>
      </c>
      <c r="L429" s="104" t="s">
        <v>1275</v>
      </c>
      <c r="M429" s="105">
        <v>0</v>
      </c>
      <c r="N429" s="106">
        <v>42500</v>
      </c>
      <c r="O429" s="103" t="s">
        <v>1443</v>
      </c>
      <c r="P429" s="101">
        <v>44165</v>
      </c>
      <c r="Q429" s="103" t="s">
        <v>1444</v>
      </c>
      <c r="R429" s="106">
        <v>42500</v>
      </c>
      <c r="S429" s="110"/>
      <c r="T429" s="104"/>
      <c r="U429" s="102" t="s">
        <v>11</v>
      </c>
      <c r="V429" s="102" t="s">
        <v>12</v>
      </c>
      <c r="W429" s="102" t="s">
        <v>13</v>
      </c>
      <c r="X429" s="102" t="s">
        <v>14</v>
      </c>
      <c r="Y429" s="108">
        <v>6250</v>
      </c>
      <c r="Z429" s="108">
        <v>9061101</v>
      </c>
      <c r="AA429" s="138">
        <v>1</v>
      </c>
      <c r="AB429" s="111" t="s">
        <v>1237</v>
      </c>
    </row>
    <row r="430" spans="1:28" ht="15" customHeight="1" x14ac:dyDescent="0.25">
      <c r="A430" s="97" t="s">
        <v>1854</v>
      </c>
      <c r="B430" s="98">
        <v>7</v>
      </c>
      <c r="C430" s="97" t="s">
        <v>1656</v>
      </c>
      <c r="D430" s="99" t="s">
        <v>448</v>
      </c>
      <c r="E430" s="97" t="s">
        <v>4</v>
      </c>
      <c r="F430" s="100" t="s">
        <v>492</v>
      </c>
      <c r="G430" s="99" t="s">
        <v>140</v>
      </c>
      <c r="H430" s="101">
        <v>43770</v>
      </c>
      <c r="I430" s="101">
        <v>43864</v>
      </c>
      <c r="J430" s="102" t="s">
        <v>6</v>
      </c>
      <c r="K430" s="103" t="s">
        <v>147</v>
      </c>
      <c r="L430" s="104" t="s">
        <v>148</v>
      </c>
      <c r="M430" s="105">
        <v>0</v>
      </c>
      <c r="N430" s="106">
        <v>27193.65</v>
      </c>
      <c r="O430" s="103">
        <v>3207761219</v>
      </c>
      <c r="P430" s="101">
        <v>43864</v>
      </c>
      <c r="Q430" s="103" t="s">
        <v>604</v>
      </c>
      <c r="R430" s="106">
        <v>27193.65</v>
      </c>
      <c r="S430" s="110"/>
      <c r="T430" s="104"/>
      <c r="U430" s="102" t="s">
        <v>11</v>
      </c>
      <c r="V430" s="102" t="s">
        <v>12</v>
      </c>
      <c r="W430" s="102" t="s">
        <v>13</v>
      </c>
      <c r="X430" s="102" t="s">
        <v>14</v>
      </c>
      <c r="Y430" s="108">
        <v>4300</v>
      </c>
      <c r="Z430" s="108">
        <v>9061101</v>
      </c>
      <c r="AA430" s="138">
        <v>6.3192811291808856E-2</v>
      </c>
      <c r="AB430" s="111" t="s">
        <v>3260</v>
      </c>
    </row>
    <row r="431" spans="1:28" ht="15" customHeight="1" x14ac:dyDescent="0.25">
      <c r="A431" s="97" t="s">
        <v>1854</v>
      </c>
      <c r="B431" s="98">
        <v>7</v>
      </c>
      <c r="C431" s="97" t="s">
        <v>1656</v>
      </c>
      <c r="D431" s="99" t="s">
        <v>448</v>
      </c>
      <c r="E431" s="97" t="s">
        <v>4</v>
      </c>
      <c r="F431" s="100" t="s">
        <v>492</v>
      </c>
      <c r="G431" s="99" t="s">
        <v>140</v>
      </c>
      <c r="H431" s="101">
        <v>43770</v>
      </c>
      <c r="I431" s="101">
        <v>43864</v>
      </c>
      <c r="J431" s="102" t="s">
        <v>6</v>
      </c>
      <c r="K431" s="103" t="s">
        <v>147</v>
      </c>
      <c r="L431" s="104" t="s">
        <v>148</v>
      </c>
      <c r="M431" s="105">
        <v>0</v>
      </c>
      <c r="N431" s="106">
        <v>14247.57</v>
      </c>
      <c r="O431" s="103">
        <v>3207761219</v>
      </c>
      <c r="P431" s="101">
        <v>43864</v>
      </c>
      <c r="Q431" s="103" t="s">
        <v>604</v>
      </c>
      <c r="R431" s="106">
        <v>14247.57</v>
      </c>
      <c r="S431" s="110"/>
      <c r="T431" s="104"/>
      <c r="U431" s="102" t="s">
        <v>11</v>
      </c>
      <c r="V431" s="102" t="s">
        <v>12</v>
      </c>
      <c r="W431" s="102" t="s">
        <v>13</v>
      </c>
      <c r="X431" s="102" t="s">
        <v>14</v>
      </c>
      <c r="Y431" s="108">
        <v>4400</v>
      </c>
      <c r="Z431" s="108">
        <v>9061101</v>
      </c>
      <c r="AA431" s="138">
        <v>3.3108611840515598E-2</v>
      </c>
      <c r="AB431" s="111" t="s">
        <v>3260</v>
      </c>
    </row>
    <row r="432" spans="1:28" ht="15" customHeight="1" x14ac:dyDescent="0.25">
      <c r="A432" s="97" t="s">
        <v>1853</v>
      </c>
      <c r="B432" s="98">
        <v>7</v>
      </c>
      <c r="C432" s="99" t="s">
        <v>1566</v>
      </c>
      <c r="D432" s="99" t="s">
        <v>448</v>
      </c>
      <c r="E432" s="97" t="s">
        <v>4</v>
      </c>
      <c r="F432" s="100" t="s">
        <v>591</v>
      </c>
      <c r="G432" s="99" t="s">
        <v>1231</v>
      </c>
      <c r="H432" s="101">
        <v>43971</v>
      </c>
      <c r="I432" s="101">
        <v>44060</v>
      </c>
      <c r="J432" s="102" t="s">
        <v>1051</v>
      </c>
      <c r="K432" s="103" t="s">
        <v>827</v>
      </c>
      <c r="L432" s="104" t="s">
        <v>851</v>
      </c>
      <c r="M432" s="105">
        <v>0</v>
      </c>
      <c r="N432" s="106">
        <v>2600</v>
      </c>
      <c r="O432" s="103" t="s">
        <v>1125</v>
      </c>
      <c r="P432" s="101">
        <v>44060</v>
      </c>
      <c r="Q432" s="103" t="s">
        <v>1121</v>
      </c>
      <c r="R432" s="106">
        <v>2600</v>
      </c>
      <c r="S432" s="110"/>
      <c r="T432" s="104"/>
      <c r="U432" s="102" t="s">
        <v>11</v>
      </c>
      <c r="V432" s="102" t="s">
        <v>12</v>
      </c>
      <c r="W432" s="102" t="s">
        <v>13</v>
      </c>
      <c r="X432" s="102" t="s">
        <v>14</v>
      </c>
      <c r="Y432" s="108">
        <v>5850</v>
      </c>
      <c r="Z432" s="108">
        <v>9061101</v>
      </c>
      <c r="AA432" s="138">
        <v>1</v>
      </c>
      <c r="AB432" s="111" t="s">
        <v>1203</v>
      </c>
    </row>
    <row r="433" spans="1:28" ht="15" customHeight="1" x14ac:dyDescent="0.25">
      <c r="A433" s="97" t="s">
        <v>1856</v>
      </c>
      <c r="B433" s="98">
        <v>7</v>
      </c>
      <c r="C433" s="99" t="s">
        <v>318</v>
      </c>
      <c r="D433" s="99" t="s">
        <v>448</v>
      </c>
      <c r="E433" s="97" t="s">
        <v>441</v>
      </c>
      <c r="F433" s="100" t="s">
        <v>442</v>
      </c>
      <c r="G433" s="99" t="s">
        <v>318</v>
      </c>
      <c r="H433" s="101">
        <v>43647</v>
      </c>
      <c r="I433" s="101">
        <v>43816</v>
      </c>
      <c r="J433" s="102" t="s">
        <v>6</v>
      </c>
      <c r="K433" s="103"/>
      <c r="L433" s="104" t="s">
        <v>513</v>
      </c>
      <c r="M433" s="105">
        <v>0</v>
      </c>
      <c r="N433" s="106">
        <v>31652.38</v>
      </c>
      <c r="O433" s="103" t="s">
        <v>483</v>
      </c>
      <c r="P433" s="101">
        <v>43816</v>
      </c>
      <c r="Q433" s="103" t="s">
        <v>520</v>
      </c>
      <c r="R433" s="106">
        <v>31652.38</v>
      </c>
      <c r="S433" s="110"/>
      <c r="T433" s="104"/>
      <c r="U433" s="102" t="s">
        <v>11</v>
      </c>
      <c r="V433" s="102" t="s">
        <v>12</v>
      </c>
      <c r="W433" s="102" t="s">
        <v>13</v>
      </c>
      <c r="X433" s="102" t="s">
        <v>14</v>
      </c>
      <c r="Y433" s="108">
        <v>6250</v>
      </c>
      <c r="Z433" s="108">
        <v>9061105</v>
      </c>
      <c r="AA433" s="138">
        <v>6.920952268917706E-3</v>
      </c>
      <c r="AB433" s="111" t="s">
        <v>1019</v>
      </c>
    </row>
    <row r="434" spans="1:28" ht="15" customHeight="1" x14ac:dyDescent="0.25">
      <c r="A434" s="97" t="s">
        <v>1856</v>
      </c>
      <c r="B434" s="98">
        <v>7</v>
      </c>
      <c r="C434" s="99" t="s">
        <v>318</v>
      </c>
      <c r="D434" s="99" t="s">
        <v>448</v>
      </c>
      <c r="E434" s="97" t="s">
        <v>441</v>
      </c>
      <c r="F434" s="100" t="s">
        <v>442</v>
      </c>
      <c r="G434" s="99" t="s">
        <v>318</v>
      </c>
      <c r="H434" s="101">
        <v>43647</v>
      </c>
      <c r="I434" s="101">
        <v>44125</v>
      </c>
      <c r="J434" s="102" t="s">
        <v>1051</v>
      </c>
      <c r="K434" s="103"/>
      <c r="L434" s="104" t="s">
        <v>513</v>
      </c>
      <c r="M434" s="105">
        <v>0</v>
      </c>
      <c r="N434" s="106">
        <v>94957.16</v>
      </c>
      <c r="O434" s="103" t="s">
        <v>718</v>
      </c>
      <c r="P434" s="101">
        <v>44125</v>
      </c>
      <c r="Q434" s="103" t="s">
        <v>1352</v>
      </c>
      <c r="R434" s="106">
        <v>94957.16</v>
      </c>
      <c r="S434" s="110"/>
      <c r="T434" s="104"/>
      <c r="U434" s="102" t="s">
        <v>11</v>
      </c>
      <c r="V434" s="102" t="s">
        <v>12</v>
      </c>
      <c r="W434" s="102" t="s">
        <v>13</v>
      </c>
      <c r="X434" s="102" t="s">
        <v>14</v>
      </c>
      <c r="Y434" s="108">
        <v>6250</v>
      </c>
      <c r="Z434" s="108">
        <v>9061105</v>
      </c>
      <c r="AA434" s="138">
        <v>2.0762861179853827E-2</v>
      </c>
      <c r="AB434" s="111" t="s">
        <v>1019</v>
      </c>
    </row>
    <row r="435" spans="1:28" ht="15" customHeight="1" x14ac:dyDescent="0.25">
      <c r="A435" s="97" t="s">
        <v>1856</v>
      </c>
      <c r="B435" s="98">
        <v>7</v>
      </c>
      <c r="C435" s="99" t="s">
        <v>318</v>
      </c>
      <c r="D435" s="99" t="s">
        <v>448</v>
      </c>
      <c r="E435" s="97" t="s">
        <v>441</v>
      </c>
      <c r="F435" s="100" t="s">
        <v>442</v>
      </c>
      <c r="G435" s="99" t="s">
        <v>318</v>
      </c>
      <c r="H435" s="101">
        <v>43647</v>
      </c>
      <c r="I435" s="101">
        <v>44204</v>
      </c>
      <c r="J435" s="102" t="s">
        <v>1051</v>
      </c>
      <c r="K435" s="103"/>
      <c r="L435" s="104" t="s">
        <v>513</v>
      </c>
      <c r="M435" s="105">
        <v>0</v>
      </c>
      <c r="N435" s="106">
        <v>189914.31</v>
      </c>
      <c r="O435" s="103" t="s">
        <v>760</v>
      </c>
      <c r="P435" s="101">
        <v>44204</v>
      </c>
      <c r="Q435" s="103" t="s">
        <v>1605</v>
      </c>
      <c r="R435" s="106">
        <v>189914.31</v>
      </c>
      <c r="S435" s="110"/>
      <c r="T435" s="104"/>
      <c r="U435" s="102" t="s">
        <v>11</v>
      </c>
      <c r="V435" s="102" t="s">
        <v>12</v>
      </c>
      <c r="W435" s="102" t="s">
        <v>13</v>
      </c>
      <c r="X435" s="102" t="s">
        <v>14</v>
      </c>
      <c r="Y435" s="108">
        <v>6250</v>
      </c>
      <c r="Z435" s="108">
        <v>9061105</v>
      </c>
      <c r="AA435" s="138">
        <v>4.1525720173157296E-2</v>
      </c>
      <c r="AB435" s="111" t="s">
        <v>1019</v>
      </c>
    </row>
    <row r="436" spans="1:28" ht="15" customHeight="1" x14ac:dyDescent="0.25">
      <c r="A436" s="97" t="s">
        <v>1856</v>
      </c>
      <c r="B436" s="98">
        <v>7</v>
      </c>
      <c r="C436" s="99" t="s">
        <v>318</v>
      </c>
      <c r="D436" s="99" t="s">
        <v>448</v>
      </c>
      <c r="E436" s="97" t="s">
        <v>441</v>
      </c>
      <c r="F436" s="100" t="s">
        <v>442</v>
      </c>
      <c r="G436" s="99" t="s">
        <v>318</v>
      </c>
      <c r="H436" s="101">
        <v>43647</v>
      </c>
      <c r="I436" s="101">
        <v>45673</v>
      </c>
      <c r="J436" s="102" t="s">
        <v>2726</v>
      </c>
      <c r="K436" s="103" t="s">
        <v>449</v>
      </c>
      <c r="L436" s="104" t="s">
        <v>513</v>
      </c>
      <c r="M436" s="105">
        <v>16659.150000000023</v>
      </c>
      <c r="N436" s="106">
        <v>16659.150000000023</v>
      </c>
      <c r="O436" s="103"/>
      <c r="P436" s="101"/>
      <c r="Q436" s="103"/>
      <c r="R436" s="106">
        <v>0</v>
      </c>
      <c r="S436" s="110"/>
      <c r="T436" s="104"/>
      <c r="U436" s="102" t="s">
        <v>11</v>
      </c>
      <c r="V436" s="102" t="s">
        <v>12</v>
      </c>
      <c r="W436" s="102" t="s">
        <v>13</v>
      </c>
      <c r="X436" s="102" t="s">
        <v>14</v>
      </c>
      <c r="Y436" s="108">
        <v>6250</v>
      </c>
      <c r="Z436" s="108">
        <v>9061105</v>
      </c>
      <c r="AA436" s="138">
        <v>0</v>
      </c>
      <c r="AB436" s="111" t="s">
        <v>1019</v>
      </c>
    </row>
    <row r="437" spans="1:28" ht="15" customHeight="1" x14ac:dyDescent="0.25">
      <c r="A437" s="97" t="s">
        <v>2167</v>
      </c>
      <c r="B437" s="98">
        <v>7</v>
      </c>
      <c r="C437" s="99" t="s">
        <v>1655</v>
      </c>
      <c r="D437" s="99" t="s">
        <v>448</v>
      </c>
      <c r="E437" s="97" t="s">
        <v>1266</v>
      </c>
      <c r="F437" s="100" t="s">
        <v>418</v>
      </c>
      <c r="G437" s="99" t="s">
        <v>3138</v>
      </c>
      <c r="H437" s="101">
        <v>44272</v>
      </c>
      <c r="I437" s="101">
        <v>44285</v>
      </c>
      <c r="J437" s="102" t="s">
        <v>1051</v>
      </c>
      <c r="K437" s="103" t="s">
        <v>2166</v>
      </c>
      <c r="L437" s="104" t="s">
        <v>2271</v>
      </c>
      <c r="M437" s="105">
        <v>0</v>
      </c>
      <c r="N437" s="106">
        <v>870</v>
      </c>
      <c r="O437" s="103" t="s">
        <v>271</v>
      </c>
      <c r="P437" s="101">
        <v>44285</v>
      </c>
      <c r="Q437" s="103" t="s">
        <v>2272</v>
      </c>
      <c r="R437" s="106">
        <v>870</v>
      </c>
      <c r="S437" s="110" t="s">
        <v>2371</v>
      </c>
      <c r="T437" s="104"/>
      <c r="U437" s="102" t="s">
        <v>11</v>
      </c>
      <c r="V437" s="102" t="s">
        <v>12</v>
      </c>
      <c r="W437" s="102" t="s">
        <v>13</v>
      </c>
      <c r="X437" s="102" t="s">
        <v>14</v>
      </c>
      <c r="Y437" s="108">
        <v>6230</v>
      </c>
      <c r="Z437" s="108">
        <v>9061103</v>
      </c>
      <c r="AA437" s="138">
        <v>0.1226215644820296</v>
      </c>
      <c r="AB437" s="111" t="s">
        <v>2175</v>
      </c>
    </row>
    <row r="438" spans="1:28" ht="15" customHeight="1" x14ac:dyDescent="0.25">
      <c r="A438" s="97" t="s">
        <v>1857</v>
      </c>
      <c r="B438" s="98">
        <v>7</v>
      </c>
      <c r="C438" s="99" t="s">
        <v>1571</v>
      </c>
      <c r="D438" s="99" t="s">
        <v>448</v>
      </c>
      <c r="E438" s="97" t="s">
        <v>1266</v>
      </c>
      <c r="F438" s="100" t="s">
        <v>395</v>
      </c>
      <c r="G438" s="99" t="s">
        <v>351</v>
      </c>
      <c r="H438" s="101">
        <v>44124</v>
      </c>
      <c r="I438" s="101">
        <v>44232</v>
      </c>
      <c r="J438" s="102" t="s">
        <v>1051</v>
      </c>
      <c r="K438" s="103"/>
      <c r="L438" s="104" t="s">
        <v>1385</v>
      </c>
      <c r="M438" s="105">
        <v>0</v>
      </c>
      <c r="N438" s="106">
        <v>7275</v>
      </c>
      <c r="O438" s="103">
        <v>28228</v>
      </c>
      <c r="P438" s="101">
        <v>44232</v>
      </c>
      <c r="Q438" s="103" t="s">
        <v>1706</v>
      </c>
      <c r="R438" s="106">
        <v>7275</v>
      </c>
      <c r="S438" s="110" t="s">
        <v>2371</v>
      </c>
      <c r="T438" s="104"/>
      <c r="U438" s="102" t="s">
        <v>11</v>
      </c>
      <c r="V438" s="102" t="s">
        <v>12</v>
      </c>
      <c r="W438" s="102" t="s">
        <v>13</v>
      </c>
      <c r="X438" s="102" t="s">
        <v>14</v>
      </c>
      <c r="Y438" s="108">
        <v>6210</v>
      </c>
      <c r="Z438" s="108">
        <v>9061103</v>
      </c>
      <c r="AA438" s="138">
        <v>1.8653846153846153E-2</v>
      </c>
      <c r="AB438" s="111" t="s">
        <v>1341</v>
      </c>
    </row>
    <row r="439" spans="1:28" ht="15" customHeight="1" x14ac:dyDescent="0.25">
      <c r="A439" s="97" t="s">
        <v>1857</v>
      </c>
      <c r="B439" s="98">
        <v>7</v>
      </c>
      <c r="C439" s="99" t="s">
        <v>1571</v>
      </c>
      <c r="D439" s="99" t="s">
        <v>448</v>
      </c>
      <c r="E439" s="97" t="s">
        <v>1266</v>
      </c>
      <c r="F439" s="100" t="s">
        <v>395</v>
      </c>
      <c r="G439" s="99" t="s">
        <v>351</v>
      </c>
      <c r="H439" s="101">
        <v>44124</v>
      </c>
      <c r="I439" s="101">
        <v>44236</v>
      </c>
      <c r="J439" s="102" t="s">
        <v>1051</v>
      </c>
      <c r="K439" s="103"/>
      <c r="L439" s="104" t="s">
        <v>1385</v>
      </c>
      <c r="M439" s="105">
        <v>0</v>
      </c>
      <c r="N439" s="106">
        <v>7275</v>
      </c>
      <c r="O439" s="103">
        <v>28289</v>
      </c>
      <c r="P439" s="101">
        <v>44236</v>
      </c>
      <c r="Q439" s="103" t="s">
        <v>1735</v>
      </c>
      <c r="R439" s="106">
        <v>7275</v>
      </c>
      <c r="S439" s="110" t="s">
        <v>2371</v>
      </c>
      <c r="T439" s="104"/>
      <c r="U439" s="102" t="s">
        <v>11</v>
      </c>
      <c r="V439" s="102" t="s">
        <v>12</v>
      </c>
      <c r="W439" s="102" t="s">
        <v>13</v>
      </c>
      <c r="X439" s="102" t="s">
        <v>14</v>
      </c>
      <c r="Y439" s="108">
        <v>6210</v>
      </c>
      <c r="Z439" s="108">
        <v>9061103</v>
      </c>
      <c r="AA439" s="138">
        <v>1.8653846153846153E-2</v>
      </c>
      <c r="AB439" s="111" t="s">
        <v>1341</v>
      </c>
    </row>
    <row r="440" spans="1:28" ht="15" customHeight="1" x14ac:dyDescent="0.25">
      <c r="A440" s="97" t="s">
        <v>1857</v>
      </c>
      <c r="B440" s="98">
        <v>7</v>
      </c>
      <c r="C440" s="99" t="s">
        <v>1571</v>
      </c>
      <c r="D440" s="99" t="s">
        <v>448</v>
      </c>
      <c r="E440" s="97" t="s">
        <v>1266</v>
      </c>
      <c r="F440" s="99" t="s">
        <v>395</v>
      </c>
      <c r="G440" s="97" t="s">
        <v>351</v>
      </c>
      <c r="H440" s="101">
        <v>44124</v>
      </c>
      <c r="I440" s="101">
        <v>44279</v>
      </c>
      <c r="J440" s="102" t="s">
        <v>1051</v>
      </c>
      <c r="K440" s="103"/>
      <c r="L440" s="104" t="s">
        <v>1385</v>
      </c>
      <c r="M440" s="105">
        <v>0</v>
      </c>
      <c r="N440" s="105">
        <v>7275</v>
      </c>
      <c r="O440" s="103">
        <v>28385</v>
      </c>
      <c r="P440" s="101">
        <v>44279</v>
      </c>
      <c r="Q440" s="103" t="s">
        <v>2253</v>
      </c>
      <c r="R440" s="105">
        <v>7275</v>
      </c>
      <c r="S440" s="102" t="s">
        <v>2371</v>
      </c>
      <c r="T440" s="103"/>
      <c r="U440" s="102" t="s">
        <v>11</v>
      </c>
      <c r="V440" s="102" t="s">
        <v>12</v>
      </c>
      <c r="W440" s="102" t="s">
        <v>13</v>
      </c>
      <c r="X440" s="102" t="s">
        <v>14</v>
      </c>
      <c r="Y440" s="113">
        <v>6210</v>
      </c>
      <c r="Z440" s="113">
        <v>9061103</v>
      </c>
      <c r="AA440" s="138">
        <v>1.8653846153846153E-2</v>
      </c>
      <c r="AB440" s="111" t="s">
        <v>1341</v>
      </c>
    </row>
    <row r="441" spans="1:28" ht="15" customHeight="1" x14ac:dyDescent="0.25">
      <c r="A441" s="97" t="s">
        <v>1857</v>
      </c>
      <c r="B441" s="98">
        <v>7</v>
      </c>
      <c r="C441" s="99" t="s">
        <v>1571</v>
      </c>
      <c r="D441" s="97" t="s">
        <v>448</v>
      </c>
      <c r="E441" s="97" t="s">
        <v>1266</v>
      </c>
      <c r="F441" s="97" t="s">
        <v>395</v>
      </c>
      <c r="G441" s="99" t="s">
        <v>351</v>
      </c>
      <c r="H441" s="101">
        <v>44124</v>
      </c>
      <c r="I441" s="101">
        <v>44342</v>
      </c>
      <c r="J441" s="102" t="s">
        <v>1051</v>
      </c>
      <c r="K441" s="103"/>
      <c r="L441" s="97" t="s">
        <v>1385</v>
      </c>
      <c r="M441" s="105">
        <v>0</v>
      </c>
      <c r="N441" s="114">
        <v>2425</v>
      </c>
      <c r="O441" s="103">
        <v>28514</v>
      </c>
      <c r="P441" s="101">
        <v>44342</v>
      </c>
      <c r="Q441" s="103" t="s">
        <v>2570</v>
      </c>
      <c r="R441" s="105">
        <v>2425</v>
      </c>
      <c r="S441" s="98" t="s">
        <v>2371</v>
      </c>
      <c r="T441" s="103"/>
      <c r="U441" s="102" t="s">
        <v>11</v>
      </c>
      <c r="V441" s="102" t="s">
        <v>12</v>
      </c>
      <c r="W441" s="102" t="s">
        <v>13</v>
      </c>
      <c r="X441" s="102" t="s">
        <v>14</v>
      </c>
      <c r="Y441" s="113">
        <v>6210</v>
      </c>
      <c r="Z441" s="113">
        <v>9061103</v>
      </c>
      <c r="AA441" s="138">
        <v>6.2179487179487179E-3</v>
      </c>
      <c r="AB441" s="111" t="s">
        <v>1341</v>
      </c>
    </row>
    <row r="442" spans="1:28" ht="15" customHeight="1" x14ac:dyDescent="0.25">
      <c r="A442" s="97" t="s">
        <v>1857</v>
      </c>
      <c r="B442" s="98">
        <v>7</v>
      </c>
      <c r="C442" s="99" t="s">
        <v>1571</v>
      </c>
      <c r="D442" s="99" t="s">
        <v>448</v>
      </c>
      <c r="E442" s="97" t="s">
        <v>1266</v>
      </c>
      <c r="F442" s="100" t="s">
        <v>395</v>
      </c>
      <c r="G442" s="111" t="s">
        <v>351</v>
      </c>
      <c r="H442" s="101">
        <v>44124</v>
      </c>
      <c r="I442" s="101">
        <v>44342</v>
      </c>
      <c r="J442" s="102" t="s">
        <v>1051</v>
      </c>
      <c r="K442" s="103"/>
      <c r="L442" s="99" t="s">
        <v>1385</v>
      </c>
      <c r="M442" s="105">
        <v>0</v>
      </c>
      <c r="N442" s="106">
        <v>9700</v>
      </c>
      <c r="O442" s="103">
        <v>28608</v>
      </c>
      <c r="P442" s="101">
        <v>44342</v>
      </c>
      <c r="Q442" s="103" t="s">
        <v>2570</v>
      </c>
      <c r="R442" s="106">
        <v>9700</v>
      </c>
      <c r="S442" s="110" t="s">
        <v>2371</v>
      </c>
      <c r="T442" s="104"/>
      <c r="U442" s="102" t="s">
        <v>11</v>
      </c>
      <c r="V442" s="102" t="s">
        <v>12</v>
      </c>
      <c r="W442" s="102" t="s">
        <v>13</v>
      </c>
      <c r="X442" s="102" t="s">
        <v>14</v>
      </c>
      <c r="Y442" s="108">
        <v>6210</v>
      </c>
      <c r="Z442" s="108">
        <v>9061103</v>
      </c>
      <c r="AA442" s="138">
        <v>2.4871794871794872E-2</v>
      </c>
      <c r="AB442" s="111" t="s">
        <v>1341</v>
      </c>
    </row>
    <row r="443" spans="1:28" ht="15" customHeight="1" x14ac:dyDescent="0.25">
      <c r="A443" s="97" t="s">
        <v>1857</v>
      </c>
      <c r="B443" s="98">
        <v>7</v>
      </c>
      <c r="C443" s="97" t="s">
        <v>1571</v>
      </c>
      <c r="D443" s="99" t="s">
        <v>448</v>
      </c>
      <c r="E443" s="97" t="s">
        <v>1266</v>
      </c>
      <c r="F443" s="100" t="s">
        <v>395</v>
      </c>
      <c r="G443" s="97" t="s">
        <v>351</v>
      </c>
      <c r="H443" s="101">
        <v>44124</v>
      </c>
      <c r="I443" s="101">
        <v>44370</v>
      </c>
      <c r="J443" s="102" t="s">
        <v>1051</v>
      </c>
      <c r="K443" s="103"/>
      <c r="L443" s="104" t="s">
        <v>1385</v>
      </c>
      <c r="M443" s="105">
        <v>0</v>
      </c>
      <c r="N443" s="106">
        <v>1455</v>
      </c>
      <c r="O443" s="103">
        <v>28684</v>
      </c>
      <c r="P443" s="101">
        <v>44370</v>
      </c>
      <c r="Q443" s="103" t="s">
        <v>2707</v>
      </c>
      <c r="R443" s="106">
        <v>1455</v>
      </c>
      <c r="S443" s="102" t="s">
        <v>2371</v>
      </c>
      <c r="T443" s="104"/>
      <c r="U443" s="102" t="s">
        <v>11</v>
      </c>
      <c r="V443" s="102" t="s">
        <v>12</v>
      </c>
      <c r="W443" s="102" t="s">
        <v>13</v>
      </c>
      <c r="X443" s="102" t="s">
        <v>14</v>
      </c>
      <c r="Y443" s="108">
        <v>6210</v>
      </c>
      <c r="Z443" s="108">
        <v>9061103</v>
      </c>
      <c r="AA443" s="138">
        <v>3.7307692307692306E-3</v>
      </c>
      <c r="AB443" s="99" t="s">
        <v>1341</v>
      </c>
    </row>
    <row r="444" spans="1:28" ht="15" customHeight="1" x14ac:dyDescent="0.25">
      <c r="A444" s="97" t="s">
        <v>1857</v>
      </c>
      <c r="B444" s="98">
        <v>7</v>
      </c>
      <c r="C444" s="99" t="s">
        <v>1571</v>
      </c>
      <c r="D444" s="97" t="s">
        <v>448</v>
      </c>
      <c r="E444" s="97" t="s">
        <v>1266</v>
      </c>
      <c r="F444" s="99" t="s">
        <v>395</v>
      </c>
      <c r="G444" s="99" t="s">
        <v>351</v>
      </c>
      <c r="H444" s="101">
        <v>44124</v>
      </c>
      <c r="I444" s="101">
        <v>44448</v>
      </c>
      <c r="J444" s="102" t="s">
        <v>2726</v>
      </c>
      <c r="K444" s="103"/>
      <c r="L444" s="104" t="s">
        <v>1385</v>
      </c>
      <c r="M444" s="105">
        <v>0</v>
      </c>
      <c r="N444" s="105">
        <v>970</v>
      </c>
      <c r="O444" s="103">
        <v>28833</v>
      </c>
      <c r="P444" s="101">
        <v>44448</v>
      </c>
      <c r="Q444" s="103" t="s">
        <v>2972</v>
      </c>
      <c r="R444" s="105">
        <v>970</v>
      </c>
      <c r="S444" s="98" t="s">
        <v>2371</v>
      </c>
      <c r="T444" s="97"/>
      <c r="U444" s="102" t="s">
        <v>11</v>
      </c>
      <c r="V444" s="102" t="s">
        <v>12</v>
      </c>
      <c r="W444" s="102" t="s">
        <v>13</v>
      </c>
      <c r="X444" s="102" t="s">
        <v>14</v>
      </c>
      <c r="Y444" s="113">
        <v>6210</v>
      </c>
      <c r="Z444" s="113">
        <v>9061103</v>
      </c>
      <c r="AA444" s="139">
        <v>2.4871794871794872E-3</v>
      </c>
      <c r="AB444" s="99" t="s">
        <v>1341</v>
      </c>
    </row>
    <row r="445" spans="1:28" ht="15" customHeight="1" x14ac:dyDescent="0.25">
      <c r="A445" s="97" t="s">
        <v>1857</v>
      </c>
      <c r="B445" s="98">
        <v>7</v>
      </c>
      <c r="C445" s="97" t="s">
        <v>1571</v>
      </c>
      <c r="D445" s="99" t="s">
        <v>448</v>
      </c>
      <c r="E445" s="97" t="s">
        <v>1266</v>
      </c>
      <c r="F445" s="100" t="s">
        <v>395</v>
      </c>
      <c r="G445" s="97" t="s">
        <v>351</v>
      </c>
      <c r="H445" s="101">
        <v>44124</v>
      </c>
      <c r="I445" s="101">
        <v>45950</v>
      </c>
      <c r="J445" s="102" t="s">
        <v>2726</v>
      </c>
      <c r="K445" s="103" t="s">
        <v>1340</v>
      </c>
      <c r="L445" s="104" t="s">
        <v>1385</v>
      </c>
      <c r="M445" s="105">
        <v>12125</v>
      </c>
      <c r="N445" s="106">
        <v>12125</v>
      </c>
      <c r="O445" s="103"/>
      <c r="P445" s="101"/>
      <c r="Q445" s="103"/>
      <c r="R445" s="106">
        <v>0</v>
      </c>
      <c r="S445" s="102" t="s">
        <v>2371</v>
      </c>
      <c r="T445" s="104"/>
      <c r="U445" s="102" t="s">
        <v>11</v>
      </c>
      <c r="V445" s="102" t="s">
        <v>12</v>
      </c>
      <c r="W445" s="102" t="s">
        <v>13</v>
      </c>
      <c r="X445" s="102" t="s">
        <v>14</v>
      </c>
      <c r="Y445" s="108">
        <v>6210</v>
      </c>
      <c r="Z445" s="108">
        <v>9061103</v>
      </c>
      <c r="AA445" s="138">
        <v>0</v>
      </c>
      <c r="AB445" s="99" t="s">
        <v>1341</v>
      </c>
    </row>
    <row r="446" spans="1:28" ht="15" customHeight="1" x14ac:dyDescent="0.25">
      <c r="A446" s="97" t="s">
        <v>1858</v>
      </c>
      <c r="B446" s="98">
        <v>0</v>
      </c>
      <c r="C446" s="97" t="s">
        <v>1566</v>
      </c>
      <c r="D446" s="99" t="s">
        <v>1174</v>
      </c>
      <c r="E446" s="97" t="s">
        <v>4</v>
      </c>
      <c r="F446" s="100" t="s">
        <v>591</v>
      </c>
      <c r="G446" s="97" t="s">
        <v>1231</v>
      </c>
      <c r="H446" s="101">
        <v>44069</v>
      </c>
      <c r="I446" s="101">
        <v>44124</v>
      </c>
      <c r="J446" s="102" t="s">
        <v>1051</v>
      </c>
      <c r="K446" s="103" t="s">
        <v>1175</v>
      </c>
      <c r="L446" s="104" t="s">
        <v>1192</v>
      </c>
      <c r="M446" s="105">
        <v>0</v>
      </c>
      <c r="N446" s="106">
        <v>2700</v>
      </c>
      <c r="O446" s="103" t="s">
        <v>1336</v>
      </c>
      <c r="P446" s="101">
        <v>44124</v>
      </c>
      <c r="Q446" s="103" t="s">
        <v>1335</v>
      </c>
      <c r="R446" s="106">
        <v>2700</v>
      </c>
      <c r="S446" s="102"/>
      <c r="T446" s="104"/>
      <c r="U446" s="102" t="s">
        <v>11</v>
      </c>
      <c r="V446" s="102" t="s">
        <v>12</v>
      </c>
      <c r="W446" s="102" t="s">
        <v>13</v>
      </c>
      <c r="X446" s="102" t="s">
        <v>14</v>
      </c>
      <c r="Y446" s="108">
        <v>5850</v>
      </c>
      <c r="Z446" s="108">
        <v>7451101</v>
      </c>
      <c r="AA446" s="138">
        <v>6.553398058252427E-2</v>
      </c>
      <c r="AB446" s="99" t="s">
        <v>1218</v>
      </c>
    </row>
    <row r="447" spans="1:28" ht="15" customHeight="1" x14ac:dyDescent="0.25">
      <c r="A447" s="97" t="s">
        <v>1864</v>
      </c>
      <c r="B447" s="98">
        <v>0</v>
      </c>
      <c r="C447" s="97" t="s">
        <v>1568</v>
      </c>
      <c r="D447" s="99" t="s">
        <v>3</v>
      </c>
      <c r="E447" s="97" t="s">
        <v>4</v>
      </c>
      <c r="F447" s="100" t="s">
        <v>275</v>
      </c>
      <c r="G447" s="97" t="s">
        <v>276</v>
      </c>
      <c r="H447" s="101">
        <v>43598</v>
      </c>
      <c r="I447" s="101">
        <v>43619</v>
      </c>
      <c r="J447" s="102" t="s">
        <v>269</v>
      </c>
      <c r="K447" s="103"/>
      <c r="L447" s="104" t="s">
        <v>277</v>
      </c>
      <c r="M447" s="105">
        <v>0</v>
      </c>
      <c r="N447" s="106">
        <v>229.19</v>
      </c>
      <c r="O447" s="103">
        <v>10193793</v>
      </c>
      <c r="P447" s="101">
        <v>43619</v>
      </c>
      <c r="Q447" s="103">
        <v>25329661</v>
      </c>
      <c r="R447" s="106">
        <v>229.19</v>
      </c>
      <c r="S447" s="102"/>
      <c r="T447" s="104"/>
      <c r="U447" s="102" t="s">
        <v>11</v>
      </c>
      <c r="V447" s="102" t="s">
        <v>12</v>
      </c>
      <c r="W447" s="102" t="s">
        <v>13</v>
      </c>
      <c r="X447" s="102" t="s">
        <v>14</v>
      </c>
      <c r="Y447" s="108">
        <v>5800</v>
      </c>
      <c r="Z447" s="108">
        <v>9851100</v>
      </c>
      <c r="AA447" s="138">
        <v>1</v>
      </c>
      <c r="AB447" s="99" t="s">
        <v>3264</v>
      </c>
    </row>
    <row r="448" spans="1:28" ht="15" customHeight="1" x14ac:dyDescent="0.25">
      <c r="A448" s="97" t="s">
        <v>1864</v>
      </c>
      <c r="B448" s="98">
        <v>0</v>
      </c>
      <c r="C448" s="99" t="s">
        <v>1568</v>
      </c>
      <c r="D448" s="99" t="s">
        <v>3</v>
      </c>
      <c r="E448" s="97" t="s">
        <v>4</v>
      </c>
      <c r="F448" s="100" t="s">
        <v>275</v>
      </c>
      <c r="G448" s="99" t="s">
        <v>276</v>
      </c>
      <c r="H448" s="101">
        <v>44109</v>
      </c>
      <c r="I448" s="101">
        <v>44942</v>
      </c>
      <c r="J448" s="102" t="s">
        <v>2726</v>
      </c>
      <c r="K448" s="103" t="s">
        <v>1283</v>
      </c>
      <c r="L448" s="104" t="s">
        <v>1349</v>
      </c>
      <c r="M448" s="105">
        <v>4037.85</v>
      </c>
      <c r="N448" s="106">
        <v>4037.85</v>
      </c>
      <c r="O448" s="103"/>
      <c r="P448" s="101"/>
      <c r="Q448" s="103"/>
      <c r="R448" s="106">
        <v>0</v>
      </c>
      <c r="S448" s="110"/>
      <c r="T448" s="104"/>
      <c r="U448" s="102" t="s">
        <v>11</v>
      </c>
      <c r="V448" s="102" t="s">
        <v>12</v>
      </c>
      <c r="W448" s="102" t="s">
        <v>13</v>
      </c>
      <c r="X448" s="102" t="s">
        <v>14</v>
      </c>
      <c r="Y448" s="108">
        <v>5800</v>
      </c>
      <c r="Z448" s="108">
        <v>9851100</v>
      </c>
      <c r="AA448" s="139">
        <v>0</v>
      </c>
      <c r="AB448" s="111" t="s">
        <v>1284</v>
      </c>
    </row>
    <row r="449" spans="1:28" ht="15" customHeight="1" x14ac:dyDescent="0.25">
      <c r="A449" s="97" t="s">
        <v>1865</v>
      </c>
      <c r="B449" s="98">
        <v>0</v>
      </c>
      <c r="C449" s="99" t="s">
        <v>1562</v>
      </c>
      <c r="D449" s="99" t="s">
        <v>3</v>
      </c>
      <c r="E449" s="97" t="s">
        <v>4</v>
      </c>
      <c r="F449" s="100" t="s">
        <v>5</v>
      </c>
      <c r="G449" s="97" t="s">
        <v>1288</v>
      </c>
      <c r="H449" s="101">
        <v>43647</v>
      </c>
      <c r="I449" s="101">
        <v>43748</v>
      </c>
      <c r="J449" s="102" t="s">
        <v>6</v>
      </c>
      <c r="K449" s="103" t="s">
        <v>7</v>
      </c>
      <c r="L449" s="104" t="s">
        <v>8</v>
      </c>
      <c r="M449" s="105">
        <v>0</v>
      </c>
      <c r="N449" s="106">
        <v>16690.22</v>
      </c>
      <c r="O449" s="103" t="s">
        <v>74</v>
      </c>
      <c r="P449" s="101">
        <v>43748</v>
      </c>
      <c r="Q449" s="103" t="s">
        <v>25</v>
      </c>
      <c r="R449" s="106">
        <v>16690.22</v>
      </c>
      <c r="S449" s="102"/>
      <c r="T449" s="104"/>
      <c r="U449" s="102" t="s">
        <v>11</v>
      </c>
      <c r="V449" s="102" t="s">
        <v>12</v>
      </c>
      <c r="W449" s="102" t="s">
        <v>13</v>
      </c>
      <c r="X449" s="102" t="s">
        <v>14</v>
      </c>
      <c r="Y449" s="108">
        <v>4300</v>
      </c>
      <c r="Z449" s="108">
        <v>9851100</v>
      </c>
      <c r="AA449" s="144">
        <v>3.8415274577266365E-3</v>
      </c>
      <c r="AB449" s="99" t="s">
        <v>2839</v>
      </c>
    </row>
    <row r="450" spans="1:28" ht="15" customHeight="1" x14ac:dyDescent="0.25">
      <c r="A450" s="97" t="s">
        <v>1865</v>
      </c>
      <c r="B450" s="98">
        <v>0</v>
      </c>
      <c r="C450" s="99" t="s">
        <v>1562</v>
      </c>
      <c r="D450" s="99" t="s">
        <v>3</v>
      </c>
      <c r="E450" s="97" t="s">
        <v>4</v>
      </c>
      <c r="F450" s="100" t="s">
        <v>5</v>
      </c>
      <c r="G450" s="97" t="s">
        <v>1288</v>
      </c>
      <c r="H450" s="101">
        <v>43647</v>
      </c>
      <c r="I450" s="101">
        <v>43748</v>
      </c>
      <c r="J450" s="102" t="s">
        <v>6</v>
      </c>
      <c r="K450" s="103" t="s">
        <v>7</v>
      </c>
      <c r="L450" s="104" t="s">
        <v>8</v>
      </c>
      <c r="M450" s="105">
        <v>0</v>
      </c>
      <c r="N450" s="106">
        <v>215</v>
      </c>
      <c r="O450" s="103" t="s">
        <v>74</v>
      </c>
      <c r="P450" s="101">
        <v>43748</v>
      </c>
      <c r="Q450" s="103" t="s">
        <v>25</v>
      </c>
      <c r="R450" s="106">
        <v>215</v>
      </c>
      <c r="S450" s="102"/>
      <c r="T450" s="104"/>
      <c r="U450" s="102" t="s">
        <v>11</v>
      </c>
      <c r="V450" s="102" t="s">
        <v>12</v>
      </c>
      <c r="W450" s="102" t="s">
        <v>13</v>
      </c>
      <c r="X450" s="102" t="s">
        <v>14</v>
      </c>
      <c r="Y450" s="108">
        <v>4340</v>
      </c>
      <c r="Z450" s="108">
        <v>9851100</v>
      </c>
      <c r="AA450" s="138">
        <v>4.9485770913219049E-5</v>
      </c>
      <c r="AB450" s="99" t="s">
        <v>2839</v>
      </c>
    </row>
    <row r="451" spans="1:28" ht="15" customHeight="1" x14ac:dyDescent="0.25">
      <c r="A451" s="97" t="s">
        <v>1865</v>
      </c>
      <c r="B451" s="98">
        <v>0</v>
      </c>
      <c r="C451" s="99" t="s">
        <v>1562</v>
      </c>
      <c r="D451" s="99" t="s">
        <v>3</v>
      </c>
      <c r="E451" s="97" t="s">
        <v>4</v>
      </c>
      <c r="F451" s="100" t="s">
        <v>5</v>
      </c>
      <c r="G451" s="97" t="s">
        <v>1288</v>
      </c>
      <c r="H451" s="101">
        <v>43647</v>
      </c>
      <c r="I451" s="101">
        <v>43748</v>
      </c>
      <c r="J451" s="102" t="s">
        <v>6</v>
      </c>
      <c r="K451" s="103" t="s">
        <v>7</v>
      </c>
      <c r="L451" s="104" t="s">
        <v>8</v>
      </c>
      <c r="M451" s="105">
        <v>0</v>
      </c>
      <c r="N451" s="106">
        <v>129</v>
      </c>
      <c r="O451" s="103" t="s">
        <v>74</v>
      </c>
      <c r="P451" s="101">
        <v>43748</v>
      </c>
      <c r="Q451" s="103" t="s">
        <v>25</v>
      </c>
      <c r="R451" s="106">
        <v>129</v>
      </c>
      <c r="S451" s="102"/>
      <c r="T451" s="104"/>
      <c r="U451" s="102" t="s">
        <v>11</v>
      </c>
      <c r="V451" s="102" t="s">
        <v>12</v>
      </c>
      <c r="W451" s="102" t="s">
        <v>13</v>
      </c>
      <c r="X451" s="102" t="s">
        <v>14</v>
      </c>
      <c r="Y451" s="108">
        <v>4340</v>
      </c>
      <c r="Z451" s="108">
        <v>9851100</v>
      </c>
      <c r="AA451" s="138">
        <v>2.9691462547931429E-5</v>
      </c>
      <c r="AB451" s="99" t="s">
        <v>2839</v>
      </c>
    </row>
    <row r="452" spans="1:28" ht="15" customHeight="1" x14ac:dyDescent="0.25">
      <c r="A452" s="97" t="s">
        <v>1865</v>
      </c>
      <c r="B452" s="98">
        <v>0</v>
      </c>
      <c r="C452" s="99" t="s">
        <v>1562</v>
      </c>
      <c r="D452" s="99" t="s">
        <v>3</v>
      </c>
      <c r="E452" s="97" t="s">
        <v>4</v>
      </c>
      <c r="F452" s="100" t="s">
        <v>5</v>
      </c>
      <c r="G452" s="97" t="s">
        <v>1288</v>
      </c>
      <c r="H452" s="101">
        <v>43647</v>
      </c>
      <c r="I452" s="101">
        <v>43748</v>
      </c>
      <c r="J452" s="102" t="s">
        <v>6</v>
      </c>
      <c r="K452" s="103" t="s">
        <v>7</v>
      </c>
      <c r="L452" s="104" t="s">
        <v>8</v>
      </c>
      <c r="M452" s="105">
        <v>0</v>
      </c>
      <c r="N452" s="106">
        <v>408.5</v>
      </c>
      <c r="O452" s="103" t="s">
        <v>74</v>
      </c>
      <c r="P452" s="101">
        <v>43748</v>
      </c>
      <c r="Q452" s="103" t="s">
        <v>25</v>
      </c>
      <c r="R452" s="106">
        <v>408.5</v>
      </c>
      <c r="S452" s="102"/>
      <c r="T452" s="104"/>
      <c r="U452" s="102" t="s">
        <v>11</v>
      </c>
      <c r="V452" s="102" t="s">
        <v>12</v>
      </c>
      <c r="W452" s="102" t="s">
        <v>13</v>
      </c>
      <c r="X452" s="102" t="s">
        <v>14</v>
      </c>
      <c r="Y452" s="108">
        <v>4340</v>
      </c>
      <c r="Z452" s="108">
        <v>9851100</v>
      </c>
      <c r="AA452" s="138">
        <v>9.4022964735116191E-5</v>
      </c>
      <c r="AB452" s="99" t="s">
        <v>2839</v>
      </c>
    </row>
    <row r="453" spans="1:28" ht="15" customHeight="1" x14ac:dyDescent="0.25">
      <c r="A453" s="97" t="s">
        <v>1865</v>
      </c>
      <c r="B453" s="98">
        <v>0</v>
      </c>
      <c r="C453" s="99" t="s">
        <v>1562</v>
      </c>
      <c r="D453" s="99" t="s">
        <v>3</v>
      </c>
      <c r="E453" s="97" t="s">
        <v>4</v>
      </c>
      <c r="F453" s="100" t="s">
        <v>5</v>
      </c>
      <c r="G453" s="97" t="s">
        <v>1288</v>
      </c>
      <c r="H453" s="101">
        <v>43647</v>
      </c>
      <c r="I453" s="101">
        <v>43748</v>
      </c>
      <c r="J453" s="102" t="s">
        <v>6</v>
      </c>
      <c r="K453" s="103" t="s">
        <v>7</v>
      </c>
      <c r="L453" s="104" t="s">
        <v>8</v>
      </c>
      <c r="M453" s="105">
        <v>0</v>
      </c>
      <c r="N453" s="106">
        <v>500.52000000000004</v>
      </c>
      <c r="O453" s="103" t="s">
        <v>74</v>
      </c>
      <c r="P453" s="101">
        <v>43748</v>
      </c>
      <c r="Q453" s="103" t="s">
        <v>25</v>
      </c>
      <c r="R453" s="106">
        <v>500.52000000000004</v>
      </c>
      <c r="S453" s="102"/>
      <c r="T453" s="104"/>
      <c r="U453" s="102" t="s">
        <v>11</v>
      </c>
      <c r="V453" s="102" t="s">
        <v>12</v>
      </c>
      <c r="W453" s="102" t="s">
        <v>13</v>
      </c>
      <c r="X453" s="102" t="s">
        <v>14</v>
      </c>
      <c r="Y453" s="108">
        <v>4340</v>
      </c>
      <c r="Z453" s="108">
        <v>9851100</v>
      </c>
      <c r="AA453" s="138">
        <v>1.1520287468597395E-4</v>
      </c>
      <c r="AB453" s="99" t="s">
        <v>2839</v>
      </c>
    </row>
    <row r="454" spans="1:28" ht="15" customHeight="1" x14ac:dyDescent="0.25">
      <c r="A454" s="97" t="s">
        <v>1865</v>
      </c>
      <c r="B454" s="98">
        <v>0</v>
      </c>
      <c r="C454" s="99" t="s">
        <v>1562</v>
      </c>
      <c r="D454" s="99" t="s">
        <v>3</v>
      </c>
      <c r="E454" s="97" t="s">
        <v>4</v>
      </c>
      <c r="F454" s="100" t="s">
        <v>5</v>
      </c>
      <c r="G454" s="97" t="s">
        <v>1288</v>
      </c>
      <c r="H454" s="101">
        <v>43647</v>
      </c>
      <c r="I454" s="101">
        <v>43748</v>
      </c>
      <c r="J454" s="102" t="s">
        <v>6</v>
      </c>
      <c r="K454" s="103" t="s">
        <v>7</v>
      </c>
      <c r="L454" s="104" t="s">
        <v>8</v>
      </c>
      <c r="M454" s="105">
        <v>0</v>
      </c>
      <c r="N454" s="106">
        <v>1377.29</v>
      </c>
      <c r="O454" s="103" t="s">
        <v>74</v>
      </c>
      <c r="P454" s="101">
        <v>43748</v>
      </c>
      <c r="Q454" s="103" t="s">
        <v>25</v>
      </c>
      <c r="R454" s="106">
        <v>1377.29</v>
      </c>
      <c r="S454" s="102"/>
      <c r="T454" s="104"/>
      <c r="U454" s="102" t="s">
        <v>11</v>
      </c>
      <c r="V454" s="102" t="s">
        <v>12</v>
      </c>
      <c r="W454" s="102" t="s">
        <v>13</v>
      </c>
      <c r="X454" s="102" t="s">
        <v>14</v>
      </c>
      <c r="Y454" s="108">
        <v>4340</v>
      </c>
      <c r="Z454" s="108">
        <v>9851100</v>
      </c>
      <c r="AA454" s="138">
        <v>3.1700584847008123E-4</v>
      </c>
      <c r="AB454" s="99" t="s">
        <v>2839</v>
      </c>
    </row>
    <row r="455" spans="1:28" ht="15" customHeight="1" x14ac:dyDescent="0.25">
      <c r="A455" s="97" t="s">
        <v>1865</v>
      </c>
      <c r="B455" s="98">
        <v>0</v>
      </c>
      <c r="C455" s="99" t="s">
        <v>1562</v>
      </c>
      <c r="D455" s="99" t="s">
        <v>3</v>
      </c>
      <c r="E455" s="97" t="s">
        <v>4</v>
      </c>
      <c r="F455" s="100" t="s">
        <v>5</v>
      </c>
      <c r="G455" s="97" t="s">
        <v>1288</v>
      </c>
      <c r="H455" s="101">
        <v>43647</v>
      </c>
      <c r="I455" s="101">
        <v>43748</v>
      </c>
      <c r="J455" s="102" t="s">
        <v>6</v>
      </c>
      <c r="K455" s="103" t="s">
        <v>7</v>
      </c>
      <c r="L455" s="104" t="s">
        <v>8</v>
      </c>
      <c r="M455" s="105">
        <v>0</v>
      </c>
      <c r="N455" s="106">
        <v>64.5</v>
      </c>
      <c r="O455" s="103" t="s">
        <v>74</v>
      </c>
      <c r="P455" s="101">
        <v>43748</v>
      </c>
      <c r="Q455" s="103" t="s">
        <v>25</v>
      </c>
      <c r="R455" s="106">
        <v>64.5</v>
      </c>
      <c r="S455" s="102"/>
      <c r="T455" s="104"/>
      <c r="U455" s="102" t="s">
        <v>11</v>
      </c>
      <c r="V455" s="102" t="s">
        <v>12</v>
      </c>
      <c r="W455" s="102" t="s">
        <v>13</v>
      </c>
      <c r="X455" s="102" t="s">
        <v>14</v>
      </c>
      <c r="Y455" s="108">
        <v>4340</v>
      </c>
      <c r="Z455" s="108">
        <v>9851100</v>
      </c>
      <c r="AA455" s="138">
        <v>1.4845731273965714E-5</v>
      </c>
      <c r="AB455" s="99" t="s">
        <v>2839</v>
      </c>
    </row>
    <row r="456" spans="1:28" ht="15" customHeight="1" x14ac:dyDescent="0.25">
      <c r="A456" s="97" t="s">
        <v>1865</v>
      </c>
      <c r="B456" s="98">
        <v>0</v>
      </c>
      <c r="C456" s="99" t="s">
        <v>1562</v>
      </c>
      <c r="D456" s="99" t="s">
        <v>3</v>
      </c>
      <c r="E456" s="97" t="s">
        <v>4</v>
      </c>
      <c r="F456" s="100" t="s">
        <v>5</v>
      </c>
      <c r="G456" s="97" t="s">
        <v>1288</v>
      </c>
      <c r="H456" s="101">
        <v>43868</v>
      </c>
      <c r="I456" s="101">
        <v>43896</v>
      </c>
      <c r="J456" s="102" t="s">
        <v>6</v>
      </c>
      <c r="K456" s="103"/>
      <c r="L456" s="104" t="s">
        <v>689</v>
      </c>
      <c r="M456" s="105">
        <v>0</v>
      </c>
      <c r="N456" s="106">
        <v>1164.44</v>
      </c>
      <c r="O456" s="103" t="s">
        <v>690</v>
      </c>
      <c r="P456" s="101">
        <v>43896</v>
      </c>
      <c r="Q456" s="103" t="s">
        <v>691</v>
      </c>
      <c r="R456" s="106">
        <v>1164.44</v>
      </c>
      <c r="S456" s="102"/>
      <c r="T456" s="104"/>
      <c r="U456" s="102" t="s">
        <v>11</v>
      </c>
      <c r="V456" s="102" t="s">
        <v>12</v>
      </c>
      <c r="W456" s="102" t="s">
        <v>13</v>
      </c>
      <c r="X456" s="102" t="s">
        <v>14</v>
      </c>
      <c r="Y456" s="108">
        <v>4300</v>
      </c>
      <c r="Z456" s="108">
        <v>9851100</v>
      </c>
      <c r="AA456" s="138">
        <v>0.43144984993886398</v>
      </c>
      <c r="AB456" s="97" t="s">
        <v>2840</v>
      </c>
    </row>
    <row r="457" spans="1:28" ht="15" customHeight="1" x14ac:dyDescent="0.25">
      <c r="A457" s="97" t="s">
        <v>1865</v>
      </c>
      <c r="B457" s="98">
        <v>0</v>
      </c>
      <c r="C457" s="99" t="s">
        <v>1562</v>
      </c>
      <c r="D457" s="99" t="s">
        <v>3</v>
      </c>
      <c r="E457" s="97" t="s">
        <v>4</v>
      </c>
      <c r="F457" s="100" t="s">
        <v>5</v>
      </c>
      <c r="G457" s="97" t="s">
        <v>1288</v>
      </c>
      <c r="H457" s="101">
        <v>43868</v>
      </c>
      <c r="I457" s="101">
        <v>43896</v>
      </c>
      <c r="J457" s="102" t="s">
        <v>6</v>
      </c>
      <c r="K457" s="103"/>
      <c r="L457" s="104" t="s">
        <v>689</v>
      </c>
      <c r="M457" s="105">
        <v>0</v>
      </c>
      <c r="N457" s="106">
        <v>185.01</v>
      </c>
      <c r="O457" s="103" t="s">
        <v>690</v>
      </c>
      <c r="P457" s="101">
        <v>43896</v>
      </c>
      <c r="Q457" s="103" t="s">
        <v>691</v>
      </c>
      <c r="R457" s="106">
        <v>185.01</v>
      </c>
      <c r="S457" s="102"/>
      <c r="T457" s="104"/>
      <c r="U457" s="102" t="s">
        <v>11</v>
      </c>
      <c r="V457" s="102" t="s">
        <v>12</v>
      </c>
      <c r="W457" s="102" t="s">
        <v>13</v>
      </c>
      <c r="X457" s="102" t="s">
        <v>14</v>
      </c>
      <c r="Y457" s="108">
        <v>4340</v>
      </c>
      <c r="Z457" s="108">
        <v>9851100</v>
      </c>
      <c r="AA457" s="138">
        <v>6.8550150061136017E-2</v>
      </c>
      <c r="AB457" s="97" t="s">
        <v>2840</v>
      </c>
    </row>
    <row r="458" spans="1:28" ht="15" customHeight="1" x14ac:dyDescent="0.25">
      <c r="A458" s="97" t="s">
        <v>1865</v>
      </c>
      <c r="B458" s="98">
        <v>0</v>
      </c>
      <c r="C458" s="99" t="s">
        <v>1562</v>
      </c>
      <c r="D458" s="99" t="s">
        <v>3</v>
      </c>
      <c r="E458" s="97" t="s">
        <v>4</v>
      </c>
      <c r="F458" s="100" t="s">
        <v>5</v>
      </c>
      <c r="G458" s="97" t="s">
        <v>1288</v>
      </c>
      <c r="H458" s="101">
        <v>43868</v>
      </c>
      <c r="I458" s="101">
        <v>43944</v>
      </c>
      <c r="J458" s="102" t="s">
        <v>6</v>
      </c>
      <c r="K458" s="103" t="s">
        <v>613</v>
      </c>
      <c r="L458" s="104" t="s">
        <v>689</v>
      </c>
      <c r="M458" s="105">
        <v>0</v>
      </c>
      <c r="N458" s="106">
        <v>1164.4299999999998</v>
      </c>
      <c r="O458" s="103" t="s">
        <v>746</v>
      </c>
      <c r="P458" s="101">
        <v>43944</v>
      </c>
      <c r="Q458" s="103" t="s">
        <v>747</v>
      </c>
      <c r="R458" s="106">
        <v>1164.43</v>
      </c>
      <c r="S458" s="102"/>
      <c r="T458" s="104"/>
      <c r="U458" s="102" t="s">
        <v>11</v>
      </c>
      <c r="V458" s="102" t="s">
        <v>12</v>
      </c>
      <c r="W458" s="102" t="s">
        <v>13</v>
      </c>
      <c r="X458" s="102" t="s">
        <v>14</v>
      </c>
      <c r="Y458" s="108">
        <v>4300</v>
      </c>
      <c r="Z458" s="108">
        <v>9851100</v>
      </c>
      <c r="AA458" s="138">
        <v>0.43144614472562898</v>
      </c>
      <c r="AB458" s="97" t="s">
        <v>2840</v>
      </c>
    </row>
    <row r="459" spans="1:28" ht="15" customHeight="1" x14ac:dyDescent="0.25">
      <c r="A459" s="97" t="s">
        <v>1865</v>
      </c>
      <c r="B459" s="98">
        <v>0</v>
      </c>
      <c r="C459" s="99" t="s">
        <v>1562</v>
      </c>
      <c r="D459" s="99" t="s">
        <v>3</v>
      </c>
      <c r="E459" s="97" t="s">
        <v>4</v>
      </c>
      <c r="F459" s="100" t="s">
        <v>5</v>
      </c>
      <c r="G459" s="97" t="s">
        <v>1288</v>
      </c>
      <c r="H459" s="101">
        <v>43868</v>
      </c>
      <c r="I459" s="101">
        <v>43944</v>
      </c>
      <c r="J459" s="102" t="s">
        <v>6</v>
      </c>
      <c r="K459" s="103" t="s">
        <v>613</v>
      </c>
      <c r="L459" s="104" t="s">
        <v>689</v>
      </c>
      <c r="M459" s="105">
        <v>0</v>
      </c>
      <c r="N459" s="106">
        <v>185.02</v>
      </c>
      <c r="O459" s="103" t="s">
        <v>746</v>
      </c>
      <c r="P459" s="101">
        <v>43944</v>
      </c>
      <c r="Q459" s="103" t="s">
        <v>747</v>
      </c>
      <c r="R459" s="106">
        <v>185.02</v>
      </c>
      <c r="S459" s="102"/>
      <c r="T459" s="104"/>
      <c r="U459" s="102" t="s">
        <v>11</v>
      </c>
      <c r="V459" s="102" t="s">
        <v>12</v>
      </c>
      <c r="W459" s="102" t="s">
        <v>13</v>
      </c>
      <c r="X459" s="102" t="s">
        <v>14</v>
      </c>
      <c r="Y459" s="108">
        <v>4340</v>
      </c>
      <c r="Z459" s="108">
        <v>9851100</v>
      </c>
      <c r="AA459" s="138">
        <v>6.8553855274371037E-2</v>
      </c>
      <c r="AB459" s="97" t="s">
        <v>2840</v>
      </c>
    </row>
    <row r="460" spans="1:28" ht="15" customHeight="1" x14ac:dyDescent="0.25">
      <c r="A460" s="97" t="s">
        <v>1865</v>
      </c>
      <c r="B460" s="98">
        <v>0</v>
      </c>
      <c r="C460" s="99" t="s">
        <v>1562</v>
      </c>
      <c r="D460" s="99" t="s">
        <v>3</v>
      </c>
      <c r="E460" s="97" t="s">
        <v>4</v>
      </c>
      <c r="F460" s="100" t="s">
        <v>5</v>
      </c>
      <c r="G460" s="97" t="s">
        <v>1288</v>
      </c>
      <c r="H460" s="101">
        <v>43647</v>
      </c>
      <c r="I460" s="101">
        <v>43790</v>
      </c>
      <c r="J460" s="102" t="s">
        <v>6</v>
      </c>
      <c r="K460" s="103" t="s">
        <v>98</v>
      </c>
      <c r="L460" s="104" t="s">
        <v>2165</v>
      </c>
      <c r="M460" s="105">
        <v>0</v>
      </c>
      <c r="N460" s="106">
        <v>37650.03</v>
      </c>
      <c r="O460" s="103" t="s">
        <v>489</v>
      </c>
      <c r="P460" s="101">
        <v>43790</v>
      </c>
      <c r="Q460" s="103" t="s">
        <v>490</v>
      </c>
      <c r="R460" s="106">
        <v>37650.03</v>
      </c>
      <c r="S460" s="102"/>
      <c r="T460" s="104"/>
      <c r="U460" s="102" t="s">
        <v>11</v>
      </c>
      <c r="V460" s="102" t="s">
        <v>12</v>
      </c>
      <c r="W460" s="102" t="s">
        <v>13</v>
      </c>
      <c r="X460" s="102" t="s">
        <v>14</v>
      </c>
      <c r="Y460" s="108">
        <v>4300</v>
      </c>
      <c r="Z460" s="108">
        <v>9851100</v>
      </c>
      <c r="AA460" s="138">
        <v>1.3419849483515852E-2</v>
      </c>
      <c r="AB460" s="97" t="s">
        <v>2841</v>
      </c>
    </row>
    <row r="461" spans="1:28" ht="15" customHeight="1" x14ac:dyDescent="0.25">
      <c r="A461" s="97" t="s">
        <v>1865</v>
      </c>
      <c r="B461" s="98">
        <v>0</v>
      </c>
      <c r="C461" s="99" t="s">
        <v>1562</v>
      </c>
      <c r="D461" s="99" t="s">
        <v>3</v>
      </c>
      <c r="E461" s="97" t="s">
        <v>4</v>
      </c>
      <c r="F461" s="100" t="s">
        <v>5</v>
      </c>
      <c r="G461" s="97" t="s">
        <v>1288</v>
      </c>
      <c r="H461" s="101">
        <v>43647</v>
      </c>
      <c r="I461" s="101">
        <v>43790</v>
      </c>
      <c r="J461" s="102" t="s">
        <v>6</v>
      </c>
      <c r="K461" s="103" t="s">
        <v>98</v>
      </c>
      <c r="L461" s="104" t="s">
        <v>2165</v>
      </c>
      <c r="M461" s="105">
        <v>0</v>
      </c>
      <c r="N461" s="106">
        <v>145.5</v>
      </c>
      <c r="O461" s="103" t="s">
        <v>489</v>
      </c>
      <c r="P461" s="101">
        <v>43790</v>
      </c>
      <c r="Q461" s="103" t="s">
        <v>490</v>
      </c>
      <c r="R461" s="106">
        <v>145.5</v>
      </c>
      <c r="S461" s="102"/>
      <c r="T461" s="104"/>
      <c r="U461" s="102" t="s">
        <v>11</v>
      </c>
      <c r="V461" s="102" t="s">
        <v>12</v>
      </c>
      <c r="W461" s="102" t="s">
        <v>13</v>
      </c>
      <c r="X461" s="102" t="s">
        <v>14</v>
      </c>
      <c r="Y461" s="108">
        <v>4340</v>
      </c>
      <c r="Z461" s="108">
        <v>9851100</v>
      </c>
      <c r="AA461" s="138">
        <v>5.1861528393245808E-5</v>
      </c>
      <c r="AB461" s="97" t="s">
        <v>2841</v>
      </c>
    </row>
    <row r="462" spans="1:28" ht="15" customHeight="1" x14ac:dyDescent="0.25">
      <c r="A462" s="97" t="s">
        <v>1865</v>
      </c>
      <c r="B462" s="98">
        <v>0</v>
      </c>
      <c r="C462" s="99" t="s">
        <v>1562</v>
      </c>
      <c r="D462" s="99" t="s">
        <v>3</v>
      </c>
      <c r="E462" s="97" t="s">
        <v>4</v>
      </c>
      <c r="F462" s="100" t="s">
        <v>5</v>
      </c>
      <c r="G462" s="97" t="s">
        <v>1288</v>
      </c>
      <c r="H462" s="101">
        <v>43647</v>
      </c>
      <c r="I462" s="101">
        <v>43790</v>
      </c>
      <c r="J462" s="102" t="s">
        <v>6</v>
      </c>
      <c r="K462" s="103" t="s">
        <v>98</v>
      </c>
      <c r="L462" s="104" t="s">
        <v>2165</v>
      </c>
      <c r="M462" s="105">
        <v>0</v>
      </c>
      <c r="N462" s="106">
        <v>291</v>
      </c>
      <c r="O462" s="103" t="s">
        <v>489</v>
      </c>
      <c r="P462" s="101">
        <v>43790</v>
      </c>
      <c r="Q462" s="103" t="s">
        <v>490</v>
      </c>
      <c r="R462" s="106">
        <v>291</v>
      </c>
      <c r="S462" s="102"/>
      <c r="T462" s="104"/>
      <c r="U462" s="102" t="s">
        <v>11</v>
      </c>
      <c r="V462" s="102" t="s">
        <v>12</v>
      </c>
      <c r="W462" s="102" t="s">
        <v>13</v>
      </c>
      <c r="X462" s="102" t="s">
        <v>14</v>
      </c>
      <c r="Y462" s="108">
        <v>4340</v>
      </c>
      <c r="Z462" s="108">
        <v>9851100</v>
      </c>
      <c r="AA462" s="138">
        <v>1.0372305678649162E-4</v>
      </c>
      <c r="AB462" s="97" t="s">
        <v>2841</v>
      </c>
    </row>
    <row r="463" spans="1:28" ht="15" customHeight="1" x14ac:dyDescent="0.25">
      <c r="A463" s="97" t="s">
        <v>1865</v>
      </c>
      <c r="B463" s="98">
        <v>0</v>
      </c>
      <c r="C463" s="99" t="s">
        <v>1562</v>
      </c>
      <c r="D463" s="99" t="s">
        <v>3</v>
      </c>
      <c r="E463" s="97" t="s">
        <v>4</v>
      </c>
      <c r="F463" s="100" t="s">
        <v>5</v>
      </c>
      <c r="G463" s="97" t="s">
        <v>1288</v>
      </c>
      <c r="H463" s="101">
        <v>43647</v>
      </c>
      <c r="I463" s="101">
        <v>43790</v>
      </c>
      <c r="J463" s="102" t="s">
        <v>6</v>
      </c>
      <c r="K463" s="103" t="s">
        <v>98</v>
      </c>
      <c r="L463" s="104" t="s">
        <v>2165</v>
      </c>
      <c r="M463" s="105">
        <v>0</v>
      </c>
      <c r="N463" s="106">
        <v>485</v>
      </c>
      <c r="O463" s="103" t="s">
        <v>489</v>
      </c>
      <c r="P463" s="101">
        <v>43790</v>
      </c>
      <c r="Q463" s="103" t="s">
        <v>490</v>
      </c>
      <c r="R463" s="106">
        <v>485</v>
      </c>
      <c r="S463" s="102"/>
      <c r="T463" s="104"/>
      <c r="U463" s="102" t="s">
        <v>11</v>
      </c>
      <c r="V463" s="102" t="s">
        <v>12</v>
      </c>
      <c r="W463" s="102" t="s">
        <v>13</v>
      </c>
      <c r="X463" s="102" t="s">
        <v>14</v>
      </c>
      <c r="Y463" s="108">
        <v>4340</v>
      </c>
      <c r="Z463" s="108">
        <v>9851100</v>
      </c>
      <c r="AA463" s="138">
        <v>1.7287176131081935E-4</v>
      </c>
      <c r="AB463" s="97" t="s">
        <v>2841</v>
      </c>
    </row>
    <row r="464" spans="1:28" ht="15" customHeight="1" x14ac:dyDescent="0.25">
      <c r="A464" s="97" t="s">
        <v>1865</v>
      </c>
      <c r="B464" s="98">
        <v>0</v>
      </c>
      <c r="C464" s="99" t="s">
        <v>1562</v>
      </c>
      <c r="D464" s="99" t="s">
        <v>3</v>
      </c>
      <c r="E464" s="97" t="s">
        <v>4</v>
      </c>
      <c r="F464" s="100" t="s">
        <v>5</v>
      </c>
      <c r="G464" s="97" t="s">
        <v>1288</v>
      </c>
      <c r="H464" s="101">
        <v>43647</v>
      </c>
      <c r="I464" s="101">
        <v>43790</v>
      </c>
      <c r="J464" s="102" t="s">
        <v>6</v>
      </c>
      <c r="K464" s="103" t="s">
        <v>98</v>
      </c>
      <c r="L464" s="104" t="s">
        <v>2165</v>
      </c>
      <c r="M464" s="105">
        <v>0</v>
      </c>
      <c r="N464" s="106">
        <v>921.5</v>
      </c>
      <c r="O464" s="103" t="s">
        <v>489</v>
      </c>
      <c r="P464" s="101">
        <v>43790</v>
      </c>
      <c r="Q464" s="103" t="s">
        <v>490</v>
      </c>
      <c r="R464" s="106">
        <v>921.5</v>
      </c>
      <c r="S464" s="102"/>
      <c r="T464" s="104"/>
      <c r="U464" s="102" t="s">
        <v>11</v>
      </c>
      <c r="V464" s="102" t="s">
        <v>12</v>
      </c>
      <c r="W464" s="102" t="s">
        <v>13</v>
      </c>
      <c r="X464" s="102" t="s">
        <v>14</v>
      </c>
      <c r="Y464" s="108">
        <v>4340</v>
      </c>
      <c r="Z464" s="108">
        <v>9851100</v>
      </c>
      <c r="AA464" s="138">
        <v>3.2845634649055676E-4</v>
      </c>
      <c r="AB464" s="97" t="s">
        <v>2841</v>
      </c>
    </row>
    <row r="465" spans="1:28" ht="15" customHeight="1" x14ac:dyDescent="0.25">
      <c r="A465" s="97" t="s">
        <v>1865</v>
      </c>
      <c r="B465" s="98">
        <v>0</v>
      </c>
      <c r="C465" s="99" t="s">
        <v>1562</v>
      </c>
      <c r="D465" s="99" t="s">
        <v>3</v>
      </c>
      <c r="E465" s="97" t="s">
        <v>4</v>
      </c>
      <c r="F465" s="100" t="s">
        <v>5</v>
      </c>
      <c r="G465" s="97" t="s">
        <v>1288</v>
      </c>
      <c r="H465" s="101">
        <v>43647</v>
      </c>
      <c r="I465" s="101">
        <v>43790</v>
      </c>
      <c r="J465" s="102" t="s">
        <v>6</v>
      </c>
      <c r="K465" s="103" t="s">
        <v>98</v>
      </c>
      <c r="L465" s="104" t="s">
        <v>2165</v>
      </c>
      <c r="M465" s="105">
        <v>0</v>
      </c>
      <c r="N465" s="106">
        <v>1129.08</v>
      </c>
      <c r="O465" s="103" t="s">
        <v>489</v>
      </c>
      <c r="P465" s="101">
        <v>43790</v>
      </c>
      <c r="Q465" s="103" t="s">
        <v>490</v>
      </c>
      <c r="R465" s="106">
        <v>1129.08</v>
      </c>
      <c r="S465" s="102"/>
      <c r="T465" s="104"/>
      <c r="U465" s="102" t="s">
        <v>11</v>
      </c>
      <c r="V465" s="102" t="s">
        <v>12</v>
      </c>
      <c r="W465" s="102" t="s">
        <v>13</v>
      </c>
      <c r="X465" s="102" t="s">
        <v>14</v>
      </c>
      <c r="Y465" s="108">
        <v>4340</v>
      </c>
      <c r="Z465" s="108">
        <v>9851100</v>
      </c>
      <c r="AA465" s="138">
        <v>4.0244546033158744E-4</v>
      </c>
      <c r="AB465" s="97" t="s">
        <v>2841</v>
      </c>
    </row>
    <row r="466" spans="1:28" ht="15" customHeight="1" x14ac:dyDescent="0.25">
      <c r="A466" s="97" t="s">
        <v>1865</v>
      </c>
      <c r="B466" s="98">
        <v>0</v>
      </c>
      <c r="C466" s="99" t="s">
        <v>1562</v>
      </c>
      <c r="D466" s="99" t="s">
        <v>3</v>
      </c>
      <c r="E466" s="97" t="s">
        <v>4</v>
      </c>
      <c r="F466" s="100" t="s">
        <v>5</v>
      </c>
      <c r="G466" s="97" t="s">
        <v>1288</v>
      </c>
      <c r="H466" s="101">
        <v>43647</v>
      </c>
      <c r="I466" s="101">
        <v>43790</v>
      </c>
      <c r="J466" s="102" t="s">
        <v>6</v>
      </c>
      <c r="K466" s="103" t="s">
        <v>98</v>
      </c>
      <c r="L466" s="104" t="s">
        <v>2165</v>
      </c>
      <c r="M466" s="105">
        <v>0</v>
      </c>
      <c r="N466" s="106">
        <v>3106.91</v>
      </c>
      <c r="O466" s="103" t="s">
        <v>489</v>
      </c>
      <c r="P466" s="101">
        <v>43790</v>
      </c>
      <c r="Q466" s="103" t="s">
        <v>490</v>
      </c>
      <c r="R466" s="106">
        <v>3106.91</v>
      </c>
      <c r="S466" s="102"/>
      <c r="T466" s="104"/>
      <c r="U466" s="102" t="s">
        <v>11</v>
      </c>
      <c r="V466" s="102" t="s">
        <v>12</v>
      </c>
      <c r="W466" s="102" t="s">
        <v>13</v>
      </c>
      <c r="X466" s="102" t="s">
        <v>14</v>
      </c>
      <c r="Y466" s="108">
        <v>4340</v>
      </c>
      <c r="Z466" s="108">
        <v>9851100</v>
      </c>
      <c r="AA466" s="138">
        <v>1.1074165029571086E-3</v>
      </c>
      <c r="AB466" s="97" t="s">
        <v>2841</v>
      </c>
    </row>
    <row r="467" spans="1:28" ht="15" customHeight="1" x14ac:dyDescent="0.25">
      <c r="A467" s="97" t="s">
        <v>1865</v>
      </c>
      <c r="B467" s="98">
        <v>0</v>
      </c>
      <c r="C467" s="97" t="s">
        <v>1562</v>
      </c>
      <c r="D467" s="99" t="s">
        <v>3</v>
      </c>
      <c r="E467" s="97" t="s">
        <v>4</v>
      </c>
      <c r="F467" s="100" t="s">
        <v>493</v>
      </c>
      <c r="G467" s="97" t="s">
        <v>2759</v>
      </c>
      <c r="H467" s="101">
        <v>43647</v>
      </c>
      <c r="I467" s="101">
        <v>43742</v>
      </c>
      <c r="J467" s="102" t="s">
        <v>6</v>
      </c>
      <c r="K467" s="103" t="s">
        <v>122</v>
      </c>
      <c r="L467" s="104" t="s">
        <v>123</v>
      </c>
      <c r="M467" s="105">
        <v>0</v>
      </c>
      <c r="N467" s="106">
        <v>13475.07</v>
      </c>
      <c r="O467" s="103" t="s">
        <v>124</v>
      </c>
      <c r="P467" s="101">
        <v>43742</v>
      </c>
      <c r="Q467" s="103" t="s">
        <v>125</v>
      </c>
      <c r="R467" s="106">
        <v>13475.07</v>
      </c>
      <c r="S467" s="102"/>
      <c r="T467" s="104"/>
      <c r="U467" s="102" t="s">
        <v>11</v>
      </c>
      <c r="V467" s="102" t="s">
        <v>12</v>
      </c>
      <c r="W467" s="102" t="s">
        <v>13</v>
      </c>
      <c r="X467" s="102" t="s">
        <v>14</v>
      </c>
      <c r="Y467" s="108">
        <v>4300</v>
      </c>
      <c r="Z467" s="108">
        <v>9851100</v>
      </c>
      <c r="AA467" s="138">
        <v>3.6565624589317253E-2</v>
      </c>
      <c r="AB467" s="97" t="s">
        <v>2718</v>
      </c>
    </row>
    <row r="468" spans="1:28" ht="15" customHeight="1" x14ac:dyDescent="0.25">
      <c r="A468" s="97" t="s">
        <v>1865</v>
      </c>
      <c r="B468" s="98">
        <v>0</v>
      </c>
      <c r="C468" s="97" t="s">
        <v>1562</v>
      </c>
      <c r="D468" s="99" t="s">
        <v>3</v>
      </c>
      <c r="E468" s="97" t="s">
        <v>4</v>
      </c>
      <c r="F468" s="100" t="s">
        <v>493</v>
      </c>
      <c r="G468" s="97" t="s">
        <v>2759</v>
      </c>
      <c r="H468" s="101">
        <v>43647</v>
      </c>
      <c r="I468" s="101">
        <v>43742</v>
      </c>
      <c r="J468" s="102" t="s">
        <v>6</v>
      </c>
      <c r="K468" s="103" t="s">
        <v>122</v>
      </c>
      <c r="L468" s="104" t="s">
        <v>123</v>
      </c>
      <c r="M468" s="105">
        <v>0</v>
      </c>
      <c r="N468" s="106">
        <v>11454.58</v>
      </c>
      <c r="O468" s="103" t="s">
        <v>124</v>
      </c>
      <c r="P468" s="101">
        <v>43742</v>
      </c>
      <c r="Q468" s="103" t="s">
        <v>125</v>
      </c>
      <c r="R468" s="106">
        <v>11454.58</v>
      </c>
      <c r="S468" s="102"/>
      <c r="T468" s="104"/>
      <c r="U468" s="102" t="s">
        <v>11</v>
      </c>
      <c r="V468" s="102" t="s">
        <v>12</v>
      </c>
      <c r="W468" s="102" t="s">
        <v>13</v>
      </c>
      <c r="X468" s="102" t="s">
        <v>14</v>
      </c>
      <c r="Y468" s="108">
        <v>4300</v>
      </c>
      <c r="Z468" s="108">
        <v>9851100</v>
      </c>
      <c r="AA468" s="138">
        <v>3.1082871711115536E-2</v>
      </c>
      <c r="AB468" s="97" t="s">
        <v>2718</v>
      </c>
    </row>
    <row r="469" spans="1:28" ht="15" customHeight="1" x14ac:dyDescent="0.25">
      <c r="A469" s="97" t="s">
        <v>1865</v>
      </c>
      <c r="B469" s="98">
        <v>0</v>
      </c>
      <c r="C469" s="97" t="s">
        <v>1562</v>
      </c>
      <c r="D469" s="99" t="s">
        <v>3</v>
      </c>
      <c r="E469" s="97" t="s">
        <v>4</v>
      </c>
      <c r="F469" s="100" t="s">
        <v>493</v>
      </c>
      <c r="G469" s="97" t="s">
        <v>2759</v>
      </c>
      <c r="H469" s="101">
        <v>43647</v>
      </c>
      <c r="I469" s="101">
        <v>43742</v>
      </c>
      <c r="J469" s="102" t="s">
        <v>6</v>
      </c>
      <c r="K469" s="103" t="s">
        <v>122</v>
      </c>
      <c r="L469" s="104" t="s">
        <v>123</v>
      </c>
      <c r="M469" s="105">
        <v>0</v>
      </c>
      <c r="N469" s="106">
        <v>9432.5499999999993</v>
      </c>
      <c r="O469" s="103" t="s">
        <v>126</v>
      </c>
      <c r="P469" s="101">
        <v>43742</v>
      </c>
      <c r="Q469" s="103" t="s">
        <v>125</v>
      </c>
      <c r="R469" s="106">
        <v>9432.5499999999993</v>
      </c>
      <c r="S469" s="102"/>
      <c r="T469" s="104"/>
      <c r="U469" s="102" t="s">
        <v>11</v>
      </c>
      <c r="V469" s="102" t="s">
        <v>12</v>
      </c>
      <c r="W469" s="102" t="s">
        <v>13</v>
      </c>
      <c r="X469" s="102" t="s">
        <v>14</v>
      </c>
      <c r="Y469" s="108">
        <v>4300</v>
      </c>
      <c r="Z469" s="108">
        <v>9851100</v>
      </c>
      <c r="AA469" s="138">
        <v>2.5595939926097933E-2</v>
      </c>
      <c r="AB469" s="97" t="s">
        <v>2718</v>
      </c>
    </row>
    <row r="470" spans="1:28" ht="15" customHeight="1" x14ac:dyDescent="0.25">
      <c r="A470" s="97" t="s">
        <v>1865</v>
      </c>
      <c r="B470" s="98">
        <v>0</v>
      </c>
      <c r="C470" s="97" t="s">
        <v>1562</v>
      </c>
      <c r="D470" s="99" t="s">
        <v>3</v>
      </c>
      <c r="E470" s="97" t="s">
        <v>4</v>
      </c>
      <c r="F470" s="100" t="s">
        <v>493</v>
      </c>
      <c r="G470" s="97" t="s">
        <v>2759</v>
      </c>
      <c r="H470" s="101">
        <v>43647</v>
      </c>
      <c r="I470" s="101">
        <v>43742</v>
      </c>
      <c r="J470" s="102" t="s">
        <v>6</v>
      </c>
      <c r="K470" s="103" t="s">
        <v>122</v>
      </c>
      <c r="L470" s="104" t="s">
        <v>123</v>
      </c>
      <c r="M470" s="105">
        <v>0</v>
      </c>
      <c r="N470" s="106">
        <v>8316</v>
      </c>
      <c r="O470" s="103" t="s">
        <v>151</v>
      </c>
      <c r="P470" s="101">
        <v>43742</v>
      </c>
      <c r="Q470" s="103" t="s">
        <v>125</v>
      </c>
      <c r="R470" s="106">
        <v>8316</v>
      </c>
      <c r="S470" s="102"/>
      <c r="T470" s="104"/>
      <c r="U470" s="102" t="s">
        <v>11</v>
      </c>
      <c r="V470" s="102" t="s">
        <v>12</v>
      </c>
      <c r="W470" s="102" t="s">
        <v>13</v>
      </c>
      <c r="X470" s="102" t="s">
        <v>14</v>
      </c>
      <c r="Y470" s="108">
        <v>4340</v>
      </c>
      <c r="Z470" s="108">
        <v>9851100</v>
      </c>
      <c r="AA470" s="138">
        <v>2.2566096805787451E-2</v>
      </c>
      <c r="AB470" s="97" t="s">
        <v>2718</v>
      </c>
    </row>
    <row r="471" spans="1:28" ht="15" customHeight="1" x14ac:dyDescent="0.25">
      <c r="A471" s="97" t="s">
        <v>1865</v>
      </c>
      <c r="B471" s="98">
        <v>0</v>
      </c>
      <c r="C471" s="97" t="s">
        <v>1562</v>
      </c>
      <c r="D471" s="99" t="s">
        <v>3</v>
      </c>
      <c r="E471" s="97" t="s">
        <v>4</v>
      </c>
      <c r="F471" s="100" t="s">
        <v>493</v>
      </c>
      <c r="G471" s="97" t="s">
        <v>2759</v>
      </c>
      <c r="H471" s="101">
        <v>43647</v>
      </c>
      <c r="I471" s="101">
        <v>43742</v>
      </c>
      <c r="J471" s="102" t="s">
        <v>6</v>
      </c>
      <c r="K471" s="103" t="s">
        <v>122</v>
      </c>
      <c r="L471" s="104" t="s">
        <v>123</v>
      </c>
      <c r="M471" s="105">
        <v>0</v>
      </c>
      <c r="N471" s="106">
        <v>13611.22</v>
      </c>
      <c r="O471" s="103" t="s">
        <v>151</v>
      </c>
      <c r="P471" s="101">
        <v>43742</v>
      </c>
      <c r="Q471" s="103" t="s">
        <v>125</v>
      </c>
      <c r="R471" s="106">
        <v>13611.22</v>
      </c>
      <c r="S471" s="102"/>
      <c r="T471" s="104"/>
      <c r="U471" s="102" t="s">
        <v>11</v>
      </c>
      <c r="V471" s="102" t="s">
        <v>12</v>
      </c>
      <c r="W471" s="102" t="s">
        <v>13</v>
      </c>
      <c r="X471" s="102" t="s">
        <v>14</v>
      </c>
      <c r="Y471" s="108">
        <v>4340</v>
      </c>
      <c r="Z471" s="108">
        <v>9851100</v>
      </c>
      <c r="AA471" s="138">
        <v>3.6935077941903587E-2</v>
      </c>
      <c r="AB471" s="97" t="s">
        <v>2718</v>
      </c>
    </row>
    <row r="472" spans="1:28" ht="15" customHeight="1" x14ac:dyDescent="0.25">
      <c r="A472" s="97" t="s">
        <v>1865</v>
      </c>
      <c r="B472" s="98">
        <v>0</v>
      </c>
      <c r="C472" s="97" t="s">
        <v>1562</v>
      </c>
      <c r="D472" s="99" t="s">
        <v>3</v>
      </c>
      <c r="E472" s="97" t="s">
        <v>4</v>
      </c>
      <c r="F472" s="100" t="s">
        <v>493</v>
      </c>
      <c r="G472" s="97" t="s">
        <v>2759</v>
      </c>
      <c r="H472" s="101">
        <v>43647</v>
      </c>
      <c r="I472" s="101">
        <v>43742</v>
      </c>
      <c r="J472" s="102" t="s">
        <v>6</v>
      </c>
      <c r="K472" s="103" t="s">
        <v>122</v>
      </c>
      <c r="L472" s="104" t="s">
        <v>123</v>
      </c>
      <c r="M472" s="105">
        <v>0</v>
      </c>
      <c r="N472" s="106">
        <v>16.2</v>
      </c>
      <c r="O472" s="103" t="s">
        <v>152</v>
      </c>
      <c r="P472" s="101">
        <v>43742</v>
      </c>
      <c r="Q472" s="103" t="s">
        <v>125</v>
      </c>
      <c r="R472" s="106">
        <v>16.2</v>
      </c>
      <c r="S472" s="102"/>
      <c r="T472" s="104"/>
      <c r="U472" s="102" t="s">
        <v>11</v>
      </c>
      <c r="V472" s="102" t="s">
        <v>12</v>
      </c>
      <c r="W472" s="102" t="s">
        <v>13</v>
      </c>
      <c r="X472" s="102" t="s">
        <v>14</v>
      </c>
      <c r="Y472" s="108">
        <v>4340</v>
      </c>
      <c r="Z472" s="108">
        <v>9851100</v>
      </c>
      <c r="AA472" s="138">
        <v>4.3959928842443081E-5</v>
      </c>
      <c r="AB472" s="97" t="s">
        <v>2718</v>
      </c>
    </row>
    <row r="473" spans="1:28" ht="15" customHeight="1" x14ac:dyDescent="0.25">
      <c r="A473" s="97" t="s">
        <v>1865</v>
      </c>
      <c r="B473" s="98">
        <v>0</v>
      </c>
      <c r="C473" s="97" t="s">
        <v>1562</v>
      </c>
      <c r="D473" s="97" t="s">
        <v>3</v>
      </c>
      <c r="E473" s="97" t="s">
        <v>4</v>
      </c>
      <c r="F473" s="100" t="s">
        <v>493</v>
      </c>
      <c r="G473" s="97" t="s">
        <v>2759</v>
      </c>
      <c r="H473" s="101">
        <v>43647</v>
      </c>
      <c r="I473" s="101">
        <v>43742</v>
      </c>
      <c r="J473" s="102" t="s">
        <v>6</v>
      </c>
      <c r="K473" s="103" t="s">
        <v>122</v>
      </c>
      <c r="L473" s="104" t="s">
        <v>123</v>
      </c>
      <c r="M473" s="105">
        <v>0</v>
      </c>
      <c r="N473" s="106">
        <v>16.2</v>
      </c>
      <c r="O473" s="103" t="s">
        <v>152</v>
      </c>
      <c r="P473" s="101">
        <v>43742</v>
      </c>
      <c r="Q473" s="103" t="s">
        <v>125</v>
      </c>
      <c r="R473" s="106">
        <v>16.2</v>
      </c>
      <c r="S473" s="102"/>
      <c r="T473" s="104"/>
      <c r="U473" s="102" t="s">
        <v>11</v>
      </c>
      <c r="V473" s="102" t="s">
        <v>12</v>
      </c>
      <c r="W473" s="102" t="s">
        <v>13</v>
      </c>
      <c r="X473" s="102" t="s">
        <v>14</v>
      </c>
      <c r="Y473" s="108">
        <v>4340</v>
      </c>
      <c r="Z473" s="113">
        <v>9851100</v>
      </c>
      <c r="AA473" s="138">
        <v>4.3959928842443081E-5</v>
      </c>
      <c r="AB473" s="111" t="s">
        <v>2718</v>
      </c>
    </row>
    <row r="474" spans="1:28" ht="15" customHeight="1" x14ac:dyDescent="0.25">
      <c r="A474" s="97" t="s">
        <v>1865</v>
      </c>
      <c r="B474" s="98">
        <v>0</v>
      </c>
      <c r="C474" s="97" t="s">
        <v>1562</v>
      </c>
      <c r="D474" s="97" t="s">
        <v>3</v>
      </c>
      <c r="E474" s="97" t="s">
        <v>4</v>
      </c>
      <c r="F474" s="100" t="s">
        <v>493</v>
      </c>
      <c r="G474" s="97" t="s">
        <v>2759</v>
      </c>
      <c r="H474" s="101">
        <v>43647</v>
      </c>
      <c r="I474" s="101">
        <v>43742</v>
      </c>
      <c r="J474" s="102" t="s">
        <v>6</v>
      </c>
      <c r="K474" s="103" t="s">
        <v>122</v>
      </c>
      <c r="L474" s="104" t="s">
        <v>123</v>
      </c>
      <c r="M474" s="105">
        <v>0</v>
      </c>
      <c r="N474" s="106">
        <v>16.2</v>
      </c>
      <c r="O474" s="103" t="s">
        <v>152</v>
      </c>
      <c r="P474" s="101">
        <v>43742</v>
      </c>
      <c r="Q474" s="103" t="s">
        <v>125</v>
      </c>
      <c r="R474" s="106">
        <v>16.2</v>
      </c>
      <c r="S474" s="102"/>
      <c r="T474" s="104"/>
      <c r="U474" s="102" t="s">
        <v>11</v>
      </c>
      <c r="V474" s="102" t="s">
        <v>12</v>
      </c>
      <c r="W474" s="102" t="s">
        <v>13</v>
      </c>
      <c r="X474" s="102" t="s">
        <v>14</v>
      </c>
      <c r="Y474" s="108">
        <v>4340</v>
      </c>
      <c r="Z474" s="113">
        <v>9851100</v>
      </c>
      <c r="AA474" s="138">
        <v>4.3959928842443081E-5</v>
      </c>
      <c r="AB474" s="111" t="s">
        <v>2718</v>
      </c>
    </row>
    <row r="475" spans="1:28" ht="15" customHeight="1" x14ac:dyDescent="0.25">
      <c r="A475" s="97" t="s">
        <v>1865</v>
      </c>
      <c r="B475" s="98">
        <v>0</v>
      </c>
      <c r="C475" s="99" t="s">
        <v>1562</v>
      </c>
      <c r="D475" s="99" t="s">
        <v>3</v>
      </c>
      <c r="E475" s="97" t="s">
        <v>4</v>
      </c>
      <c r="F475" s="97" t="s">
        <v>493</v>
      </c>
      <c r="G475" s="99" t="s">
        <v>2759</v>
      </c>
      <c r="H475" s="101">
        <v>43647</v>
      </c>
      <c r="I475" s="101">
        <v>43742</v>
      </c>
      <c r="J475" s="102" t="s">
        <v>6</v>
      </c>
      <c r="K475" s="103" t="s">
        <v>122</v>
      </c>
      <c r="L475" s="99" t="s">
        <v>123</v>
      </c>
      <c r="M475" s="105">
        <v>0</v>
      </c>
      <c r="N475" s="114">
        <v>23.4</v>
      </c>
      <c r="O475" s="103" t="s">
        <v>152</v>
      </c>
      <c r="P475" s="101">
        <v>43742</v>
      </c>
      <c r="Q475" s="103" t="s">
        <v>125</v>
      </c>
      <c r="R475" s="114">
        <v>23.4</v>
      </c>
      <c r="S475" s="102"/>
      <c r="T475" s="103"/>
      <c r="U475" s="102" t="s">
        <v>11</v>
      </c>
      <c r="V475" s="102" t="s">
        <v>12</v>
      </c>
      <c r="W475" s="102" t="s">
        <v>13</v>
      </c>
      <c r="X475" s="102" t="s">
        <v>14</v>
      </c>
      <c r="Y475" s="113">
        <v>4340</v>
      </c>
      <c r="Z475" s="108">
        <v>9851100</v>
      </c>
      <c r="AA475" s="138">
        <v>6.3497674994640008E-5</v>
      </c>
      <c r="AB475" s="99" t="s">
        <v>2718</v>
      </c>
    </row>
    <row r="476" spans="1:28" ht="15" customHeight="1" x14ac:dyDescent="0.25">
      <c r="A476" s="97" t="s">
        <v>1865</v>
      </c>
      <c r="B476" s="98">
        <v>0</v>
      </c>
      <c r="C476" s="99" t="s">
        <v>1562</v>
      </c>
      <c r="D476" s="99" t="s">
        <v>3</v>
      </c>
      <c r="E476" s="97" t="s">
        <v>4</v>
      </c>
      <c r="F476" s="97" t="s">
        <v>493</v>
      </c>
      <c r="G476" s="99" t="s">
        <v>2759</v>
      </c>
      <c r="H476" s="101">
        <v>43647</v>
      </c>
      <c r="I476" s="101">
        <v>43742</v>
      </c>
      <c r="J476" s="102" t="s">
        <v>6</v>
      </c>
      <c r="K476" s="103" t="s">
        <v>122</v>
      </c>
      <c r="L476" s="99" t="s">
        <v>123</v>
      </c>
      <c r="M476" s="105">
        <v>0</v>
      </c>
      <c r="N476" s="114">
        <v>91.8</v>
      </c>
      <c r="O476" s="103" t="s">
        <v>152</v>
      </c>
      <c r="P476" s="101">
        <v>43742</v>
      </c>
      <c r="Q476" s="103" t="s">
        <v>125</v>
      </c>
      <c r="R476" s="114">
        <v>91.8</v>
      </c>
      <c r="S476" s="102"/>
      <c r="T476" s="103"/>
      <c r="U476" s="102" t="s">
        <v>11</v>
      </c>
      <c r="V476" s="102" t="s">
        <v>12</v>
      </c>
      <c r="W476" s="102" t="s">
        <v>13</v>
      </c>
      <c r="X476" s="102" t="s">
        <v>14</v>
      </c>
      <c r="Y476" s="113">
        <v>4340</v>
      </c>
      <c r="Z476" s="108">
        <v>9851100</v>
      </c>
      <c r="AA476" s="138">
        <v>2.491062634405108E-4</v>
      </c>
      <c r="AB476" s="99" t="s">
        <v>2718</v>
      </c>
    </row>
    <row r="477" spans="1:28" ht="15" customHeight="1" x14ac:dyDescent="0.25">
      <c r="A477" s="97" t="s">
        <v>1865</v>
      </c>
      <c r="B477" s="98">
        <v>0</v>
      </c>
      <c r="C477" s="99" t="s">
        <v>1562</v>
      </c>
      <c r="D477" s="99" t="s">
        <v>3</v>
      </c>
      <c r="E477" s="97" t="s">
        <v>4</v>
      </c>
      <c r="F477" s="97" t="s">
        <v>493</v>
      </c>
      <c r="G477" s="99" t="s">
        <v>2759</v>
      </c>
      <c r="H477" s="101">
        <v>43647</v>
      </c>
      <c r="I477" s="101">
        <v>43742</v>
      </c>
      <c r="J477" s="102" t="s">
        <v>6</v>
      </c>
      <c r="K477" s="103" t="s">
        <v>122</v>
      </c>
      <c r="L477" s="99" t="s">
        <v>123</v>
      </c>
      <c r="M477" s="105">
        <v>0</v>
      </c>
      <c r="N477" s="114">
        <v>6.3</v>
      </c>
      <c r="O477" s="103" t="s">
        <v>152</v>
      </c>
      <c r="P477" s="101">
        <v>43742</v>
      </c>
      <c r="Q477" s="103" t="s">
        <v>125</v>
      </c>
      <c r="R477" s="114">
        <v>6.3</v>
      </c>
      <c r="S477" s="102"/>
      <c r="T477" s="103"/>
      <c r="U477" s="102" t="s">
        <v>11</v>
      </c>
      <c r="V477" s="102" t="s">
        <v>12</v>
      </c>
      <c r="W477" s="102" t="s">
        <v>13</v>
      </c>
      <c r="X477" s="102" t="s">
        <v>14</v>
      </c>
      <c r="Y477" s="113">
        <v>4340</v>
      </c>
      <c r="Z477" s="108">
        <v>9851100</v>
      </c>
      <c r="AA477" s="138">
        <v>1.7095527883172309E-5</v>
      </c>
      <c r="AB477" s="99" t="s">
        <v>2718</v>
      </c>
    </row>
    <row r="478" spans="1:28" ht="15" customHeight="1" x14ac:dyDescent="0.25">
      <c r="A478" s="97" t="s">
        <v>1865</v>
      </c>
      <c r="B478" s="98">
        <v>0</v>
      </c>
      <c r="C478" s="99" t="s">
        <v>1562</v>
      </c>
      <c r="D478" s="99" t="s">
        <v>3</v>
      </c>
      <c r="E478" s="97" t="s">
        <v>4</v>
      </c>
      <c r="F478" s="97" t="s">
        <v>493</v>
      </c>
      <c r="G478" s="99" t="s">
        <v>2759</v>
      </c>
      <c r="H478" s="101">
        <v>43647</v>
      </c>
      <c r="I478" s="101">
        <v>43746</v>
      </c>
      <c r="J478" s="102" t="s">
        <v>6</v>
      </c>
      <c r="K478" s="103" t="s">
        <v>122</v>
      </c>
      <c r="L478" s="99" t="s">
        <v>123</v>
      </c>
      <c r="M478" s="105">
        <v>0</v>
      </c>
      <c r="N478" s="114">
        <v>67375.350000000006</v>
      </c>
      <c r="O478" s="103" t="s">
        <v>127</v>
      </c>
      <c r="P478" s="101">
        <v>43746</v>
      </c>
      <c r="Q478" s="103" t="s">
        <v>128</v>
      </c>
      <c r="R478" s="105">
        <v>67375.350000000006</v>
      </c>
      <c r="S478" s="102"/>
      <c r="T478" s="103"/>
      <c r="U478" s="102" t="s">
        <v>11</v>
      </c>
      <c r="V478" s="102" t="s">
        <v>12</v>
      </c>
      <c r="W478" s="102" t="s">
        <v>13</v>
      </c>
      <c r="X478" s="102" t="s">
        <v>14</v>
      </c>
      <c r="Y478" s="113">
        <v>4300</v>
      </c>
      <c r="Z478" s="108">
        <v>9851100</v>
      </c>
      <c r="AA478" s="138">
        <v>0.18282812294658629</v>
      </c>
      <c r="AB478" s="99" t="s">
        <v>2718</v>
      </c>
    </row>
    <row r="479" spans="1:28" ht="15" customHeight="1" x14ac:dyDescent="0.25">
      <c r="A479" s="97" t="s">
        <v>1865</v>
      </c>
      <c r="B479" s="98">
        <v>0</v>
      </c>
      <c r="C479" s="99" t="s">
        <v>1562</v>
      </c>
      <c r="D479" s="99" t="s">
        <v>3</v>
      </c>
      <c r="E479" s="97" t="s">
        <v>4</v>
      </c>
      <c r="F479" s="97" t="s">
        <v>493</v>
      </c>
      <c r="G479" s="99" t="s">
        <v>2759</v>
      </c>
      <c r="H479" s="101">
        <v>43647</v>
      </c>
      <c r="I479" s="101">
        <v>43746</v>
      </c>
      <c r="J479" s="102" t="s">
        <v>6</v>
      </c>
      <c r="K479" s="103" t="s">
        <v>122</v>
      </c>
      <c r="L479" s="99" t="s">
        <v>123</v>
      </c>
      <c r="M479" s="105">
        <v>0</v>
      </c>
      <c r="N479" s="114">
        <v>6132</v>
      </c>
      <c r="O479" s="103" t="s">
        <v>127</v>
      </c>
      <c r="P479" s="101">
        <v>43746</v>
      </c>
      <c r="Q479" s="103" t="s">
        <v>128</v>
      </c>
      <c r="R479" s="114">
        <v>6132</v>
      </c>
      <c r="S479" s="102"/>
      <c r="T479" s="103"/>
      <c r="U479" s="102" t="s">
        <v>11</v>
      </c>
      <c r="V479" s="102" t="s">
        <v>12</v>
      </c>
      <c r="W479" s="102" t="s">
        <v>13</v>
      </c>
      <c r="X479" s="102" t="s">
        <v>14</v>
      </c>
      <c r="Y479" s="113">
        <v>4300</v>
      </c>
      <c r="Z479" s="108">
        <v>9851100</v>
      </c>
      <c r="AA479" s="138">
        <v>1.6639647139621048E-2</v>
      </c>
      <c r="AB479" s="99" t="s">
        <v>2718</v>
      </c>
    </row>
    <row r="480" spans="1:28" ht="15" customHeight="1" x14ac:dyDescent="0.25">
      <c r="A480" s="97" t="s">
        <v>1865</v>
      </c>
      <c r="B480" s="98">
        <v>0</v>
      </c>
      <c r="C480" s="99" t="s">
        <v>1562</v>
      </c>
      <c r="D480" s="99" t="s">
        <v>3</v>
      </c>
      <c r="E480" s="97" t="s">
        <v>4</v>
      </c>
      <c r="F480" s="97" t="s">
        <v>493</v>
      </c>
      <c r="G480" s="99" t="s">
        <v>2759</v>
      </c>
      <c r="H480" s="101">
        <v>43647</v>
      </c>
      <c r="I480" s="101">
        <v>43746</v>
      </c>
      <c r="J480" s="102" t="s">
        <v>6</v>
      </c>
      <c r="K480" s="103" t="s">
        <v>122</v>
      </c>
      <c r="L480" s="99" t="s">
        <v>123</v>
      </c>
      <c r="M480" s="105">
        <v>0</v>
      </c>
      <c r="N480" s="114">
        <v>194041.01</v>
      </c>
      <c r="O480" s="103" t="s">
        <v>129</v>
      </c>
      <c r="P480" s="101">
        <v>43746</v>
      </c>
      <c r="Q480" s="103" t="s">
        <v>128</v>
      </c>
      <c r="R480" s="114">
        <v>194041.01</v>
      </c>
      <c r="S480" s="102"/>
      <c r="T480" s="103"/>
      <c r="U480" s="102" t="s">
        <v>11</v>
      </c>
      <c r="V480" s="102" t="s">
        <v>12</v>
      </c>
      <c r="W480" s="102" t="s">
        <v>13</v>
      </c>
      <c r="X480" s="102" t="s">
        <v>14</v>
      </c>
      <c r="Y480" s="113">
        <v>4300</v>
      </c>
      <c r="Z480" s="108">
        <v>9851100</v>
      </c>
      <c r="AA480" s="138">
        <v>0.52654499951332023</v>
      </c>
      <c r="AB480" s="99" t="s">
        <v>2718</v>
      </c>
    </row>
    <row r="481" spans="1:28" ht="15" customHeight="1" x14ac:dyDescent="0.25">
      <c r="A481" s="97" t="s">
        <v>1865</v>
      </c>
      <c r="B481" s="98">
        <v>0</v>
      </c>
      <c r="C481" s="99" t="s">
        <v>1562</v>
      </c>
      <c r="D481" s="99" t="s">
        <v>3</v>
      </c>
      <c r="E481" s="97" t="s">
        <v>4</v>
      </c>
      <c r="F481" s="97" t="s">
        <v>493</v>
      </c>
      <c r="G481" s="99" t="s">
        <v>2759</v>
      </c>
      <c r="H481" s="101">
        <v>43647</v>
      </c>
      <c r="I481" s="101">
        <v>43746</v>
      </c>
      <c r="J481" s="102" t="s">
        <v>6</v>
      </c>
      <c r="K481" s="103" t="s">
        <v>122</v>
      </c>
      <c r="L481" s="99" t="s">
        <v>123</v>
      </c>
      <c r="M481" s="105">
        <v>0</v>
      </c>
      <c r="N481" s="114">
        <v>37730.199999999997</v>
      </c>
      <c r="O481" s="103" t="s">
        <v>130</v>
      </c>
      <c r="P481" s="101">
        <v>43746</v>
      </c>
      <c r="Q481" s="103" t="s">
        <v>128</v>
      </c>
      <c r="R481" s="105">
        <v>37730.199999999997</v>
      </c>
      <c r="S481" s="102"/>
      <c r="T481" s="103"/>
      <c r="U481" s="102" t="s">
        <v>11</v>
      </c>
      <c r="V481" s="102" t="s">
        <v>12</v>
      </c>
      <c r="W481" s="102" t="s">
        <v>13</v>
      </c>
      <c r="X481" s="102" t="s">
        <v>14</v>
      </c>
      <c r="Y481" s="113">
        <v>4300</v>
      </c>
      <c r="Z481" s="108">
        <v>9851100</v>
      </c>
      <c r="AA481" s="138">
        <v>0.10238375970439173</v>
      </c>
      <c r="AB481" s="99" t="s">
        <v>2718</v>
      </c>
    </row>
    <row r="482" spans="1:28" ht="15" customHeight="1" x14ac:dyDescent="0.25">
      <c r="A482" s="97" t="s">
        <v>1865</v>
      </c>
      <c r="B482" s="98">
        <v>0</v>
      </c>
      <c r="C482" s="99" t="s">
        <v>1562</v>
      </c>
      <c r="D482" s="99" t="s">
        <v>3</v>
      </c>
      <c r="E482" s="97" t="s">
        <v>4</v>
      </c>
      <c r="F482" s="97" t="s">
        <v>493</v>
      </c>
      <c r="G482" s="99" t="s">
        <v>2759</v>
      </c>
      <c r="H482" s="101">
        <v>43647</v>
      </c>
      <c r="I482" s="101">
        <v>43746</v>
      </c>
      <c r="J482" s="102" t="s">
        <v>6</v>
      </c>
      <c r="K482" s="103" t="s">
        <v>122</v>
      </c>
      <c r="L482" s="99" t="s">
        <v>123</v>
      </c>
      <c r="M482" s="105">
        <v>0</v>
      </c>
      <c r="N482" s="114">
        <v>63</v>
      </c>
      <c r="O482" s="103" t="s">
        <v>129</v>
      </c>
      <c r="P482" s="101">
        <v>43746</v>
      </c>
      <c r="Q482" s="103" t="s">
        <v>128</v>
      </c>
      <c r="R482" s="105">
        <v>63</v>
      </c>
      <c r="S482" s="102"/>
      <c r="T482" s="103"/>
      <c r="U482" s="102" t="s">
        <v>11</v>
      </c>
      <c r="V482" s="102" t="s">
        <v>12</v>
      </c>
      <c r="W482" s="102" t="s">
        <v>13</v>
      </c>
      <c r="X482" s="102" t="s">
        <v>14</v>
      </c>
      <c r="Y482" s="113">
        <v>4340</v>
      </c>
      <c r="Z482" s="108">
        <v>9851100</v>
      </c>
      <c r="AA482" s="138">
        <v>1.709552788317231E-4</v>
      </c>
      <c r="AB482" s="99" t="s">
        <v>2718</v>
      </c>
    </row>
    <row r="483" spans="1:28" ht="15" customHeight="1" x14ac:dyDescent="0.25">
      <c r="A483" s="97" t="s">
        <v>1865</v>
      </c>
      <c r="B483" s="98">
        <v>0</v>
      </c>
      <c r="C483" s="99" t="s">
        <v>1562</v>
      </c>
      <c r="D483" s="99" t="s">
        <v>3</v>
      </c>
      <c r="E483" s="97" t="s">
        <v>4</v>
      </c>
      <c r="F483" s="97" t="s">
        <v>493</v>
      </c>
      <c r="G483" s="99" t="s">
        <v>2759</v>
      </c>
      <c r="H483" s="101">
        <v>43647</v>
      </c>
      <c r="I483" s="101">
        <v>43746</v>
      </c>
      <c r="J483" s="102" t="s">
        <v>6</v>
      </c>
      <c r="K483" s="103" t="s">
        <v>122</v>
      </c>
      <c r="L483" s="99" t="s">
        <v>123</v>
      </c>
      <c r="M483" s="105">
        <v>0</v>
      </c>
      <c r="N483" s="114">
        <v>6716.35</v>
      </c>
      <c r="O483" s="103" t="s">
        <v>129</v>
      </c>
      <c r="P483" s="101">
        <v>43746</v>
      </c>
      <c r="Q483" s="103" t="s">
        <v>128</v>
      </c>
      <c r="R483" s="105">
        <v>6716.35</v>
      </c>
      <c r="S483" s="102"/>
      <c r="T483" s="103"/>
      <c r="U483" s="102" t="s">
        <v>11</v>
      </c>
      <c r="V483" s="102" t="s">
        <v>12</v>
      </c>
      <c r="W483" s="102" t="s">
        <v>13</v>
      </c>
      <c r="X483" s="102" t="s">
        <v>14</v>
      </c>
      <c r="Y483" s="113">
        <v>4340</v>
      </c>
      <c r="Z483" s="108">
        <v>9851100</v>
      </c>
      <c r="AA483" s="138">
        <v>1.8225325190181642E-2</v>
      </c>
      <c r="AB483" s="99" t="s">
        <v>2718</v>
      </c>
    </row>
    <row r="484" spans="1:28" ht="15" customHeight="1" x14ac:dyDescent="0.25">
      <c r="A484" s="97" t="s">
        <v>1862</v>
      </c>
      <c r="B484" s="98">
        <v>0</v>
      </c>
      <c r="C484" s="99" t="s">
        <v>1656</v>
      </c>
      <c r="D484" s="97" t="s">
        <v>3</v>
      </c>
      <c r="E484" s="97" t="s">
        <v>4</v>
      </c>
      <c r="F484" s="99" t="s">
        <v>137</v>
      </c>
      <c r="G484" s="99" t="s">
        <v>140</v>
      </c>
      <c r="H484" s="101">
        <v>43907</v>
      </c>
      <c r="I484" s="101">
        <v>43999</v>
      </c>
      <c r="J484" s="102" t="s">
        <v>6</v>
      </c>
      <c r="K484" s="103"/>
      <c r="L484" s="104" t="s">
        <v>703</v>
      </c>
      <c r="M484" s="105">
        <v>0</v>
      </c>
      <c r="N484" s="105">
        <v>55307.63</v>
      </c>
      <c r="O484" s="103">
        <v>29473</v>
      </c>
      <c r="P484" s="101">
        <v>43999</v>
      </c>
      <c r="Q484" s="103" t="s">
        <v>907</v>
      </c>
      <c r="R484" s="105">
        <v>55307.63</v>
      </c>
      <c r="S484" s="110"/>
      <c r="T484" s="97"/>
      <c r="U484" s="102" t="s">
        <v>11</v>
      </c>
      <c r="V484" s="102" t="s">
        <v>12</v>
      </c>
      <c r="W484" s="102" t="s">
        <v>13</v>
      </c>
      <c r="X484" s="102" t="s">
        <v>14</v>
      </c>
      <c r="Y484" s="113">
        <v>4300</v>
      </c>
      <c r="Z484" s="108">
        <v>9851100</v>
      </c>
      <c r="AA484" s="138">
        <v>8.9649925623519977E-2</v>
      </c>
      <c r="AB484" s="99" t="s">
        <v>938</v>
      </c>
    </row>
    <row r="485" spans="1:28" ht="15" customHeight="1" x14ac:dyDescent="0.25">
      <c r="A485" s="97" t="s">
        <v>1862</v>
      </c>
      <c r="B485" s="98">
        <v>0</v>
      </c>
      <c r="C485" s="99" t="s">
        <v>1656</v>
      </c>
      <c r="D485" s="99" t="s">
        <v>3</v>
      </c>
      <c r="E485" s="97" t="s">
        <v>4</v>
      </c>
      <c r="F485" s="97" t="s">
        <v>137</v>
      </c>
      <c r="G485" s="99" t="s">
        <v>140</v>
      </c>
      <c r="H485" s="101">
        <v>43907</v>
      </c>
      <c r="I485" s="101">
        <v>43999</v>
      </c>
      <c r="J485" s="102" t="s">
        <v>6</v>
      </c>
      <c r="K485" s="103"/>
      <c r="L485" s="99" t="s">
        <v>703</v>
      </c>
      <c r="M485" s="105">
        <v>0</v>
      </c>
      <c r="N485" s="114">
        <v>21087.13</v>
      </c>
      <c r="O485" s="103">
        <v>29473</v>
      </c>
      <c r="P485" s="101">
        <v>43999</v>
      </c>
      <c r="Q485" s="103" t="s">
        <v>907</v>
      </c>
      <c r="R485" s="105">
        <v>21087.13</v>
      </c>
      <c r="S485" s="102"/>
      <c r="T485" s="103"/>
      <c r="U485" s="102" t="s">
        <v>11</v>
      </c>
      <c r="V485" s="102" t="s">
        <v>12</v>
      </c>
      <c r="W485" s="102" t="s">
        <v>13</v>
      </c>
      <c r="X485" s="102" t="s">
        <v>14</v>
      </c>
      <c r="Y485" s="113">
        <v>4400</v>
      </c>
      <c r="Z485" s="108">
        <v>9851100</v>
      </c>
      <c r="AA485" s="138">
        <v>3.4180810787110154E-2</v>
      </c>
      <c r="AB485" s="99" t="s">
        <v>938</v>
      </c>
    </row>
    <row r="486" spans="1:28" ht="15" customHeight="1" x14ac:dyDescent="0.25">
      <c r="A486" s="97" t="s">
        <v>1860</v>
      </c>
      <c r="B486" s="98">
        <v>0</v>
      </c>
      <c r="C486" s="99" t="s">
        <v>1565</v>
      </c>
      <c r="D486" s="99" t="s">
        <v>3</v>
      </c>
      <c r="E486" s="97" t="s">
        <v>4</v>
      </c>
      <c r="F486" s="97" t="s">
        <v>284</v>
      </c>
      <c r="G486" s="99" t="s">
        <v>285</v>
      </c>
      <c r="H486" s="101">
        <v>43748</v>
      </c>
      <c r="I486" s="101">
        <v>43844</v>
      </c>
      <c r="J486" s="102" t="s">
        <v>6</v>
      </c>
      <c r="K486" s="103"/>
      <c r="L486" s="99" t="s">
        <v>514</v>
      </c>
      <c r="M486" s="105">
        <v>0</v>
      </c>
      <c r="N486" s="114">
        <v>3840</v>
      </c>
      <c r="O486" s="103">
        <v>81350</v>
      </c>
      <c r="P486" s="101">
        <v>43844</v>
      </c>
      <c r="Q486" s="103" t="s">
        <v>575</v>
      </c>
      <c r="R486" s="105">
        <v>3840</v>
      </c>
      <c r="S486" s="102"/>
      <c r="T486" s="103"/>
      <c r="U486" s="102" t="s">
        <v>11</v>
      </c>
      <c r="V486" s="102" t="s">
        <v>12</v>
      </c>
      <c r="W486" s="102" t="s">
        <v>13</v>
      </c>
      <c r="X486" s="102" t="s">
        <v>14</v>
      </c>
      <c r="Y486" s="113">
        <v>5800</v>
      </c>
      <c r="Z486" s="108">
        <v>9851100</v>
      </c>
      <c r="AA486" s="138">
        <v>8.5333333333333337E-3</v>
      </c>
      <c r="AB486" s="99" t="s">
        <v>934</v>
      </c>
    </row>
    <row r="487" spans="1:28" ht="15" customHeight="1" x14ac:dyDescent="0.25">
      <c r="A487" s="97" t="s">
        <v>1860</v>
      </c>
      <c r="B487" s="98">
        <v>0</v>
      </c>
      <c r="C487" s="99" t="s">
        <v>1565</v>
      </c>
      <c r="D487" s="99" t="s">
        <v>3</v>
      </c>
      <c r="E487" s="97" t="s">
        <v>4</v>
      </c>
      <c r="F487" s="97" t="s">
        <v>284</v>
      </c>
      <c r="G487" s="99" t="s">
        <v>285</v>
      </c>
      <c r="H487" s="101">
        <v>43748</v>
      </c>
      <c r="I487" s="101">
        <v>43922</v>
      </c>
      <c r="J487" s="102" t="s">
        <v>6</v>
      </c>
      <c r="K487" s="103"/>
      <c r="L487" s="99" t="s">
        <v>514</v>
      </c>
      <c r="M487" s="105">
        <v>0</v>
      </c>
      <c r="N487" s="114">
        <v>14560</v>
      </c>
      <c r="O487" s="103">
        <v>82274</v>
      </c>
      <c r="P487" s="101">
        <v>43922</v>
      </c>
      <c r="Q487" s="103" t="s">
        <v>708</v>
      </c>
      <c r="R487" s="105">
        <v>14560</v>
      </c>
      <c r="S487" s="102"/>
      <c r="T487" s="103"/>
      <c r="U487" s="102" t="s">
        <v>11</v>
      </c>
      <c r="V487" s="102" t="s">
        <v>12</v>
      </c>
      <c r="W487" s="102" t="s">
        <v>13</v>
      </c>
      <c r="X487" s="102" t="s">
        <v>14</v>
      </c>
      <c r="Y487" s="113">
        <v>5800</v>
      </c>
      <c r="Z487" s="108">
        <v>9851100</v>
      </c>
      <c r="AA487" s="138">
        <v>3.2355555555555554E-2</v>
      </c>
      <c r="AB487" s="99" t="s">
        <v>934</v>
      </c>
    </row>
    <row r="488" spans="1:28" ht="15" customHeight="1" x14ac:dyDescent="0.25">
      <c r="A488" s="97" t="s">
        <v>1860</v>
      </c>
      <c r="B488" s="98">
        <v>0</v>
      </c>
      <c r="C488" s="99" t="s">
        <v>1565</v>
      </c>
      <c r="D488" s="99" t="s">
        <v>3</v>
      </c>
      <c r="E488" s="97" t="s">
        <v>4</v>
      </c>
      <c r="F488" s="97" t="s">
        <v>284</v>
      </c>
      <c r="G488" s="99" t="s">
        <v>285</v>
      </c>
      <c r="H488" s="101">
        <v>43748</v>
      </c>
      <c r="I488" s="101">
        <v>43922</v>
      </c>
      <c r="J488" s="102" t="s">
        <v>6</v>
      </c>
      <c r="K488" s="103"/>
      <c r="L488" s="99" t="s">
        <v>514</v>
      </c>
      <c r="M488" s="105">
        <v>0</v>
      </c>
      <c r="N488" s="114">
        <v>12640</v>
      </c>
      <c r="O488" s="103">
        <v>83069</v>
      </c>
      <c r="P488" s="101">
        <v>43922</v>
      </c>
      <c r="Q488" s="103" t="s">
        <v>708</v>
      </c>
      <c r="R488" s="105">
        <v>12640</v>
      </c>
      <c r="S488" s="102"/>
      <c r="T488" s="103"/>
      <c r="U488" s="102" t="s">
        <v>11</v>
      </c>
      <c r="V488" s="102" t="s">
        <v>12</v>
      </c>
      <c r="W488" s="102" t="s">
        <v>13</v>
      </c>
      <c r="X488" s="102" t="s">
        <v>14</v>
      </c>
      <c r="Y488" s="113">
        <v>5800</v>
      </c>
      <c r="Z488" s="108">
        <v>9851100</v>
      </c>
      <c r="AA488" s="138">
        <v>2.8088888888888889E-2</v>
      </c>
      <c r="AB488" s="99" t="s">
        <v>934</v>
      </c>
    </row>
    <row r="489" spans="1:28" x14ac:dyDescent="0.25">
      <c r="A489" s="97" t="s">
        <v>1860</v>
      </c>
      <c r="B489" s="98">
        <v>0</v>
      </c>
      <c r="C489" s="99" t="s">
        <v>1565</v>
      </c>
      <c r="D489" s="99" t="s">
        <v>3</v>
      </c>
      <c r="E489" s="97" t="s">
        <v>4</v>
      </c>
      <c r="F489" s="97" t="s">
        <v>284</v>
      </c>
      <c r="G489" s="99" t="s">
        <v>285</v>
      </c>
      <c r="H489" s="101">
        <v>43748</v>
      </c>
      <c r="I489" s="101">
        <v>43936</v>
      </c>
      <c r="J489" s="102" t="s">
        <v>6</v>
      </c>
      <c r="K489" s="103"/>
      <c r="L489" s="99" t="s">
        <v>514</v>
      </c>
      <c r="M489" s="105">
        <v>0</v>
      </c>
      <c r="N489" s="114">
        <v>11535</v>
      </c>
      <c r="O489" s="103">
        <v>84568</v>
      </c>
      <c r="P489" s="101">
        <v>43936</v>
      </c>
      <c r="Q489" s="103" t="s">
        <v>730</v>
      </c>
      <c r="R489" s="105">
        <v>11535</v>
      </c>
      <c r="S489" s="102"/>
      <c r="T489" s="103"/>
      <c r="U489" s="102" t="s">
        <v>11</v>
      </c>
      <c r="V489" s="102" t="s">
        <v>12</v>
      </c>
      <c r="W489" s="102" t="s">
        <v>13</v>
      </c>
      <c r="X489" s="102" t="s">
        <v>14</v>
      </c>
      <c r="Y489" s="113">
        <v>5800</v>
      </c>
      <c r="Z489" s="108">
        <v>9851100</v>
      </c>
      <c r="AA489" s="138">
        <v>2.5633333333333334E-2</v>
      </c>
      <c r="AB489" s="99" t="s">
        <v>934</v>
      </c>
    </row>
    <row r="490" spans="1:28" x14ac:dyDescent="0.25">
      <c r="A490" s="97" t="s">
        <v>1860</v>
      </c>
      <c r="B490" s="98">
        <v>0</v>
      </c>
      <c r="C490" s="99" t="s">
        <v>1565</v>
      </c>
      <c r="D490" s="99" t="s">
        <v>3</v>
      </c>
      <c r="E490" s="97" t="s">
        <v>4</v>
      </c>
      <c r="F490" s="100" t="s">
        <v>284</v>
      </c>
      <c r="G490" s="99" t="s">
        <v>285</v>
      </c>
      <c r="H490" s="101">
        <v>43748</v>
      </c>
      <c r="I490" s="101">
        <v>43979</v>
      </c>
      <c r="J490" s="102" t="s">
        <v>6</v>
      </c>
      <c r="K490" s="103"/>
      <c r="L490" s="104" t="s">
        <v>514</v>
      </c>
      <c r="M490" s="105">
        <v>0</v>
      </c>
      <c r="N490" s="106">
        <v>12325</v>
      </c>
      <c r="O490" s="103">
        <v>85325</v>
      </c>
      <c r="P490" s="101">
        <v>43979</v>
      </c>
      <c r="Q490" s="103" t="s">
        <v>866</v>
      </c>
      <c r="R490" s="106">
        <v>12325</v>
      </c>
      <c r="S490" s="110"/>
      <c r="T490" s="104"/>
      <c r="U490" s="102" t="s">
        <v>11</v>
      </c>
      <c r="V490" s="102" t="s">
        <v>12</v>
      </c>
      <c r="W490" s="102" t="s">
        <v>13</v>
      </c>
      <c r="X490" s="102" t="s">
        <v>14</v>
      </c>
      <c r="Y490" s="108">
        <v>5800</v>
      </c>
      <c r="Z490" s="108">
        <v>9851100</v>
      </c>
      <c r="AA490" s="138">
        <v>2.738888888888889E-2</v>
      </c>
      <c r="AB490" s="111" t="s">
        <v>934</v>
      </c>
    </row>
    <row r="491" spans="1:28" x14ac:dyDescent="0.25">
      <c r="A491" s="97" t="s">
        <v>1860</v>
      </c>
      <c r="B491" s="98">
        <v>0</v>
      </c>
      <c r="C491" s="99" t="s">
        <v>1565</v>
      </c>
      <c r="D491" s="99" t="s">
        <v>3</v>
      </c>
      <c r="E491" s="97" t="s">
        <v>4</v>
      </c>
      <c r="F491" s="100" t="s">
        <v>284</v>
      </c>
      <c r="G491" s="99" t="s">
        <v>285</v>
      </c>
      <c r="H491" s="101">
        <v>43748</v>
      </c>
      <c r="I491" s="101">
        <v>43999</v>
      </c>
      <c r="J491" s="102" t="s">
        <v>6</v>
      </c>
      <c r="K491" s="103"/>
      <c r="L491" s="104" t="s">
        <v>514</v>
      </c>
      <c r="M491" s="105">
        <v>0</v>
      </c>
      <c r="N491" s="106">
        <v>11885</v>
      </c>
      <c r="O491" s="103">
        <v>86424</v>
      </c>
      <c r="P491" s="101">
        <v>43999</v>
      </c>
      <c r="Q491" s="103" t="s">
        <v>910</v>
      </c>
      <c r="R491" s="106">
        <v>11885</v>
      </c>
      <c r="S491" s="110"/>
      <c r="T491" s="104"/>
      <c r="U491" s="102" t="s">
        <v>11</v>
      </c>
      <c r="V491" s="102" t="s">
        <v>12</v>
      </c>
      <c r="W491" s="102" t="s">
        <v>13</v>
      </c>
      <c r="X491" s="102" t="s">
        <v>14</v>
      </c>
      <c r="Y491" s="108">
        <v>5800</v>
      </c>
      <c r="Z491" s="108">
        <v>9851100</v>
      </c>
      <c r="AA491" s="138">
        <v>2.6411111111111111E-2</v>
      </c>
      <c r="AB491" s="111" t="s">
        <v>934</v>
      </c>
    </row>
    <row r="492" spans="1:28" x14ac:dyDescent="0.25">
      <c r="A492" s="97" t="s">
        <v>1860</v>
      </c>
      <c r="B492" s="98">
        <v>0</v>
      </c>
      <c r="C492" s="99" t="s">
        <v>1565</v>
      </c>
      <c r="D492" s="99" t="s">
        <v>3</v>
      </c>
      <c r="E492" s="97" t="s">
        <v>4</v>
      </c>
      <c r="F492" s="100" t="s">
        <v>284</v>
      </c>
      <c r="G492" s="99" t="s">
        <v>285</v>
      </c>
      <c r="H492" s="101">
        <v>43748</v>
      </c>
      <c r="I492" s="101">
        <v>44039</v>
      </c>
      <c r="J492" s="102" t="s">
        <v>6</v>
      </c>
      <c r="K492" s="103"/>
      <c r="L492" s="104" t="s">
        <v>514</v>
      </c>
      <c r="M492" s="105">
        <v>0</v>
      </c>
      <c r="N492" s="106">
        <v>22090</v>
      </c>
      <c r="O492" s="103">
        <v>86866</v>
      </c>
      <c r="P492" s="101">
        <v>44039</v>
      </c>
      <c r="Q492" s="103" t="s">
        <v>1082</v>
      </c>
      <c r="R492" s="106">
        <v>22090</v>
      </c>
      <c r="S492" s="110"/>
      <c r="T492" s="104"/>
      <c r="U492" s="102" t="s">
        <v>11</v>
      </c>
      <c r="V492" s="102" t="s">
        <v>12</v>
      </c>
      <c r="W492" s="102" t="s">
        <v>13</v>
      </c>
      <c r="X492" s="102" t="s">
        <v>14</v>
      </c>
      <c r="Y492" s="108">
        <v>5800</v>
      </c>
      <c r="Z492" s="108">
        <v>9851100</v>
      </c>
      <c r="AA492" s="138">
        <v>4.908888888888889E-2</v>
      </c>
      <c r="AB492" s="111" t="s">
        <v>934</v>
      </c>
    </row>
    <row r="493" spans="1:28" x14ac:dyDescent="0.25">
      <c r="A493" s="97" t="s">
        <v>1860</v>
      </c>
      <c r="B493" s="98">
        <v>0</v>
      </c>
      <c r="C493" s="99" t="s">
        <v>1565</v>
      </c>
      <c r="D493" s="99" t="s">
        <v>3</v>
      </c>
      <c r="E493" s="97" t="s">
        <v>4</v>
      </c>
      <c r="F493" s="100" t="s">
        <v>284</v>
      </c>
      <c r="G493" s="99" t="s">
        <v>285</v>
      </c>
      <c r="H493" s="101">
        <v>43748</v>
      </c>
      <c r="I493" s="101">
        <v>44060</v>
      </c>
      <c r="J493" s="102" t="s">
        <v>1051</v>
      </c>
      <c r="K493" s="103"/>
      <c r="L493" s="104" t="s">
        <v>514</v>
      </c>
      <c r="M493" s="105">
        <v>0</v>
      </c>
      <c r="N493" s="106">
        <v>18080</v>
      </c>
      <c r="O493" s="103">
        <v>88481</v>
      </c>
      <c r="P493" s="101">
        <v>44060</v>
      </c>
      <c r="Q493" s="103" t="s">
        <v>1117</v>
      </c>
      <c r="R493" s="106">
        <v>18080</v>
      </c>
      <c r="S493" s="110"/>
      <c r="T493" s="104"/>
      <c r="U493" s="102" t="s">
        <v>11</v>
      </c>
      <c r="V493" s="102" t="s">
        <v>12</v>
      </c>
      <c r="W493" s="102" t="s">
        <v>13</v>
      </c>
      <c r="X493" s="102" t="s">
        <v>14</v>
      </c>
      <c r="Y493" s="108">
        <v>5800</v>
      </c>
      <c r="Z493" s="108">
        <v>9851100</v>
      </c>
      <c r="AA493" s="138">
        <v>4.0177777777777778E-2</v>
      </c>
      <c r="AB493" s="111" t="s">
        <v>948</v>
      </c>
    </row>
    <row r="494" spans="1:28" x14ac:dyDescent="0.25">
      <c r="A494" s="97" t="s">
        <v>1860</v>
      </c>
      <c r="B494" s="98">
        <v>0</v>
      </c>
      <c r="C494" s="99" t="s">
        <v>1565</v>
      </c>
      <c r="D494" s="99" t="s">
        <v>3</v>
      </c>
      <c r="E494" s="97" t="s">
        <v>4</v>
      </c>
      <c r="F494" s="100" t="s">
        <v>284</v>
      </c>
      <c r="G494" s="99" t="s">
        <v>285</v>
      </c>
      <c r="H494" s="101">
        <v>43748</v>
      </c>
      <c r="I494" s="101">
        <v>44117</v>
      </c>
      <c r="J494" s="102" t="s">
        <v>1051</v>
      </c>
      <c r="K494" s="103"/>
      <c r="L494" s="104" t="s">
        <v>514</v>
      </c>
      <c r="M494" s="105">
        <v>0</v>
      </c>
      <c r="N494" s="106">
        <v>19265</v>
      </c>
      <c r="O494" s="103">
        <v>89360</v>
      </c>
      <c r="P494" s="101">
        <v>44117</v>
      </c>
      <c r="Q494" s="103" t="s">
        <v>1296</v>
      </c>
      <c r="R494" s="106">
        <v>19265</v>
      </c>
      <c r="S494" s="110"/>
      <c r="T494" s="104"/>
      <c r="U494" s="102" t="s">
        <v>11</v>
      </c>
      <c r="V494" s="102" t="s">
        <v>12</v>
      </c>
      <c r="W494" s="102" t="s">
        <v>13</v>
      </c>
      <c r="X494" s="102" t="s">
        <v>14</v>
      </c>
      <c r="Y494" s="108">
        <v>5800</v>
      </c>
      <c r="Z494" s="108">
        <v>9851100</v>
      </c>
      <c r="AA494" s="138">
        <v>4.2811111111111112E-2</v>
      </c>
      <c r="AB494" s="111" t="s">
        <v>948</v>
      </c>
    </row>
    <row r="495" spans="1:28" x14ac:dyDescent="0.25">
      <c r="A495" s="97" t="s">
        <v>1860</v>
      </c>
      <c r="B495" s="98">
        <v>0</v>
      </c>
      <c r="C495" s="99" t="s">
        <v>1565</v>
      </c>
      <c r="D495" s="99" t="s">
        <v>3</v>
      </c>
      <c r="E495" s="97" t="s">
        <v>4</v>
      </c>
      <c r="F495" s="100" t="s">
        <v>284</v>
      </c>
      <c r="G495" s="99" t="s">
        <v>285</v>
      </c>
      <c r="H495" s="101">
        <v>43748</v>
      </c>
      <c r="I495" s="101">
        <v>44124</v>
      </c>
      <c r="J495" s="102" t="s">
        <v>1051</v>
      </c>
      <c r="K495" s="103"/>
      <c r="L495" s="104" t="s">
        <v>514</v>
      </c>
      <c r="M495" s="105">
        <v>0</v>
      </c>
      <c r="N495" s="106">
        <v>14080</v>
      </c>
      <c r="O495" s="103">
        <v>90127</v>
      </c>
      <c r="P495" s="101">
        <v>44124</v>
      </c>
      <c r="Q495" s="103" t="s">
        <v>1332</v>
      </c>
      <c r="R495" s="106">
        <v>14080</v>
      </c>
      <c r="S495" s="110"/>
      <c r="T495" s="104"/>
      <c r="U495" s="102" t="s">
        <v>11</v>
      </c>
      <c r="V495" s="102" t="s">
        <v>12</v>
      </c>
      <c r="W495" s="102" t="s">
        <v>13</v>
      </c>
      <c r="X495" s="102" t="s">
        <v>14</v>
      </c>
      <c r="Y495" s="108">
        <v>5800</v>
      </c>
      <c r="Z495" s="108">
        <v>9851100</v>
      </c>
      <c r="AA495" s="138">
        <v>3.1288888888888887E-2</v>
      </c>
      <c r="AB495" s="111" t="s">
        <v>948</v>
      </c>
    </row>
    <row r="496" spans="1:28" x14ac:dyDescent="0.25">
      <c r="A496" s="97" t="s">
        <v>1860</v>
      </c>
      <c r="B496" s="98">
        <v>0</v>
      </c>
      <c r="C496" s="97" t="s">
        <v>1565</v>
      </c>
      <c r="D496" s="99" t="s">
        <v>3</v>
      </c>
      <c r="E496" s="97" t="s">
        <v>4</v>
      </c>
      <c r="F496" s="100" t="s">
        <v>284</v>
      </c>
      <c r="G496" s="111" t="s">
        <v>285</v>
      </c>
      <c r="H496" s="101">
        <v>43748</v>
      </c>
      <c r="I496" s="101">
        <v>44182</v>
      </c>
      <c r="J496" s="102" t="s">
        <v>1051</v>
      </c>
      <c r="K496" s="103"/>
      <c r="L496" s="104" t="s">
        <v>514</v>
      </c>
      <c r="M496" s="105">
        <v>0</v>
      </c>
      <c r="N496" s="106">
        <v>23495</v>
      </c>
      <c r="O496" s="103">
        <v>90702</v>
      </c>
      <c r="P496" s="101">
        <v>44182</v>
      </c>
      <c r="Q496" s="103" t="s">
        <v>1579</v>
      </c>
      <c r="R496" s="106">
        <v>23495</v>
      </c>
      <c r="S496" s="102"/>
      <c r="T496" s="104"/>
      <c r="U496" s="102" t="s">
        <v>11</v>
      </c>
      <c r="V496" s="102" t="s">
        <v>12</v>
      </c>
      <c r="W496" s="102" t="s">
        <v>13</v>
      </c>
      <c r="X496" s="102" t="s">
        <v>14</v>
      </c>
      <c r="Y496" s="108">
        <v>5800</v>
      </c>
      <c r="Z496" s="108">
        <v>9851100</v>
      </c>
      <c r="AA496" s="138">
        <v>5.2211111111111111E-2</v>
      </c>
      <c r="AB496" s="104" t="s">
        <v>948</v>
      </c>
    </row>
    <row r="497" spans="1:28" x14ac:dyDescent="0.25">
      <c r="A497" s="97" t="s">
        <v>1860</v>
      </c>
      <c r="B497" s="98">
        <v>0</v>
      </c>
      <c r="C497" s="97" t="s">
        <v>1565</v>
      </c>
      <c r="D497" s="99" t="s">
        <v>3</v>
      </c>
      <c r="E497" s="97" t="s">
        <v>4</v>
      </c>
      <c r="F497" s="100" t="s">
        <v>284</v>
      </c>
      <c r="G497" s="111" t="s">
        <v>285</v>
      </c>
      <c r="H497" s="101">
        <v>43748</v>
      </c>
      <c r="I497" s="101">
        <v>44182</v>
      </c>
      <c r="J497" s="102" t="s">
        <v>1051</v>
      </c>
      <c r="K497" s="103"/>
      <c r="L497" s="104" t="s">
        <v>514</v>
      </c>
      <c r="M497" s="105">
        <v>0</v>
      </c>
      <c r="N497" s="106">
        <v>23450</v>
      </c>
      <c r="O497" s="103">
        <v>91823</v>
      </c>
      <c r="P497" s="101">
        <v>44182</v>
      </c>
      <c r="Q497" s="103" t="s">
        <v>1579</v>
      </c>
      <c r="R497" s="106">
        <v>23450</v>
      </c>
      <c r="S497" s="102"/>
      <c r="T497" s="104"/>
      <c r="U497" s="102" t="s">
        <v>11</v>
      </c>
      <c r="V497" s="102" t="s">
        <v>12</v>
      </c>
      <c r="W497" s="102" t="s">
        <v>13</v>
      </c>
      <c r="X497" s="102" t="s">
        <v>14</v>
      </c>
      <c r="Y497" s="108">
        <v>5800</v>
      </c>
      <c r="Z497" s="108">
        <v>9851100</v>
      </c>
      <c r="AA497" s="138">
        <v>5.2111111111111108E-2</v>
      </c>
      <c r="AB497" s="104" t="s">
        <v>948</v>
      </c>
    </row>
    <row r="498" spans="1:28" x14ac:dyDescent="0.25">
      <c r="A498" s="97" t="s">
        <v>1860</v>
      </c>
      <c r="B498" s="98">
        <v>0</v>
      </c>
      <c r="C498" s="97" t="s">
        <v>1565</v>
      </c>
      <c r="D498" s="99" t="s">
        <v>3</v>
      </c>
      <c r="E498" s="97" t="s">
        <v>4</v>
      </c>
      <c r="F498" s="100" t="s">
        <v>284</v>
      </c>
      <c r="G498" s="111" t="s">
        <v>285</v>
      </c>
      <c r="H498" s="101">
        <v>43748</v>
      </c>
      <c r="I498" s="101">
        <v>44235</v>
      </c>
      <c r="J498" s="102" t="s">
        <v>1051</v>
      </c>
      <c r="K498" s="103"/>
      <c r="L498" s="104" t="s">
        <v>514</v>
      </c>
      <c r="M498" s="105">
        <v>0</v>
      </c>
      <c r="N498" s="106">
        <v>27150</v>
      </c>
      <c r="O498" s="103">
        <v>92822</v>
      </c>
      <c r="P498" s="101">
        <v>44235</v>
      </c>
      <c r="Q498" s="103" t="s">
        <v>1724</v>
      </c>
      <c r="R498" s="106">
        <v>27150</v>
      </c>
      <c r="S498" s="102"/>
      <c r="T498" s="104"/>
      <c r="U498" s="102" t="s">
        <v>11</v>
      </c>
      <c r="V498" s="102" t="s">
        <v>12</v>
      </c>
      <c r="W498" s="102" t="s">
        <v>13</v>
      </c>
      <c r="X498" s="102" t="s">
        <v>14</v>
      </c>
      <c r="Y498" s="108">
        <v>5800</v>
      </c>
      <c r="Z498" s="108">
        <v>9851100</v>
      </c>
      <c r="AA498" s="138">
        <v>6.0333333333333336E-2</v>
      </c>
      <c r="AB498" s="104" t="s">
        <v>948</v>
      </c>
    </row>
    <row r="499" spans="1:28" x14ac:dyDescent="0.25">
      <c r="A499" s="97" t="s">
        <v>1860</v>
      </c>
      <c r="B499" s="98">
        <v>0</v>
      </c>
      <c r="C499" s="97" t="s">
        <v>1565</v>
      </c>
      <c r="D499" s="99" t="s">
        <v>3</v>
      </c>
      <c r="E499" s="97" t="s">
        <v>4</v>
      </c>
      <c r="F499" s="100" t="s">
        <v>284</v>
      </c>
      <c r="G499" s="111" t="s">
        <v>285</v>
      </c>
      <c r="H499" s="101">
        <v>43748</v>
      </c>
      <c r="I499" s="101">
        <v>44291</v>
      </c>
      <c r="J499" s="102" t="s">
        <v>1051</v>
      </c>
      <c r="K499" s="103"/>
      <c r="L499" s="104" t="s">
        <v>514</v>
      </c>
      <c r="M499" s="105">
        <v>0</v>
      </c>
      <c r="N499" s="106">
        <v>34605</v>
      </c>
      <c r="O499" s="103">
        <v>94013</v>
      </c>
      <c r="P499" s="101">
        <v>44291</v>
      </c>
      <c r="Q499" s="103" t="s">
        <v>2298</v>
      </c>
      <c r="R499" s="106">
        <v>34605</v>
      </c>
      <c r="S499" s="102"/>
      <c r="T499" s="104"/>
      <c r="U499" s="102" t="s">
        <v>11</v>
      </c>
      <c r="V499" s="102" t="s">
        <v>12</v>
      </c>
      <c r="W499" s="102" t="s">
        <v>13</v>
      </c>
      <c r="X499" s="102" t="s">
        <v>14</v>
      </c>
      <c r="Y499" s="108">
        <v>5800</v>
      </c>
      <c r="Z499" s="108">
        <v>9851100</v>
      </c>
      <c r="AA499" s="138">
        <v>7.6899999999999996E-2</v>
      </c>
      <c r="AB499" s="104" t="s">
        <v>948</v>
      </c>
    </row>
    <row r="500" spans="1:28" x14ac:dyDescent="0.25">
      <c r="A500" s="97" t="s">
        <v>1860</v>
      </c>
      <c r="B500" s="98">
        <v>0</v>
      </c>
      <c r="C500" s="111" t="s">
        <v>1565</v>
      </c>
      <c r="D500" s="99" t="s">
        <v>3</v>
      </c>
      <c r="E500" s="97" t="s">
        <v>4</v>
      </c>
      <c r="F500" s="99" t="s">
        <v>284</v>
      </c>
      <c r="G500" s="111" t="s">
        <v>285</v>
      </c>
      <c r="H500" s="101">
        <v>43748</v>
      </c>
      <c r="I500" s="101">
        <v>44302</v>
      </c>
      <c r="J500" s="102" t="s">
        <v>1051</v>
      </c>
      <c r="K500" s="103"/>
      <c r="L500" s="99" t="s">
        <v>514</v>
      </c>
      <c r="M500" s="105">
        <v>0</v>
      </c>
      <c r="N500" s="105">
        <v>38455</v>
      </c>
      <c r="O500" s="103">
        <v>94920</v>
      </c>
      <c r="P500" s="101">
        <v>44302</v>
      </c>
      <c r="Q500" s="103" t="s">
        <v>2321</v>
      </c>
      <c r="R500" s="105">
        <v>38455</v>
      </c>
      <c r="S500" s="102"/>
      <c r="T500" s="104"/>
      <c r="U500" s="102" t="s">
        <v>11</v>
      </c>
      <c r="V500" s="102" t="s">
        <v>12</v>
      </c>
      <c r="W500" s="102" t="s">
        <v>13</v>
      </c>
      <c r="X500" s="102" t="s">
        <v>14</v>
      </c>
      <c r="Y500" s="108">
        <v>5800</v>
      </c>
      <c r="Z500" s="108">
        <v>9851100</v>
      </c>
      <c r="AA500" s="138">
        <v>8.5455555555555562E-2</v>
      </c>
      <c r="AB500" s="111" t="s">
        <v>948</v>
      </c>
    </row>
    <row r="501" spans="1:28" ht="15" customHeight="1" x14ac:dyDescent="0.25">
      <c r="A501" s="97" t="s">
        <v>1860</v>
      </c>
      <c r="B501" s="98">
        <v>0</v>
      </c>
      <c r="C501" s="111" t="s">
        <v>1565</v>
      </c>
      <c r="D501" s="99" t="s">
        <v>3</v>
      </c>
      <c r="E501" s="97" t="s">
        <v>4</v>
      </c>
      <c r="F501" s="99" t="s">
        <v>284</v>
      </c>
      <c r="G501" s="111" t="s">
        <v>285</v>
      </c>
      <c r="H501" s="101">
        <v>43748</v>
      </c>
      <c r="I501" s="101">
        <v>44323</v>
      </c>
      <c r="J501" s="102" t="s">
        <v>1051</v>
      </c>
      <c r="K501" s="103"/>
      <c r="L501" s="99" t="s">
        <v>514</v>
      </c>
      <c r="M501" s="105">
        <v>0</v>
      </c>
      <c r="N501" s="105">
        <v>46550</v>
      </c>
      <c r="O501" s="103">
        <v>95725</v>
      </c>
      <c r="P501" s="101">
        <v>44323</v>
      </c>
      <c r="Q501" s="103" t="s">
        <v>2483</v>
      </c>
      <c r="R501" s="105">
        <v>46550</v>
      </c>
      <c r="S501" s="102"/>
      <c r="T501" s="104"/>
      <c r="U501" s="102" t="s">
        <v>11</v>
      </c>
      <c r="V501" s="102" t="s">
        <v>12</v>
      </c>
      <c r="W501" s="102" t="s">
        <v>13</v>
      </c>
      <c r="X501" s="102" t="s">
        <v>14</v>
      </c>
      <c r="Y501" s="108">
        <v>5800</v>
      </c>
      <c r="Z501" s="108">
        <v>9851100</v>
      </c>
      <c r="AA501" s="138">
        <v>0.10344444444444445</v>
      </c>
      <c r="AB501" s="111" t="s">
        <v>948</v>
      </c>
    </row>
    <row r="502" spans="1:28" ht="15" customHeight="1" x14ac:dyDescent="0.25">
      <c r="A502" s="97" t="s">
        <v>1860</v>
      </c>
      <c r="B502" s="98">
        <v>0</v>
      </c>
      <c r="C502" s="111" t="s">
        <v>1565</v>
      </c>
      <c r="D502" s="99" t="s">
        <v>3</v>
      </c>
      <c r="E502" s="97" t="s">
        <v>4</v>
      </c>
      <c r="F502" s="100" t="s">
        <v>284</v>
      </c>
      <c r="G502" s="111" t="s">
        <v>285</v>
      </c>
      <c r="H502" s="101">
        <v>43748</v>
      </c>
      <c r="I502" s="101">
        <v>44341</v>
      </c>
      <c r="J502" s="102" t="s">
        <v>1051</v>
      </c>
      <c r="K502" s="103"/>
      <c r="L502" s="104" t="s">
        <v>514</v>
      </c>
      <c r="M502" s="105">
        <v>0</v>
      </c>
      <c r="N502" s="106">
        <v>41875</v>
      </c>
      <c r="O502" s="103">
        <v>96938</v>
      </c>
      <c r="P502" s="101">
        <v>44341</v>
      </c>
      <c r="Q502" s="103" t="s">
        <v>2561</v>
      </c>
      <c r="R502" s="106">
        <v>41875</v>
      </c>
      <c r="S502" s="102"/>
      <c r="T502" s="104"/>
      <c r="U502" s="102" t="s">
        <v>11</v>
      </c>
      <c r="V502" s="102" t="s">
        <v>12</v>
      </c>
      <c r="W502" s="102" t="s">
        <v>13</v>
      </c>
      <c r="X502" s="102" t="s">
        <v>14</v>
      </c>
      <c r="Y502" s="108">
        <v>5800</v>
      </c>
      <c r="Z502" s="108">
        <v>9851100</v>
      </c>
      <c r="AA502" s="138">
        <v>9.3055555555555558E-2</v>
      </c>
      <c r="AB502" s="111" t="s">
        <v>948</v>
      </c>
    </row>
    <row r="503" spans="1:28" ht="15" customHeight="1" x14ac:dyDescent="0.25">
      <c r="A503" s="97" t="s">
        <v>1860</v>
      </c>
      <c r="B503" s="98">
        <v>0</v>
      </c>
      <c r="C503" s="111" t="s">
        <v>1565</v>
      </c>
      <c r="D503" s="99" t="s">
        <v>3</v>
      </c>
      <c r="E503" s="97" t="s">
        <v>4</v>
      </c>
      <c r="F503" s="100" t="s">
        <v>284</v>
      </c>
      <c r="G503" s="111" t="s">
        <v>285</v>
      </c>
      <c r="H503" s="101">
        <v>43748</v>
      </c>
      <c r="I503" s="101">
        <v>44369</v>
      </c>
      <c r="J503" s="102" t="s">
        <v>1051</v>
      </c>
      <c r="K503" s="103"/>
      <c r="L503" s="104" t="s">
        <v>514</v>
      </c>
      <c r="M503" s="105">
        <v>0</v>
      </c>
      <c r="N503" s="106">
        <v>37625</v>
      </c>
      <c r="O503" s="103">
        <v>98319</v>
      </c>
      <c r="P503" s="101">
        <v>44369</v>
      </c>
      <c r="Q503" s="103" t="s">
        <v>2682</v>
      </c>
      <c r="R503" s="106">
        <v>37625</v>
      </c>
      <c r="S503" s="102"/>
      <c r="T503" s="104"/>
      <c r="U503" s="102" t="s">
        <v>11</v>
      </c>
      <c r="V503" s="102" t="s">
        <v>12</v>
      </c>
      <c r="W503" s="102" t="s">
        <v>13</v>
      </c>
      <c r="X503" s="102" t="s">
        <v>14</v>
      </c>
      <c r="Y503" s="108">
        <v>5800</v>
      </c>
      <c r="Z503" s="108">
        <v>9851100</v>
      </c>
      <c r="AA503" s="138">
        <v>8.3611111111111108E-2</v>
      </c>
      <c r="AB503" s="111" t="s">
        <v>948</v>
      </c>
    </row>
    <row r="504" spans="1:28" ht="15" customHeight="1" x14ac:dyDescent="0.25">
      <c r="A504" s="97" t="s">
        <v>1860</v>
      </c>
      <c r="B504" s="98">
        <v>0</v>
      </c>
      <c r="C504" s="99" t="s">
        <v>1565</v>
      </c>
      <c r="D504" s="99" t="s">
        <v>3</v>
      </c>
      <c r="E504" s="97" t="s">
        <v>4</v>
      </c>
      <c r="F504" s="100" t="s">
        <v>284</v>
      </c>
      <c r="G504" s="99" t="s">
        <v>285</v>
      </c>
      <c r="H504" s="101">
        <v>43748</v>
      </c>
      <c r="I504" s="101">
        <v>44447</v>
      </c>
      <c r="J504" s="102" t="s">
        <v>2726</v>
      </c>
      <c r="K504" s="103"/>
      <c r="L504" s="104" t="s">
        <v>514</v>
      </c>
      <c r="M504" s="105">
        <v>0</v>
      </c>
      <c r="N504" s="106">
        <v>11520</v>
      </c>
      <c r="O504" s="103">
        <v>100272</v>
      </c>
      <c r="P504" s="101">
        <v>44447</v>
      </c>
      <c r="Q504" s="103" t="s">
        <v>2939</v>
      </c>
      <c r="R504" s="106">
        <v>11520</v>
      </c>
      <c r="S504" s="98"/>
      <c r="T504" s="104"/>
      <c r="U504" s="102" t="s">
        <v>11</v>
      </c>
      <c r="V504" s="102" t="s">
        <v>12</v>
      </c>
      <c r="W504" s="102" t="s">
        <v>13</v>
      </c>
      <c r="X504" s="102" t="s">
        <v>14</v>
      </c>
      <c r="Y504" s="108">
        <v>5800</v>
      </c>
      <c r="Z504" s="108">
        <v>9851100</v>
      </c>
      <c r="AA504" s="139">
        <v>2.5600000000000001E-2</v>
      </c>
      <c r="AB504" s="111" t="s">
        <v>948</v>
      </c>
    </row>
    <row r="505" spans="1:28" ht="15" customHeight="1" x14ac:dyDescent="0.25">
      <c r="A505" s="97" t="s">
        <v>1860</v>
      </c>
      <c r="B505" s="98">
        <v>0</v>
      </c>
      <c r="C505" s="99" t="s">
        <v>1565</v>
      </c>
      <c r="D505" s="99" t="s">
        <v>3</v>
      </c>
      <c r="E505" s="97" t="s">
        <v>4</v>
      </c>
      <c r="F505" s="100" t="s">
        <v>284</v>
      </c>
      <c r="G505" s="99" t="s">
        <v>285</v>
      </c>
      <c r="H505" s="101">
        <v>43748</v>
      </c>
      <c r="I505" s="101">
        <v>44448</v>
      </c>
      <c r="J505" s="102" t="s">
        <v>1051</v>
      </c>
      <c r="K505" s="103"/>
      <c r="L505" s="104" t="s">
        <v>514</v>
      </c>
      <c r="M505" s="105">
        <v>0</v>
      </c>
      <c r="N505" s="106">
        <v>24960</v>
      </c>
      <c r="O505" s="103">
        <v>98429</v>
      </c>
      <c r="P505" s="101">
        <v>44448</v>
      </c>
      <c r="Q505" s="103" t="s">
        <v>2940</v>
      </c>
      <c r="R505" s="106">
        <v>24960</v>
      </c>
      <c r="S505" s="98"/>
      <c r="T505" s="104"/>
      <c r="U505" s="102" t="s">
        <v>11</v>
      </c>
      <c r="V505" s="102" t="s">
        <v>12</v>
      </c>
      <c r="W505" s="102" t="s">
        <v>13</v>
      </c>
      <c r="X505" s="102" t="s">
        <v>14</v>
      </c>
      <c r="Y505" s="108">
        <v>5800</v>
      </c>
      <c r="Z505" s="108">
        <v>9851100</v>
      </c>
      <c r="AA505" s="139">
        <v>5.5466666666666664E-2</v>
      </c>
      <c r="AB505" s="111" t="s">
        <v>948</v>
      </c>
    </row>
    <row r="506" spans="1:28" ht="15" customHeight="1" x14ac:dyDescent="0.25">
      <c r="A506" s="97" t="s">
        <v>1860</v>
      </c>
      <c r="B506" s="98">
        <v>0</v>
      </c>
      <c r="C506" s="111" t="s">
        <v>1565</v>
      </c>
      <c r="D506" s="99" t="s">
        <v>3</v>
      </c>
      <c r="E506" s="97" t="s">
        <v>4</v>
      </c>
      <c r="F506" s="100" t="s">
        <v>284</v>
      </c>
      <c r="G506" s="111" t="s">
        <v>285</v>
      </c>
      <c r="H506" s="101">
        <v>43748</v>
      </c>
      <c r="I506" s="101">
        <v>44844</v>
      </c>
      <c r="J506" s="102" t="s">
        <v>2726</v>
      </c>
      <c r="K506" s="103" t="s">
        <v>286</v>
      </c>
      <c r="L506" s="104" t="s">
        <v>514</v>
      </c>
      <c r="M506" s="105">
        <v>15</v>
      </c>
      <c r="N506" s="106">
        <v>15</v>
      </c>
      <c r="O506" s="103"/>
      <c r="P506" s="101"/>
      <c r="Q506" s="103"/>
      <c r="R506" s="106">
        <v>0</v>
      </c>
      <c r="S506" s="102"/>
      <c r="T506" s="104"/>
      <c r="U506" s="102" t="s">
        <v>11</v>
      </c>
      <c r="V506" s="102" t="s">
        <v>12</v>
      </c>
      <c r="W506" s="102" t="s">
        <v>13</v>
      </c>
      <c r="X506" s="102" t="s">
        <v>14</v>
      </c>
      <c r="Y506" s="108">
        <v>5800</v>
      </c>
      <c r="Z506" s="108">
        <v>9851100</v>
      </c>
      <c r="AA506" s="138">
        <v>0</v>
      </c>
      <c r="AB506" s="111" t="s">
        <v>948</v>
      </c>
    </row>
    <row r="507" spans="1:28" ht="15" customHeight="1" x14ac:dyDescent="0.25">
      <c r="A507" s="97" t="s">
        <v>1860</v>
      </c>
      <c r="B507" s="98">
        <v>0</v>
      </c>
      <c r="C507" s="99" t="s">
        <v>1565</v>
      </c>
      <c r="D507" s="99" t="s">
        <v>3</v>
      </c>
      <c r="E507" s="97" t="s">
        <v>4</v>
      </c>
      <c r="F507" s="100" t="s">
        <v>284</v>
      </c>
      <c r="G507" s="99" t="s">
        <v>285</v>
      </c>
      <c r="H507" s="101">
        <v>44601</v>
      </c>
      <c r="I507" s="101">
        <v>44620</v>
      </c>
      <c r="J507" s="102" t="s">
        <v>2726</v>
      </c>
      <c r="K507" s="103"/>
      <c r="L507" s="104" t="s">
        <v>3221</v>
      </c>
      <c r="M507" s="105">
        <v>0</v>
      </c>
      <c r="N507" s="106">
        <v>25600</v>
      </c>
      <c r="O507" s="103">
        <v>107249</v>
      </c>
      <c r="P507" s="101">
        <v>44620</v>
      </c>
      <c r="Q507" s="103" t="s">
        <v>3222</v>
      </c>
      <c r="R507" s="106">
        <v>25600</v>
      </c>
      <c r="S507" s="110"/>
      <c r="T507" s="104"/>
      <c r="U507" s="102" t="s">
        <v>11</v>
      </c>
      <c r="V507" s="102" t="s">
        <v>12</v>
      </c>
      <c r="W507" s="102" t="s">
        <v>13</v>
      </c>
      <c r="X507" s="102" t="s">
        <v>14</v>
      </c>
      <c r="Y507" s="108">
        <v>5800</v>
      </c>
      <c r="Z507" s="108">
        <v>9851100</v>
      </c>
      <c r="AA507" s="109">
        <v>8.533333333333333E-2</v>
      </c>
      <c r="AB507" s="111" t="s">
        <v>948</v>
      </c>
    </row>
    <row r="508" spans="1:28" ht="15" customHeight="1" x14ac:dyDescent="0.25">
      <c r="A508" s="97" t="s">
        <v>1860</v>
      </c>
      <c r="B508" s="98">
        <v>0</v>
      </c>
      <c r="C508" s="99" t="s">
        <v>1565</v>
      </c>
      <c r="D508" s="99" t="s">
        <v>3</v>
      </c>
      <c r="E508" s="97" t="s">
        <v>4</v>
      </c>
      <c r="F508" s="100" t="s">
        <v>284</v>
      </c>
      <c r="G508" s="99" t="s">
        <v>285</v>
      </c>
      <c r="H508" s="101">
        <v>44601</v>
      </c>
      <c r="I508" s="101">
        <v>44635</v>
      </c>
      <c r="J508" s="102" t="s">
        <v>2726</v>
      </c>
      <c r="K508" s="103"/>
      <c r="L508" s="104" t="s">
        <v>3221</v>
      </c>
      <c r="M508" s="105">
        <v>0</v>
      </c>
      <c r="N508" s="106">
        <v>25320</v>
      </c>
      <c r="O508" s="103">
        <v>108242</v>
      </c>
      <c r="P508" s="101">
        <v>44635</v>
      </c>
      <c r="Q508" s="103" t="s">
        <v>3236</v>
      </c>
      <c r="R508" s="106">
        <v>25320</v>
      </c>
      <c r="S508" s="110"/>
      <c r="T508" s="104"/>
      <c r="U508" s="102" t="s">
        <v>11</v>
      </c>
      <c r="V508" s="102" t="s">
        <v>12</v>
      </c>
      <c r="W508" s="102" t="s">
        <v>13</v>
      </c>
      <c r="X508" s="102" t="s">
        <v>14</v>
      </c>
      <c r="Y508" s="108">
        <v>5800</v>
      </c>
      <c r="Z508" s="108">
        <v>9851100</v>
      </c>
      <c r="AA508" s="139">
        <v>8.4400000000000003E-2</v>
      </c>
      <c r="AB508" s="111" t="s">
        <v>948</v>
      </c>
    </row>
    <row r="509" spans="1:28" ht="15" customHeight="1" x14ac:dyDescent="0.25">
      <c r="A509" s="97" t="s">
        <v>1860</v>
      </c>
      <c r="B509" s="98">
        <v>0</v>
      </c>
      <c r="C509" s="99" t="s">
        <v>1565</v>
      </c>
      <c r="D509" s="99" t="s">
        <v>3</v>
      </c>
      <c r="E509" s="97" t="s">
        <v>4</v>
      </c>
      <c r="F509" s="100" t="s">
        <v>284</v>
      </c>
      <c r="G509" s="99" t="s">
        <v>285</v>
      </c>
      <c r="H509" s="101">
        <v>44601</v>
      </c>
      <c r="I509" s="101">
        <v>46062</v>
      </c>
      <c r="J509" s="102" t="s">
        <v>2726</v>
      </c>
      <c r="K509" s="103" t="s">
        <v>3206</v>
      </c>
      <c r="L509" s="104" t="s">
        <v>3221</v>
      </c>
      <c r="M509" s="105">
        <v>249080</v>
      </c>
      <c r="N509" s="106">
        <v>249080</v>
      </c>
      <c r="O509" s="103"/>
      <c r="P509" s="101"/>
      <c r="Q509" s="103"/>
      <c r="R509" s="106">
        <v>0</v>
      </c>
      <c r="S509" s="110"/>
      <c r="T509" s="104"/>
      <c r="U509" s="102" t="s">
        <v>11</v>
      </c>
      <c r="V509" s="102" t="s">
        <v>12</v>
      </c>
      <c r="W509" s="102" t="s">
        <v>13</v>
      </c>
      <c r="X509" s="102" t="s">
        <v>14</v>
      </c>
      <c r="Y509" s="108">
        <v>5800</v>
      </c>
      <c r="Z509" s="108">
        <v>9851100</v>
      </c>
      <c r="AA509" s="139">
        <v>0</v>
      </c>
      <c r="AB509" s="111" t="s">
        <v>948</v>
      </c>
    </row>
    <row r="510" spans="1:28" ht="15" customHeight="1" x14ac:dyDescent="0.25">
      <c r="A510" s="97" t="s">
        <v>1862</v>
      </c>
      <c r="B510" s="98">
        <v>0</v>
      </c>
      <c r="C510" s="111" t="s">
        <v>1656</v>
      </c>
      <c r="D510" s="97" t="s">
        <v>3</v>
      </c>
      <c r="E510" s="97" t="s">
        <v>4</v>
      </c>
      <c r="F510" s="97" t="s">
        <v>228</v>
      </c>
      <c r="G510" s="111" t="s">
        <v>1428</v>
      </c>
      <c r="H510" s="101">
        <v>43865</v>
      </c>
      <c r="I510" s="101">
        <v>43943</v>
      </c>
      <c r="J510" s="102" t="s">
        <v>6</v>
      </c>
      <c r="K510" s="103" t="s">
        <v>598</v>
      </c>
      <c r="L510" s="99" t="s">
        <v>618</v>
      </c>
      <c r="M510" s="105">
        <v>0</v>
      </c>
      <c r="N510" s="114">
        <v>949.34</v>
      </c>
      <c r="O510" s="103" t="s">
        <v>743</v>
      </c>
      <c r="P510" s="101">
        <v>43943</v>
      </c>
      <c r="Q510" s="103" t="s">
        <v>744</v>
      </c>
      <c r="R510" s="105">
        <v>949.34</v>
      </c>
      <c r="S510" s="102"/>
      <c r="T510" s="103"/>
      <c r="U510" s="102" t="s">
        <v>11</v>
      </c>
      <c r="V510" s="102" t="s">
        <v>12</v>
      </c>
      <c r="W510" s="102" t="s">
        <v>13</v>
      </c>
      <c r="X510" s="102" t="s">
        <v>14</v>
      </c>
      <c r="Y510" s="108">
        <v>4300</v>
      </c>
      <c r="Z510" s="108">
        <v>9851100</v>
      </c>
      <c r="AA510" s="138">
        <v>0.50326554846370797</v>
      </c>
      <c r="AB510" s="111" t="s">
        <v>1625</v>
      </c>
    </row>
    <row r="511" spans="1:28" ht="15" customHeight="1" x14ac:dyDescent="0.25">
      <c r="A511" s="97" t="s">
        <v>1862</v>
      </c>
      <c r="B511" s="98">
        <v>0</v>
      </c>
      <c r="C511" s="111" t="s">
        <v>1656</v>
      </c>
      <c r="D511" s="97" t="s">
        <v>3</v>
      </c>
      <c r="E511" s="97" t="s">
        <v>4</v>
      </c>
      <c r="F511" s="97" t="s">
        <v>228</v>
      </c>
      <c r="G511" s="111" t="s">
        <v>1428</v>
      </c>
      <c r="H511" s="101">
        <v>43865</v>
      </c>
      <c r="I511" s="101">
        <v>43943</v>
      </c>
      <c r="J511" s="102" t="s">
        <v>6</v>
      </c>
      <c r="K511" s="103"/>
      <c r="L511" s="99" t="s">
        <v>618</v>
      </c>
      <c r="M511" s="105">
        <v>0</v>
      </c>
      <c r="N511" s="114">
        <v>264.04000000000002</v>
      </c>
      <c r="O511" s="103" t="s">
        <v>743</v>
      </c>
      <c r="P511" s="101">
        <v>43943</v>
      </c>
      <c r="Q511" s="103" t="s">
        <v>744</v>
      </c>
      <c r="R511" s="105">
        <v>264.04000000000002</v>
      </c>
      <c r="S511" s="102"/>
      <c r="T511" s="103"/>
      <c r="U511" s="102" t="s">
        <v>11</v>
      </c>
      <c r="V511" s="102" t="s">
        <v>12</v>
      </c>
      <c r="W511" s="102" t="s">
        <v>13</v>
      </c>
      <c r="X511" s="102" t="s">
        <v>14</v>
      </c>
      <c r="Y511" s="108">
        <v>4300</v>
      </c>
      <c r="Z511" s="108">
        <v>9851100</v>
      </c>
      <c r="AA511" s="138">
        <v>0.13997328187620606</v>
      </c>
      <c r="AB511" s="111" t="s">
        <v>1625</v>
      </c>
    </row>
    <row r="512" spans="1:28" ht="15" customHeight="1" x14ac:dyDescent="0.25">
      <c r="A512" s="97" t="s">
        <v>1862</v>
      </c>
      <c r="B512" s="98">
        <v>0</v>
      </c>
      <c r="C512" s="111" t="s">
        <v>1656</v>
      </c>
      <c r="D512" s="97" t="s">
        <v>3</v>
      </c>
      <c r="E512" s="97" t="s">
        <v>4</v>
      </c>
      <c r="F512" s="97" t="s">
        <v>228</v>
      </c>
      <c r="G512" s="111" t="s">
        <v>1428</v>
      </c>
      <c r="H512" s="101">
        <v>43865</v>
      </c>
      <c r="I512" s="101">
        <v>43943</v>
      </c>
      <c r="J512" s="102" t="s">
        <v>6</v>
      </c>
      <c r="K512" s="103"/>
      <c r="L512" s="99" t="s">
        <v>618</v>
      </c>
      <c r="M512" s="105">
        <v>0</v>
      </c>
      <c r="N512" s="114">
        <v>336.49</v>
      </c>
      <c r="O512" s="103" t="s">
        <v>743</v>
      </c>
      <c r="P512" s="101">
        <v>43943</v>
      </c>
      <c r="Q512" s="103" t="s">
        <v>744</v>
      </c>
      <c r="R512" s="105">
        <v>336.49</v>
      </c>
      <c r="S512" s="102"/>
      <c r="T512" s="103"/>
      <c r="U512" s="102" t="s">
        <v>11</v>
      </c>
      <c r="V512" s="102" t="s">
        <v>12</v>
      </c>
      <c r="W512" s="102" t="s">
        <v>13</v>
      </c>
      <c r="X512" s="102" t="s">
        <v>14</v>
      </c>
      <c r="Y512" s="108">
        <v>4300</v>
      </c>
      <c r="Z512" s="108">
        <v>9851100</v>
      </c>
      <c r="AA512" s="138">
        <v>0.17838058483004307</v>
      </c>
      <c r="AB512" s="111" t="s">
        <v>1625</v>
      </c>
    </row>
    <row r="513" spans="1:28" ht="15" customHeight="1" x14ac:dyDescent="0.25">
      <c r="A513" s="97" t="s">
        <v>1862</v>
      </c>
      <c r="B513" s="98">
        <v>0</v>
      </c>
      <c r="C513" s="111" t="s">
        <v>1656</v>
      </c>
      <c r="D513" s="97" t="s">
        <v>3</v>
      </c>
      <c r="E513" s="97" t="s">
        <v>4</v>
      </c>
      <c r="F513" s="97" t="s">
        <v>228</v>
      </c>
      <c r="G513" s="111" t="s">
        <v>1428</v>
      </c>
      <c r="H513" s="101">
        <v>43865</v>
      </c>
      <c r="I513" s="101">
        <v>43943</v>
      </c>
      <c r="J513" s="102" t="s">
        <v>6</v>
      </c>
      <c r="K513" s="103"/>
      <c r="L513" s="99" t="s">
        <v>618</v>
      </c>
      <c r="M513" s="105">
        <v>0</v>
      </c>
      <c r="N513" s="114">
        <v>336.49</v>
      </c>
      <c r="O513" s="103" t="s">
        <v>743</v>
      </c>
      <c r="P513" s="101">
        <v>43943</v>
      </c>
      <c r="Q513" s="103" t="s">
        <v>744</v>
      </c>
      <c r="R513" s="105">
        <v>336.49</v>
      </c>
      <c r="S513" s="102"/>
      <c r="T513" s="103"/>
      <c r="U513" s="102" t="s">
        <v>11</v>
      </c>
      <c r="V513" s="102" t="s">
        <v>12</v>
      </c>
      <c r="W513" s="102" t="s">
        <v>13</v>
      </c>
      <c r="X513" s="102" t="s">
        <v>14</v>
      </c>
      <c r="Y513" s="108">
        <v>4300</v>
      </c>
      <c r="Z513" s="108">
        <v>9851100</v>
      </c>
      <c r="AA513" s="138">
        <v>0.17838058483004307</v>
      </c>
      <c r="AB513" s="111" t="s">
        <v>1625</v>
      </c>
    </row>
    <row r="514" spans="1:28" ht="15" customHeight="1" x14ac:dyDescent="0.25">
      <c r="A514" s="97" t="s">
        <v>1863</v>
      </c>
      <c r="B514" s="98">
        <v>0</v>
      </c>
      <c r="C514" s="97" t="s">
        <v>935</v>
      </c>
      <c r="D514" s="97" t="s">
        <v>3</v>
      </c>
      <c r="E514" s="97" t="s">
        <v>4</v>
      </c>
      <c r="F514" s="100" t="s">
        <v>291</v>
      </c>
      <c r="G514" s="111" t="s">
        <v>2745</v>
      </c>
      <c r="H514" s="101">
        <v>42927</v>
      </c>
      <c r="I514" s="101">
        <v>43088</v>
      </c>
      <c r="J514" s="102" t="s">
        <v>246</v>
      </c>
      <c r="K514" s="103"/>
      <c r="L514" s="104" t="s">
        <v>292</v>
      </c>
      <c r="M514" s="105">
        <v>0</v>
      </c>
      <c r="N514" s="106">
        <v>1064</v>
      </c>
      <c r="O514" s="103" t="s">
        <v>293</v>
      </c>
      <c r="P514" s="101">
        <v>43088</v>
      </c>
      <c r="Q514" s="103">
        <v>24246702</v>
      </c>
      <c r="R514" s="106">
        <v>1064</v>
      </c>
      <c r="S514" s="102"/>
      <c r="T514" s="104"/>
      <c r="U514" s="102" t="s">
        <v>11</v>
      </c>
      <c r="V514" s="102" t="s">
        <v>12</v>
      </c>
      <c r="W514" s="102" t="s">
        <v>13</v>
      </c>
      <c r="X514" s="102" t="s">
        <v>14</v>
      </c>
      <c r="Y514" s="108">
        <v>5822</v>
      </c>
      <c r="Z514" s="113">
        <v>9851100</v>
      </c>
      <c r="AA514" s="138">
        <v>1</v>
      </c>
      <c r="AB514" s="111" t="s">
        <v>3093</v>
      </c>
    </row>
    <row r="515" spans="1:28" ht="15" customHeight="1" x14ac:dyDescent="0.25">
      <c r="A515" s="97" t="s">
        <v>1863</v>
      </c>
      <c r="B515" s="98">
        <v>0</v>
      </c>
      <c r="C515" s="97" t="s">
        <v>935</v>
      </c>
      <c r="D515" s="97" t="s">
        <v>3</v>
      </c>
      <c r="E515" s="97" t="s">
        <v>4</v>
      </c>
      <c r="F515" s="100" t="s">
        <v>291</v>
      </c>
      <c r="G515" s="111" t="s">
        <v>2745</v>
      </c>
      <c r="H515" s="101">
        <v>43292</v>
      </c>
      <c r="I515" s="101">
        <v>43564</v>
      </c>
      <c r="J515" s="102" t="s">
        <v>269</v>
      </c>
      <c r="K515" s="103"/>
      <c r="L515" s="104" t="s">
        <v>294</v>
      </c>
      <c r="M515" s="105">
        <v>0</v>
      </c>
      <c r="N515" s="106">
        <v>2375</v>
      </c>
      <c r="O515" s="103" t="s">
        <v>295</v>
      </c>
      <c r="P515" s="101">
        <v>43564</v>
      </c>
      <c r="Q515" s="103">
        <v>25217951</v>
      </c>
      <c r="R515" s="106">
        <v>2375</v>
      </c>
      <c r="S515" s="102"/>
      <c r="T515" s="104"/>
      <c r="U515" s="102" t="s">
        <v>11</v>
      </c>
      <c r="V515" s="102" t="s">
        <v>12</v>
      </c>
      <c r="W515" s="102" t="s">
        <v>13</v>
      </c>
      <c r="X515" s="102" t="s">
        <v>14</v>
      </c>
      <c r="Y515" s="108">
        <v>5822</v>
      </c>
      <c r="Z515" s="113">
        <v>9851100</v>
      </c>
      <c r="AA515" s="138">
        <v>1</v>
      </c>
      <c r="AB515" s="111" t="s">
        <v>3093</v>
      </c>
    </row>
    <row r="516" spans="1:28" ht="15" customHeight="1" x14ac:dyDescent="0.25">
      <c r="A516" s="97" t="s">
        <v>1863</v>
      </c>
      <c r="B516" s="98">
        <v>0</v>
      </c>
      <c r="C516" s="111" t="s">
        <v>935</v>
      </c>
      <c r="D516" s="99" t="s">
        <v>3</v>
      </c>
      <c r="E516" s="97" t="s">
        <v>4</v>
      </c>
      <c r="F516" s="100" t="s">
        <v>291</v>
      </c>
      <c r="G516" s="111" t="s">
        <v>2745</v>
      </c>
      <c r="H516" s="101">
        <v>43829</v>
      </c>
      <c r="I516" s="101">
        <v>43833</v>
      </c>
      <c r="J516" s="102" t="s">
        <v>6</v>
      </c>
      <c r="K516" s="103"/>
      <c r="L516" s="104" t="s">
        <v>778</v>
      </c>
      <c r="M516" s="105">
        <v>0</v>
      </c>
      <c r="N516" s="106">
        <v>7283.51</v>
      </c>
      <c r="O516" s="103" t="s">
        <v>535</v>
      </c>
      <c r="P516" s="101">
        <v>43833</v>
      </c>
      <c r="Q516" s="103" t="s">
        <v>536</v>
      </c>
      <c r="R516" s="106">
        <v>7283.51</v>
      </c>
      <c r="S516" s="102"/>
      <c r="T516" s="104"/>
      <c r="U516" s="102" t="s">
        <v>11</v>
      </c>
      <c r="V516" s="102" t="s">
        <v>12</v>
      </c>
      <c r="W516" s="102" t="s">
        <v>13</v>
      </c>
      <c r="X516" s="102" t="s">
        <v>14</v>
      </c>
      <c r="Y516" s="108">
        <v>5822</v>
      </c>
      <c r="Z516" s="108">
        <v>9851100</v>
      </c>
      <c r="AA516" s="138">
        <v>0.36417549999999999</v>
      </c>
      <c r="AB516" s="111" t="s">
        <v>3095</v>
      </c>
    </row>
    <row r="517" spans="1:28" ht="15" customHeight="1" x14ac:dyDescent="0.25">
      <c r="A517" s="97" t="s">
        <v>1863</v>
      </c>
      <c r="B517" s="98">
        <v>0</v>
      </c>
      <c r="C517" s="111" t="s">
        <v>935</v>
      </c>
      <c r="D517" s="99" t="s">
        <v>3</v>
      </c>
      <c r="E517" s="97" t="s">
        <v>4</v>
      </c>
      <c r="F517" s="100" t="s">
        <v>291</v>
      </c>
      <c r="G517" s="111" t="s">
        <v>2745</v>
      </c>
      <c r="H517" s="101">
        <v>43829</v>
      </c>
      <c r="I517" s="101">
        <v>43838</v>
      </c>
      <c r="J517" s="102" t="s">
        <v>6</v>
      </c>
      <c r="K517" s="103"/>
      <c r="L517" s="104" t="s">
        <v>778</v>
      </c>
      <c r="M517" s="105">
        <v>0</v>
      </c>
      <c r="N517" s="106">
        <v>2112.6799999999998</v>
      </c>
      <c r="O517" s="103" t="s">
        <v>543</v>
      </c>
      <c r="P517" s="101">
        <v>43838</v>
      </c>
      <c r="Q517" s="103" t="s">
        <v>544</v>
      </c>
      <c r="R517" s="106">
        <v>2112.6799999999998</v>
      </c>
      <c r="S517" s="102"/>
      <c r="T517" s="104"/>
      <c r="U517" s="102" t="s">
        <v>11</v>
      </c>
      <c r="V517" s="102" t="s">
        <v>12</v>
      </c>
      <c r="W517" s="102" t="s">
        <v>13</v>
      </c>
      <c r="X517" s="102" t="s">
        <v>14</v>
      </c>
      <c r="Y517" s="108">
        <v>5822</v>
      </c>
      <c r="Z517" s="108">
        <v>9851100</v>
      </c>
      <c r="AA517" s="138">
        <v>0.10563399999999999</v>
      </c>
      <c r="AB517" s="111" t="s">
        <v>3095</v>
      </c>
    </row>
    <row r="518" spans="1:28" ht="15" customHeight="1" x14ac:dyDescent="0.25">
      <c r="A518" s="97" t="s">
        <v>1863</v>
      </c>
      <c r="B518" s="98">
        <v>0</v>
      </c>
      <c r="C518" s="111" t="s">
        <v>935</v>
      </c>
      <c r="D518" s="99" t="s">
        <v>3</v>
      </c>
      <c r="E518" s="97" t="s">
        <v>4</v>
      </c>
      <c r="F518" s="100" t="s">
        <v>291</v>
      </c>
      <c r="G518" s="111" t="s">
        <v>2745</v>
      </c>
      <c r="H518" s="101">
        <v>43829</v>
      </c>
      <c r="I518" s="101">
        <v>43843</v>
      </c>
      <c r="J518" s="102" t="s">
        <v>6</v>
      </c>
      <c r="K518" s="103"/>
      <c r="L518" s="104" t="s">
        <v>778</v>
      </c>
      <c r="M518" s="105">
        <v>0</v>
      </c>
      <c r="N518" s="106">
        <v>10128</v>
      </c>
      <c r="O518" s="103" t="s">
        <v>545</v>
      </c>
      <c r="P518" s="101">
        <v>43843</v>
      </c>
      <c r="Q518" s="103" t="s">
        <v>546</v>
      </c>
      <c r="R518" s="106">
        <v>10128</v>
      </c>
      <c r="S518" s="102"/>
      <c r="T518" s="104"/>
      <c r="U518" s="102" t="s">
        <v>11</v>
      </c>
      <c r="V518" s="102" t="s">
        <v>12</v>
      </c>
      <c r="W518" s="102" t="s">
        <v>13</v>
      </c>
      <c r="X518" s="102" t="s">
        <v>14</v>
      </c>
      <c r="Y518" s="108">
        <v>5822</v>
      </c>
      <c r="Z518" s="108">
        <v>9851100</v>
      </c>
      <c r="AA518" s="138">
        <v>0.50639999999999996</v>
      </c>
      <c r="AB518" s="111" t="s">
        <v>3095</v>
      </c>
    </row>
    <row r="519" spans="1:28" ht="15" customHeight="1" x14ac:dyDescent="0.25">
      <c r="A519" s="97" t="s">
        <v>1863</v>
      </c>
      <c r="B519" s="98">
        <v>0</v>
      </c>
      <c r="C519" s="111" t="s">
        <v>935</v>
      </c>
      <c r="D519" s="99" t="s">
        <v>3</v>
      </c>
      <c r="E519" s="97" t="s">
        <v>4</v>
      </c>
      <c r="F519" s="100" t="s">
        <v>291</v>
      </c>
      <c r="G519" s="111" t="s">
        <v>2745</v>
      </c>
      <c r="H519" s="101">
        <v>43829</v>
      </c>
      <c r="I519" s="101">
        <v>43893</v>
      </c>
      <c r="J519" s="102" t="s">
        <v>6</v>
      </c>
      <c r="K519" s="103"/>
      <c r="L519" s="104" t="s">
        <v>778</v>
      </c>
      <c r="M519" s="105">
        <v>0</v>
      </c>
      <c r="N519" s="106">
        <v>31.62</v>
      </c>
      <c r="O519" s="103" t="s">
        <v>680</v>
      </c>
      <c r="P519" s="101">
        <v>43893</v>
      </c>
      <c r="Q519" s="103" t="s">
        <v>684</v>
      </c>
      <c r="R519" s="106">
        <v>31.62</v>
      </c>
      <c r="S519" s="102"/>
      <c r="T519" s="104"/>
      <c r="U519" s="102" t="s">
        <v>11</v>
      </c>
      <c r="V519" s="102" t="s">
        <v>12</v>
      </c>
      <c r="W519" s="102" t="s">
        <v>13</v>
      </c>
      <c r="X519" s="102" t="s">
        <v>14</v>
      </c>
      <c r="Y519" s="108">
        <v>5822</v>
      </c>
      <c r="Z519" s="108">
        <v>9851100</v>
      </c>
      <c r="AA519" s="138">
        <v>1.5810000000000002E-3</v>
      </c>
      <c r="AB519" s="111" t="s">
        <v>3095</v>
      </c>
    </row>
    <row r="520" spans="1:28" ht="15" customHeight="1" x14ac:dyDescent="0.25">
      <c r="A520" s="97" t="s">
        <v>1863</v>
      </c>
      <c r="B520" s="98">
        <v>0</v>
      </c>
      <c r="C520" s="99" t="s">
        <v>935</v>
      </c>
      <c r="D520" s="99" t="s">
        <v>3</v>
      </c>
      <c r="E520" s="97" t="s">
        <v>4</v>
      </c>
      <c r="F520" s="100" t="s">
        <v>291</v>
      </c>
      <c r="G520" s="99" t="s">
        <v>2745</v>
      </c>
      <c r="H520" s="101">
        <v>43829</v>
      </c>
      <c r="I520" s="101">
        <v>43950</v>
      </c>
      <c r="J520" s="102" t="s">
        <v>6</v>
      </c>
      <c r="K520" s="103" t="s">
        <v>534</v>
      </c>
      <c r="L520" s="99" t="s">
        <v>778</v>
      </c>
      <c r="M520" s="105">
        <v>-5.1159076974727213E-13</v>
      </c>
      <c r="N520" s="106">
        <v>444.18999999999949</v>
      </c>
      <c r="O520" s="103" t="s">
        <v>779</v>
      </c>
      <c r="P520" s="101">
        <v>43950</v>
      </c>
      <c r="Q520" s="103" t="s">
        <v>780</v>
      </c>
      <c r="R520" s="106">
        <v>444.19</v>
      </c>
      <c r="S520" s="102"/>
      <c r="T520" s="104"/>
      <c r="U520" s="102" t="s">
        <v>11</v>
      </c>
      <c r="V520" s="102" t="s">
        <v>12</v>
      </c>
      <c r="W520" s="102" t="s">
        <v>13</v>
      </c>
      <c r="X520" s="102" t="s">
        <v>14</v>
      </c>
      <c r="Y520" s="113">
        <v>5822</v>
      </c>
      <c r="Z520" s="108">
        <v>9851100</v>
      </c>
      <c r="AA520" s="138">
        <v>2.22095E-2</v>
      </c>
      <c r="AB520" s="111" t="s">
        <v>3095</v>
      </c>
    </row>
    <row r="521" spans="1:28" ht="15" customHeight="1" x14ac:dyDescent="0.25">
      <c r="A521" s="97" t="s">
        <v>1863</v>
      </c>
      <c r="B521" s="98">
        <v>0</v>
      </c>
      <c r="C521" s="99" t="s">
        <v>935</v>
      </c>
      <c r="D521" s="99" t="s">
        <v>3</v>
      </c>
      <c r="E521" s="97" t="s">
        <v>4</v>
      </c>
      <c r="F521" s="97" t="s">
        <v>291</v>
      </c>
      <c r="G521" s="99" t="s">
        <v>2745</v>
      </c>
      <c r="H521" s="101">
        <v>43900</v>
      </c>
      <c r="I521" s="101">
        <v>43950</v>
      </c>
      <c r="J521" s="102" t="s">
        <v>6</v>
      </c>
      <c r="K521" s="103"/>
      <c r="L521" s="99" t="s">
        <v>771</v>
      </c>
      <c r="M521" s="105">
        <v>0</v>
      </c>
      <c r="N521" s="114">
        <v>6906.81</v>
      </c>
      <c r="O521" s="103" t="s">
        <v>779</v>
      </c>
      <c r="P521" s="101">
        <v>43950</v>
      </c>
      <c r="Q521" s="103" t="s">
        <v>780</v>
      </c>
      <c r="R521" s="105">
        <v>6906.81</v>
      </c>
      <c r="S521" s="102"/>
      <c r="T521" s="103"/>
      <c r="U521" s="102" t="s">
        <v>11</v>
      </c>
      <c r="V521" s="102" t="s">
        <v>12</v>
      </c>
      <c r="W521" s="102" t="s">
        <v>13</v>
      </c>
      <c r="X521" s="102" t="s">
        <v>14</v>
      </c>
      <c r="Y521" s="113">
        <v>5822</v>
      </c>
      <c r="Z521" s="113">
        <v>9851100</v>
      </c>
      <c r="AA521" s="138">
        <v>1</v>
      </c>
      <c r="AB521" s="111" t="s">
        <v>3095</v>
      </c>
    </row>
    <row r="522" spans="1:28" ht="15" customHeight="1" x14ac:dyDescent="0.25">
      <c r="A522" s="97" t="s">
        <v>1863</v>
      </c>
      <c r="B522" s="98">
        <v>0</v>
      </c>
      <c r="C522" s="99" t="s">
        <v>935</v>
      </c>
      <c r="D522" s="99" t="s">
        <v>3</v>
      </c>
      <c r="E522" s="97" t="s">
        <v>4</v>
      </c>
      <c r="F522" s="100" t="s">
        <v>291</v>
      </c>
      <c r="G522" s="99" t="s">
        <v>2745</v>
      </c>
      <c r="H522" s="101">
        <v>43900</v>
      </c>
      <c r="I522" s="101">
        <v>44012</v>
      </c>
      <c r="J522" s="102" t="s">
        <v>6</v>
      </c>
      <c r="K522" s="103"/>
      <c r="L522" s="104" t="s">
        <v>771</v>
      </c>
      <c r="M522" s="105">
        <v>0</v>
      </c>
      <c r="N522" s="106">
        <v>13093.189999999999</v>
      </c>
      <c r="O522" s="103"/>
      <c r="P522" s="101"/>
      <c r="Q522" s="103"/>
      <c r="R522" s="106">
        <v>13093.189999999999</v>
      </c>
      <c r="S522" s="110"/>
      <c r="T522" s="104"/>
      <c r="U522" s="102" t="s">
        <v>11</v>
      </c>
      <c r="V522" s="102" t="s">
        <v>12</v>
      </c>
      <c r="W522" s="102" t="s">
        <v>13</v>
      </c>
      <c r="X522" s="102" t="s">
        <v>14</v>
      </c>
      <c r="Y522" s="108">
        <v>5822</v>
      </c>
      <c r="Z522" s="108">
        <v>9851100</v>
      </c>
      <c r="AA522" s="138">
        <v>0.65465949999999995</v>
      </c>
      <c r="AB522" s="111" t="s">
        <v>3095</v>
      </c>
    </row>
    <row r="523" spans="1:28" ht="15" customHeight="1" x14ac:dyDescent="0.25">
      <c r="A523" s="97" t="s">
        <v>1863</v>
      </c>
      <c r="B523" s="98">
        <v>0</v>
      </c>
      <c r="C523" s="97" t="s">
        <v>935</v>
      </c>
      <c r="D523" s="99" t="s">
        <v>3</v>
      </c>
      <c r="E523" s="97" t="s">
        <v>4</v>
      </c>
      <c r="F523" s="100" t="s">
        <v>291</v>
      </c>
      <c r="G523" s="97" t="s">
        <v>2745</v>
      </c>
      <c r="H523" s="101">
        <v>43900</v>
      </c>
      <c r="I523" s="101">
        <v>44013</v>
      </c>
      <c r="J523" s="102" t="s">
        <v>1051</v>
      </c>
      <c r="K523" s="103"/>
      <c r="L523" s="104" t="s">
        <v>771</v>
      </c>
      <c r="M523" s="105">
        <v>0</v>
      </c>
      <c r="N523" s="106">
        <v>-13093.19</v>
      </c>
      <c r="O523" s="103"/>
      <c r="P523" s="101"/>
      <c r="Q523" s="103"/>
      <c r="R523" s="106">
        <v>-13093.19</v>
      </c>
      <c r="S523" s="102"/>
      <c r="T523" s="104"/>
      <c r="U523" s="102" t="s">
        <v>11</v>
      </c>
      <c r="V523" s="102" t="s">
        <v>12</v>
      </c>
      <c r="W523" s="102" t="s">
        <v>13</v>
      </c>
      <c r="X523" s="102" t="s">
        <v>14</v>
      </c>
      <c r="Y523" s="108">
        <v>5822</v>
      </c>
      <c r="Z523" s="108">
        <v>9851100</v>
      </c>
      <c r="AA523" s="144">
        <v>-0.65465950000000006</v>
      </c>
      <c r="AB523" s="100" t="s">
        <v>3094</v>
      </c>
    </row>
    <row r="524" spans="1:28" ht="15" customHeight="1" x14ac:dyDescent="0.25">
      <c r="A524" s="97" t="s">
        <v>1863</v>
      </c>
      <c r="B524" s="98">
        <v>0</v>
      </c>
      <c r="C524" s="111" t="s">
        <v>935</v>
      </c>
      <c r="D524" s="97" t="s">
        <v>3</v>
      </c>
      <c r="E524" s="97" t="s">
        <v>4</v>
      </c>
      <c r="F524" s="103" t="s">
        <v>291</v>
      </c>
      <c r="G524" s="111" t="s">
        <v>2745</v>
      </c>
      <c r="H524" s="101">
        <v>43900</v>
      </c>
      <c r="I524" s="101">
        <v>44014</v>
      </c>
      <c r="J524" s="102" t="s">
        <v>1051</v>
      </c>
      <c r="K524" s="103"/>
      <c r="L524" s="99" t="s">
        <v>771</v>
      </c>
      <c r="M524" s="105">
        <v>13093.19</v>
      </c>
      <c r="N524" s="105">
        <v>13093.19</v>
      </c>
      <c r="O524" s="103"/>
      <c r="P524" s="101"/>
      <c r="Q524" s="103"/>
      <c r="R524" s="105">
        <v>0</v>
      </c>
      <c r="S524" s="110"/>
      <c r="T524" s="97"/>
      <c r="U524" s="102" t="s">
        <v>11</v>
      </c>
      <c r="V524" s="102" t="s">
        <v>12</v>
      </c>
      <c r="W524" s="102" t="s">
        <v>13</v>
      </c>
      <c r="X524" s="102" t="s">
        <v>14</v>
      </c>
      <c r="Y524" s="108">
        <v>5822</v>
      </c>
      <c r="Z524" s="108">
        <v>9851100</v>
      </c>
      <c r="AA524" s="138">
        <v>0</v>
      </c>
      <c r="AB524" s="111" t="s">
        <v>3095</v>
      </c>
    </row>
    <row r="525" spans="1:28" ht="15" customHeight="1" x14ac:dyDescent="0.25">
      <c r="A525" s="97" t="s">
        <v>1863</v>
      </c>
      <c r="B525" s="98">
        <v>0</v>
      </c>
      <c r="C525" s="111" t="s">
        <v>935</v>
      </c>
      <c r="D525" s="97" t="s">
        <v>3</v>
      </c>
      <c r="E525" s="97" t="s">
        <v>4</v>
      </c>
      <c r="F525" s="103" t="s">
        <v>291</v>
      </c>
      <c r="G525" s="111" t="s">
        <v>2745</v>
      </c>
      <c r="H525" s="101">
        <v>43900</v>
      </c>
      <c r="I525" s="101">
        <v>44377</v>
      </c>
      <c r="J525" s="102" t="s">
        <v>1051</v>
      </c>
      <c r="K525" s="103" t="s">
        <v>770</v>
      </c>
      <c r="L525" s="99" t="s">
        <v>771</v>
      </c>
      <c r="M525" s="105">
        <v>-13093.19</v>
      </c>
      <c r="N525" s="105">
        <v>-13093.19</v>
      </c>
      <c r="O525" s="103"/>
      <c r="P525" s="101"/>
      <c r="Q525" s="103"/>
      <c r="R525" s="105">
        <v>0</v>
      </c>
      <c r="S525" s="110"/>
      <c r="T525" s="97"/>
      <c r="U525" s="102" t="s">
        <v>11</v>
      </c>
      <c r="V525" s="102" t="s">
        <v>12</v>
      </c>
      <c r="W525" s="102" t="s">
        <v>13</v>
      </c>
      <c r="X525" s="102" t="s">
        <v>14</v>
      </c>
      <c r="Y525" s="108">
        <v>5822</v>
      </c>
      <c r="Z525" s="108">
        <v>9851100</v>
      </c>
      <c r="AA525" s="138">
        <v>0</v>
      </c>
      <c r="AB525" s="111" t="s">
        <v>3093</v>
      </c>
    </row>
    <row r="526" spans="1:28" ht="15" customHeight="1" x14ac:dyDescent="0.25">
      <c r="A526" s="97" t="s">
        <v>1863</v>
      </c>
      <c r="B526" s="98">
        <v>0</v>
      </c>
      <c r="C526" s="111" t="s">
        <v>935</v>
      </c>
      <c r="D526" s="97" t="s">
        <v>3</v>
      </c>
      <c r="E526" s="97" t="s">
        <v>4</v>
      </c>
      <c r="F526" s="103" t="s">
        <v>291</v>
      </c>
      <c r="G526" s="111" t="s">
        <v>2745</v>
      </c>
      <c r="H526" s="101">
        <v>44043</v>
      </c>
      <c r="I526" s="101">
        <v>44544</v>
      </c>
      <c r="J526" s="102" t="s">
        <v>2726</v>
      </c>
      <c r="K526" s="103"/>
      <c r="L526" s="99" t="s">
        <v>2596</v>
      </c>
      <c r="M526" s="105">
        <v>0</v>
      </c>
      <c r="N526" s="105">
        <v>1417.5</v>
      </c>
      <c r="O526" s="103" t="s">
        <v>3082</v>
      </c>
      <c r="P526" s="101">
        <v>44544</v>
      </c>
      <c r="Q526" s="103" t="s">
        <v>3083</v>
      </c>
      <c r="R526" s="105">
        <v>1417.5</v>
      </c>
      <c r="S526" s="110"/>
      <c r="T526" s="97"/>
      <c r="U526" s="102" t="s">
        <v>11</v>
      </c>
      <c r="V526" s="102" t="s">
        <v>12</v>
      </c>
      <c r="W526" s="102" t="s">
        <v>13</v>
      </c>
      <c r="X526" s="102" t="s">
        <v>14</v>
      </c>
      <c r="Y526" s="108">
        <v>5822</v>
      </c>
      <c r="Z526" s="108">
        <v>9851100</v>
      </c>
      <c r="AA526" s="138">
        <v>2.835E-2</v>
      </c>
      <c r="AB526" s="111" t="s">
        <v>3095</v>
      </c>
    </row>
    <row r="527" spans="1:28" ht="15" customHeight="1" x14ac:dyDescent="0.25">
      <c r="A527" s="97" t="s">
        <v>1863</v>
      </c>
      <c r="B527" s="98">
        <v>0</v>
      </c>
      <c r="C527" s="99" t="s">
        <v>935</v>
      </c>
      <c r="D527" s="99" t="s">
        <v>3</v>
      </c>
      <c r="E527" s="97" t="s">
        <v>4</v>
      </c>
      <c r="F527" s="195" t="s">
        <v>291</v>
      </c>
      <c r="G527" s="99" t="s">
        <v>2745</v>
      </c>
      <c r="H527" s="101">
        <v>44043</v>
      </c>
      <c r="I527" s="101">
        <v>44553</v>
      </c>
      <c r="J527" s="102" t="s">
        <v>2726</v>
      </c>
      <c r="K527" s="103"/>
      <c r="L527" s="104" t="s">
        <v>2596</v>
      </c>
      <c r="M527" s="105">
        <v>0</v>
      </c>
      <c r="N527" s="106">
        <v>1799.5</v>
      </c>
      <c r="O527" s="103" t="s">
        <v>3091</v>
      </c>
      <c r="P527" s="101">
        <v>44553</v>
      </c>
      <c r="Q527" s="103" t="s">
        <v>3092</v>
      </c>
      <c r="R527" s="106">
        <v>1799.5</v>
      </c>
      <c r="S527" s="110"/>
      <c r="T527" s="104"/>
      <c r="U527" s="102" t="s">
        <v>11</v>
      </c>
      <c r="V527" s="102" t="s">
        <v>12</v>
      </c>
      <c r="W527" s="102" t="s">
        <v>13</v>
      </c>
      <c r="X527" s="102" t="s">
        <v>14</v>
      </c>
      <c r="Y527" s="108">
        <v>5822</v>
      </c>
      <c r="Z527" s="108">
        <v>9851100</v>
      </c>
      <c r="AA527" s="139">
        <v>3.5990000000000001E-2</v>
      </c>
      <c r="AB527" s="111" t="s">
        <v>3095</v>
      </c>
    </row>
    <row r="528" spans="1:28" ht="15" customHeight="1" x14ac:dyDescent="0.25">
      <c r="A528" s="197" t="s">
        <v>1863</v>
      </c>
      <c r="B528" s="198">
        <v>0</v>
      </c>
      <c r="C528" s="199" t="s">
        <v>935</v>
      </c>
      <c r="D528" s="199" t="s">
        <v>3</v>
      </c>
      <c r="E528" s="197" t="s">
        <v>4</v>
      </c>
      <c r="F528" s="200" t="s">
        <v>291</v>
      </c>
      <c r="G528" s="199" t="s">
        <v>2745</v>
      </c>
      <c r="H528" s="201">
        <v>44043</v>
      </c>
      <c r="I528" s="201">
        <v>44585</v>
      </c>
      <c r="J528" s="202" t="s">
        <v>2726</v>
      </c>
      <c r="K528" s="203"/>
      <c r="L528" s="204" t="s">
        <v>2596</v>
      </c>
      <c r="M528" s="205">
        <v>0</v>
      </c>
      <c r="N528" s="206">
        <v>5735</v>
      </c>
      <c r="O528" s="203" t="s">
        <v>3130</v>
      </c>
      <c r="P528" s="201">
        <v>44585</v>
      </c>
      <c r="Q528" s="203" t="s">
        <v>3131</v>
      </c>
      <c r="R528" s="206">
        <v>5735</v>
      </c>
      <c r="S528" s="207"/>
      <c r="T528" s="204"/>
      <c r="U528" s="202" t="s">
        <v>11</v>
      </c>
      <c r="V528" s="202" t="s">
        <v>12</v>
      </c>
      <c r="W528" s="202" t="s">
        <v>13</v>
      </c>
      <c r="X528" s="202" t="s">
        <v>14</v>
      </c>
      <c r="Y528" s="208">
        <v>5822</v>
      </c>
      <c r="Z528" s="208">
        <v>9851100</v>
      </c>
      <c r="AA528" s="308">
        <v>0.1147</v>
      </c>
      <c r="AB528" s="111" t="s">
        <v>3132</v>
      </c>
    </row>
    <row r="529" spans="1:28" ht="15" customHeight="1" x14ac:dyDescent="0.25">
      <c r="A529" s="97" t="s">
        <v>1863</v>
      </c>
      <c r="B529" s="98">
        <v>0</v>
      </c>
      <c r="C529" s="99" t="s">
        <v>935</v>
      </c>
      <c r="D529" s="99" t="s">
        <v>3</v>
      </c>
      <c r="E529" s="97" t="s">
        <v>4</v>
      </c>
      <c r="F529" s="195" t="s">
        <v>291</v>
      </c>
      <c r="G529" s="99" t="s">
        <v>2745</v>
      </c>
      <c r="H529" s="101">
        <v>44043</v>
      </c>
      <c r="I529" s="101">
        <v>44589</v>
      </c>
      <c r="J529" s="102" t="s">
        <v>2726</v>
      </c>
      <c r="K529" s="103"/>
      <c r="L529" s="104" t="s">
        <v>2596</v>
      </c>
      <c r="M529" s="105">
        <v>0</v>
      </c>
      <c r="N529" s="106">
        <v>3513</v>
      </c>
      <c r="O529" s="103" t="s">
        <v>3153</v>
      </c>
      <c r="P529" s="101">
        <v>44589</v>
      </c>
      <c r="Q529" s="103" t="s">
        <v>3154</v>
      </c>
      <c r="R529" s="106">
        <v>3513</v>
      </c>
      <c r="S529" s="110"/>
      <c r="T529" s="104"/>
      <c r="U529" s="102" t="s">
        <v>11</v>
      </c>
      <c r="V529" s="102" t="s">
        <v>12</v>
      </c>
      <c r="W529" s="102" t="s">
        <v>13</v>
      </c>
      <c r="X529" s="102" t="s">
        <v>14</v>
      </c>
      <c r="Y529" s="108">
        <v>5822</v>
      </c>
      <c r="Z529" s="108">
        <v>9851100</v>
      </c>
      <c r="AA529" s="109">
        <v>7.0260000000000003E-2</v>
      </c>
      <c r="AB529" s="111" t="s">
        <v>3132</v>
      </c>
    </row>
    <row r="530" spans="1:28" ht="15" customHeight="1" x14ac:dyDescent="0.25">
      <c r="A530" s="97" t="s">
        <v>1863</v>
      </c>
      <c r="B530" s="98">
        <v>0</v>
      </c>
      <c r="C530" s="99" t="s">
        <v>935</v>
      </c>
      <c r="D530" s="99" t="s">
        <v>3</v>
      </c>
      <c r="E530" s="97" t="s">
        <v>4</v>
      </c>
      <c r="F530" s="195" t="s">
        <v>291</v>
      </c>
      <c r="G530" s="99" t="s">
        <v>2745</v>
      </c>
      <c r="H530" s="101">
        <v>44043</v>
      </c>
      <c r="I530" s="101">
        <v>44622</v>
      </c>
      <c r="J530" s="102" t="s">
        <v>2726</v>
      </c>
      <c r="K530" s="103"/>
      <c r="L530" s="104" t="s">
        <v>2596</v>
      </c>
      <c r="M530" s="105">
        <v>0</v>
      </c>
      <c r="N530" s="106">
        <v>2612.5</v>
      </c>
      <c r="O530" s="103" t="s">
        <v>3223</v>
      </c>
      <c r="P530" s="101">
        <v>44622</v>
      </c>
      <c r="Q530" s="103" t="s">
        <v>3224</v>
      </c>
      <c r="R530" s="106">
        <v>2612.5</v>
      </c>
      <c r="S530" s="110"/>
      <c r="T530" s="104"/>
      <c r="U530" s="102" t="s">
        <v>11</v>
      </c>
      <c r="V530" s="102" t="s">
        <v>12</v>
      </c>
      <c r="W530" s="102" t="s">
        <v>13</v>
      </c>
      <c r="X530" s="102" t="s">
        <v>14</v>
      </c>
      <c r="Y530" s="108">
        <v>5822</v>
      </c>
      <c r="Z530" s="108">
        <v>9851100</v>
      </c>
      <c r="AA530" s="139">
        <v>5.2249999999999998E-2</v>
      </c>
      <c r="AB530" s="111" t="s">
        <v>3132</v>
      </c>
    </row>
    <row r="531" spans="1:28" ht="15" customHeight="1" x14ac:dyDescent="0.25">
      <c r="A531" s="270" t="s">
        <v>1863</v>
      </c>
      <c r="B531" s="271">
        <v>0</v>
      </c>
      <c r="C531" s="272" t="s">
        <v>935</v>
      </c>
      <c r="D531" s="272" t="s">
        <v>3</v>
      </c>
      <c r="E531" s="270" t="s">
        <v>4</v>
      </c>
      <c r="F531" s="273" t="s">
        <v>291</v>
      </c>
      <c r="G531" s="272" t="s">
        <v>2745</v>
      </c>
      <c r="H531" s="274">
        <v>44043</v>
      </c>
      <c r="I531" s="274">
        <v>44773</v>
      </c>
      <c r="J531" s="275" t="s">
        <v>2726</v>
      </c>
      <c r="K531" s="276" t="s">
        <v>2595</v>
      </c>
      <c r="L531" s="277" t="s">
        <v>2596</v>
      </c>
      <c r="M531" s="278">
        <v>34922.5</v>
      </c>
      <c r="N531" s="279">
        <v>34922.5</v>
      </c>
      <c r="O531" s="276"/>
      <c r="P531" s="274"/>
      <c r="Q531" s="276"/>
      <c r="R531" s="279">
        <v>0</v>
      </c>
      <c r="S531" s="280"/>
      <c r="T531" s="277"/>
      <c r="U531" s="275" t="s">
        <v>11</v>
      </c>
      <c r="V531" s="275" t="s">
        <v>12</v>
      </c>
      <c r="W531" s="275" t="s">
        <v>13</v>
      </c>
      <c r="X531" s="275" t="s">
        <v>14</v>
      </c>
      <c r="Y531" s="281">
        <v>5822</v>
      </c>
      <c r="Z531" s="281">
        <v>9851100</v>
      </c>
      <c r="AA531" s="291">
        <v>0</v>
      </c>
      <c r="AB531" s="282" t="s">
        <v>3132</v>
      </c>
    </row>
    <row r="532" spans="1:28" ht="15" customHeight="1" x14ac:dyDescent="0.25">
      <c r="A532" s="97" t="s">
        <v>1863</v>
      </c>
      <c r="B532" s="98">
        <v>0</v>
      </c>
      <c r="C532" s="111" t="s">
        <v>935</v>
      </c>
      <c r="D532" s="97" t="s">
        <v>3</v>
      </c>
      <c r="E532" s="97" t="s">
        <v>4</v>
      </c>
      <c r="F532" s="103" t="s">
        <v>291</v>
      </c>
      <c r="G532" s="111" t="s">
        <v>2745</v>
      </c>
      <c r="H532" s="101">
        <v>43657</v>
      </c>
      <c r="I532" s="101">
        <v>43698</v>
      </c>
      <c r="J532" s="102" t="s">
        <v>6</v>
      </c>
      <c r="K532" s="103"/>
      <c r="L532" s="99" t="s">
        <v>297</v>
      </c>
      <c r="M532" s="105">
        <v>0</v>
      </c>
      <c r="N532" s="105">
        <v>90</v>
      </c>
      <c r="O532" s="103" t="s">
        <v>298</v>
      </c>
      <c r="P532" s="101">
        <v>43698</v>
      </c>
      <c r="Q532" s="103" t="s">
        <v>299</v>
      </c>
      <c r="R532" s="105">
        <v>90</v>
      </c>
      <c r="S532" s="110"/>
      <c r="T532" s="97"/>
      <c r="U532" s="102" t="s">
        <v>11</v>
      </c>
      <c r="V532" s="102" t="s">
        <v>12</v>
      </c>
      <c r="W532" s="102" t="s">
        <v>13</v>
      </c>
      <c r="X532" s="102" t="s">
        <v>14</v>
      </c>
      <c r="Y532" s="108">
        <v>5822</v>
      </c>
      <c r="Z532" s="108">
        <v>9851100</v>
      </c>
      <c r="AA532" s="138">
        <v>8.9999999999999993E-3</v>
      </c>
      <c r="AB532" s="111" t="s">
        <v>3095</v>
      </c>
    </row>
    <row r="533" spans="1:28" ht="15" customHeight="1" x14ac:dyDescent="0.25">
      <c r="A533" s="97" t="s">
        <v>1863</v>
      </c>
      <c r="B533" s="98">
        <v>0</v>
      </c>
      <c r="C533" s="111" t="s">
        <v>935</v>
      </c>
      <c r="D533" s="97" t="s">
        <v>3</v>
      </c>
      <c r="E533" s="97" t="s">
        <v>4</v>
      </c>
      <c r="F533" s="103" t="s">
        <v>291</v>
      </c>
      <c r="G533" s="111" t="s">
        <v>2745</v>
      </c>
      <c r="H533" s="101">
        <v>43657</v>
      </c>
      <c r="I533" s="101">
        <v>43705</v>
      </c>
      <c r="J533" s="102" t="s">
        <v>6</v>
      </c>
      <c r="K533" s="103"/>
      <c r="L533" s="99" t="s">
        <v>297</v>
      </c>
      <c r="M533" s="105">
        <v>0</v>
      </c>
      <c r="N533" s="105">
        <v>3235</v>
      </c>
      <c r="O533" s="103" t="s">
        <v>300</v>
      </c>
      <c r="P533" s="101">
        <v>43705</v>
      </c>
      <c r="Q533" s="103" t="s">
        <v>301</v>
      </c>
      <c r="R533" s="105">
        <v>3235</v>
      </c>
      <c r="S533" s="110"/>
      <c r="T533" s="97"/>
      <c r="U533" s="102" t="s">
        <v>11</v>
      </c>
      <c r="V533" s="102" t="s">
        <v>12</v>
      </c>
      <c r="W533" s="102" t="s">
        <v>13</v>
      </c>
      <c r="X533" s="102" t="s">
        <v>14</v>
      </c>
      <c r="Y533" s="108">
        <v>5822</v>
      </c>
      <c r="Z533" s="108">
        <v>9851100</v>
      </c>
      <c r="AA533" s="138">
        <v>0.32350000000000001</v>
      </c>
      <c r="AB533" s="111" t="s">
        <v>3095</v>
      </c>
    </row>
    <row r="534" spans="1:28" ht="15" customHeight="1" x14ac:dyDescent="0.25">
      <c r="A534" s="97" t="s">
        <v>1863</v>
      </c>
      <c r="B534" s="98">
        <v>0</v>
      </c>
      <c r="C534" s="111" t="s">
        <v>935</v>
      </c>
      <c r="D534" s="97" t="s">
        <v>3</v>
      </c>
      <c r="E534" s="97" t="s">
        <v>4</v>
      </c>
      <c r="F534" s="103" t="s">
        <v>291</v>
      </c>
      <c r="G534" s="111" t="s">
        <v>2745</v>
      </c>
      <c r="H534" s="101">
        <v>43657</v>
      </c>
      <c r="I534" s="101">
        <v>43726</v>
      </c>
      <c r="J534" s="102" t="s">
        <v>6</v>
      </c>
      <c r="K534" s="103"/>
      <c r="L534" s="99" t="s">
        <v>297</v>
      </c>
      <c r="M534" s="105">
        <v>0</v>
      </c>
      <c r="N534" s="105">
        <v>1387.5</v>
      </c>
      <c r="O534" s="103" t="s">
        <v>302</v>
      </c>
      <c r="P534" s="101">
        <v>43726</v>
      </c>
      <c r="Q534" s="103" t="s">
        <v>303</v>
      </c>
      <c r="R534" s="105">
        <v>1387.5</v>
      </c>
      <c r="S534" s="110"/>
      <c r="T534" s="97"/>
      <c r="U534" s="102" t="s">
        <v>11</v>
      </c>
      <c r="V534" s="102" t="s">
        <v>12</v>
      </c>
      <c r="W534" s="102" t="s">
        <v>13</v>
      </c>
      <c r="X534" s="102" t="s">
        <v>14</v>
      </c>
      <c r="Y534" s="108">
        <v>5822</v>
      </c>
      <c r="Z534" s="108">
        <v>9851100</v>
      </c>
      <c r="AA534" s="138">
        <v>0.13875000000000001</v>
      </c>
      <c r="AB534" s="111" t="s">
        <v>3095</v>
      </c>
    </row>
    <row r="535" spans="1:28" ht="15" customHeight="1" x14ac:dyDescent="0.25">
      <c r="A535" s="97" t="s">
        <v>1863</v>
      </c>
      <c r="B535" s="98">
        <v>0</v>
      </c>
      <c r="C535" s="111" t="s">
        <v>935</v>
      </c>
      <c r="D535" s="97" t="s">
        <v>3</v>
      </c>
      <c r="E535" s="97" t="s">
        <v>4</v>
      </c>
      <c r="F535" s="103" t="s">
        <v>291</v>
      </c>
      <c r="G535" s="111" t="s">
        <v>2745</v>
      </c>
      <c r="H535" s="101">
        <v>43657</v>
      </c>
      <c r="I535" s="101">
        <v>43833</v>
      </c>
      <c r="J535" s="102" t="s">
        <v>6</v>
      </c>
      <c r="K535" s="103" t="s">
        <v>296</v>
      </c>
      <c r="L535" s="99" t="s">
        <v>297</v>
      </c>
      <c r="M535" s="105">
        <v>0</v>
      </c>
      <c r="N535" s="105">
        <v>5287.5</v>
      </c>
      <c r="O535" s="103" t="s">
        <v>535</v>
      </c>
      <c r="P535" s="101">
        <v>43833</v>
      </c>
      <c r="Q535" s="103" t="s">
        <v>536</v>
      </c>
      <c r="R535" s="105">
        <v>5287.5</v>
      </c>
      <c r="S535" s="110"/>
      <c r="T535" s="97"/>
      <c r="U535" s="102" t="s">
        <v>11</v>
      </c>
      <c r="V535" s="102" t="s">
        <v>12</v>
      </c>
      <c r="W535" s="102" t="s">
        <v>13</v>
      </c>
      <c r="X535" s="102" t="s">
        <v>14</v>
      </c>
      <c r="Y535" s="108">
        <v>5822</v>
      </c>
      <c r="Z535" s="108">
        <v>9851100</v>
      </c>
      <c r="AA535" s="138">
        <v>0.52875000000000005</v>
      </c>
      <c r="AB535" s="111" t="s">
        <v>3095</v>
      </c>
    </row>
    <row r="536" spans="1:28" ht="15" customHeight="1" x14ac:dyDescent="0.25">
      <c r="A536" s="97" t="s">
        <v>1861</v>
      </c>
      <c r="B536" s="98">
        <v>0</v>
      </c>
      <c r="C536" s="111" t="s">
        <v>318</v>
      </c>
      <c r="D536" s="97" t="s">
        <v>3</v>
      </c>
      <c r="E536" s="97" t="s">
        <v>4</v>
      </c>
      <c r="F536" s="103" t="s">
        <v>671</v>
      </c>
      <c r="G536" s="111" t="s">
        <v>318</v>
      </c>
      <c r="H536" s="101">
        <v>43887</v>
      </c>
      <c r="I536" s="101">
        <v>43958</v>
      </c>
      <c r="J536" s="102" t="s">
        <v>6</v>
      </c>
      <c r="K536" s="103"/>
      <c r="L536" s="99" t="s">
        <v>685</v>
      </c>
      <c r="M536" s="105">
        <v>0</v>
      </c>
      <c r="N536" s="105">
        <v>259042.4</v>
      </c>
      <c r="O536" s="103" t="s">
        <v>483</v>
      </c>
      <c r="P536" s="101">
        <v>43958</v>
      </c>
      <c r="Q536" s="103" t="s">
        <v>800</v>
      </c>
      <c r="R536" s="105">
        <v>259042.4</v>
      </c>
      <c r="S536" s="110"/>
      <c r="T536" s="97"/>
      <c r="U536" s="102" t="s">
        <v>11</v>
      </c>
      <c r="V536" s="102" t="s">
        <v>12</v>
      </c>
      <c r="W536" s="102" t="s">
        <v>13</v>
      </c>
      <c r="X536" s="102" t="s">
        <v>14</v>
      </c>
      <c r="Y536" s="108">
        <v>6250</v>
      </c>
      <c r="Z536" s="108">
        <v>9851100</v>
      </c>
      <c r="AA536" s="138">
        <v>0.57538177773197197</v>
      </c>
      <c r="AB536" s="111" t="s">
        <v>2773</v>
      </c>
    </row>
    <row r="537" spans="1:28" ht="15" customHeight="1" x14ac:dyDescent="0.25">
      <c r="A537" s="97" t="s">
        <v>1861</v>
      </c>
      <c r="B537" s="98">
        <v>0</v>
      </c>
      <c r="C537" s="97" t="s">
        <v>318</v>
      </c>
      <c r="D537" s="97" t="s">
        <v>3</v>
      </c>
      <c r="E537" s="97" t="s">
        <v>4</v>
      </c>
      <c r="F537" s="97" t="s">
        <v>671</v>
      </c>
      <c r="G537" s="99" t="s">
        <v>318</v>
      </c>
      <c r="H537" s="101">
        <v>43887</v>
      </c>
      <c r="I537" s="101">
        <v>45869</v>
      </c>
      <c r="J537" s="102" t="s">
        <v>2726</v>
      </c>
      <c r="K537" s="103" t="s">
        <v>672</v>
      </c>
      <c r="L537" s="97" t="s">
        <v>685</v>
      </c>
      <c r="M537" s="105">
        <v>19116.720000000088</v>
      </c>
      <c r="N537" s="114">
        <v>19116.720000000088</v>
      </c>
      <c r="O537" s="103"/>
      <c r="P537" s="101"/>
      <c r="Q537" s="103"/>
      <c r="R537" s="105">
        <v>0</v>
      </c>
      <c r="S537" s="98"/>
      <c r="T537" s="103"/>
      <c r="U537" s="102" t="s">
        <v>11</v>
      </c>
      <c r="V537" s="102" t="s">
        <v>12</v>
      </c>
      <c r="W537" s="102" t="s">
        <v>13</v>
      </c>
      <c r="X537" s="102" t="s">
        <v>14</v>
      </c>
      <c r="Y537" s="113">
        <v>6250</v>
      </c>
      <c r="Z537" s="113">
        <v>9851100</v>
      </c>
      <c r="AA537" s="138">
        <v>0</v>
      </c>
      <c r="AB537" s="115" t="s">
        <v>1032</v>
      </c>
    </row>
    <row r="538" spans="1:28" ht="15" customHeight="1" x14ac:dyDescent="0.25">
      <c r="A538" s="97" t="s">
        <v>1862</v>
      </c>
      <c r="B538" s="98">
        <v>0</v>
      </c>
      <c r="C538" s="99" t="s">
        <v>1656</v>
      </c>
      <c r="D538" s="99" t="s">
        <v>3</v>
      </c>
      <c r="E538" s="97" t="s">
        <v>4</v>
      </c>
      <c r="F538" s="100" t="s">
        <v>2528</v>
      </c>
      <c r="G538" s="99" t="s">
        <v>2529</v>
      </c>
      <c r="H538" s="101">
        <v>44334</v>
      </c>
      <c r="I538" s="101">
        <v>44350</v>
      </c>
      <c r="J538" s="102" t="s">
        <v>1051</v>
      </c>
      <c r="K538" s="103" t="s">
        <v>2530</v>
      </c>
      <c r="L538" s="97" t="s">
        <v>2558</v>
      </c>
      <c r="M538" s="105">
        <v>0</v>
      </c>
      <c r="N538" s="106">
        <v>1665.5</v>
      </c>
      <c r="O538" s="103">
        <v>117699325</v>
      </c>
      <c r="P538" s="101">
        <v>44350</v>
      </c>
      <c r="Q538" s="103" t="s">
        <v>2610</v>
      </c>
      <c r="R538" s="106">
        <v>1665.5</v>
      </c>
      <c r="S538" s="110"/>
      <c r="T538" s="104"/>
      <c r="U538" s="102" t="s">
        <v>11</v>
      </c>
      <c r="V538" s="102" t="s">
        <v>12</v>
      </c>
      <c r="W538" s="102" t="s">
        <v>13</v>
      </c>
      <c r="X538" s="102" t="s">
        <v>14</v>
      </c>
      <c r="Y538" s="108">
        <v>4400</v>
      </c>
      <c r="Z538" s="108">
        <v>9851100</v>
      </c>
      <c r="AA538" s="138">
        <v>1</v>
      </c>
      <c r="AB538" s="111" t="s">
        <v>2568</v>
      </c>
    </row>
    <row r="539" spans="1:28" ht="15" customHeight="1" x14ac:dyDescent="0.25">
      <c r="A539" s="97" t="s">
        <v>1865</v>
      </c>
      <c r="B539" s="98">
        <v>0</v>
      </c>
      <c r="C539" s="97" t="s">
        <v>1562</v>
      </c>
      <c r="D539" s="97" t="s">
        <v>3</v>
      </c>
      <c r="E539" s="97" t="s">
        <v>4</v>
      </c>
      <c r="F539" s="100" t="s">
        <v>818</v>
      </c>
      <c r="G539" s="97" t="s">
        <v>2750</v>
      </c>
      <c r="H539" s="101">
        <v>43969</v>
      </c>
      <c r="I539" s="101">
        <v>43999</v>
      </c>
      <c r="J539" s="102" t="s">
        <v>6</v>
      </c>
      <c r="K539" s="103" t="s">
        <v>819</v>
      </c>
      <c r="L539" s="104" t="s">
        <v>822</v>
      </c>
      <c r="M539" s="105">
        <v>0</v>
      </c>
      <c r="N539" s="106">
        <v>198.23</v>
      </c>
      <c r="O539" s="103">
        <v>8010077</v>
      </c>
      <c r="P539" s="101">
        <v>43999</v>
      </c>
      <c r="Q539" s="103" t="s">
        <v>908</v>
      </c>
      <c r="R539" s="106">
        <v>198.23</v>
      </c>
      <c r="S539" s="102"/>
      <c r="T539" s="104"/>
      <c r="U539" s="102" t="s">
        <v>11</v>
      </c>
      <c r="V539" s="102" t="s">
        <v>12</v>
      </c>
      <c r="W539" s="102" t="s">
        <v>13</v>
      </c>
      <c r="X539" s="102" t="s">
        <v>14</v>
      </c>
      <c r="Y539" s="108">
        <v>4300</v>
      </c>
      <c r="Z539" s="113">
        <v>9851100</v>
      </c>
      <c r="AA539" s="138">
        <v>1</v>
      </c>
      <c r="AB539" s="111" t="s">
        <v>2751</v>
      </c>
    </row>
    <row r="540" spans="1:28" ht="15" customHeight="1" x14ac:dyDescent="0.25">
      <c r="A540" s="97" t="s">
        <v>1862</v>
      </c>
      <c r="B540" s="98">
        <v>0</v>
      </c>
      <c r="C540" s="99" t="s">
        <v>1656</v>
      </c>
      <c r="D540" s="99" t="s">
        <v>3</v>
      </c>
      <c r="E540" s="97" t="s">
        <v>4</v>
      </c>
      <c r="F540" s="100" t="s">
        <v>3097</v>
      </c>
      <c r="G540" s="99" t="s">
        <v>3098</v>
      </c>
      <c r="H540" s="101">
        <v>44567</v>
      </c>
      <c r="I540" s="101">
        <v>44585</v>
      </c>
      <c r="J540" s="102" t="s">
        <v>2726</v>
      </c>
      <c r="K540" s="103" t="s">
        <v>3124</v>
      </c>
      <c r="L540" s="104" t="s">
        <v>3125</v>
      </c>
      <c r="M540" s="105">
        <v>0</v>
      </c>
      <c r="N540" s="106">
        <v>455.52</v>
      </c>
      <c r="O540" s="103">
        <v>318278</v>
      </c>
      <c r="P540" s="101">
        <v>44585</v>
      </c>
      <c r="Q540" s="103" t="s">
        <v>3126</v>
      </c>
      <c r="R540" s="106">
        <v>455.52</v>
      </c>
      <c r="S540" s="110"/>
      <c r="T540" s="104"/>
      <c r="U540" s="102" t="s">
        <v>11</v>
      </c>
      <c r="V540" s="102" t="s">
        <v>12</v>
      </c>
      <c r="W540" s="102" t="s">
        <v>1440</v>
      </c>
      <c r="X540" s="102" t="s">
        <v>1441</v>
      </c>
      <c r="Y540" s="108">
        <v>4300</v>
      </c>
      <c r="Z540" s="108">
        <v>9851100</v>
      </c>
      <c r="AA540" s="139">
        <v>1</v>
      </c>
      <c r="AB540" s="111" t="s">
        <v>3127</v>
      </c>
    </row>
    <row r="541" spans="1:28" ht="15" customHeight="1" x14ac:dyDescent="0.25">
      <c r="A541" s="97" t="s">
        <v>1863</v>
      </c>
      <c r="B541" s="98">
        <v>0</v>
      </c>
      <c r="C541" s="100" t="s">
        <v>935</v>
      </c>
      <c r="D541" s="99" t="s">
        <v>3</v>
      </c>
      <c r="E541" s="97" t="s">
        <v>4</v>
      </c>
      <c r="F541" s="100" t="s">
        <v>675</v>
      </c>
      <c r="G541" s="100" t="s">
        <v>2745</v>
      </c>
      <c r="H541" s="101">
        <v>43887</v>
      </c>
      <c r="I541" s="101">
        <v>43894</v>
      </c>
      <c r="J541" s="102" t="s">
        <v>6</v>
      </c>
      <c r="K541" s="103"/>
      <c r="L541" s="104" t="s">
        <v>686</v>
      </c>
      <c r="M541" s="105">
        <v>0</v>
      </c>
      <c r="N541" s="106">
        <v>4647.5</v>
      </c>
      <c r="O541" s="103">
        <v>89592</v>
      </c>
      <c r="P541" s="101">
        <v>43894</v>
      </c>
      <c r="Q541" s="103" t="s">
        <v>687</v>
      </c>
      <c r="R541" s="106">
        <v>4647.5</v>
      </c>
      <c r="S541" s="102"/>
      <c r="T541" s="104"/>
      <c r="U541" s="102" t="s">
        <v>11</v>
      </c>
      <c r="V541" s="102" t="s">
        <v>12</v>
      </c>
      <c r="W541" s="102" t="s">
        <v>13</v>
      </c>
      <c r="X541" s="102" t="s">
        <v>14</v>
      </c>
      <c r="Y541" s="113">
        <v>5822</v>
      </c>
      <c r="Z541" s="113">
        <v>9851100</v>
      </c>
      <c r="AA541" s="138">
        <v>0.53216887874107</v>
      </c>
      <c r="AB541" s="111" t="s">
        <v>3095</v>
      </c>
    </row>
    <row r="542" spans="1:28" ht="15" customHeight="1" x14ac:dyDescent="0.25">
      <c r="A542" s="97" t="s">
        <v>1863</v>
      </c>
      <c r="B542" s="98">
        <v>0</v>
      </c>
      <c r="C542" s="100" t="s">
        <v>935</v>
      </c>
      <c r="D542" s="99" t="s">
        <v>3</v>
      </c>
      <c r="E542" s="97" t="s">
        <v>4</v>
      </c>
      <c r="F542" s="100" t="s">
        <v>675</v>
      </c>
      <c r="G542" s="100" t="s">
        <v>2745</v>
      </c>
      <c r="H542" s="101">
        <v>43887</v>
      </c>
      <c r="I542" s="101">
        <v>43928</v>
      </c>
      <c r="J542" s="102" t="s">
        <v>6</v>
      </c>
      <c r="K542" s="103"/>
      <c r="L542" s="104" t="s">
        <v>686</v>
      </c>
      <c r="M542" s="105">
        <v>0</v>
      </c>
      <c r="N542" s="106">
        <v>2286.63</v>
      </c>
      <c r="O542" s="103">
        <v>89866</v>
      </c>
      <c r="P542" s="101">
        <v>43928</v>
      </c>
      <c r="Q542" s="103" t="s">
        <v>717</v>
      </c>
      <c r="R542" s="106">
        <v>2286.63</v>
      </c>
      <c r="S542" s="102"/>
      <c r="T542" s="104"/>
      <c r="U542" s="102" t="s">
        <v>11</v>
      </c>
      <c r="V542" s="102" t="s">
        <v>12</v>
      </c>
      <c r="W542" s="102" t="s">
        <v>13</v>
      </c>
      <c r="X542" s="102" t="s">
        <v>14</v>
      </c>
      <c r="Y542" s="113">
        <v>5822</v>
      </c>
      <c r="Z542" s="113">
        <v>9851100</v>
      </c>
      <c r="AA542" s="138">
        <v>0.26183395872957349</v>
      </c>
      <c r="AB542" s="111" t="s">
        <v>3095</v>
      </c>
    </row>
    <row r="543" spans="1:28" ht="15" customHeight="1" x14ac:dyDescent="0.25">
      <c r="A543" s="97" t="s">
        <v>1863</v>
      </c>
      <c r="B543" s="98">
        <v>0</v>
      </c>
      <c r="C543" s="100" t="s">
        <v>935</v>
      </c>
      <c r="D543" s="99" t="s">
        <v>3</v>
      </c>
      <c r="E543" s="97" t="s">
        <v>4</v>
      </c>
      <c r="F543" s="100" t="s">
        <v>675</v>
      </c>
      <c r="G543" s="100" t="s">
        <v>2745</v>
      </c>
      <c r="H543" s="101">
        <v>43887</v>
      </c>
      <c r="I543" s="101">
        <v>43943</v>
      </c>
      <c r="J543" s="102" t="s">
        <v>6</v>
      </c>
      <c r="K543" s="103"/>
      <c r="L543" s="104" t="s">
        <v>686</v>
      </c>
      <c r="M543" s="105">
        <v>0</v>
      </c>
      <c r="N543" s="106">
        <v>1799</v>
      </c>
      <c r="O543" s="103">
        <v>90267</v>
      </c>
      <c r="P543" s="101">
        <v>43943</v>
      </c>
      <c r="Q543" s="103" t="s">
        <v>745</v>
      </c>
      <c r="R543" s="106">
        <v>1799</v>
      </c>
      <c r="S543" s="102"/>
      <c r="T543" s="104"/>
      <c r="U543" s="102" t="s">
        <v>11</v>
      </c>
      <c r="V543" s="102" t="s">
        <v>12</v>
      </c>
      <c r="W543" s="102" t="s">
        <v>13</v>
      </c>
      <c r="X543" s="102" t="s">
        <v>14</v>
      </c>
      <c r="Y543" s="113">
        <v>5822</v>
      </c>
      <c r="Z543" s="113">
        <v>9851100</v>
      </c>
      <c r="AA543" s="138">
        <v>0.20599716252935663</v>
      </c>
      <c r="AB543" s="111" t="s">
        <v>3095</v>
      </c>
    </row>
    <row r="544" spans="1:28" ht="15" customHeight="1" x14ac:dyDescent="0.25">
      <c r="A544" s="97" t="s">
        <v>1863</v>
      </c>
      <c r="B544" s="98">
        <v>0</v>
      </c>
      <c r="C544" s="100" t="s">
        <v>935</v>
      </c>
      <c r="D544" s="99" t="s">
        <v>3</v>
      </c>
      <c r="E544" s="97" t="s">
        <v>4</v>
      </c>
      <c r="F544" s="100" t="s">
        <v>675</v>
      </c>
      <c r="G544" s="100" t="s">
        <v>2745</v>
      </c>
      <c r="H544" s="101">
        <v>43887</v>
      </c>
      <c r="I544" s="101">
        <v>44012</v>
      </c>
      <c r="J544" s="102" t="s">
        <v>6</v>
      </c>
      <c r="K544" s="103"/>
      <c r="L544" s="104" t="s">
        <v>686</v>
      </c>
      <c r="M544" s="105">
        <v>0</v>
      </c>
      <c r="N544" s="106">
        <v>1266.869999999999</v>
      </c>
      <c r="O544" s="103"/>
      <c r="P544" s="101"/>
      <c r="Q544" s="103"/>
      <c r="R544" s="106">
        <v>1266.869999999999</v>
      </c>
      <c r="S544" s="102"/>
      <c r="T544" s="104"/>
      <c r="U544" s="102" t="s">
        <v>11</v>
      </c>
      <c r="V544" s="102" t="s">
        <v>12</v>
      </c>
      <c r="W544" s="102" t="s">
        <v>13</v>
      </c>
      <c r="X544" s="102" t="s">
        <v>14</v>
      </c>
      <c r="Y544" s="113">
        <v>5822</v>
      </c>
      <c r="Z544" s="113">
        <v>9851100</v>
      </c>
      <c r="AA544" s="138">
        <v>0.14506482784522837</v>
      </c>
      <c r="AB544" s="111" t="s">
        <v>3095</v>
      </c>
    </row>
    <row r="545" spans="1:28" ht="15" customHeight="1" x14ac:dyDescent="0.25">
      <c r="A545" s="97" t="s">
        <v>1863</v>
      </c>
      <c r="B545" s="98">
        <v>0</v>
      </c>
      <c r="C545" s="100" t="s">
        <v>935</v>
      </c>
      <c r="D545" s="99" t="s">
        <v>3</v>
      </c>
      <c r="E545" s="97" t="s">
        <v>4</v>
      </c>
      <c r="F545" s="100" t="s">
        <v>675</v>
      </c>
      <c r="G545" s="100" t="s">
        <v>2745</v>
      </c>
      <c r="H545" s="101">
        <v>43887</v>
      </c>
      <c r="I545" s="101">
        <v>44013</v>
      </c>
      <c r="J545" s="102" t="s">
        <v>1051</v>
      </c>
      <c r="K545" s="103"/>
      <c r="L545" s="104" t="s">
        <v>686</v>
      </c>
      <c r="M545" s="105">
        <v>0</v>
      </c>
      <c r="N545" s="106">
        <v>-1266.8699999999999</v>
      </c>
      <c r="O545" s="103"/>
      <c r="P545" s="101"/>
      <c r="Q545" s="103"/>
      <c r="R545" s="106">
        <v>-1266.8699999999999</v>
      </c>
      <c r="S545" s="102"/>
      <c r="T545" s="104"/>
      <c r="U545" s="102" t="s">
        <v>11</v>
      </c>
      <c r="V545" s="102" t="s">
        <v>12</v>
      </c>
      <c r="W545" s="102" t="s">
        <v>13</v>
      </c>
      <c r="X545" s="102" t="s">
        <v>14</v>
      </c>
      <c r="Y545" s="113">
        <v>5822</v>
      </c>
      <c r="Z545" s="113">
        <v>9851100</v>
      </c>
      <c r="AA545" s="138">
        <v>-0.14506482784522845</v>
      </c>
      <c r="AB545" s="100" t="s">
        <v>3094</v>
      </c>
    </row>
    <row r="546" spans="1:28" ht="15" customHeight="1" x14ac:dyDescent="0.25">
      <c r="A546" s="97" t="s">
        <v>1863</v>
      </c>
      <c r="B546" s="98">
        <v>0</v>
      </c>
      <c r="C546" s="100" t="s">
        <v>935</v>
      </c>
      <c r="D546" s="99" t="s">
        <v>3</v>
      </c>
      <c r="E546" s="97" t="s">
        <v>4</v>
      </c>
      <c r="F546" s="100" t="s">
        <v>675</v>
      </c>
      <c r="G546" s="100" t="s">
        <v>2745</v>
      </c>
      <c r="H546" s="101">
        <v>43887</v>
      </c>
      <c r="I546" s="101">
        <v>44014</v>
      </c>
      <c r="J546" s="102" t="s">
        <v>1051</v>
      </c>
      <c r="K546" s="121"/>
      <c r="L546" s="104" t="s">
        <v>686</v>
      </c>
      <c r="M546" s="105">
        <v>1266.8699999999999</v>
      </c>
      <c r="N546" s="106">
        <v>1266.8699999999999</v>
      </c>
      <c r="O546" s="103"/>
      <c r="P546" s="101"/>
      <c r="Q546" s="103"/>
      <c r="R546" s="106">
        <v>0</v>
      </c>
      <c r="S546" s="102"/>
      <c r="T546" s="104"/>
      <c r="U546" s="102" t="s">
        <v>11</v>
      </c>
      <c r="V546" s="102" t="s">
        <v>12</v>
      </c>
      <c r="W546" s="102" t="s">
        <v>13</v>
      </c>
      <c r="X546" s="102" t="s">
        <v>14</v>
      </c>
      <c r="Y546" s="113">
        <v>5822</v>
      </c>
      <c r="Z546" s="113">
        <v>9851100</v>
      </c>
      <c r="AA546" s="138">
        <v>0</v>
      </c>
      <c r="AB546" s="111" t="s">
        <v>3095</v>
      </c>
    </row>
    <row r="547" spans="1:28" ht="15" customHeight="1" x14ac:dyDescent="0.25">
      <c r="A547" s="97" t="s">
        <v>1863</v>
      </c>
      <c r="B547" s="98">
        <v>0</v>
      </c>
      <c r="C547" s="100" t="s">
        <v>935</v>
      </c>
      <c r="D547" s="99" t="s">
        <v>3</v>
      </c>
      <c r="E547" s="97" t="s">
        <v>4</v>
      </c>
      <c r="F547" s="100" t="s">
        <v>675</v>
      </c>
      <c r="G547" s="100" t="s">
        <v>2745</v>
      </c>
      <c r="H547" s="101">
        <v>43887</v>
      </c>
      <c r="I547" s="101">
        <v>44377</v>
      </c>
      <c r="J547" s="102" t="s">
        <v>1051</v>
      </c>
      <c r="K547" s="103" t="s">
        <v>688</v>
      </c>
      <c r="L547" s="104" t="s">
        <v>686</v>
      </c>
      <c r="M547" s="105">
        <v>-1266.8699999999999</v>
      </c>
      <c r="N547" s="106">
        <v>-1266.8699999999999</v>
      </c>
      <c r="O547" s="103"/>
      <c r="P547" s="101"/>
      <c r="Q547" s="103"/>
      <c r="R547" s="106">
        <v>0</v>
      </c>
      <c r="S547" s="102"/>
      <c r="T547" s="104"/>
      <c r="U547" s="102" t="s">
        <v>11</v>
      </c>
      <c r="V547" s="102" t="s">
        <v>12</v>
      </c>
      <c r="W547" s="102" t="s">
        <v>13</v>
      </c>
      <c r="X547" s="102" t="s">
        <v>14</v>
      </c>
      <c r="Y547" s="113">
        <v>5822</v>
      </c>
      <c r="Z547" s="113">
        <v>9851100</v>
      </c>
      <c r="AA547" s="138">
        <v>0</v>
      </c>
      <c r="AB547" s="111" t="s">
        <v>3093</v>
      </c>
    </row>
    <row r="548" spans="1:28" ht="15" customHeight="1" x14ac:dyDescent="0.25">
      <c r="A548" s="97" t="s">
        <v>1863</v>
      </c>
      <c r="B548" s="98">
        <v>0</v>
      </c>
      <c r="C548" s="100" t="s">
        <v>935</v>
      </c>
      <c r="D548" s="99" t="s">
        <v>3</v>
      </c>
      <c r="E548" s="97" t="s">
        <v>4</v>
      </c>
      <c r="F548" s="100" t="s">
        <v>675</v>
      </c>
      <c r="G548" s="100" t="s">
        <v>2745</v>
      </c>
      <c r="H548" s="101">
        <v>43859</v>
      </c>
      <c r="I548" s="101">
        <v>43888</v>
      </c>
      <c r="J548" s="102" t="s">
        <v>6</v>
      </c>
      <c r="K548" s="103" t="s">
        <v>676</v>
      </c>
      <c r="L548" s="104" t="s">
        <v>677</v>
      </c>
      <c r="M548" s="105">
        <v>0</v>
      </c>
      <c r="N548" s="106">
        <v>3492.5</v>
      </c>
      <c r="O548" s="103">
        <v>89468</v>
      </c>
      <c r="P548" s="101">
        <v>43888</v>
      </c>
      <c r="Q548" s="103" t="s">
        <v>678</v>
      </c>
      <c r="R548" s="106">
        <v>3492.5</v>
      </c>
      <c r="S548" s="102"/>
      <c r="T548" s="104"/>
      <c r="U548" s="102" t="s">
        <v>11</v>
      </c>
      <c r="V548" s="102" t="s">
        <v>12</v>
      </c>
      <c r="W548" s="102" t="s">
        <v>13</v>
      </c>
      <c r="X548" s="102" t="s">
        <v>14</v>
      </c>
      <c r="Y548" s="113">
        <v>5822</v>
      </c>
      <c r="Z548" s="113">
        <v>9851100</v>
      </c>
      <c r="AA548" s="138">
        <v>1</v>
      </c>
      <c r="AB548" s="111" t="s">
        <v>3095</v>
      </c>
    </row>
    <row r="549" spans="1:28" ht="15" customHeight="1" x14ac:dyDescent="0.25">
      <c r="A549" s="97" t="s">
        <v>1859</v>
      </c>
      <c r="B549" s="98">
        <v>0</v>
      </c>
      <c r="C549" s="100" t="s">
        <v>1569</v>
      </c>
      <c r="D549" s="99" t="s">
        <v>3</v>
      </c>
      <c r="E549" s="97" t="s">
        <v>4</v>
      </c>
      <c r="F549" s="100" t="s">
        <v>1098</v>
      </c>
      <c r="G549" s="100" t="s">
        <v>1099</v>
      </c>
      <c r="H549" s="101">
        <v>44054</v>
      </c>
      <c r="I549" s="101">
        <v>44126</v>
      </c>
      <c r="J549" s="102" t="s">
        <v>1051</v>
      </c>
      <c r="K549" s="103" t="s">
        <v>1100</v>
      </c>
      <c r="L549" s="104" t="s">
        <v>1107</v>
      </c>
      <c r="M549" s="105">
        <v>0</v>
      </c>
      <c r="N549" s="106">
        <v>632</v>
      </c>
      <c r="O549" s="103">
        <v>11403899</v>
      </c>
      <c r="P549" s="101">
        <v>44126</v>
      </c>
      <c r="Q549" s="103" t="s">
        <v>1363</v>
      </c>
      <c r="R549" s="106">
        <v>632</v>
      </c>
      <c r="S549" s="102"/>
      <c r="T549" s="104"/>
      <c r="U549" s="102" t="s">
        <v>11</v>
      </c>
      <c r="V549" s="102" t="s">
        <v>12</v>
      </c>
      <c r="W549" s="102" t="s">
        <v>13</v>
      </c>
      <c r="X549" s="102" t="s">
        <v>14</v>
      </c>
      <c r="Y549" s="113">
        <v>5830</v>
      </c>
      <c r="Z549" s="113">
        <v>9851100</v>
      </c>
      <c r="AA549" s="138">
        <v>1</v>
      </c>
      <c r="AB549" s="100" t="s">
        <v>2765</v>
      </c>
    </row>
    <row r="550" spans="1:28" ht="15" customHeight="1" x14ac:dyDescent="0.25">
      <c r="A550" s="97" t="s">
        <v>1859</v>
      </c>
      <c r="B550" s="98">
        <v>0</v>
      </c>
      <c r="C550" s="99" t="s">
        <v>1569</v>
      </c>
      <c r="D550" s="99" t="s">
        <v>3</v>
      </c>
      <c r="E550" s="97" t="s">
        <v>4</v>
      </c>
      <c r="F550" s="100" t="s">
        <v>3231</v>
      </c>
      <c r="G550" s="99" t="s">
        <v>1099</v>
      </c>
      <c r="H550" s="101">
        <v>44635</v>
      </c>
      <c r="I550" s="101">
        <v>45000</v>
      </c>
      <c r="J550" s="102" t="s">
        <v>2726</v>
      </c>
      <c r="K550" s="103" t="s">
        <v>3232</v>
      </c>
      <c r="L550" s="104"/>
      <c r="M550" s="105">
        <v>611.25</v>
      </c>
      <c r="N550" s="106">
        <v>611.25</v>
      </c>
      <c r="O550" s="103"/>
      <c r="P550" s="101"/>
      <c r="Q550" s="103"/>
      <c r="R550" s="106">
        <v>0</v>
      </c>
      <c r="S550" s="110"/>
      <c r="T550" s="104"/>
      <c r="U550" s="102" t="s">
        <v>11</v>
      </c>
      <c r="V550" s="102" t="s">
        <v>12</v>
      </c>
      <c r="W550" s="102" t="s">
        <v>13</v>
      </c>
      <c r="X550" s="102" t="s">
        <v>14</v>
      </c>
      <c r="Y550" s="108">
        <v>5830</v>
      </c>
      <c r="Z550" s="108">
        <v>9851100</v>
      </c>
      <c r="AA550" s="139">
        <v>0</v>
      </c>
      <c r="AB550" s="111" t="s">
        <v>3233</v>
      </c>
    </row>
    <row r="551" spans="1:28" ht="15" customHeight="1" x14ac:dyDescent="0.25">
      <c r="A551" s="97" t="s">
        <v>1862</v>
      </c>
      <c r="B551" s="98">
        <v>0</v>
      </c>
      <c r="C551" s="99" t="s">
        <v>1656</v>
      </c>
      <c r="D551" s="99" t="s">
        <v>3</v>
      </c>
      <c r="E551" s="97" t="s">
        <v>4</v>
      </c>
      <c r="F551" s="100" t="s">
        <v>132</v>
      </c>
      <c r="G551" s="100" t="s">
        <v>1452</v>
      </c>
      <c r="H551" s="101">
        <v>44166</v>
      </c>
      <c r="I551" s="101">
        <v>44173</v>
      </c>
      <c r="J551" s="102" t="s">
        <v>1051</v>
      </c>
      <c r="K551" s="103" t="s">
        <v>1453</v>
      </c>
      <c r="L551" s="104" t="s">
        <v>1533</v>
      </c>
      <c r="M551" s="105">
        <v>0</v>
      </c>
      <c r="N551" s="106">
        <v>791.69</v>
      </c>
      <c r="O551" s="103">
        <v>127489647</v>
      </c>
      <c r="P551" s="101">
        <v>44173</v>
      </c>
      <c r="Q551" s="103" t="s">
        <v>1547</v>
      </c>
      <c r="R551" s="106">
        <v>791.69</v>
      </c>
      <c r="S551" s="102"/>
      <c r="T551" s="104"/>
      <c r="U551" s="102" t="s">
        <v>11</v>
      </c>
      <c r="V551" s="102" t="s">
        <v>12</v>
      </c>
      <c r="W551" s="102" t="s">
        <v>1440</v>
      </c>
      <c r="X551" s="102" t="s">
        <v>1441</v>
      </c>
      <c r="Y551" s="113">
        <v>4300</v>
      </c>
      <c r="Z551" s="113">
        <v>9851100</v>
      </c>
      <c r="AA551" s="138">
        <v>1</v>
      </c>
      <c r="AB551" s="100" t="s">
        <v>2564</v>
      </c>
    </row>
    <row r="552" spans="1:28" ht="15" customHeight="1" x14ac:dyDescent="0.25">
      <c r="A552" s="97" t="s">
        <v>1862</v>
      </c>
      <c r="B552" s="98">
        <v>0</v>
      </c>
      <c r="C552" s="99" t="s">
        <v>1656</v>
      </c>
      <c r="D552" s="99" t="s">
        <v>3</v>
      </c>
      <c r="E552" s="97" t="s">
        <v>4</v>
      </c>
      <c r="F552" s="100" t="s">
        <v>132</v>
      </c>
      <c r="G552" s="100" t="s">
        <v>2565</v>
      </c>
      <c r="H552" s="101">
        <v>44343</v>
      </c>
      <c r="I552" s="101">
        <v>44351</v>
      </c>
      <c r="J552" s="102" t="s">
        <v>1051</v>
      </c>
      <c r="K552" s="103" t="s">
        <v>2566</v>
      </c>
      <c r="L552" s="104" t="s">
        <v>2611</v>
      </c>
      <c r="M552" s="105">
        <v>0</v>
      </c>
      <c r="N552" s="106">
        <v>1834.13</v>
      </c>
      <c r="O552" s="103">
        <v>134374802</v>
      </c>
      <c r="P552" s="101">
        <v>44351</v>
      </c>
      <c r="Q552" s="103" t="s">
        <v>2622</v>
      </c>
      <c r="R552" s="106">
        <v>1834.13</v>
      </c>
      <c r="S552" s="102"/>
      <c r="T552" s="104"/>
      <c r="U552" s="102" t="s">
        <v>11</v>
      </c>
      <c r="V552" s="102" t="s">
        <v>12</v>
      </c>
      <c r="W552" s="102" t="s">
        <v>13</v>
      </c>
      <c r="X552" s="102" t="s">
        <v>14</v>
      </c>
      <c r="Y552" s="113">
        <v>4400</v>
      </c>
      <c r="Z552" s="113">
        <v>9851100</v>
      </c>
      <c r="AA552" s="144">
        <v>1</v>
      </c>
      <c r="AB552" s="100" t="s">
        <v>2567</v>
      </c>
    </row>
    <row r="553" spans="1:28" ht="15" customHeight="1" x14ac:dyDescent="0.25">
      <c r="A553" s="97" t="s">
        <v>1862</v>
      </c>
      <c r="B553" s="98">
        <v>0</v>
      </c>
      <c r="C553" s="99" t="s">
        <v>1656</v>
      </c>
      <c r="D553" s="99" t="s">
        <v>3</v>
      </c>
      <c r="E553" s="97" t="s">
        <v>4</v>
      </c>
      <c r="F553" s="100" t="s">
        <v>132</v>
      </c>
      <c r="G553" s="100" t="s">
        <v>2565</v>
      </c>
      <c r="H553" s="101">
        <v>44355</v>
      </c>
      <c r="I553" s="101">
        <v>44362</v>
      </c>
      <c r="J553" s="102" t="s">
        <v>1051</v>
      </c>
      <c r="K553" s="103" t="s">
        <v>2634</v>
      </c>
      <c r="L553" s="104" t="s">
        <v>2635</v>
      </c>
      <c r="M553" s="105">
        <v>0</v>
      </c>
      <c r="N553" s="106">
        <v>1834.13</v>
      </c>
      <c r="O553" s="103">
        <v>134874288</v>
      </c>
      <c r="P553" s="101">
        <v>44362</v>
      </c>
      <c r="Q553" s="103" t="s">
        <v>2649</v>
      </c>
      <c r="R553" s="106">
        <v>1834.13</v>
      </c>
      <c r="S553" s="102"/>
      <c r="T553" s="104"/>
      <c r="U553" s="102" t="s">
        <v>11</v>
      </c>
      <c r="V553" s="102" t="s">
        <v>12</v>
      </c>
      <c r="W553" s="102" t="s">
        <v>13</v>
      </c>
      <c r="X553" s="102" t="s">
        <v>14</v>
      </c>
      <c r="Y553" s="113">
        <v>4400</v>
      </c>
      <c r="Z553" s="113">
        <v>9851100</v>
      </c>
      <c r="AA553" s="138">
        <v>1</v>
      </c>
      <c r="AB553" s="100" t="s">
        <v>2567</v>
      </c>
    </row>
    <row r="554" spans="1:28" ht="15" customHeight="1" x14ac:dyDescent="0.25">
      <c r="A554" s="97" t="s">
        <v>1866</v>
      </c>
      <c r="B554" s="98">
        <v>0</v>
      </c>
      <c r="C554" s="100" t="s">
        <v>1567</v>
      </c>
      <c r="D554" s="99" t="s">
        <v>3</v>
      </c>
      <c r="E554" s="97" t="s">
        <v>243</v>
      </c>
      <c r="F554" s="100" t="s">
        <v>244</v>
      </c>
      <c r="G554" s="100" t="s">
        <v>245</v>
      </c>
      <c r="H554" s="101">
        <v>42927</v>
      </c>
      <c r="I554" s="101">
        <v>42927</v>
      </c>
      <c r="J554" s="102" t="s">
        <v>246</v>
      </c>
      <c r="K554" s="103"/>
      <c r="L554" s="104" t="s">
        <v>247</v>
      </c>
      <c r="M554" s="105">
        <v>0</v>
      </c>
      <c r="N554" s="106">
        <v>1350.74</v>
      </c>
      <c r="O554" s="103"/>
      <c r="P554" s="101"/>
      <c r="Q554" s="103"/>
      <c r="R554" s="106">
        <v>1350.74</v>
      </c>
      <c r="S554" s="102"/>
      <c r="T554" s="104"/>
      <c r="U554" s="102" t="s">
        <v>11</v>
      </c>
      <c r="V554" s="102" t="s">
        <v>12</v>
      </c>
      <c r="W554" s="102" t="s">
        <v>13</v>
      </c>
      <c r="X554" s="102" t="s">
        <v>14</v>
      </c>
      <c r="Y554" s="113">
        <v>5800</v>
      </c>
      <c r="Z554" s="113">
        <v>9900000</v>
      </c>
      <c r="AA554" s="138">
        <v>1</v>
      </c>
      <c r="AB554" s="100" t="s">
        <v>2613</v>
      </c>
    </row>
    <row r="555" spans="1:28" ht="15" customHeight="1" x14ac:dyDescent="0.25">
      <c r="A555" s="97" t="s">
        <v>1866</v>
      </c>
      <c r="B555" s="98">
        <v>0</v>
      </c>
      <c r="C555" s="99" t="s">
        <v>1567</v>
      </c>
      <c r="D555" s="99" t="s">
        <v>3</v>
      </c>
      <c r="E555" s="97" t="s">
        <v>243</v>
      </c>
      <c r="F555" s="99" t="s">
        <v>248</v>
      </c>
      <c r="G555" s="99" t="s">
        <v>249</v>
      </c>
      <c r="H555" s="101">
        <v>42927</v>
      </c>
      <c r="I555" s="101">
        <v>42927</v>
      </c>
      <c r="J555" s="102" t="s">
        <v>246</v>
      </c>
      <c r="K555" s="103"/>
      <c r="L555" s="99" t="s">
        <v>247</v>
      </c>
      <c r="M555" s="105">
        <v>0</v>
      </c>
      <c r="N555" s="105">
        <v>1700</v>
      </c>
      <c r="O555" s="103"/>
      <c r="P555" s="101"/>
      <c r="Q555" s="103"/>
      <c r="R555" s="105">
        <v>1700</v>
      </c>
      <c r="S555" s="102"/>
      <c r="T555" s="99"/>
      <c r="U555" s="102" t="s">
        <v>11</v>
      </c>
      <c r="V555" s="102" t="s">
        <v>12</v>
      </c>
      <c r="W555" s="102" t="s">
        <v>13</v>
      </c>
      <c r="X555" s="102" t="s">
        <v>14</v>
      </c>
      <c r="Y555" s="113">
        <v>5800</v>
      </c>
      <c r="Z555" s="108">
        <v>9900000</v>
      </c>
      <c r="AA555" s="138">
        <v>1</v>
      </c>
      <c r="AB555" s="99" t="s">
        <v>2614</v>
      </c>
    </row>
    <row r="556" spans="1:28" ht="15" customHeight="1" x14ac:dyDescent="0.25">
      <c r="A556" s="97" t="s">
        <v>1866</v>
      </c>
      <c r="B556" s="98">
        <v>0</v>
      </c>
      <c r="C556" s="99" t="s">
        <v>1567</v>
      </c>
      <c r="D556" s="99" t="s">
        <v>3</v>
      </c>
      <c r="E556" s="97" t="s">
        <v>243</v>
      </c>
      <c r="F556" s="99" t="s">
        <v>250</v>
      </c>
      <c r="G556" s="99" t="s">
        <v>251</v>
      </c>
      <c r="H556" s="101">
        <v>42950</v>
      </c>
      <c r="I556" s="101">
        <v>42950</v>
      </c>
      <c r="J556" s="102" t="s">
        <v>246</v>
      </c>
      <c r="K556" s="103"/>
      <c r="L556" s="99" t="s">
        <v>247</v>
      </c>
      <c r="M556" s="105">
        <v>0</v>
      </c>
      <c r="N556" s="105">
        <v>45000</v>
      </c>
      <c r="O556" s="103"/>
      <c r="P556" s="101"/>
      <c r="Q556" s="103"/>
      <c r="R556" s="105">
        <v>45000</v>
      </c>
      <c r="S556" s="102"/>
      <c r="T556" s="99"/>
      <c r="U556" s="102" t="s">
        <v>11</v>
      </c>
      <c r="V556" s="102" t="s">
        <v>12</v>
      </c>
      <c r="W556" s="102" t="s">
        <v>13</v>
      </c>
      <c r="X556" s="102" t="s">
        <v>14</v>
      </c>
      <c r="Y556" s="113">
        <v>5800</v>
      </c>
      <c r="Z556" s="108">
        <v>9900000</v>
      </c>
      <c r="AA556" s="138">
        <v>1</v>
      </c>
      <c r="AB556" s="99" t="s">
        <v>2615</v>
      </c>
    </row>
    <row r="557" spans="1:28" x14ac:dyDescent="0.25">
      <c r="A557" s="97" t="s">
        <v>1866</v>
      </c>
      <c r="B557" s="98">
        <v>0</v>
      </c>
      <c r="C557" s="99" t="s">
        <v>1567</v>
      </c>
      <c r="D557" s="99" t="s">
        <v>3</v>
      </c>
      <c r="E557" s="97" t="s">
        <v>243</v>
      </c>
      <c r="F557" s="99" t="s">
        <v>252</v>
      </c>
      <c r="G557" s="99" t="s">
        <v>253</v>
      </c>
      <c r="H557" s="101">
        <v>42927</v>
      </c>
      <c r="I557" s="101">
        <v>42927</v>
      </c>
      <c r="J557" s="102" t="s">
        <v>246</v>
      </c>
      <c r="K557" s="103"/>
      <c r="L557" s="99" t="s">
        <v>247</v>
      </c>
      <c r="M557" s="105">
        <v>0</v>
      </c>
      <c r="N557" s="105">
        <v>115000</v>
      </c>
      <c r="O557" s="103"/>
      <c r="P557" s="101"/>
      <c r="Q557" s="103"/>
      <c r="R557" s="105">
        <v>115000</v>
      </c>
      <c r="S557" s="102"/>
      <c r="T557" s="99"/>
      <c r="U557" s="102" t="s">
        <v>11</v>
      </c>
      <c r="V557" s="102" t="s">
        <v>12</v>
      </c>
      <c r="W557" s="102" t="s">
        <v>13</v>
      </c>
      <c r="X557" s="102" t="s">
        <v>14</v>
      </c>
      <c r="Y557" s="113">
        <v>5800</v>
      </c>
      <c r="Z557" s="108">
        <v>9900000</v>
      </c>
      <c r="AA557" s="138">
        <v>1</v>
      </c>
      <c r="AB557" s="99" t="s">
        <v>2616</v>
      </c>
    </row>
    <row r="558" spans="1:28" x14ac:dyDescent="0.25">
      <c r="A558" s="97" t="s">
        <v>1866</v>
      </c>
      <c r="B558" s="98">
        <v>0</v>
      </c>
      <c r="C558" s="99" t="s">
        <v>1567</v>
      </c>
      <c r="D558" s="99" t="s">
        <v>3</v>
      </c>
      <c r="E558" s="97" t="s">
        <v>243</v>
      </c>
      <c r="F558" s="99" t="s">
        <v>254</v>
      </c>
      <c r="G558" s="99" t="s">
        <v>255</v>
      </c>
      <c r="H558" s="101">
        <v>43083</v>
      </c>
      <c r="I558" s="101">
        <v>43083</v>
      </c>
      <c r="J558" s="102" t="s">
        <v>246</v>
      </c>
      <c r="K558" s="103"/>
      <c r="L558" s="99" t="s">
        <v>247</v>
      </c>
      <c r="M558" s="105">
        <v>0</v>
      </c>
      <c r="N558" s="105">
        <v>11211.58</v>
      </c>
      <c r="O558" s="103"/>
      <c r="P558" s="101"/>
      <c r="Q558" s="103"/>
      <c r="R558" s="105">
        <v>11211.58</v>
      </c>
      <c r="S558" s="102"/>
      <c r="T558" s="99"/>
      <c r="U558" s="102" t="s">
        <v>11</v>
      </c>
      <c r="V558" s="102" t="s">
        <v>12</v>
      </c>
      <c r="W558" s="102" t="s">
        <v>13</v>
      </c>
      <c r="X558" s="102" t="s">
        <v>14</v>
      </c>
      <c r="Y558" s="113">
        <v>5800</v>
      </c>
      <c r="Z558" s="108">
        <v>9900000</v>
      </c>
      <c r="AA558" s="138">
        <v>1</v>
      </c>
      <c r="AB558" s="99" t="s">
        <v>2617</v>
      </c>
    </row>
    <row r="559" spans="1:28" x14ac:dyDescent="0.25">
      <c r="A559" s="97" t="s">
        <v>1866</v>
      </c>
      <c r="B559" s="98">
        <v>0</v>
      </c>
      <c r="C559" s="97" t="s">
        <v>1567</v>
      </c>
      <c r="D559" s="97" t="s">
        <v>3</v>
      </c>
      <c r="E559" s="97" t="s">
        <v>243</v>
      </c>
      <c r="F559" s="100" t="s">
        <v>256</v>
      </c>
      <c r="G559" s="97" t="s">
        <v>257</v>
      </c>
      <c r="H559" s="101">
        <v>42928</v>
      </c>
      <c r="I559" s="101">
        <v>42928</v>
      </c>
      <c r="J559" s="102" t="s">
        <v>246</v>
      </c>
      <c r="K559" s="103"/>
      <c r="L559" s="104" t="s">
        <v>247</v>
      </c>
      <c r="M559" s="105">
        <v>0</v>
      </c>
      <c r="N559" s="106">
        <v>240</v>
      </c>
      <c r="O559" s="103"/>
      <c r="P559" s="101"/>
      <c r="Q559" s="103"/>
      <c r="R559" s="106">
        <v>240</v>
      </c>
      <c r="S559" s="102"/>
      <c r="T559" s="104"/>
      <c r="U559" s="102" t="s">
        <v>11</v>
      </c>
      <c r="V559" s="102" t="s">
        <v>12</v>
      </c>
      <c r="W559" s="102" t="s">
        <v>13</v>
      </c>
      <c r="X559" s="102" t="s">
        <v>14</v>
      </c>
      <c r="Y559" s="108">
        <v>5800</v>
      </c>
      <c r="Z559" s="108">
        <v>9900000</v>
      </c>
      <c r="AA559" s="138">
        <v>5.6153486195601307E-3</v>
      </c>
      <c r="AB559" s="99" t="s">
        <v>2618</v>
      </c>
    </row>
    <row r="560" spans="1:28" x14ac:dyDescent="0.25">
      <c r="A560" s="97" t="s">
        <v>1866</v>
      </c>
      <c r="B560" s="98">
        <v>0</v>
      </c>
      <c r="C560" s="97" t="s">
        <v>1567</v>
      </c>
      <c r="D560" s="97" t="s">
        <v>3</v>
      </c>
      <c r="E560" s="97" t="s">
        <v>243</v>
      </c>
      <c r="F560" s="100" t="s">
        <v>256</v>
      </c>
      <c r="G560" s="97" t="s">
        <v>257</v>
      </c>
      <c r="H560" s="101">
        <v>42928</v>
      </c>
      <c r="I560" s="101">
        <v>42928</v>
      </c>
      <c r="J560" s="102" t="s">
        <v>246</v>
      </c>
      <c r="K560" s="103"/>
      <c r="L560" s="104" t="s">
        <v>247</v>
      </c>
      <c r="M560" s="105">
        <v>0</v>
      </c>
      <c r="N560" s="106">
        <v>42500</v>
      </c>
      <c r="O560" s="103"/>
      <c r="P560" s="101"/>
      <c r="Q560" s="103"/>
      <c r="R560" s="106">
        <v>42500</v>
      </c>
      <c r="S560" s="102"/>
      <c r="T560" s="104"/>
      <c r="U560" s="102" t="s">
        <v>11</v>
      </c>
      <c r="V560" s="102" t="s">
        <v>12</v>
      </c>
      <c r="W560" s="102" t="s">
        <v>13</v>
      </c>
      <c r="X560" s="102" t="s">
        <v>14</v>
      </c>
      <c r="Y560" s="108">
        <v>5800</v>
      </c>
      <c r="Z560" s="108">
        <v>9900000</v>
      </c>
      <c r="AA560" s="138">
        <v>0.99438465138043985</v>
      </c>
      <c r="AB560" s="99" t="s">
        <v>2618</v>
      </c>
    </row>
    <row r="561" spans="1:28" ht="15" customHeight="1" x14ac:dyDescent="0.25">
      <c r="A561" s="97" t="s">
        <v>1866</v>
      </c>
      <c r="B561" s="98">
        <v>0</v>
      </c>
      <c r="C561" s="97" t="s">
        <v>1567</v>
      </c>
      <c r="D561" s="97" t="s">
        <v>3</v>
      </c>
      <c r="E561" s="97" t="s">
        <v>243</v>
      </c>
      <c r="F561" s="100" t="s">
        <v>258</v>
      </c>
      <c r="G561" s="97" t="s">
        <v>251</v>
      </c>
      <c r="H561" s="101">
        <v>42947</v>
      </c>
      <c r="I561" s="101">
        <v>42947</v>
      </c>
      <c r="J561" s="102" t="s">
        <v>246</v>
      </c>
      <c r="K561" s="103"/>
      <c r="L561" s="104" t="s">
        <v>247</v>
      </c>
      <c r="M561" s="105">
        <v>0</v>
      </c>
      <c r="N561" s="106">
        <v>37000</v>
      </c>
      <c r="O561" s="103"/>
      <c r="P561" s="101"/>
      <c r="Q561" s="103"/>
      <c r="R561" s="106">
        <v>37000</v>
      </c>
      <c r="S561" s="102"/>
      <c r="T561" s="104"/>
      <c r="U561" s="102" t="s">
        <v>11</v>
      </c>
      <c r="V561" s="102" t="s">
        <v>12</v>
      </c>
      <c r="W561" s="102" t="s">
        <v>13</v>
      </c>
      <c r="X561" s="102" t="s">
        <v>14</v>
      </c>
      <c r="Y561" s="108">
        <v>5800</v>
      </c>
      <c r="Z561" s="108">
        <v>9900000</v>
      </c>
      <c r="AA561" s="138">
        <v>1</v>
      </c>
      <c r="AB561" s="99" t="s">
        <v>2615</v>
      </c>
    </row>
    <row r="562" spans="1:28" ht="15" customHeight="1" x14ac:dyDescent="0.25">
      <c r="A562" s="97" t="s">
        <v>1866</v>
      </c>
      <c r="B562" s="98">
        <v>0</v>
      </c>
      <c r="C562" s="97" t="s">
        <v>1567</v>
      </c>
      <c r="D562" s="97" t="s">
        <v>3</v>
      </c>
      <c r="E562" s="97" t="s">
        <v>243</v>
      </c>
      <c r="F562" s="100" t="s">
        <v>259</v>
      </c>
      <c r="G562" s="97" t="s">
        <v>260</v>
      </c>
      <c r="H562" s="101">
        <v>42927</v>
      </c>
      <c r="I562" s="101">
        <v>42927</v>
      </c>
      <c r="J562" s="102" t="s">
        <v>246</v>
      </c>
      <c r="K562" s="103"/>
      <c r="L562" s="104" t="s">
        <v>247</v>
      </c>
      <c r="M562" s="105">
        <v>0</v>
      </c>
      <c r="N562" s="106">
        <v>647.67999999999995</v>
      </c>
      <c r="O562" s="103"/>
      <c r="P562" s="101"/>
      <c r="Q562" s="103"/>
      <c r="R562" s="106">
        <v>647.67999999999995</v>
      </c>
      <c r="S562" s="102"/>
      <c r="T562" s="104"/>
      <c r="U562" s="102" t="s">
        <v>11</v>
      </c>
      <c r="V562" s="102" t="s">
        <v>12</v>
      </c>
      <c r="W562" s="102" t="s">
        <v>13</v>
      </c>
      <c r="X562" s="102" t="s">
        <v>14</v>
      </c>
      <c r="Y562" s="108">
        <v>5800</v>
      </c>
      <c r="Z562" s="108">
        <v>9900000</v>
      </c>
      <c r="AA562" s="138">
        <v>1</v>
      </c>
      <c r="AB562" s="99" t="s">
        <v>2619</v>
      </c>
    </row>
    <row r="563" spans="1:28" ht="15" customHeight="1" x14ac:dyDescent="0.25">
      <c r="A563" s="97" t="s">
        <v>1866</v>
      </c>
      <c r="B563" s="98">
        <v>0</v>
      </c>
      <c r="C563" s="97" t="s">
        <v>1567</v>
      </c>
      <c r="D563" s="97" t="s">
        <v>3</v>
      </c>
      <c r="E563" s="97" t="s">
        <v>243</v>
      </c>
      <c r="F563" s="100" t="s">
        <v>259</v>
      </c>
      <c r="G563" s="97" t="s">
        <v>261</v>
      </c>
      <c r="H563" s="101">
        <v>42951</v>
      </c>
      <c r="I563" s="101">
        <v>42951</v>
      </c>
      <c r="J563" s="102" t="s">
        <v>246</v>
      </c>
      <c r="K563" s="103"/>
      <c r="L563" s="104" t="s">
        <v>247</v>
      </c>
      <c r="M563" s="105">
        <v>0</v>
      </c>
      <c r="N563" s="106">
        <v>550</v>
      </c>
      <c r="O563" s="103"/>
      <c r="P563" s="101"/>
      <c r="Q563" s="103"/>
      <c r="R563" s="106">
        <v>550</v>
      </c>
      <c r="S563" s="102"/>
      <c r="T563" s="104"/>
      <c r="U563" s="102" t="s">
        <v>11</v>
      </c>
      <c r="V563" s="102" t="s">
        <v>12</v>
      </c>
      <c r="W563" s="102" t="s">
        <v>13</v>
      </c>
      <c r="X563" s="102" t="s">
        <v>14</v>
      </c>
      <c r="Y563" s="108">
        <v>5800</v>
      </c>
      <c r="Z563" s="108">
        <v>9900000</v>
      </c>
      <c r="AA563" s="138">
        <v>1</v>
      </c>
      <c r="AB563" s="99" t="s">
        <v>2620</v>
      </c>
    </row>
    <row r="564" spans="1:28" ht="15" customHeight="1" x14ac:dyDescent="0.25">
      <c r="A564" s="97" t="s">
        <v>1866</v>
      </c>
      <c r="B564" s="98">
        <v>0</v>
      </c>
      <c r="C564" s="97" t="s">
        <v>1567</v>
      </c>
      <c r="D564" s="97" t="s">
        <v>3</v>
      </c>
      <c r="E564" s="97" t="s">
        <v>243</v>
      </c>
      <c r="F564" s="100" t="s">
        <v>262</v>
      </c>
      <c r="G564" s="97" t="s">
        <v>251</v>
      </c>
      <c r="H564" s="101">
        <v>42950</v>
      </c>
      <c r="I564" s="101">
        <v>42950</v>
      </c>
      <c r="J564" s="102" t="s">
        <v>246</v>
      </c>
      <c r="K564" s="103"/>
      <c r="L564" s="104" t="s">
        <v>247</v>
      </c>
      <c r="M564" s="105">
        <v>0</v>
      </c>
      <c r="N564" s="106">
        <v>35000</v>
      </c>
      <c r="O564" s="103"/>
      <c r="P564" s="101"/>
      <c r="Q564" s="103"/>
      <c r="R564" s="106">
        <v>35000</v>
      </c>
      <c r="S564" s="102"/>
      <c r="T564" s="104"/>
      <c r="U564" s="102" t="s">
        <v>11</v>
      </c>
      <c r="V564" s="102" t="s">
        <v>12</v>
      </c>
      <c r="W564" s="102" t="s">
        <v>13</v>
      </c>
      <c r="X564" s="102" t="s">
        <v>14</v>
      </c>
      <c r="Y564" s="108">
        <v>5800</v>
      </c>
      <c r="Z564" s="108">
        <v>9900000</v>
      </c>
      <c r="AA564" s="138">
        <v>1</v>
      </c>
      <c r="AB564" s="99" t="s">
        <v>2615</v>
      </c>
    </row>
    <row r="565" spans="1:28" ht="15" customHeight="1" x14ac:dyDescent="0.25">
      <c r="A565" s="97" t="s">
        <v>1866</v>
      </c>
      <c r="B565" s="98">
        <v>0</v>
      </c>
      <c r="C565" s="97" t="s">
        <v>1567</v>
      </c>
      <c r="D565" s="97" t="s">
        <v>3</v>
      </c>
      <c r="E565" s="97" t="s">
        <v>243</v>
      </c>
      <c r="F565" s="100" t="s">
        <v>263</v>
      </c>
      <c r="G565" s="97" t="s">
        <v>264</v>
      </c>
      <c r="H565" s="101">
        <v>42928</v>
      </c>
      <c r="I565" s="101">
        <v>42928</v>
      </c>
      <c r="J565" s="102" t="s">
        <v>246</v>
      </c>
      <c r="K565" s="103"/>
      <c r="L565" s="104" t="s">
        <v>247</v>
      </c>
      <c r="M565" s="105">
        <v>0</v>
      </c>
      <c r="N565" s="106">
        <v>550</v>
      </c>
      <c r="O565" s="103"/>
      <c r="P565" s="101"/>
      <c r="Q565" s="103"/>
      <c r="R565" s="106">
        <v>550</v>
      </c>
      <c r="S565" s="102"/>
      <c r="T565" s="104"/>
      <c r="U565" s="102" t="s">
        <v>11</v>
      </c>
      <c r="V565" s="102" t="s">
        <v>12</v>
      </c>
      <c r="W565" s="102" t="s">
        <v>13</v>
      </c>
      <c r="X565" s="102" t="s">
        <v>14</v>
      </c>
      <c r="Y565" s="108">
        <v>5800</v>
      </c>
      <c r="Z565" s="108">
        <v>9900000</v>
      </c>
      <c r="AA565" s="138">
        <v>1</v>
      </c>
      <c r="AB565" s="99" t="s">
        <v>2621</v>
      </c>
    </row>
    <row r="566" spans="1:28" ht="15" customHeight="1" x14ac:dyDescent="0.25">
      <c r="A566" s="97" t="s">
        <v>1866</v>
      </c>
      <c r="B566" s="98">
        <v>0</v>
      </c>
      <c r="C566" s="97" t="s">
        <v>1567</v>
      </c>
      <c r="D566" s="97" t="s">
        <v>3</v>
      </c>
      <c r="E566" s="97" t="s">
        <v>243</v>
      </c>
      <c r="F566" s="100" t="s">
        <v>265</v>
      </c>
      <c r="G566" s="97" t="s">
        <v>265</v>
      </c>
      <c r="H566" s="101">
        <v>42928</v>
      </c>
      <c r="I566" s="101">
        <v>42928</v>
      </c>
      <c r="J566" s="102" t="s">
        <v>6</v>
      </c>
      <c r="K566" s="103"/>
      <c r="L566" s="104" t="s">
        <v>247</v>
      </c>
      <c r="M566" s="105">
        <v>0</v>
      </c>
      <c r="N566" s="106">
        <v>175000</v>
      </c>
      <c r="O566" s="103"/>
      <c r="P566" s="101"/>
      <c r="Q566" s="103"/>
      <c r="R566" s="106">
        <v>175000</v>
      </c>
      <c r="S566" s="102"/>
      <c r="T566" s="104"/>
      <c r="U566" s="102" t="s">
        <v>11</v>
      </c>
      <c r="V566" s="102" t="s">
        <v>12</v>
      </c>
      <c r="W566" s="102" t="s">
        <v>13</v>
      </c>
      <c r="X566" s="102" t="s">
        <v>14</v>
      </c>
      <c r="Y566" s="108">
        <v>5800</v>
      </c>
      <c r="Z566" s="108">
        <v>9900000</v>
      </c>
      <c r="AA566" s="138">
        <v>1</v>
      </c>
      <c r="AB566" s="99" t="s">
        <v>2612</v>
      </c>
    </row>
    <row r="567" spans="1:28" ht="15" customHeight="1" x14ac:dyDescent="0.25">
      <c r="A567" s="97" t="s">
        <v>1867</v>
      </c>
      <c r="B567" s="98">
        <v>0</v>
      </c>
      <c r="C567" s="97" t="s">
        <v>1571</v>
      </c>
      <c r="D567" s="97" t="s">
        <v>3</v>
      </c>
      <c r="E567" s="97" t="s">
        <v>350</v>
      </c>
      <c r="F567" s="100" t="s">
        <v>354</v>
      </c>
      <c r="G567" s="97" t="s">
        <v>351</v>
      </c>
      <c r="H567" s="101">
        <v>43282</v>
      </c>
      <c r="I567" s="101">
        <v>43360</v>
      </c>
      <c r="J567" s="102" t="s">
        <v>269</v>
      </c>
      <c r="K567" s="103"/>
      <c r="L567" s="104" t="s">
        <v>352</v>
      </c>
      <c r="M567" s="105">
        <v>0</v>
      </c>
      <c r="N567" s="106">
        <v>16080</v>
      </c>
      <c r="O567" s="103">
        <v>966301</v>
      </c>
      <c r="P567" s="101">
        <v>43360</v>
      </c>
      <c r="Q567" s="103">
        <v>24789789</v>
      </c>
      <c r="R567" s="106">
        <v>16080</v>
      </c>
      <c r="S567" s="102"/>
      <c r="T567" s="104"/>
      <c r="U567" s="102" t="s">
        <v>11</v>
      </c>
      <c r="V567" s="102" t="s">
        <v>12</v>
      </c>
      <c r="W567" s="102" t="s">
        <v>13</v>
      </c>
      <c r="X567" s="102" t="s">
        <v>14</v>
      </c>
      <c r="Y567" s="108">
        <v>6210</v>
      </c>
      <c r="Z567" s="108">
        <v>9851100</v>
      </c>
      <c r="AA567" s="138">
        <v>0.67</v>
      </c>
      <c r="AB567" s="99" t="s">
        <v>2842</v>
      </c>
    </row>
    <row r="568" spans="1:28" ht="15" customHeight="1" x14ac:dyDescent="0.25">
      <c r="A568" s="97" t="s">
        <v>1867</v>
      </c>
      <c r="B568" s="98">
        <v>0</v>
      </c>
      <c r="C568" s="97" t="s">
        <v>1571</v>
      </c>
      <c r="D568" s="97" t="s">
        <v>3</v>
      </c>
      <c r="E568" s="97" t="s">
        <v>350</v>
      </c>
      <c r="F568" s="100" t="s">
        <v>354</v>
      </c>
      <c r="G568" s="97" t="s">
        <v>351</v>
      </c>
      <c r="H568" s="101">
        <v>43282</v>
      </c>
      <c r="I568" s="101">
        <v>43392</v>
      </c>
      <c r="J568" s="102" t="s">
        <v>269</v>
      </c>
      <c r="K568" s="103"/>
      <c r="L568" s="104" t="s">
        <v>352</v>
      </c>
      <c r="M568" s="105">
        <v>0</v>
      </c>
      <c r="N568" s="106">
        <v>6720</v>
      </c>
      <c r="O568" s="103">
        <v>966422</v>
      </c>
      <c r="P568" s="101">
        <v>43392</v>
      </c>
      <c r="Q568" s="103">
        <v>24871020</v>
      </c>
      <c r="R568" s="106">
        <v>6720</v>
      </c>
      <c r="S568" s="102"/>
      <c r="T568" s="104"/>
      <c r="U568" s="102" t="s">
        <v>11</v>
      </c>
      <c r="V568" s="102" t="s">
        <v>12</v>
      </c>
      <c r="W568" s="102" t="s">
        <v>13</v>
      </c>
      <c r="X568" s="102" t="s">
        <v>14</v>
      </c>
      <c r="Y568" s="108">
        <v>6210</v>
      </c>
      <c r="Z568" s="108">
        <v>9851100</v>
      </c>
      <c r="AA568" s="138">
        <v>0.28000000000000003</v>
      </c>
      <c r="AB568" s="99" t="s">
        <v>2842</v>
      </c>
    </row>
    <row r="569" spans="1:28" ht="15" customHeight="1" x14ac:dyDescent="0.25">
      <c r="A569" s="97" t="s">
        <v>1867</v>
      </c>
      <c r="B569" s="98">
        <v>0</v>
      </c>
      <c r="C569" s="97" t="s">
        <v>1571</v>
      </c>
      <c r="D569" s="97" t="s">
        <v>3</v>
      </c>
      <c r="E569" s="97" t="s">
        <v>350</v>
      </c>
      <c r="F569" s="100" t="s">
        <v>354</v>
      </c>
      <c r="G569" s="97" t="s">
        <v>351</v>
      </c>
      <c r="H569" s="101">
        <v>43282</v>
      </c>
      <c r="I569" s="101">
        <v>44349</v>
      </c>
      <c r="J569" s="102" t="s">
        <v>1051</v>
      </c>
      <c r="K569" s="103" t="s">
        <v>353</v>
      </c>
      <c r="L569" s="104" t="s">
        <v>352</v>
      </c>
      <c r="M569" s="105">
        <v>0</v>
      </c>
      <c r="N569" s="106">
        <v>1200</v>
      </c>
      <c r="O569" s="103">
        <v>969692</v>
      </c>
      <c r="P569" s="101">
        <v>44349</v>
      </c>
      <c r="Q569" s="103" t="s">
        <v>2604</v>
      </c>
      <c r="R569" s="106">
        <v>1200</v>
      </c>
      <c r="S569" s="102"/>
      <c r="T569" s="104"/>
      <c r="U569" s="102" t="s">
        <v>11</v>
      </c>
      <c r="V569" s="102" t="s">
        <v>12</v>
      </c>
      <c r="W569" s="102" t="s">
        <v>13</v>
      </c>
      <c r="X569" s="102" t="s">
        <v>14</v>
      </c>
      <c r="Y569" s="108">
        <v>6210</v>
      </c>
      <c r="Z569" s="108">
        <v>9851100</v>
      </c>
      <c r="AA569" s="138">
        <v>0.05</v>
      </c>
      <c r="AB569" s="99" t="s">
        <v>2842</v>
      </c>
    </row>
    <row r="570" spans="1:28" ht="15" customHeight="1" x14ac:dyDescent="0.25">
      <c r="A570" s="97" t="s">
        <v>1867</v>
      </c>
      <c r="B570" s="98">
        <v>0</v>
      </c>
      <c r="C570" s="97" t="s">
        <v>1571</v>
      </c>
      <c r="D570" s="97" t="s">
        <v>3</v>
      </c>
      <c r="E570" s="97" t="s">
        <v>350</v>
      </c>
      <c r="F570" s="100" t="s">
        <v>354</v>
      </c>
      <c r="G570" s="97" t="s">
        <v>351</v>
      </c>
      <c r="H570" s="101">
        <v>43282</v>
      </c>
      <c r="I570" s="101">
        <v>44942</v>
      </c>
      <c r="J570" s="102" t="s">
        <v>2726</v>
      </c>
      <c r="K570" s="103" t="s">
        <v>355</v>
      </c>
      <c r="L570" s="104" t="s">
        <v>486</v>
      </c>
      <c r="M570" s="105">
        <v>5500</v>
      </c>
      <c r="N570" s="106">
        <v>5500</v>
      </c>
      <c r="O570" s="103"/>
      <c r="P570" s="101"/>
      <c r="Q570" s="103"/>
      <c r="R570" s="106">
        <v>0</v>
      </c>
      <c r="S570" s="102"/>
      <c r="T570" s="104"/>
      <c r="U570" s="102" t="s">
        <v>11</v>
      </c>
      <c r="V570" s="102" t="s">
        <v>12</v>
      </c>
      <c r="W570" s="102" t="s">
        <v>13</v>
      </c>
      <c r="X570" s="102" t="s">
        <v>14</v>
      </c>
      <c r="Y570" s="108">
        <v>6210</v>
      </c>
      <c r="Z570" s="108">
        <v>9851100</v>
      </c>
      <c r="AA570" s="138">
        <v>0</v>
      </c>
      <c r="AB570" s="99" t="s">
        <v>970</v>
      </c>
    </row>
    <row r="571" spans="1:28" ht="15" customHeight="1" x14ac:dyDescent="0.25">
      <c r="A571" s="97" t="s">
        <v>1870</v>
      </c>
      <c r="B571" s="98">
        <v>4</v>
      </c>
      <c r="C571" s="99" t="s">
        <v>1562</v>
      </c>
      <c r="D571" s="97" t="s">
        <v>431</v>
      </c>
      <c r="E571" s="97" t="s">
        <v>4</v>
      </c>
      <c r="F571" s="100" t="s">
        <v>5</v>
      </c>
      <c r="G571" s="97" t="s">
        <v>1288</v>
      </c>
      <c r="H571" s="101">
        <v>43647</v>
      </c>
      <c r="I571" s="101">
        <v>43748</v>
      </c>
      <c r="J571" s="102" t="s">
        <v>6</v>
      </c>
      <c r="K571" s="103" t="s">
        <v>7</v>
      </c>
      <c r="L571" s="104" t="s">
        <v>8</v>
      </c>
      <c r="M571" s="105">
        <v>0</v>
      </c>
      <c r="N571" s="106">
        <v>15596.67</v>
      </c>
      <c r="O571" s="103" t="s">
        <v>29</v>
      </c>
      <c r="P571" s="101">
        <v>43748</v>
      </c>
      <c r="Q571" s="103" t="s">
        <v>25</v>
      </c>
      <c r="R571" s="106">
        <v>15596.67</v>
      </c>
      <c r="S571" s="102"/>
      <c r="T571" s="104"/>
      <c r="U571" s="102" t="s">
        <v>11</v>
      </c>
      <c r="V571" s="102" t="s">
        <v>12</v>
      </c>
      <c r="W571" s="102" t="s">
        <v>13</v>
      </c>
      <c r="X571" s="102" t="s">
        <v>14</v>
      </c>
      <c r="Y571" s="108">
        <v>4300</v>
      </c>
      <c r="Z571" s="108">
        <v>9091101</v>
      </c>
      <c r="AA571" s="138">
        <v>3.5898290168794238E-3</v>
      </c>
      <c r="AB571" s="99" t="s">
        <v>2843</v>
      </c>
    </row>
    <row r="572" spans="1:28" ht="15" customHeight="1" x14ac:dyDescent="0.25">
      <c r="A572" s="97" t="s">
        <v>1870</v>
      </c>
      <c r="B572" s="98">
        <v>4</v>
      </c>
      <c r="C572" s="99" t="s">
        <v>1562</v>
      </c>
      <c r="D572" s="97" t="s">
        <v>431</v>
      </c>
      <c r="E572" s="97" t="s">
        <v>4</v>
      </c>
      <c r="F572" s="100" t="s">
        <v>5</v>
      </c>
      <c r="G572" s="97" t="s">
        <v>1288</v>
      </c>
      <c r="H572" s="101">
        <v>43647</v>
      </c>
      <c r="I572" s="101">
        <v>43748</v>
      </c>
      <c r="J572" s="102" t="s">
        <v>6</v>
      </c>
      <c r="K572" s="103" t="s">
        <v>7</v>
      </c>
      <c r="L572" s="104" t="s">
        <v>8</v>
      </c>
      <c r="M572" s="105">
        <v>0</v>
      </c>
      <c r="N572" s="106">
        <v>15206.76</v>
      </c>
      <c r="O572" s="103" t="s">
        <v>81</v>
      </c>
      <c r="P572" s="101">
        <v>43748</v>
      </c>
      <c r="Q572" s="103" t="s">
        <v>25</v>
      </c>
      <c r="R572" s="106">
        <v>15206.76</v>
      </c>
      <c r="S572" s="102"/>
      <c r="T572" s="104"/>
      <c r="U572" s="102" t="s">
        <v>11</v>
      </c>
      <c r="V572" s="102" t="s">
        <v>12</v>
      </c>
      <c r="W572" s="102" t="s">
        <v>13</v>
      </c>
      <c r="X572" s="102" t="s">
        <v>14</v>
      </c>
      <c r="Y572" s="108">
        <v>4300</v>
      </c>
      <c r="Z572" s="108">
        <v>9091101</v>
      </c>
      <c r="AA572" s="138">
        <v>3.5000848450804788E-3</v>
      </c>
      <c r="AB572" s="99" t="s">
        <v>2843</v>
      </c>
    </row>
    <row r="573" spans="1:28" ht="15" customHeight="1" x14ac:dyDescent="0.25">
      <c r="A573" s="97" t="s">
        <v>1870</v>
      </c>
      <c r="B573" s="98">
        <v>4</v>
      </c>
      <c r="C573" s="99" t="s">
        <v>1562</v>
      </c>
      <c r="D573" s="97" t="s">
        <v>431</v>
      </c>
      <c r="E573" s="97" t="s">
        <v>4</v>
      </c>
      <c r="F573" s="100" t="s">
        <v>5</v>
      </c>
      <c r="G573" s="97" t="s">
        <v>1288</v>
      </c>
      <c r="H573" s="101">
        <v>43647</v>
      </c>
      <c r="I573" s="101">
        <v>43748</v>
      </c>
      <c r="J573" s="102" t="s">
        <v>6</v>
      </c>
      <c r="K573" s="103" t="s">
        <v>7</v>
      </c>
      <c r="L573" s="104" t="s">
        <v>8</v>
      </c>
      <c r="M573" s="105">
        <v>0</v>
      </c>
      <c r="N573" s="106">
        <v>200</v>
      </c>
      <c r="O573" s="103" t="s">
        <v>29</v>
      </c>
      <c r="P573" s="101">
        <v>43748</v>
      </c>
      <c r="Q573" s="103" t="s">
        <v>25</v>
      </c>
      <c r="R573" s="106">
        <v>200</v>
      </c>
      <c r="S573" s="102"/>
      <c r="T573" s="104"/>
      <c r="U573" s="102" t="s">
        <v>11</v>
      </c>
      <c r="V573" s="102" t="s">
        <v>12</v>
      </c>
      <c r="W573" s="102" t="s">
        <v>13</v>
      </c>
      <c r="X573" s="102" t="s">
        <v>14</v>
      </c>
      <c r="Y573" s="108">
        <v>4340</v>
      </c>
      <c r="Z573" s="108">
        <v>9091101</v>
      </c>
      <c r="AA573" s="138">
        <v>4.6033275268110739E-5</v>
      </c>
      <c r="AB573" s="99" t="s">
        <v>2843</v>
      </c>
    </row>
    <row r="574" spans="1:28" ht="15" customHeight="1" x14ac:dyDescent="0.25">
      <c r="A574" s="97" t="s">
        <v>1870</v>
      </c>
      <c r="B574" s="98">
        <v>4</v>
      </c>
      <c r="C574" s="99" t="s">
        <v>1562</v>
      </c>
      <c r="D574" s="97" t="s">
        <v>431</v>
      </c>
      <c r="E574" s="97" t="s">
        <v>4</v>
      </c>
      <c r="F574" s="100" t="s">
        <v>5</v>
      </c>
      <c r="G574" s="97" t="s">
        <v>1288</v>
      </c>
      <c r="H574" s="101">
        <v>43647</v>
      </c>
      <c r="I574" s="101">
        <v>43748</v>
      </c>
      <c r="J574" s="102" t="s">
        <v>6</v>
      </c>
      <c r="K574" s="103" t="s">
        <v>7</v>
      </c>
      <c r="L574" s="104" t="s">
        <v>8</v>
      </c>
      <c r="M574" s="105">
        <v>0</v>
      </c>
      <c r="N574" s="106">
        <v>120</v>
      </c>
      <c r="O574" s="103" t="s">
        <v>29</v>
      </c>
      <c r="P574" s="101">
        <v>43748</v>
      </c>
      <c r="Q574" s="103" t="s">
        <v>25</v>
      </c>
      <c r="R574" s="106">
        <v>120</v>
      </c>
      <c r="S574" s="102"/>
      <c r="T574" s="104"/>
      <c r="U574" s="102" t="s">
        <v>11</v>
      </c>
      <c r="V574" s="102" t="s">
        <v>12</v>
      </c>
      <c r="W574" s="102" t="s">
        <v>13</v>
      </c>
      <c r="X574" s="102" t="s">
        <v>14</v>
      </c>
      <c r="Y574" s="108">
        <v>4340</v>
      </c>
      <c r="Z574" s="108">
        <v>9091101</v>
      </c>
      <c r="AA574" s="138">
        <v>2.7619965160866445E-5</v>
      </c>
      <c r="AB574" s="99" t="s">
        <v>2843</v>
      </c>
    </row>
    <row r="575" spans="1:28" ht="15" customHeight="1" x14ac:dyDescent="0.25">
      <c r="A575" s="97" t="s">
        <v>1870</v>
      </c>
      <c r="B575" s="98">
        <v>4</v>
      </c>
      <c r="C575" s="99" t="s">
        <v>1562</v>
      </c>
      <c r="D575" s="97" t="s">
        <v>431</v>
      </c>
      <c r="E575" s="97" t="s">
        <v>4</v>
      </c>
      <c r="F575" s="100" t="s">
        <v>5</v>
      </c>
      <c r="G575" s="97" t="s">
        <v>1288</v>
      </c>
      <c r="H575" s="101">
        <v>43647</v>
      </c>
      <c r="I575" s="101">
        <v>43748</v>
      </c>
      <c r="J575" s="102" t="s">
        <v>6</v>
      </c>
      <c r="K575" s="103" t="s">
        <v>7</v>
      </c>
      <c r="L575" s="104" t="s">
        <v>8</v>
      </c>
      <c r="M575" s="105">
        <v>0</v>
      </c>
      <c r="N575" s="106">
        <v>380</v>
      </c>
      <c r="O575" s="103" t="s">
        <v>29</v>
      </c>
      <c r="P575" s="101">
        <v>43748</v>
      </c>
      <c r="Q575" s="103" t="s">
        <v>25</v>
      </c>
      <c r="R575" s="106">
        <v>380</v>
      </c>
      <c r="S575" s="102"/>
      <c r="T575" s="104"/>
      <c r="U575" s="102" t="s">
        <v>11</v>
      </c>
      <c r="V575" s="102" t="s">
        <v>12</v>
      </c>
      <c r="W575" s="102" t="s">
        <v>13</v>
      </c>
      <c r="X575" s="102" t="s">
        <v>14</v>
      </c>
      <c r="Y575" s="108">
        <v>4340</v>
      </c>
      <c r="Z575" s="108">
        <v>9091101</v>
      </c>
      <c r="AA575" s="138">
        <v>8.7463223009410403E-5</v>
      </c>
      <c r="AB575" s="99" t="s">
        <v>2843</v>
      </c>
    </row>
    <row r="576" spans="1:28" ht="15" customHeight="1" x14ac:dyDescent="0.25">
      <c r="A576" s="97" t="s">
        <v>1870</v>
      </c>
      <c r="B576" s="98">
        <v>4</v>
      </c>
      <c r="C576" s="99" t="s">
        <v>1562</v>
      </c>
      <c r="D576" s="97" t="s">
        <v>431</v>
      </c>
      <c r="E576" s="97" t="s">
        <v>4</v>
      </c>
      <c r="F576" s="100" t="s">
        <v>5</v>
      </c>
      <c r="G576" s="97" t="s">
        <v>1288</v>
      </c>
      <c r="H576" s="101">
        <v>43647</v>
      </c>
      <c r="I576" s="101">
        <v>43748</v>
      </c>
      <c r="J576" s="102" t="s">
        <v>6</v>
      </c>
      <c r="K576" s="103" t="s">
        <v>7</v>
      </c>
      <c r="L576" s="104" t="s">
        <v>8</v>
      </c>
      <c r="M576" s="105">
        <v>0</v>
      </c>
      <c r="N576" s="106">
        <v>465.6</v>
      </c>
      <c r="O576" s="103" t="s">
        <v>29</v>
      </c>
      <c r="P576" s="101">
        <v>43748</v>
      </c>
      <c r="Q576" s="103" t="s">
        <v>25</v>
      </c>
      <c r="R576" s="106">
        <v>465.6</v>
      </c>
      <c r="S576" s="102"/>
      <c r="T576" s="104"/>
      <c r="U576" s="102" t="s">
        <v>11</v>
      </c>
      <c r="V576" s="102" t="s">
        <v>12</v>
      </c>
      <c r="W576" s="102" t="s">
        <v>13</v>
      </c>
      <c r="X576" s="102" t="s">
        <v>14</v>
      </c>
      <c r="Y576" s="108">
        <v>4340</v>
      </c>
      <c r="Z576" s="108">
        <v>9091101</v>
      </c>
      <c r="AA576" s="138">
        <v>1.0716546482416181E-4</v>
      </c>
      <c r="AB576" s="99" t="s">
        <v>2843</v>
      </c>
    </row>
    <row r="577" spans="1:28" ht="15" customHeight="1" x14ac:dyDescent="0.25">
      <c r="A577" s="97" t="s">
        <v>1870</v>
      </c>
      <c r="B577" s="98">
        <v>4</v>
      </c>
      <c r="C577" s="99" t="s">
        <v>1562</v>
      </c>
      <c r="D577" s="97" t="s">
        <v>431</v>
      </c>
      <c r="E577" s="97" t="s">
        <v>4</v>
      </c>
      <c r="F577" s="100" t="s">
        <v>5</v>
      </c>
      <c r="G577" s="97" t="s">
        <v>1288</v>
      </c>
      <c r="H577" s="101">
        <v>43647</v>
      </c>
      <c r="I577" s="101">
        <v>43748</v>
      </c>
      <c r="J577" s="102" t="s">
        <v>6</v>
      </c>
      <c r="K577" s="103" t="s">
        <v>7</v>
      </c>
      <c r="L577" s="104" t="s">
        <v>8</v>
      </c>
      <c r="M577" s="105">
        <v>0</v>
      </c>
      <c r="N577" s="106">
        <v>1281.2</v>
      </c>
      <c r="O577" s="103" t="s">
        <v>29</v>
      </c>
      <c r="P577" s="101">
        <v>43748</v>
      </c>
      <c r="Q577" s="103" t="s">
        <v>25</v>
      </c>
      <c r="R577" s="106">
        <v>1281.2</v>
      </c>
      <c r="S577" s="102"/>
      <c r="T577" s="104"/>
      <c r="U577" s="102" t="s">
        <v>11</v>
      </c>
      <c r="V577" s="102" t="s">
        <v>12</v>
      </c>
      <c r="W577" s="102" t="s">
        <v>13</v>
      </c>
      <c r="X577" s="102" t="s">
        <v>14</v>
      </c>
      <c r="Y577" s="108">
        <v>4340</v>
      </c>
      <c r="Z577" s="108">
        <v>9091101</v>
      </c>
      <c r="AA577" s="138">
        <v>2.9488916136751744E-4</v>
      </c>
      <c r="AB577" s="99" t="s">
        <v>2843</v>
      </c>
    </row>
    <row r="578" spans="1:28" ht="15" customHeight="1" x14ac:dyDescent="0.25">
      <c r="A578" s="97" t="s">
        <v>1870</v>
      </c>
      <c r="B578" s="98">
        <v>4</v>
      </c>
      <c r="C578" s="99" t="s">
        <v>1562</v>
      </c>
      <c r="D578" s="97" t="s">
        <v>431</v>
      </c>
      <c r="E578" s="97" t="s">
        <v>4</v>
      </c>
      <c r="F578" s="100" t="s">
        <v>5</v>
      </c>
      <c r="G578" s="97" t="s">
        <v>1288</v>
      </c>
      <c r="H578" s="101">
        <v>43647</v>
      </c>
      <c r="I578" s="101">
        <v>43748</v>
      </c>
      <c r="J578" s="102" t="s">
        <v>6</v>
      </c>
      <c r="K578" s="103" t="s">
        <v>7</v>
      </c>
      <c r="L578" s="104" t="s">
        <v>8</v>
      </c>
      <c r="M578" s="105">
        <v>0</v>
      </c>
      <c r="N578" s="106">
        <v>60</v>
      </c>
      <c r="O578" s="103" t="s">
        <v>29</v>
      </c>
      <c r="P578" s="101">
        <v>43748</v>
      </c>
      <c r="Q578" s="103" t="s">
        <v>25</v>
      </c>
      <c r="R578" s="106">
        <v>60</v>
      </c>
      <c r="S578" s="102"/>
      <c r="T578" s="104"/>
      <c r="U578" s="102" t="s">
        <v>11</v>
      </c>
      <c r="V578" s="102" t="s">
        <v>12</v>
      </c>
      <c r="W578" s="102" t="s">
        <v>13</v>
      </c>
      <c r="X578" s="102" t="s">
        <v>14</v>
      </c>
      <c r="Y578" s="108">
        <v>4340</v>
      </c>
      <c r="Z578" s="108">
        <v>9091101</v>
      </c>
      <c r="AA578" s="138">
        <v>1.3809982580433222E-5</v>
      </c>
      <c r="AB578" s="99" t="s">
        <v>2843</v>
      </c>
    </row>
    <row r="579" spans="1:28" ht="15" customHeight="1" x14ac:dyDescent="0.25">
      <c r="A579" s="97" t="s">
        <v>1870</v>
      </c>
      <c r="B579" s="98">
        <v>4</v>
      </c>
      <c r="C579" s="99" t="s">
        <v>1562</v>
      </c>
      <c r="D579" s="97" t="s">
        <v>431</v>
      </c>
      <c r="E579" s="97" t="s">
        <v>4</v>
      </c>
      <c r="F579" s="100" t="s">
        <v>5</v>
      </c>
      <c r="G579" s="97" t="s">
        <v>1288</v>
      </c>
      <c r="H579" s="101">
        <v>43647</v>
      </c>
      <c r="I579" s="101">
        <v>43748</v>
      </c>
      <c r="J579" s="102" t="s">
        <v>6</v>
      </c>
      <c r="K579" s="103" t="s">
        <v>7</v>
      </c>
      <c r="L579" s="104" t="s">
        <v>8</v>
      </c>
      <c r="M579" s="105">
        <v>0</v>
      </c>
      <c r="N579" s="106">
        <v>195</v>
      </c>
      <c r="O579" s="103" t="s">
        <v>81</v>
      </c>
      <c r="P579" s="101">
        <v>43748</v>
      </c>
      <c r="Q579" s="103" t="s">
        <v>25</v>
      </c>
      <c r="R579" s="106">
        <v>195</v>
      </c>
      <c r="S579" s="102"/>
      <c r="T579" s="104"/>
      <c r="U579" s="102" t="s">
        <v>11</v>
      </c>
      <c r="V579" s="102" t="s">
        <v>12</v>
      </c>
      <c r="W579" s="102" t="s">
        <v>13</v>
      </c>
      <c r="X579" s="102" t="s">
        <v>14</v>
      </c>
      <c r="Y579" s="108">
        <v>4340</v>
      </c>
      <c r="Z579" s="108">
        <v>9091101</v>
      </c>
      <c r="AA579" s="138">
        <v>4.4882443386407974E-5</v>
      </c>
      <c r="AB579" s="99" t="s">
        <v>2843</v>
      </c>
    </row>
    <row r="580" spans="1:28" ht="15" customHeight="1" x14ac:dyDescent="0.25">
      <c r="A580" s="97" t="s">
        <v>1870</v>
      </c>
      <c r="B580" s="98">
        <v>4</v>
      </c>
      <c r="C580" s="99" t="s">
        <v>1562</v>
      </c>
      <c r="D580" s="97" t="s">
        <v>431</v>
      </c>
      <c r="E580" s="97" t="s">
        <v>4</v>
      </c>
      <c r="F580" s="100" t="s">
        <v>5</v>
      </c>
      <c r="G580" s="97" t="s">
        <v>1288</v>
      </c>
      <c r="H580" s="101">
        <v>43647</v>
      </c>
      <c r="I580" s="101">
        <v>43748</v>
      </c>
      <c r="J580" s="102" t="s">
        <v>6</v>
      </c>
      <c r="K580" s="103" t="s">
        <v>7</v>
      </c>
      <c r="L580" s="104" t="s">
        <v>8</v>
      </c>
      <c r="M580" s="105">
        <v>0</v>
      </c>
      <c r="N580" s="106">
        <v>117</v>
      </c>
      <c r="O580" s="103" t="s">
        <v>81</v>
      </c>
      <c r="P580" s="101">
        <v>43748</v>
      </c>
      <c r="Q580" s="103" t="s">
        <v>25</v>
      </c>
      <c r="R580" s="106">
        <v>117</v>
      </c>
      <c r="S580" s="102"/>
      <c r="T580" s="104"/>
      <c r="U580" s="102" t="s">
        <v>11</v>
      </c>
      <c r="V580" s="102" t="s">
        <v>12</v>
      </c>
      <c r="W580" s="102" t="s">
        <v>13</v>
      </c>
      <c r="X580" s="102" t="s">
        <v>14</v>
      </c>
      <c r="Y580" s="108">
        <v>4340</v>
      </c>
      <c r="Z580" s="108">
        <v>9091101</v>
      </c>
      <c r="AA580" s="138">
        <v>2.6929466031844784E-5</v>
      </c>
      <c r="AB580" s="99" t="s">
        <v>2843</v>
      </c>
    </row>
    <row r="581" spans="1:28" ht="15" customHeight="1" x14ac:dyDescent="0.25">
      <c r="A581" s="97" t="s">
        <v>1870</v>
      </c>
      <c r="B581" s="98">
        <v>4</v>
      </c>
      <c r="C581" s="99" t="s">
        <v>1562</v>
      </c>
      <c r="D581" s="97" t="s">
        <v>431</v>
      </c>
      <c r="E581" s="97" t="s">
        <v>4</v>
      </c>
      <c r="F581" s="100" t="s">
        <v>5</v>
      </c>
      <c r="G581" s="97" t="s">
        <v>1288</v>
      </c>
      <c r="H581" s="101">
        <v>43647</v>
      </c>
      <c r="I581" s="101">
        <v>43748</v>
      </c>
      <c r="J581" s="102" t="s">
        <v>6</v>
      </c>
      <c r="K581" s="103" t="s">
        <v>7</v>
      </c>
      <c r="L581" s="104" t="s">
        <v>8</v>
      </c>
      <c r="M581" s="105">
        <v>0</v>
      </c>
      <c r="N581" s="106">
        <v>370.5</v>
      </c>
      <c r="O581" s="103" t="s">
        <v>81</v>
      </c>
      <c r="P581" s="101">
        <v>43748</v>
      </c>
      <c r="Q581" s="103" t="s">
        <v>25</v>
      </c>
      <c r="R581" s="106">
        <v>370.5</v>
      </c>
      <c r="S581" s="102"/>
      <c r="T581" s="104"/>
      <c r="U581" s="102" t="s">
        <v>11</v>
      </c>
      <c r="V581" s="102" t="s">
        <v>12</v>
      </c>
      <c r="W581" s="102" t="s">
        <v>13</v>
      </c>
      <c r="X581" s="102" t="s">
        <v>14</v>
      </c>
      <c r="Y581" s="108">
        <v>4340</v>
      </c>
      <c r="Z581" s="108">
        <v>9091101</v>
      </c>
      <c r="AA581" s="138">
        <v>8.5276642434175154E-5</v>
      </c>
      <c r="AB581" s="99" t="s">
        <v>2843</v>
      </c>
    </row>
    <row r="582" spans="1:28" ht="15" customHeight="1" x14ac:dyDescent="0.25">
      <c r="A582" s="97" t="s">
        <v>1870</v>
      </c>
      <c r="B582" s="98">
        <v>4</v>
      </c>
      <c r="C582" s="99" t="s">
        <v>1562</v>
      </c>
      <c r="D582" s="97" t="s">
        <v>431</v>
      </c>
      <c r="E582" s="97" t="s">
        <v>4</v>
      </c>
      <c r="F582" s="100" t="s">
        <v>5</v>
      </c>
      <c r="G582" s="97" t="s">
        <v>1288</v>
      </c>
      <c r="H582" s="101">
        <v>43647</v>
      </c>
      <c r="I582" s="101">
        <v>43748</v>
      </c>
      <c r="J582" s="102" t="s">
        <v>6</v>
      </c>
      <c r="K582" s="103" t="s">
        <v>7</v>
      </c>
      <c r="L582" s="104" t="s">
        <v>8</v>
      </c>
      <c r="M582" s="105">
        <v>0</v>
      </c>
      <c r="N582" s="106">
        <v>453.96</v>
      </c>
      <c r="O582" s="103" t="s">
        <v>81</v>
      </c>
      <c r="P582" s="101">
        <v>43748</v>
      </c>
      <c r="Q582" s="103" t="s">
        <v>25</v>
      </c>
      <c r="R582" s="106">
        <v>453.96</v>
      </c>
      <c r="S582" s="102"/>
      <c r="T582" s="104"/>
      <c r="U582" s="102" t="s">
        <v>11</v>
      </c>
      <c r="V582" s="102" t="s">
        <v>12</v>
      </c>
      <c r="W582" s="102" t="s">
        <v>13</v>
      </c>
      <c r="X582" s="102" t="s">
        <v>14</v>
      </c>
      <c r="Y582" s="108">
        <v>4340</v>
      </c>
      <c r="Z582" s="108">
        <v>9091101</v>
      </c>
      <c r="AA582" s="138">
        <v>1.0448632820355776E-4</v>
      </c>
      <c r="AB582" s="99" t="s">
        <v>2843</v>
      </c>
    </row>
    <row r="583" spans="1:28" ht="15" customHeight="1" x14ac:dyDescent="0.25">
      <c r="A583" s="97" t="s">
        <v>1870</v>
      </c>
      <c r="B583" s="98">
        <v>4</v>
      </c>
      <c r="C583" s="99" t="s">
        <v>1562</v>
      </c>
      <c r="D583" s="97" t="s">
        <v>431</v>
      </c>
      <c r="E583" s="97" t="s">
        <v>4</v>
      </c>
      <c r="F583" s="100" t="s">
        <v>5</v>
      </c>
      <c r="G583" s="97" t="s">
        <v>1288</v>
      </c>
      <c r="H583" s="101">
        <v>43647</v>
      </c>
      <c r="I583" s="101">
        <v>43748</v>
      </c>
      <c r="J583" s="102" t="s">
        <v>6</v>
      </c>
      <c r="K583" s="103" t="s">
        <v>7</v>
      </c>
      <c r="L583" s="104" t="s">
        <v>8</v>
      </c>
      <c r="M583" s="105">
        <v>0</v>
      </c>
      <c r="N583" s="106">
        <v>1249.17</v>
      </c>
      <c r="O583" s="103" t="s">
        <v>81</v>
      </c>
      <c r="P583" s="101">
        <v>43748</v>
      </c>
      <c r="Q583" s="103" t="s">
        <v>25</v>
      </c>
      <c r="R583" s="106">
        <v>1249.17</v>
      </c>
      <c r="S583" s="102"/>
      <c r="T583" s="104"/>
      <c r="U583" s="102" t="s">
        <v>11</v>
      </c>
      <c r="V583" s="102" t="s">
        <v>12</v>
      </c>
      <c r="W583" s="102" t="s">
        <v>13</v>
      </c>
      <c r="X583" s="102" t="s">
        <v>14</v>
      </c>
      <c r="Y583" s="108">
        <v>4340</v>
      </c>
      <c r="Z583" s="108">
        <v>9091101</v>
      </c>
      <c r="AA583" s="138">
        <v>2.8751693233332949E-4</v>
      </c>
      <c r="AB583" s="99" t="s">
        <v>2843</v>
      </c>
    </row>
    <row r="584" spans="1:28" ht="15" customHeight="1" x14ac:dyDescent="0.25">
      <c r="A584" s="97" t="s">
        <v>1870</v>
      </c>
      <c r="B584" s="98">
        <v>4</v>
      </c>
      <c r="C584" s="99" t="s">
        <v>1562</v>
      </c>
      <c r="D584" s="97" t="s">
        <v>431</v>
      </c>
      <c r="E584" s="97" t="s">
        <v>4</v>
      </c>
      <c r="F584" s="100" t="s">
        <v>5</v>
      </c>
      <c r="G584" s="97" t="s">
        <v>1288</v>
      </c>
      <c r="H584" s="101">
        <v>43647</v>
      </c>
      <c r="I584" s="101">
        <v>43748</v>
      </c>
      <c r="J584" s="102" t="s">
        <v>6</v>
      </c>
      <c r="K584" s="103" t="s">
        <v>7</v>
      </c>
      <c r="L584" s="104" t="s">
        <v>8</v>
      </c>
      <c r="M584" s="105">
        <v>0</v>
      </c>
      <c r="N584" s="106">
        <v>58.5</v>
      </c>
      <c r="O584" s="103" t="s">
        <v>81</v>
      </c>
      <c r="P584" s="101">
        <v>43748</v>
      </c>
      <c r="Q584" s="103" t="s">
        <v>25</v>
      </c>
      <c r="R584" s="106">
        <v>58.5</v>
      </c>
      <c r="S584" s="102"/>
      <c r="T584" s="104"/>
      <c r="U584" s="102" t="s">
        <v>11</v>
      </c>
      <c r="V584" s="102" t="s">
        <v>12</v>
      </c>
      <c r="W584" s="102" t="s">
        <v>13</v>
      </c>
      <c r="X584" s="102" t="s">
        <v>14</v>
      </c>
      <c r="Y584" s="108">
        <v>4340</v>
      </c>
      <c r="Z584" s="108">
        <v>9091101</v>
      </c>
      <c r="AA584" s="138">
        <v>1.3464733015922392E-5</v>
      </c>
      <c r="AB584" s="99" t="s">
        <v>2843</v>
      </c>
    </row>
    <row r="585" spans="1:28" ht="15" customHeight="1" x14ac:dyDescent="0.25">
      <c r="A585" s="97" t="s">
        <v>1870</v>
      </c>
      <c r="B585" s="98">
        <v>4</v>
      </c>
      <c r="C585" s="99" t="s">
        <v>1562</v>
      </c>
      <c r="D585" s="97" t="s">
        <v>431</v>
      </c>
      <c r="E585" s="97" t="s">
        <v>4</v>
      </c>
      <c r="F585" s="100" t="s">
        <v>5</v>
      </c>
      <c r="G585" s="97" t="s">
        <v>1288</v>
      </c>
      <c r="H585" s="101">
        <v>43647</v>
      </c>
      <c r="I585" s="101">
        <v>43759</v>
      </c>
      <c r="J585" s="102" t="s">
        <v>6</v>
      </c>
      <c r="K585" s="103" t="s">
        <v>7</v>
      </c>
      <c r="L585" s="104" t="s">
        <v>8</v>
      </c>
      <c r="M585" s="105">
        <v>0</v>
      </c>
      <c r="N585" s="106">
        <v>17546.27</v>
      </c>
      <c r="O585" s="103" t="s">
        <v>90</v>
      </c>
      <c r="P585" s="101">
        <v>43759</v>
      </c>
      <c r="Q585" s="103" t="s">
        <v>88</v>
      </c>
      <c r="R585" s="106">
        <v>17546.27</v>
      </c>
      <c r="S585" s="102"/>
      <c r="T585" s="104"/>
      <c r="U585" s="102" t="s">
        <v>11</v>
      </c>
      <c r="V585" s="102" t="s">
        <v>12</v>
      </c>
      <c r="W585" s="102" t="s">
        <v>13</v>
      </c>
      <c r="X585" s="102" t="s">
        <v>14</v>
      </c>
      <c r="Y585" s="108">
        <v>4300</v>
      </c>
      <c r="Z585" s="108">
        <v>9091101</v>
      </c>
      <c r="AA585" s="138">
        <v>4.0385613841929678E-3</v>
      </c>
      <c r="AB585" s="99" t="s">
        <v>2843</v>
      </c>
    </row>
    <row r="586" spans="1:28" ht="15" customHeight="1" x14ac:dyDescent="0.25">
      <c r="A586" s="97" t="s">
        <v>1870</v>
      </c>
      <c r="B586" s="98">
        <v>4</v>
      </c>
      <c r="C586" s="99" t="s">
        <v>1562</v>
      </c>
      <c r="D586" s="97" t="s">
        <v>431</v>
      </c>
      <c r="E586" s="97" t="s">
        <v>4</v>
      </c>
      <c r="F586" s="100" t="s">
        <v>5</v>
      </c>
      <c r="G586" s="97" t="s">
        <v>1288</v>
      </c>
      <c r="H586" s="101">
        <v>43647</v>
      </c>
      <c r="I586" s="101">
        <v>43759</v>
      </c>
      <c r="J586" s="102" t="s">
        <v>6</v>
      </c>
      <c r="K586" s="103" t="s">
        <v>7</v>
      </c>
      <c r="L586" s="104" t="s">
        <v>8</v>
      </c>
      <c r="M586" s="105">
        <v>0</v>
      </c>
      <c r="N586" s="106">
        <v>135</v>
      </c>
      <c r="O586" s="103" t="s">
        <v>90</v>
      </c>
      <c r="P586" s="101">
        <v>43759</v>
      </c>
      <c r="Q586" s="103" t="s">
        <v>88</v>
      </c>
      <c r="R586" s="106">
        <v>135</v>
      </c>
      <c r="S586" s="102"/>
      <c r="T586" s="104"/>
      <c r="U586" s="102" t="s">
        <v>11</v>
      </c>
      <c r="V586" s="102" t="s">
        <v>12</v>
      </c>
      <c r="W586" s="102" t="s">
        <v>13</v>
      </c>
      <c r="X586" s="102" t="s">
        <v>14</v>
      </c>
      <c r="Y586" s="108">
        <v>4340</v>
      </c>
      <c r="Z586" s="108">
        <v>9091101</v>
      </c>
      <c r="AA586" s="138">
        <v>3.1072460805974748E-5</v>
      </c>
      <c r="AB586" s="99" t="s">
        <v>2843</v>
      </c>
    </row>
    <row r="587" spans="1:28" ht="15" customHeight="1" x14ac:dyDescent="0.25">
      <c r="A587" s="97" t="s">
        <v>1870</v>
      </c>
      <c r="B587" s="98">
        <v>4</v>
      </c>
      <c r="C587" s="99" t="s">
        <v>1562</v>
      </c>
      <c r="D587" s="97" t="s">
        <v>431</v>
      </c>
      <c r="E587" s="97" t="s">
        <v>4</v>
      </c>
      <c r="F587" s="100" t="s">
        <v>5</v>
      </c>
      <c r="G587" s="97" t="s">
        <v>1288</v>
      </c>
      <c r="H587" s="101">
        <v>43647</v>
      </c>
      <c r="I587" s="101">
        <v>43759</v>
      </c>
      <c r="J587" s="102" t="s">
        <v>6</v>
      </c>
      <c r="K587" s="103" t="s">
        <v>7</v>
      </c>
      <c r="L587" s="104" t="s">
        <v>8</v>
      </c>
      <c r="M587" s="105">
        <v>0</v>
      </c>
      <c r="N587" s="106">
        <v>67.5</v>
      </c>
      <c r="O587" s="103" t="s">
        <v>90</v>
      </c>
      <c r="P587" s="101">
        <v>43759</v>
      </c>
      <c r="Q587" s="103" t="s">
        <v>88</v>
      </c>
      <c r="R587" s="106">
        <v>67.5</v>
      </c>
      <c r="S587" s="102"/>
      <c r="T587" s="104"/>
      <c r="U587" s="102" t="s">
        <v>11</v>
      </c>
      <c r="V587" s="102" t="s">
        <v>12</v>
      </c>
      <c r="W587" s="102" t="s">
        <v>13</v>
      </c>
      <c r="X587" s="102" t="s">
        <v>14</v>
      </c>
      <c r="Y587" s="108">
        <v>4340</v>
      </c>
      <c r="Z587" s="108">
        <v>9091101</v>
      </c>
      <c r="AA587" s="138">
        <v>1.5536230402987374E-5</v>
      </c>
      <c r="AB587" s="97" t="s">
        <v>2843</v>
      </c>
    </row>
    <row r="588" spans="1:28" ht="15" customHeight="1" x14ac:dyDescent="0.25">
      <c r="A588" s="97" t="s">
        <v>1870</v>
      </c>
      <c r="B588" s="98">
        <v>4</v>
      </c>
      <c r="C588" s="99" t="s">
        <v>1562</v>
      </c>
      <c r="D588" s="97" t="s">
        <v>431</v>
      </c>
      <c r="E588" s="97" t="s">
        <v>4</v>
      </c>
      <c r="F588" s="100" t="s">
        <v>5</v>
      </c>
      <c r="G588" s="97" t="s">
        <v>1288</v>
      </c>
      <c r="H588" s="101">
        <v>43647</v>
      </c>
      <c r="I588" s="101">
        <v>43759</v>
      </c>
      <c r="J588" s="102" t="s">
        <v>6</v>
      </c>
      <c r="K588" s="103" t="s">
        <v>7</v>
      </c>
      <c r="L588" s="104" t="s">
        <v>8</v>
      </c>
      <c r="M588" s="105">
        <v>0</v>
      </c>
      <c r="N588" s="106">
        <v>225</v>
      </c>
      <c r="O588" s="103" t="s">
        <v>90</v>
      </c>
      <c r="P588" s="101">
        <v>43759</v>
      </c>
      <c r="Q588" s="103" t="s">
        <v>88</v>
      </c>
      <c r="R588" s="106">
        <v>225</v>
      </c>
      <c r="S588" s="102"/>
      <c r="T588" s="104"/>
      <c r="U588" s="102" t="s">
        <v>11</v>
      </c>
      <c r="V588" s="102" t="s">
        <v>12</v>
      </c>
      <c r="W588" s="102" t="s">
        <v>13</v>
      </c>
      <c r="X588" s="102" t="s">
        <v>14</v>
      </c>
      <c r="Y588" s="108">
        <v>4340</v>
      </c>
      <c r="Z588" s="108">
        <v>9091101</v>
      </c>
      <c r="AA588" s="138">
        <v>5.1787434676624587E-5</v>
      </c>
      <c r="AB588" s="97" t="s">
        <v>2843</v>
      </c>
    </row>
    <row r="589" spans="1:28" ht="15" customHeight="1" x14ac:dyDescent="0.25">
      <c r="A589" s="97" t="s">
        <v>1870</v>
      </c>
      <c r="B589" s="98">
        <v>4</v>
      </c>
      <c r="C589" s="99" t="s">
        <v>1562</v>
      </c>
      <c r="D589" s="97" t="s">
        <v>431</v>
      </c>
      <c r="E589" s="97" t="s">
        <v>4</v>
      </c>
      <c r="F589" s="100" t="s">
        <v>5</v>
      </c>
      <c r="G589" s="97" t="s">
        <v>1288</v>
      </c>
      <c r="H589" s="101">
        <v>43647</v>
      </c>
      <c r="I589" s="101">
        <v>43759</v>
      </c>
      <c r="J589" s="102" t="s">
        <v>6</v>
      </c>
      <c r="K589" s="103" t="s">
        <v>7</v>
      </c>
      <c r="L589" s="104" t="s">
        <v>8</v>
      </c>
      <c r="M589" s="105">
        <v>0</v>
      </c>
      <c r="N589" s="106">
        <v>427.5</v>
      </c>
      <c r="O589" s="103" t="s">
        <v>90</v>
      </c>
      <c r="P589" s="101">
        <v>43759</v>
      </c>
      <c r="Q589" s="103" t="s">
        <v>88</v>
      </c>
      <c r="R589" s="106">
        <v>427.5</v>
      </c>
      <c r="S589" s="102"/>
      <c r="T589" s="104"/>
      <c r="U589" s="102" t="s">
        <v>11</v>
      </c>
      <c r="V589" s="102" t="s">
        <v>12</v>
      </c>
      <c r="W589" s="102" t="s">
        <v>13</v>
      </c>
      <c r="X589" s="102" t="s">
        <v>14</v>
      </c>
      <c r="Y589" s="108">
        <v>4340</v>
      </c>
      <c r="Z589" s="108">
        <v>9091101</v>
      </c>
      <c r="AA589" s="138">
        <v>9.8396125885586715E-5</v>
      </c>
      <c r="AB589" s="97" t="s">
        <v>2843</v>
      </c>
    </row>
    <row r="590" spans="1:28" ht="15" customHeight="1" x14ac:dyDescent="0.25">
      <c r="A590" s="97" t="s">
        <v>1870</v>
      </c>
      <c r="B590" s="98">
        <v>4</v>
      </c>
      <c r="C590" s="99" t="s">
        <v>1562</v>
      </c>
      <c r="D590" s="97" t="s">
        <v>431</v>
      </c>
      <c r="E590" s="97" t="s">
        <v>4</v>
      </c>
      <c r="F590" s="100" t="s">
        <v>5</v>
      </c>
      <c r="G590" s="97" t="s">
        <v>1288</v>
      </c>
      <c r="H590" s="101">
        <v>43647</v>
      </c>
      <c r="I590" s="101">
        <v>43759</v>
      </c>
      <c r="J590" s="102" t="s">
        <v>6</v>
      </c>
      <c r="K590" s="103" t="s">
        <v>7</v>
      </c>
      <c r="L590" s="104" t="s">
        <v>8</v>
      </c>
      <c r="M590" s="105">
        <v>0</v>
      </c>
      <c r="N590" s="106">
        <v>523.79999999999995</v>
      </c>
      <c r="O590" s="103" t="s">
        <v>90</v>
      </c>
      <c r="P590" s="101">
        <v>43759</v>
      </c>
      <c r="Q590" s="103" t="s">
        <v>88</v>
      </c>
      <c r="R590" s="106">
        <v>523.79999999999995</v>
      </c>
      <c r="S590" s="102"/>
      <c r="T590" s="104"/>
      <c r="U590" s="102" t="s">
        <v>11</v>
      </c>
      <c r="V590" s="102" t="s">
        <v>12</v>
      </c>
      <c r="W590" s="102" t="s">
        <v>13</v>
      </c>
      <c r="X590" s="102" t="s">
        <v>14</v>
      </c>
      <c r="Y590" s="108">
        <v>4340</v>
      </c>
      <c r="Z590" s="108">
        <v>9091101</v>
      </c>
      <c r="AA590" s="138">
        <v>1.2056114792718202E-4</v>
      </c>
      <c r="AB590" s="97" t="s">
        <v>2843</v>
      </c>
    </row>
    <row r="591" spans="1:28" ht="15" customHeight="1" x14ac:dyDescent="0.25">
      <c r="A591" s="97" t="s">
        <v>1870</v>
      </c>
      <c r="B591" s="98">
        <v>4</v>
      </c>
      <c r="C591" s="99" t="s">
        <v>1562</v>
      </c>
      <c r="D591" s="99" t="s">
        <v>431</v>
      </c>
      <c r="E591" s="97" t="s">
        <v>4</v>
      </c>
      <c r="F591" s="100" t="s">
        <v>5</v>
      </c>
      <c r="G591" s="99" t="s">
        <v>1288</v>
      </c>
      <c r="H591" s="101">
        <v>43647</v>
      </c>
      <c r="I591" s="101">
        <v>43759</v>
      </c>
      <c r="J591" s="102" t="s">
        <v>6</v>
      </c>
      <c r="K591" s="103" t="s">
        <v>7</v>
      </c>
      <c r="L591" s="104" t="s">
        <v>8</v>
      </c>
      <c r="M591" s="105">
        <v>0</v>
      </c>
      <c r="N591" s="106">
        <v>1441.35</v>
      </c>
      <c r="O591" s="103" t="s">
        <v>90</v>
      </c>
      <c r="P591" s="101">
        <v>43759</v>
      </c>
      <c r="Q591" s="103" t="s">
        <v>88</v>
      </c>
      <c r="R591" s="106">
        <v>1441.35</v>
      </c>
      <c r="S591" s="110"/>
      <c r="T591" s="104"/>
      <c r="U591" s="102" t="s">
        <v>11</v>
      </c>
      <c r="V591" s="102" t="s">
        <v>12</v>
      </c>
      <c r="W591" s="102" t="s">
        <v>13</v>
      </c>
      <c r="X591" s="102" t="s">
        <v>14</v>
      </c>
      <c r="Y591" s="108">
        <v>4340</v>
      </c>
      <c r="Z591" s="108">
        <v>9091101</v>
      </c>
      <c r="AA591" s="138">
        <v>3.3175030653845707E-4</v>
      </c>
      <c r="AB591" s="111" t="s">
        <v>2843</v>
      </c>
    </row>
    <row r="592" spans="1:28" ht="15" customHeight="1" x14ac:dyDescent="0.25">
      <c r="A592" s="97" t="s">
        <v>1870</v>
      </c>
      <c r="B592" s="98">
        <v>4</v>
      </c>
      <c r="C592" s="99" t="s">
        <v>1562</v>
      </c>
      <c r="D592" s="97" t="s">
        <v>431</v>
      </c>
      <c r="E592" s="97" t="s">
        <v>4</v>
      </c>
      <c r="F592" s="100" t="s">
        <v>5</v>
      </c>
      <c r="G592" s="97" t="s">
        <v>1288</v>
      </c>
      <c r="H592" s="101">
        <v>43647</v>
      </c>
      <c r="I592" s="101">
        <v>43760</v>
      </c>
      <c r="J592" s="102" t="s">
        <v>6</v>
      </c>
      <c r="K592" s="112" t="s">
        <v>98</v>
      </c>
      <c r="L592" s="99" t="s">
        <v>2165</v>
      </c>
      <c r="M592" s="105">
        <v>0</v>
      </c>
      <c r="N592" s="106">
        <v>298286.51</v>
      </c>
      <c r="O592" s="103" t="s">
        <v>103</v>
      </c>
      <c r="P592" s="101">
        <v>43760</v>
      </c>
      <c r="Q592" s="103" t="s">
        <v>104</v>
      </c>
      <c r="R592" s="106">
        <v>298286.51</v>
      </c>
      <c r="S592" s="102"/>
      <c r="T592" s="104"/>
      <c r="U592" s="102" t="s">
        <v>11</v>
      </c>
      <c r="V592" s="102" t="s">
        <v>12</v>
      </c>
      <c r="W592" s="102" t="s">
        <v>13</v>
      </c>
      <c r="X592" s="102" t="s">
        <v>14</v>
      </c>
      <c r="Y592" s="113">
        <v>4300</v>
      </c>
      <c r="Z592" s="108">
        <v>9091101</v>
      </c>
      <c r="AA592" s="138">
        <v>0.10632023579166459</v>
      </c>
      <c r="AB592" s="99" t="s">
        <v>2844</v>
      </c>
    </row>
    <row r="593" spans="1:28" ht="15" customHeight="1" x14ac:dyDescent="0.25">
      <c r="A593" s="97" t="s">
        <v>1870</v>
      </c>
      <c r="B593" s="98">
        <v>4</v>
      </c>
      <c r="C593" s="99" t="s">
        <v>1562</v>
      </c>
      <c r="D593" s="97" t="s">
        <v>431</v>
      </c>
      <c r="E593" s="97" t="s">
        <v>4</v>
      </c>
      <c r="F593" s="100" t="s">
        <v>5</v>
      </c>
      <c r="G593" s="97" t="s">
        <v>1288</v>
      </c>
      <c r="H593" s="101">
        <v>43647</v>
      </c>
      <c r="I593" s="101">
        <v>43760</v>
      </c>
      <c r="J593" s="102" t="s">
        <v>6</v>
      </c>
      <c r="K593" s="112" t="s">
        <v>98</v>
      </c>
      <c r="L593" s="99" t="s">
        <v>2165</v>
      </c>
      <c r="M593" s="105">
        <v>0</v>
      </c>
      <c r="N593" s="105">
        <v>1147.5</v>
      </c>
      <c r="O593" s="103" t="s">
        <v>103</v>
      </c>
      <c r="P593" s="101">
        <v>43760</v>
      </c>
      <c r="Q593" s="103" t="s">
        <v>104</v>
      </c>
      <c r="R593" s="106">
        <v>1147.5</v>
      </c>
      <c r="S593" s="102"/>
      <c r="T593" s="104"/>
      <c r="U593" s="102" t="s">
        <v>11</v>
      </c>
      <c r="V593" s="102" t="s">
        <v>12</v>
      </c>
      <c r="W593" s="102" t="s">
        <v>13</v>
      </c>
      <c r="X593" s="102" t="s">
        <v>14</v>
      </c>
      <c r="Y593" s="108">
        <v>4340</v>
      </c>
      <c r="Z593" s="108">
        <v>9091101</v>
      </c>
      <c r="AA593" s="138">
        <v>4.09011022895186E-4</v>
      </c>
      <c r="AB593" s="99" t="s">
        <v>2844</v>
      </c>
    </row>
    <row r="594" spans="1:28" ht="15" customHeight="1" x14ac:dyDescent="0.25">
      <c r="A594" s="97" t="s">
        <v>1870</v>
      </c>
      <c r="B594" s="98">
        <v>4</v>
      </c>
      <c r="C594" s="99" t="s">
        <v>1562</v>
      </c>
      <c r="D594" s="99" t="s">
        <v>431</v>
      </c>
      <c r="E594" s="97" t="s">
        <v>4</v>
      </c>
      <c r="F594" s="100" t="s">
        <v>5</v>
      </c>
      <c r="G594" s="99" t="s">
        <v>1288</v>
      </c>
      <c r="H594" s="101">
        <v>43647</v>
      </c>
      <c r="I594" s="101">
        <v>43760</v>
      </c>
      <c r="J594" s="102" t="s">
        <v>6</v>
      </c>
      <c r="K594" s="103" t="s">
        <v>98</v>
      </c>
      <c r="L594" s="104" t="s">
        <v>2165</v>
      </c>
      <c r="M594" s="105">
        <v>0</v>
      </c>
      <c r="N594" s="106">
        <v>2295</v>
      </c>
      <c r="O594" s="103" t="s">
        <v>103</v>
      </c>
      <c r="P594" s="101">
        <v>43760</v>
      </c>
      <c r="Q594" s="103" t="s">
        <v>104</v>
      </c>
      <c r="R594" s="106">
        <v>2295</v>
      </c>
      <c r="S594" s="110"/>
      <c r="T594" s="104"/>
      <c r="U594" s="102" t="s">
        <v>11</v>
      </c>
      <c r="V594" s="102" t="s">
        <v>12</v>
      </c>
      <c r="W594" s="102" t="s">
        <v>13</v>
      </c>
      <c r="X594" s="102" t="s">
        <v>14</v>
      </c>
      <c r="Y594" s="108">
        <v>4340</v>
      </c>
      <c r="Z594" s="108">
        <v>9091101</v>
      </c>
      <c r="AA594" s="138">
        <v>8.1802204579037199E-4</v>
      </c>
      <c r="AB594" s="111" t="s">
        <v>2844</v>
      </c>
    </row>
    <row r="595" spans="1:28" ht="15" customHeight="1" x14ac:dyDescent="0.25">
      <c r="A595" s="97" t="s">
        <v>1870</v>
      </c>
      <c r="B595" s="98">
        <v>4</v>
      </c>
      <c r="C595" s="99" t="s">
        <v>1562</v>
      </c>
      <c r="D595" s="99" t="s">
        <v>431</v>
      </c>
      <c r="E595" s="97" t="s">
        <v>4</v>
      </c>
      <c r="F595" s="100" t="s">
        <v>5</v>
      </c>
      <c r="G595" s="99" t="s">
        <v>1288</v>
      </c>
      <c r="H595" s="101">
        <v>43647</v>
      </c>
      <c r="I595" s="101">
        <v>43760</v>
      </c>
      <c r="J595" s="102" t="s">
        <v>6</v>
      </c>
      <c r="K595" s="103" t="s">
        <v>98</v>
      </c>
      <c r="L595" s="104" t="s">
        <v>2165</v>
      </c>
      <c r="M595" s="105">
        <v>0</v>
      </c>
      <c r="N595" s="106">
        <v>3825</v>
      </c>
      <c r="O595" s="103" t="s">
        <v>103</v>
      </c>
      <c r="P595" s="101">
        <v>43760</v>
      </c>
      <c r="Q595" s="103" t="s">
        <v>104</v>
      </c>
      <c r="R595" s="106">
        <v>3825</v>
      </c>
      <c r="S595" s="110"/>
      <c r="T595" s="104"/>
      <c r="U595" s="102" t="s">
        <v>11</v>
      </c>
      <c r="V595" s="102" t="s">
        <v>12</v>
      </c>
      <c r="W595" s="102" t="s">
        <v>13</v>
      </c>
      <c r="X595" s="102" t="s">
        <v>14</v>
      </c>
      <c r="Y595" s="108">
        <v>4340</v>
      </c>
      <c r="Z595" s="108">
        <v>9091101</v>
      </c>
      <c r="AA595" s="138">
        <v>1.3633700763172867E-3</v>
      </c>
      <c r="AB595" s="111" t="s">
        <v>2844</v>
      </c>
    </row>
    <row r="596" spans="1:28" ht="15" customHeight="1" x14ac:dyDescent="0.25">
      <c r="A596" s="97" t="s">
        <v>1870</v>
      </c>
      <c r="B596" s="98">
        <v>4</v>
      </c>
      <c r="C596" s="99" t="s">
        <v>1562</v>
      </c>
      <c r="D596" s="97" t="s">
        <v>431</v>
      </c>
      <c r="E596" s="97" t="s">
        <v>4</v>
      </c>
      <c r="F596" s="99" t="s">
        <v>5</v>
      </c>
      <c r="G596" s="99" t="s">
        <v>1288</v>
      </c>
      <c r="H596" s="101">
        <v>43647</v>
      </c>
      <c r="I596" s="101">
        <v>43760</v>
      </c>
      <c r="J596" s="102" t="s">
        <v>6</v>
      </c>
      <c r="K596" s="103" t="s">
        <v>98</v>
      </c>
      <c r="L596" s="104" t="s">
        <v>2165</v>
      </c>
      <c r="M596" s="105">
        <v>0</v>
      </c>
      <c r="N596" s="105">
        <v>7267.5</v>
      </c>
      <c r="O596" s="103" t="s">
        <v>103</v>
      </c>
      <c r="P596" s="101">
        <v>43760</v>
      </c>
      <c r="Q596" s="103" t="s">
        <v>104</v>
      </c>
      <c r="R596" s="105">
        <v>7267.5</v>
      </c>
      <c r="S596" s="110"/>
      <c r="T596" s="97"/>
      <c r="U596" s="102" t="s">
        <v>11</v>
      </c>
      <c r="V596" s="102" t="s">
        <v>12</v>
      </c>
      <c r="W596" s="102" t="s">
        <v>13</v>
      </c>
      <c r="X596" s="102" t="s">
        <v>14</v>
      </c>
      <c r="Y596" s="113">
        <v>4340</v>
      </c>
      <c r="Z596" s="113">
        <v>9091101</v>
      </c>
      <c r="AA596" s="138">
        <v>2.5904031450028446E-3</v>
      </c>
      <c r="AB596" s="99" t="s">
        <v>2844</v>
      </c>
    </row>
    <row r="597" spans="1:28" ht="15" customHeight="1" x14ac:dyDescent="0.25">
      <c r="A597" s="97" t="s">
        <v>1870</v>
      </c>
      <c r="B597" s="98">
        <v>4</v>
      </c>
      <c r="C597" s="99" t="s">
        <v>1562</v>
      </c>
      <c r="D597" s="97" t="s">
        <v>431</v>
      </c>
      <c r="E597" s="97" t="s">
        <v>4</v>
      </c>
      <c r="F597" s="99" t="s">
        <v>5</v>
      </c>
      <c r="G597" s="99" t="s">
        <v>1288</v>
      </c>
      <c r="H597" s="101">
        <v>43647</v>
      </c>
      <c r="I597" s="101">
        <v>43760</v>
      </c>
      <c r="J597" s="102" t="s">
        <v>6</v>
      </c>
      <c r="K597" s="112" t="s">
        <v>98</v>
      </c>
      <c r="L597" s="99" t="s">
        <v>2165</v>
      </c>
      <c r="M597" s="105">
        <v>0</v>
      </c>
      <c r="N597" s="105">
        <v>8904.6</v>
      </c>
      <c r="O597" s="103" t="s">
        <v>103</v>
      </c>
      <c r="P597" s="101">
        <v>43760</v>
      </c>
      <c r="Q597" s="103" t="s">
        <v>104</v>
      </c>
      <c r="R597" s="105">
        <v>8904.6</v>
      </c>
      <c r="S597" s="110"/>
      <c r="T597" s="97"/>
      <c r="U597" s="102" t="s">
        <v>11</v>
      </c>
      <c r="V597" s="102" t="s">
        <v>12</v>
      </c>
      <c r="W597" s="102" t="s">
        <v>13</v>
      </c>
      <c r="X597" s="102" t="s">
        <v>14</v>
      </c>
      <c r="Y597" s="113">
        <v>4340</v>
      </c>
      <c r="Z597" s="113">
        <v>9091101</v>
      </c>
      <c r="AA597" s="138">
        <v>3.1739255376666436E-3</v>
      </c>
      <c r="AB597" s="104" t="s">
        <v>2844</v>
      </c>
    </row>
    <row r="598" spans="1:28" ht="15" customHeight="1" x14ac:dyDescent="0.25">
      <c r="A598" s="97" t="s">
        <v>1870</v>
      </c>
      <c r="B598" s="98">
        <v>4</v>
      </c>
      <c r="C598" s="99" t="s">
        <v>1562</v>
      </c>
      <c r="D598" s="97" t="s">
        <v>431</v>
      </c>
      <c r="E598" s="97" t="s">
        <v>4</v>
      </c>
      <c r="F598" s="99" t="s">
        <v>5</v>
      </c>
      <c r="G598" s="99" t="s">
        <v>1288</v>
      </c>
      <c r="H598" s="101">
        <v>43647</v>
      </c>
      <c r="I598" s="101">
        <v>43760</v>
      </c>
      <c r="J598" s="102" t="s">
        <v>6</v>
      </c>
      <c r="K598" s="112" t="s">
        <v>98</v>
      </c>
      <c r="L598" s="99" t="s">
        <v>2165</v>
      </c>
      <c r="M598" s="105">
        <v>0</v>
      </c>
      <c r="N598" s="105">
        <v>24502.95</v>
      </c>
      <c r="O598" s="103" t="s">
        <v>103</v>
      </c>
      <c r="P598" s="101">
        <v>43760</v>
      </c>
      <c r="Q598" s="103" t="s">
        <v>104</v>
      </c>
      <c r="R598" s="105">
        <v>24502.95</v>
      </c>
      <c r="S598" s="110"/>
      <c r="T598" s="97"/>
      <c r="U598" s="102" t="s">
        <v>11</v>
      </c>
      <c r="V598" s="102" t="s">
        <v>12</v>
      </c>
      <c r="W598" s="102" t="s">
        <v>13</v>
      </c>
      <c r="X598" s="102" t="s">
        <v>14</v>
      </c>
      <c r="Y598" s="113">
        <v>4340</v>
      </c>
      <c r="Z598" s="113">
        <v>9091101</v>
      </c>
      <c r="AA598" s="138">
        <v>8.7337487088885377E-3</v>
      </c>
      <c r="AB598" s="104" t="s">
        <v>2844</v>
      </c>
    </row>
    <row r="599" spans="1:28" ht="15" customHeight="1" x14ac:dyDescent="0.25">
      <c r="A599" s="97" t="s">
        <v>1870</v>
      </c>
      <c r="B599" s="98">
        <v>4</v>
      </c>
      <c r="C599" s="99" t="s">
        <v>1562</v>
      </c>
      <c r="D599" s="97" t="s">
        <v>431</v>
      </c>
      <c r="E599" s="97" t="s">
        <v>4</v>
      </c>
      <c r="F599" s="99" t="s">
        <v>5</v>
      </c>
      <c r="G599" s="99" t="s">
        <v>1287</v>
      </c>
      <c r="H599" s="101">
        <v>43647</v>
      </c>
      <c r="I599" s="101">
        <v>43731</v>
      </c>
      <c r="J599" s="102" t="s">
        <v>6</v>
      </c>
      <c r="K599" s="112" t="s">
        <v>153</v>
      </c>
      <c r="L599" s="99" t="s">
        <v>154</v>
      </c>
      <c r="M599" s="105">
        <v>0</v>
      </c>
      <c r="N599" s="105">
        <v>1306.26</v>
      </c>
      <c r="O599" s="103" t="s">
        <v>161</v>
      </c>
      <c r="P599" s="101">
        <v>43731</v>
      </c>
      <c r="Q599" s="103" t="s">
        <v>156</v>
      </c>
      <c r="R599" s="105">
        <v>1306.26</v>
      </c>
      <c r="S599" s="110"/>
      <c r="T599" s="97"/>
      <c r="U599" s="102" t="s">
        <v>11</v>
      </c>
      <c r="V599" s="102" t="s">
        <v>12</v>
      </c>
      <c r="W599" s="102" t="s">
        <v>13</v>
      </c>
      <c r="X599" s="102" t="s">
        <v>14</v>
      </c>
      <c r="Y599" s="113">
        <v>4400</v>
      </c>
      <c r="Z599" s="113">
        <v>9091101</v>
      </c>
      <c r="AA599" s="138">
        <v>1.4333174266034627E-2</v>
      </c>
      <c r="AB599" s="104" t="s">
        <v>1483</v>
      </c>
    </row>
    <row r="600" spans="1:28" ht="15" customHeight="1" x14ac:dyDescent="0.25">
      <c r="A600" s="97" t="s">
        <v>1870</v>
      </c>
      <c r="B600" s="98">
        <v>4</v>
      </c>
      <c r="C600" s="99" t="s">
        <v>1562</v>
      </c>
      <c r="D600" s="97" t="s">
        <v>431</v>
      </c>
      <c r="E600" s="97" t="s">
        <v>4</v>
      </c>
      <c r="F600" s="99" t="s">
        <v>5</v>
      </c>
      <c r="G600" s="99" t="s">
        <v>1287</v>
      </c>
      <c r="H600" s="101">
        <v>43647</v>
      </c>
      <c r="I600" s="101">
        <v>43749</v>
      </c>
      <c r="J600" s="102" t="s">
        <v>6</v>
      </c>
      <c r="K600" s="103" t="s">
        <v>179</v>
      </c>
      <c r="L600" s="99" t="s">
        <v>180</v>
      </c>
      <c r="M600" s="105">
        <v>0</v>
      </c>
      <c r="N600" s="105">
        <v>43106.720000000001</v>
      </c>
      <c r="O600" s="103" t="s">
        <v>209</v>
      </c>
      <c r="P600" s="101">
        <v>43749</v>
      </c>
      <c r="Q600" s="103" t="s">
        <v>203</v>
      </c>
      <c r="R600" s="105">
        <v>43106.720000000001</v>
      </c>
      <c r="S600" s="110"/>
      <c r="T600" s="97"/>
      <c r="U600" s="102" t="s">
        <v>11</v>
      </c>
      <c r="V600" s="102" t="s">
        <v>12</v>
      </c>
      <c r="W600" s="102" t="s">
        <v>13</v>
      </c>
      <c r="X600" s="102" t="s">
        <v>14</v>
      </c>
      <c r="Y600" s="113">
        <v>4400</v>
      </c>
      <c r="Z600" s="113">
        <v>9091101</v>
      </c>
      <c r="AA600" s="138">
        <v>5.4323560040450254E-2</v>
      </c>
      <c r="AB600" s="99" t="s">
        <v>1491</v>
      </c>
    </row>
    <row r="601" spans="1:28" ht="15" customHeight="1" x14ac:dyDescent="0.25">
      <c r="A601" s="97" t="s">
        <v>1870</v>
      </c>
      <c r="B601" s="98">
        <v>4</v>
      </c>
      <c r="C601" s="99" t="s">
        <v>1562</v>
      </c>
      <c r="D601" s="99" t="s">
        <v>431</v>
      </c>
      <c r="E601" s="97" t="s">
        <v>4</v>
      </c>
      <c r="F601" s="100" t="s">
        <v>5</v>
      </c>
      <c r="G601" s="99" t="s">
        <v>1287</v>
      </c>
      <c r="H601" s="101">
        <v>43647</v>
      </c>
      <c r="I601" s="101">
        <v>43753</v>
      </c>
      <c r="J601" s="102" t="s">
        <v>6</v>
      </c>
      <c r="K601" s="103" t="s">
        <v>179</v>
      </c>
      <c r="L601" s="104" t="s">
        <v>180</v>
      </c>
      <c r="M601" s="105">
        <v>0</v>
      </c>
      <c r="N601" s="106">
        <v>2612.5300000000002</v>
      </c>
      <c r="O601" s="103" t="s">
        <v>211</v>
      </c>
      <c r="P601" s="101">
        <v>43753</v>
      </c>
      <c r="Q601" s="103" t="s">
        <v>210</v>
      </c>
      <c r="R601" s="106">
        <v>2612.5300000000002</v>
      </c>
      <c r="S601" s="110"/>
      <c r="T601" s="104"/>
      <c r="U601" s="102" t="s">
        <v>11</v>
      </c>
      <c r="V601" s="102" t="s">
        <v>12</v>
      </c>
      <c r="W601" s="102" t="s">
        <v>13</v>
      </c>
      <c r="X601" s="102" t="s">
        <v>14</v>
      </c>
      <c r="Y601" s="108">
        <v>4400</v>
      </c>
      <c r="Z601" s="108">
        <v>9091101</v>
      </c>
      <c r="AA601" s="138">
        <v>3.2923388815590125E-3</v>
      </c>
      <c r="AB601" s="111" t="s">
        <v>1491</v>
      </c>
    </row>
    <row r="602" spans="1:28" ht="15" customHeight="1" x14ac:dyDescent="0.25">
      <c r="A602" s="97" t="s">
        <v>1870</v>
      </c>
      <c r="B602" s="98">
        <v>4</v>
      </c>
      <c r="C602" s="99" t="s">
        <v>1562</v>
      </c>
      <c r="D602" s="99" t="s">
        <v>431</v>
      </c>
      <c r="E602" s="97" t="s">
        <v>4</v>
      </c>
      <c r="F602" s="100" t="s">
        <v>5</v>
      </c>
      <c r="G602" s="99" t="s">
        <v>1287</v>
      </c>
      <c r="H602" s="101">
        <v>43647</v>
      </c>
      <c r="I602" s="101">
        <v>43753</v>
      </c>
      <c r="J602" s="102" t="s">
        <v>6</v>
      </c>
      <c r="K602" s="103" t="s">
        <v>179</v>
      </c>
      <c r="L602" s="104" t="s">
        <v>180</v>
      </c>
      <c r="M602" s="105">
        <v>0</v>
      </c>
      <c r="N602" s="106">
        <v>-0.1</v>
      </c>
      <c r="O602" s="103" t="s">
        <v>209</v>
      </c>
      <c r="P602" s="101">
        <v>43753</v>
      </c>
      <c r="Q602" s="103" t="s">
        <v>210</v>
      </c>
      <c r="R602" s="106">
        <v>-0.1</v>
      </c>
      <c r="S602" s="110"/>
      <c r="T602" s="104"/>
      <c r="U602" s="102" t="s">
        <v>11</v>
      </c>
      <c r="V602" s="102" t="s">
        <v>12</v>
      </c>
      <c r="W602" s="102" t="s">
        <v>13</v>
      </c>
      <c r="X602" s="102" t="s">
        <v>14</v>
      </c>
      <c r="Y602" s="108">
        <v>4400</v>
      </c>
      <c r="Z602" s="108">
        <v>9091101</v>
      </c>
      <c r="AA602" s="138">
        <v>-1.2602109378874166E-7</v>
      </c>
      <c r="AB602" s="111" t="s">
        <v>3067</v>
      </c>
    </row>
    <row r="603" spans="1:28" ht="15" customHeight="1" x14ac:dyDescent="0.25">
      <c r="A603" s="97" t="s">
        <v>2801</v>
      </c>
      <c r="B603" s="98">
        <v>4</v>
      </c>
      <c r="C603" s="99" t="s">
        <v>1565</v>
      </c>
      <c r="D603" s="99" t="s">
        <v>431</v>
      </c>
      <c r="E603" s="97" t="s">
        <v>4</v>
      </c>
      <c r="F603" s="100" t="s">
        <v>284</v>
      </c>
      <c r="G603" s="99" t="s">
        <v>285</v>
      </c>
      <c r="H603" s="101">
        <v>44378</v>
      </c>
      <c r="I603" s="101">
        <v>44447</v>
      </c>
      <c r="J603" s="102" t="s">
        <v>2726</v>
      </c>
      <c r="K603" s="103"/>
      <c r="L603" s="104" t="s">
        <v>2929</v>
      </c>
      <c r="M603" s="105">
        <v>0</v>
      </c>
      <c r="N603" s="106">
        <v>1440</v>
      </c>
      <c r="O603" s="103">
        <v>100653</v>
      </c>
      <c r="P603" s="101">
        <v>44447</v>
      </c>
      <c r="Q603" s="103" t="s">
        <v>2939</v>
      </c>
      <c r="R603" s="106">
        <v>1440</v>
      </c>
      <c r="S603" s="98"/>
      <c r="T603" s="104"/>
      <c r="U603" s="102" t="s">
        <v>11</v>
      </c>
      <c r="V603" s="102" t="s">
        <v>12</v>
      </c>
      <c r="W603" s="102" t="s">
        <v>13</v>
      </c>
      <c r="X603" s="102" t="s">
        <v>14</v>
      </c>
      <c r="Y603" s="108">
        <v>5800</v>
      </c>
      <c r="Z603" s="108">
        <v>9091101</v>
      </c>
      <c r="AA603" s="138">
        <v>7.8724230115298196E-4</v>
      </c>
      <c r="AB603" s="111" t="s">
        <v>2802</v>
      </c>
    </row>
    <row r="604" spans="1:28" ht="15" customHeight="1" x14ac:dyDescent="0.25">
      <c r="A604" s="97" t="s">
        <v>2801</v>
      </c>
      <c r="B604" s="98">
        <v>4</v>
      </c>
      <c r="C604" s="99" t="s">
        <v>1565</v>
      </c>
      <c r="D604" s="99" t="s">
        <v>431</v>
      </c>
      <c r="E604" s="97" t="s">
        <v>4</v>
      </c>
      <c r="F604" s="100" t="s">
        <v>284</v>
      </c>
      <c r="G604" s="99" t="s">
        <v>285</v>
      </c>
      <c r="H604" s="101">
        <v>44378</v>
      </c>
      <c r="I604" s="101">
        <v>44468</v>
      </c>
      <c r="J604" s="102" t="s">
        <v>2726</v>
      </c>
      <c r="K604" s="103"/>
      <c r="L604" s="104" t="s">
        <v>2929</v>
      </c>
      <c r="M604" s="105">
        <v>0</v>
      </c>
      <c r="N604" s="106">
        <v>5120</v>
      </c>
      <c r="O604" s="103">
        <v>101514</v>
      </c>
      <c r="P604" s="101">
        <v>44468</v>
      </c>
      <c r="Q604" s="103" t="s">
        <v>3008</v>
      </c>
      <c r="R604" s="106">
        <v>5120</v>
      </c>
      <c r="S604" s="110"/>
      <c r="T604" s="104"/>
      <c r="U604" s="102" t="s">
        <v>11</v>
      </c>
      <c r="V604" s="102" t="s">
        <v>12</v>
      </c>
      <c r="W604" s="102" t="s">
        <v>13</v>
      </c>
      <c r="X604" s="102" t="s">
        <v>14</v>
      </c>
      <c r="Y604" s="108">
        <v>5800</v>
      </c>
      <c r="Z604" s="108">
        <v>9091101</v>
      </c>
      <c r="AA604" s="139">
        <v>2.7990837374328248E-3</v>
      </c>
      <c r="AB604" s="111" t="s">
        <v>2802</v>
      </c>
    </row>
    <row r="605" spans="1:28" ht="15" customHeight="1" x14ac:dyDescent="0.25">
      <c r="A605" s="97" t="s">
        <v>2801</v>
      </c>
      <c r="B605" s="98">
        <v>4</v>
      </c>
      <c r="C605" s="99" t="s">
        <v>1565</v>
      </c>
      <c r="D605" s="99" t="s">
        <v>431</v>
      </c>
      <c r="E605" s="97" t="s">
        <v>4</v>
      </c>
      <c r="F605" s="100" t="s">
        <v>284</v>
      </c>
      <c r="G605" s="99" t="s">
        <v>285</v>
      </c>
      <c r="H605" s="101">
        <v>44378</v>
      </c>
      <c r="I605" s="101">
        <v>45474</v>
      </c>
      <c r="J605" s="102" t="s">
        <v>2726</v>
      </c>
      <c r="K605" s="103" t="s">
        <v>2811</v>
      </c>
      <c r="L605" s="104" t="s">
        <v>2929</v>
      </c>
      <c r="M605" s="105">
        <v>400194</v>
      </c>
      <c r="N605" s="106">
        <v>400194</v>
      </c>
      <c r="O605" s="103"/>
      <c r="P605" s="101"/>
      <c r="Q605" s="103"/>
      <c r="R605" s="106">
        <v>0</v>
      </c>
      <c r="S605" s="110"/>
      <c r="T605" s="104"/>
      <c r="U605" s="102" t="s">
        <v>11</v>
      </c>
      <c r="V605" s="102" t="s">
        <v>12</v>
      </c>
      <c r="W605" s="102" t="s">
        <v>13</v>
      </c>
      <c r="X605" s="102" t="s">
        <v>14</v>
      </c>
      <c r="Y605" s="108">
        <v>5800</v>
      </c>
      <c r="Z605" s="108">
        <v>9091101</v>
      </c>
      <c r="AA605" s="139">
        <v>0</v>
      </c>
      <c r="AB605" s="111" t="s">
        <v>2802</v>
      </c>
    </row>
    <row r="606" spans="1:28" ht="15" customHeight="1" x14ac:dyDescent="0.25">
      <c r="A606" s="97" t="s">
        <v>2801</v>
      </c>
      <c r="B606" s="98">
        <v>4</v>
      </c>
      <c r="C606" s="99" t="s">
        <v>1565</v>
      </c>
      <c r="D606" s="99" t="s">
        <v>431</v>
      </c>
      <c r="E606" s="97" t="s">
        <v>4</v>
      </c>
      <c r="F606" s="100" t="s">
        <v>284</v>
      </c>
      <c r="G606" s="99" t="s">
        <v>285</v>
      </c>
      <c r="H606" s="101">
        <v>44502</v>
      </c>
      <c r="I606" s="101">
        <v>44508</v>
      </c>
      <c r="J606" s="102" t="s">
        <v>2726</v>
      </c>
      <c r="K606" s="103" t="s">
        <v>3040</v>
      </c>
      <c r="L606" s="104" t="s">
        <v>3042</v>
      </c>
      <c r="M606" s="105">
        <v>0</v>
      </c>
      <c r="N606" s="106">
        <v>6450</v>
      </c>
      <c r="O606" s="103">
        <v>102578</v>
      </c>
      <c r="P606" s="101">
        <v>44508</v>
      </c>
      <c r="Q606" s="103" t="s">
        <v>3043</v>
      </c>
      <c r="R606" s="106">
        <v>6450</v>
      </c>
      <c r="S606" s="110"/>
      <c r="T606" s="104"/>
      <c r="U606" s="102" t="s">
        <v>11</v>
      </c>
      <c r="V606" s="102" t="s">
        <v>12</v>
      </c>
      <c r="W606" s="102" t="s">
        <v>13</v>
      </c>
      <c r="X606" s="102" t="s">
        <v>14</v>
      </c>
      <c r="Y606" s="108">
        <v>5800</v>
      </c>
      <c r="Z606" s="108">
        <v>9091101</v>
      </c>
      <c r="AA606" s="139">
        <v>0.13155211095247807</v>
      </c>
      <c r="AB606" s="111" t="s">
        <v>3096</v>
      </c>
    </row>
    <row r="607" spans="1:28" ht="15" customHeight="1" x14ac:dyDescent="0.25">
      <c r="A607" s="97" t="s">
        <v>1869</v>
      </c>
      <c r="B607" s="98">
        <v>4</v>
      </c>
      <c r="C607" s="97" t="s">
        <v>1656</v>
      </c>
      <c r="D607" s="99" t="s">
        <v>431</v>
      </c>
      <c r="E607" s="97" t="s">
        <v>4</v>
      </c>
      <c r="F607" s="100" t="s">
        <v>492</v>
      </c>
      <c r="G607" s="99" t="s">
        <v>140</v>
      </c>
      <c r="H607" s="101">
        <v>43770</v>
      </c>
      <c r="I607" s="101">
        <v>43864</v>
      </c>
      <c r="J607" s="102" t="s">
        <v>6</v>
      </c>
      <c r="K607" s="103" t="s">
        <v>147</v>
      </c>
      <c r="L607" s="104" t="s">
        <v>148</v>
      </c>
      <c r="M607" s="105">
        <v>0</v>
      </c>
      <c r="N607" s="106">
        <v>27193.64</v>
      </c>
      <c r="O607" s="103">
        <v>3207761219</v>
      </c>
      <c r="P607" s="101">
        <v>43864</v>
      </c>
      <c r="Q607" s="103" t="s">
        <v>604</v>
      </c>
      <c r="R607" s="106">
        <v>27193.64</v>
      </c>
      <c r="S607" s="110"/>
      <c r="T607" s="104"/>
      <c r="U607" s="102" t="s">
        <v>11</v>
      </c>
      <c r="V607" s="102" t="s">
        <v>12</v>
      </c>
      <c r="W607" s="102" t="s">
        <v>13</v>
      </c>
      <c r="X607" s="102" t="s">
        <v>14</v>
      </c>
      <c r="Y607" s="108">
        <v>4300</v>
      </c>
      <c r="Z607" s="108">
        <v>9091101</v>
      </c>
      <c r="AA607" s="138">
        <v>6.3192788053732574E-2</v>
      </c>
      <c r="AB607" s="111" t="s">
        <v>2845</v>
      </c>
    </row>
    <row r="608" spans="1:28" ht="15" customHeight="1" x14ac:dyDescent="0.25">
      <c r="A608" s="97" t="s">
        <v>1869</v>
      </c>
      <c r="B608" s="98">
        <v>4</v>
      </c>
      <c r="C608" s="97" t="s">
        <v>1656</v>
      </c>
      <c r="D608" s="99" t="s">
        <v>431</v>
      </c>
      <c r="E608" s="97" t="s">
        <v>4</v>
      </c>
      <c r="F608" s="100" t="s">
        <v>492</v>
      </c>
      <c r="G608" s="97" t="s">
        <v>140</v>
      </c>
      <c r="H608" s="101">
        <v>43770</v>
      </c>
      <c r="I608" s="101">
        <v>43864</v>
      </c>
      <c r="J608" s="102" t="s">
        <v>6</v>
      </c>
      <c r="K608" s="103" t="s">
        <v>147</v>
      </c>
      <c r="L608" s="104" t="s">
        <v>148</v>
      </c>
      <c r="M608" s="105">
        <v>0</v>
      </c>
      <c r="N608" s="106">
        <v>14247.57</v>
      </c>
      <c r="O608" s="103">
        <v>3207761219</v>
      </c>
      <c r="P608" s="101">
        <v>43864</v>
      </c>
      <c r="Q608" s="103" t="s">
        <v>604</v>
      </c>
      <c r="R608" s="106">
        <v>14247.57</v>
      </c>
      <c r="S608" s="110"/>
      <c r="T608" s="104"/>
      <c r="U608" s="102" t="s">
        <v>11</v>
      </c>
      <c r="V608" s="102" t="s">
        <v>12</v>
      </c>
      <c r="W608" s="102" t="s">
        <v>13</v>
      </c>
      <c r="X608" s="102" t="s">
        <v>14</v>
      </c>
      <c r="Y608" s="108">
        <v>4400</v>
      </c>
      <c r="Z608" s="108">
        <v>9091101</v>
      </c>
      <c r="AA608" s="138">
        <v>3.3108611840515598E-2</v>
      </c>
      <c r="AB608" s="99" t="s">
        <v>2845</v>
      </c>
    </row>
    <row r="609" spans="1:28" ht="15" customHeight="1" x14ac:dyDescent="0.25">
      <c r="A609" s="97" t="s">
        <v>1868</v>
      </c>
      <c r="B609" s="98">
        <v>4</v>
      </c>
      <c r="C609" s="99" t="s">
        <v>1566</v>
      </c>
      <c r="D609" s="99" t="s">
        <v>431</v>
      </c>
      <c r="E609" s="97" t="s">
        <v>4</v>
      </c>
      <c r="F609" s="100" t="s">
        <v>591</v>
      </c>
      <c r="G609" s="97" t="s">
        <v>1231</v>
      </c>
      <c r="H609" s="101">
        <v>44069</v>
      </c>
      <c r="I609" s="101">
        <v>44117</v>
      </c>
      <c r="J609" s="102" t="s">
        <v>1051</v>
      </c>
      <c r="K609" s="103" t="s">
        <v>1178</v>
      </c>
      <c r="L609" s="104" t="s">
        <v>1192</v>
      </c>
      <c r="M609" s="105">
        <v>0</v>
      </c>
      <c r="N609" s="106">
        <v>2700</v>
      </c>
      <c r="O609" s="103" t="s">
        <v>1306</v>
      </c>
      <c r="P609" s="101">
        <v>44117</v>
      </c>
      <c r="Q609" s="103" t="s">
        <v>1304</v>
      </c>
      <c r="R609" s="106">
        <v>2700</v>
      </c>
      <c r="S609" s="110"/>
      <c r="T609" s="104"/>
      <c r="U609" s="102" t="s">
        <v>11</v>
      </c>
      <c r="V609" s="102" t="s">
        <v>12</v>
      </c>
      <c r="W609" s="102" t="s">
        <v>13</v>
      </c>
      <c r="X609" s="102" t="s">
        <v>14</v>
      </c>
      <c r="Y609" s="108">
        <v>5850</v>
      </c>
      <c r="Z609" s="108">
        <v>9091101</v>
      </c>
      <c r="AA609" s="138">
        <v>6.553398058252427E-2</v>
      </c>
      <c r="AB609" s="99" t="s">
        <v>1219</v>
      </c>
    </row>
    <row r="610" spans="1:28" ht="15" customHeight="1" x14ac:dyDescent="0.25">
      <c r="A610" s="97" t="s">
        <v>2422</v>
      </c>
      <c r="B610" s="98">
        <v>4</v>
      </c>
      <c r="C610" s="99" t="s">
        <v>1571</v>
      </c>
      <c r="D610" s="99" t="s">
        <v>431</v>
      </c>
      <c r="E610" s="97" t="s">
        <v>4</v>
      </c>
      <c r="F610" s="100" t="s">
        <v>380</v>
      </c>
      <c r="G610" s="97" t="s">
        <v>351</v>
      </c>
      <c r="H610" s="101">
        <v>44319</v>
      </c>
      <c r="I610" s="101">
        <v>45415</v>
      </c>
      <c r="J610" s="102" t="s">
        <v>2726</v>
      </c>
      <c r="K610" s="103" t="s">
        <v>2393</v>
      </c>
      <c r="L610" s="104" t="s">
        <v>2463</v>
      </c>
      <c r="M610" s="105">
        <v>407500</v>
      </c>
      <c r="N610" s="106">
        <v>407500</v>
      </c>
      <c r="O610" s="103"/>
      <c r="P610" s="101"/>
      <c r="Q610" s="103"/>
      <c r="R610" s="106">
        <v>0</v>
      </c>
      <c r="S610" s="110"/>
      <c r="T610" s="104"/>
      <c r="U610" s="102" t="s">
        <v>11</v>
      </c>
      <c r="V610" s="102" t="s">
        <v>12</v>
      </c>
      <c r="W610" s="102" t="s">
        <v>13</v>
      </c>
      <c r="X610" s="102" t="s">
        <v>14</v>
      </c>
      <c r="Y610" s="108">
        <v>6210</v>
      </c>
      <c r="Z610" s="108">
        <v>9091101</v>
      </c>
      <c r="AA610" s="138">
        <v>0</v>
      </c>
      <c r="AB610" s="99" t="s">
        <v>2423</v>
      </c>
    </row>
    <row r="611" spans="1:28" ht="15" customHeight="1" x14ac:dyDescent="0.25">
      <c r="A611" s="97" t="s">
        <v>1871</v>
      </c>
      <c r="B611" s="98">
        <v>4</v>
      </c>
      <c r="C611" s="99" t="s">
        <v>1564</v>
      </c>
      <c r="D611" s="99" t="s">
        <v>431</v>
      </c>
      <c r="E611" s="97" t="s">
        <v>1043</v>
      </c>
      <c r="F611" s="100" t="s">
        <v>468</v>
      </c>
      <c r="G611" s="97" t="s">
        <v>469</v>
      </c>
      <c r="H611" s="101">
        <v>43836</v>
      </c>
      <c r="I611" s="101">
        <v>45118</v>
      </c>
      <c r="J611" s="102" t="s">
        <v>2726</v>
      </c>
      <c r="K611" s="103" t="s">
        <v>526</v>
      </c>
      <c r="L611" s="104" t="s">
        <v>807</v>
      </c>
      <c r="M611" s="105">
        <v>1200</v>
      </c>
      <c r="N611" s="106">
        <v>1200</v>
      </c>
      <c r="O611" s="103"/>
      <c r="P611" s="101"/>
      <c r="Q611" s="103"/>
      <c r="R611" s="106">
        <v>0</v>
      </c>
      <c r="S611" s="110"/>
      <c r="T611" s="104"/>
      <c r="U611" s="102" t="s">
        <v>11</v>
      </c>
      <c r="V611" s="102" t="s">
        <v>12</v>
      </c>
      <c r="W611" s="102" t="s">
        <v>13</v>
      </c>
      <c r="X611" s="102" t="s">
        <v>14</v>
      </c>
      <c r="Y611" s="108">
        <v>6281</v>
      </c>
      <c r="Z611" s="108">
        <v>9091104</v>
      </c>
      <c r="AA611" s="138">
        <v>0</v>
      </c>
      <c r="AB611" s="99" t="s">
        <v>1001</v>
      </c>
    </row>
    <row r="612" spans="1:28" ht="15" customHeight="1" x14ac:dyDescent="0.25">
      <c r="A612" s="97" t="s">
        <v>1874</v>
      </c>
      <c r="B612" s="98">
        <v>4</v>
      </c>
      <c r="C612" s="99" t="s">
        <v>1655</v>
      </c>
      <c r="D612" s="99" t="s">
        <v>431</v>
      </c>
      <c r="E612" s="97" t="s">
        <v>316</v>
      </c>
      <c r="F612" s="100" t="s">
        <v>418</v>
      </c>
      <c r="G612" s="99" t="s">
        <v>3138</v>
      </c>
      <c r="H612" s="101">
        <v>43717</v>
      </c>
      <c r="I612" s="101">
        <v>43721</v>
      </c>
      <c r="J612" s="102" t="s">
        <v>6</v>
      </c>
      <c r="K612" s="103" t="s">
        <v>432</v>
      </c>
      <c r="L612" s="104" t="s">
        <v>433</v>
      </c>
      <c r="M612" s="105">
        <v>0</v>
      </c>
      <c r="N612" s="106">
        <v>1230</v>
      </c>
      <c r="O612" s="103" t="s">
        <v>271</v>
      </c>
      <c r="P612" s="101">
        <v>43721</v>
      </c>
      <c r="Q612" s="103" t="s">
        <v>549</v>
      </c>
      <c r="R612" s="106">
        <v>1230</v>
      </c>
      <c r="S612" s="110" t="s">
        <v>663</v>
      </c>
      <c r="T612" s="104"/>
      <c r="U612" s="102" t="s">
        <v>11</v>
      </c>
      <c r="V612" s="102" t="s">
        <v>12</v>
      </c>
      <c r="W612" s="102" t="s">
        <v>13</v>
      </c>
      <c r="X612" s="102" t="s">
        <v>14</v>
      </c>
      <c r="Y612" s="108">
        <v>6230</v>
      </c>
      <c r="Z612" s="108">
        <v>9091103</v>
      </c>
      <c r="AA612" s="138">
        <v>1</v>
      </c>
      <c r="AB612" s="111" t="s">
        <v>974</v>
      </c>
    </row>
    <row r="613" spans="1:28" ht="15" customHeight="1" x14ac:dyDescent="0.25">
      <c r="A613" s="97" t="s">
        <v>1873</v>
      </c>
      <c r="B613" s="98">
        <v>4</v>
      </c>
      <c r="C613" s="97" t="s">
        <v>1571</v>
      </c>
      <c r="D613" s="99" t="s">
        <v>431</v>
      </c>
      <c r="E613" s="97" t="s">
        <v>1266</v>
      </c>
      <c r="F613" s="100" t="s">
        <v>395</v>
      </c>
      <c r="G613" s="97" t="s">
        <v>351</v>
      </c>
      <c r="H613" s="101">
        <v>43282</v>
      </c>
      <c r="I613" s="101">
        <v>44279</v>
      </c>
      <c r="J613" s="102" t="s">
        <v>1051</v>
      </c>
      <c r="K613" s="103"/>
      <c r="L613" s="104" t="s">
        <v>1270</v>
      </c>
      <c r="M613" s="105">
        <v>0</v>
      </c>
      <c r="N613" s="106">
        <v>2425</v>
      </c>
      <c r="O613" s="103">
        <v>28383</v>
      </c>
      <c r="P613" s="101">
        <v>44279</v>
      </c>
      <c r="Q613" s="103" t="s">
        <v>2253</v>
      </c>
      <c r="R613" s="106">
        <v>2425</v>
      </c>
      <c r="S613" s="102" t="s">
        <v>663</v>
      </c>
      <c r="T613" s="104"/>
      <c r="U613" s="102" t="s">
        <v>11</v>
      </c>
      <c r="V613" s="102" t="s">
        <v>12</v>
      </c>
      <c r="W613" s="102" t="s">
        <v>13</v>
      </c>
      <c r="X613" s="102" t="s">
        <v>14</v>
      </c>
      <c r="Y613" s="108">
        <v>6210</v>
      </c>
      <c r="Z613" s="108">
        <v>9091103</v>
      </c>
      <c r="AA613" s="138">
        <v>1.4152319813247738E-2</v>
      </c>
      <c r="AB613" s="99" t="s">
        <v>3188</v>
      </c>
    </row>
    <row r="614" spans="1:28" ht="15" customHeight="1" x14ac:dyDescent="0.25">
      <c r="A614" s="97" t="s">
        <v>1873</v>
      </c>
      <c r="B614" s="98">
        <v>4</v>
      </c>
      <c r="C614" s="97" t="s">
        <v>1571</v>
      </c>
      <c r="D614" s="99" t="s">
        <v>431</v>
      </c>
      <c r="E614" s="97" t="s">
        <v>1266</v>
      </c>
      <c r="F614" s="100" t="s">
        <v>395</v>
      </c>
      <c r="G614" s="97" t="s">
        <v>351</v>
      </c>
      <c r="H614" s="101">
        <v>43282</v>
      </c>
      <c r="I614" s="101">
        <v>44279</v>
      </c>
      <c r="J614" s="102" t="s">
        <v>1051</v>
      </c>
      <c r="K614" s="103"/>
      <c r="L614" s="104" t="s">
        <v>1270</v>
      </c>
      <c r="M614" s="105">
        <v>0</v>
      </c>
      <c r="N614" s="106">
        <v>2425</v>
      </c>
      <c r="O614" s="103">
        <v>28470</v>
      </c>
      <c r="P614" s="101">
        <v>44279</v>
      </c>
      <c r="Q614" s="103" t="s">
        <v>2253</v>
      </c>
      <c r="R614" s="106">
        <v>2425</v>
      </c>
      <c r="S614" s="102" t="s">
        <v>663</v>
      </c>
      <c r="T614" s="104"/>
      <c r="U614" s="102" t="s">
        <v>11</v>
      </c>
      <c r="V614" s="102" t="s">
        <v>12</v>
      </c>
      <c r="W614" s="102" t="s">
        <v>13</v>
      </c>
      <c r="X614" s="102" t="s">
        <v>14</v>
      </c>
      <c r="Y614" s="108">
        <v>6210</v>
      </c>
      <c r="Z614" s="108">
        <v>9091103</v>
      </c>
      <c r="AA614" s="138">
        <v>1.4152319813247738E-2</v>
      </c>
      <c r="AB614" s="99" t="s">
        <v>3188</v>
      </c>
    </row>
    <row r="615" spans="1:28" ht="15" customHeight="1" x14ac:dyDescent="0.25">
      <c r="A615" s="97" t="s">
        <v>1873</v>
      </c>
      <c r="B615" s="98">
        <v>4</v>
      </c>
      <c r="C615" s="97" t="s">
        <v>1571</v>
      </c>
      <c r="D615" s="99" t="s">
        <v>431</v>
      </c>
      <c r="E615" s="97" t="s">
        <v>1266</v>
      </c>
      <c r="F615" s="100" t="s">
        <v>395</v>
      </c>
      <c r="G615" s="97" t="s">
        <v>351</v>
      </c>
      <c r="H615" s="101">
        <v>43282</v>
      </c>
      <c r="I615" s="101">
        <v>44342</v>
      </c>
      <c r="J615" s="102" t="s">
        <v>1051</v>
      </c>
      <c r="K615" s="103"/>
      <c r="L615" s="104" t="s">
        <v>1270</v>
      </c>
      <c r="M615" s="105">
        <v>0</v>
      </c>
      <c r="N615" s="106">
        <v>2425</v>
      </c>
      <c r="O615" s="103">
        <v>28520</v>
      </c>
      <c r="P615" s="101">
        <v>44342</v>
      </c>
      <c r="Q615" s="103" t="s">
        <v>2570</v>
      </c>
      <c r="R615" s="106">
        <v>2425</v>
      </c>
      <c r="S615" s="102" t="s">
        <v>663</v>
      </c>
      <c r="T615" s="104"/>
      <c r="U615" s="102" t="s">
        <v>11</v>
      </c>
      <c r="V615" s="102" t="s">
        <v>12</v>
      </c>
      <c r="W615" s="102" t="s">
        <v>13</v>
      </c>
      <c r="X615" s="102" t="s">
        <v>14</v>
      </c>
      <c r="Y615" s="108">
        <v>6210</v>
      </c>
      <c r="Z615" s="108">
        <v>9091103</v>
      </c>
      <c r="AA615" s="138">
        <v>1.4152319813247738E-2</v>
      </c>
      <c r="AB615" s="99" t="s">
        <v>3188</v>
      </c>
    </row>
    <row r="616" spans="1:28" ht="15" customHeight="1" x14ac:dyDescent="0.25">
      <c r="A616" s="97" t="s">
        <v>1873</v>
      </c>
      <c r="B616" s="98">
        <v>4</v>
      </c>
      <c r="C616" s="97" t="s">
        <v>1571</v>
      </c>
      <c r="D616" s="99" t="s">
        <v>431</v>
      </c>
      <c r="E616" s="97" t="s">
        <v>1266</v>
      </c>
      <c r="F616" s="100" t="s">
        <v>395</v>
      </c>
      <c r="G616" s="97" t="s">
        <v>351</v>
      </c>
      <c r="H616" s="101">
        <v>43282</v>
      </c>
      <c r="I616" s="101">
        <v>44342</v>
      </c>
      <c r="J616" s="102" t="s">
        <v>1051</v>
      </c>
      <c r="K616" s="103"/>
      <c r="L616" s="104" t="s">
        <v>1270</v>
      </c>
      <c r="M616" s="105">
        <v>0</v>
      </c>
      <c r="N616" s="106">
        <v>2425</v>
      </c>
      <c r="O616" s="103">
        <v>28614</v>
      </c>
      <c r="P616" s="101">
        <v>44342</v>
      </c>
      <c r="Q616" s="103" t="s">
        <v>2570</v>
      </c>
      <c r="R616" s="106">
        <v>2425</v>
      </c>
      <c r="S616" s="102" t="s">
        <v>663</v>
      </c>
      <c r="T616" s="104"/>
      <c r="U616" s="102" t="s">
        <v>11</v>
      </c>
      <c r="V616" s="102" t="s">
        <v>12</v>
      </c>
      <c r="W616" s="102" t="s">
        <v>13</v>
      </c>
      <c r="X616" s="102" t="s">
        <v>14</v>
      </c>
      <c r="Y616" s="108">
        <v>6210</v>
      </c>
      <c r="Z616" s="108">
        <v>9091103</v>
      </c>
      <c r="AA616" s="138">
        <v>1.4152319813247738E-2</v>
      </c>
      <c r="AB616" s="99" t="s">
        <v>3188</v>
      </c>
    </row>
    <row r="617" spans="1:28" ht="15" customHeight="1" x14ac:dyDescent="0.25">
      <c r="A617" s="97" t="s">
        <v>1873</v>
      </c>
      <c r="B617" s="98">
        <v>4</v>
      </c>
      <c r="C617" s="99" t="s">
        <v>1571</v>
      </c>
      <c r="D617" s="97" t="s">
        <v>431</v>
      </c>
      <c r="E617" s="97" t="s">
        <v>1266</v>
      </c>
      <c r="F617" s="99" t="s">
        <v>395</v>
      </c>
      <c r="G617" s="99" t="s">
        <v>351</v>
      </c>
      <c r="H617" s="101">
        <v>43282</v>
      </c>
      <c r="I617" s="101">
        <v>44448</v>
      </c>
      <c r="J617" s="102" t="s">
        <v>1051</v>
      </c>
      <c r="K617" s="103"/>
      <c r="L617" s="104" t="s">
        <v>1270</v>
      </c>
      <c r="M617" s="105">
        <v>0</v>
      </c>
      <c r="N617" s="105">
        <v>1455</v>
      </c>
      <c r="O617" s="103">
        <v>28735</v>
      </c>
      <c r="P617" s="101">
        <v>44448</v>
      </c>
      <c r="Q617" s="103" t="s">
        <v>2971</v>
      </c>
      <c r="R617" s="105">
        <v>1455</v>
      </c>
      <c r="S617" s="98" t="s">
        <v>663</v>
      </c>
      <c r="T617" s="97"/>
      <c r="U617" s="102" t="s">
        <v>11</v>
      </c>
      <c r="V617" s="102" t="s">
        <v>12</v>
      </c>
      <c r="W617" s="102" t="s">
        <v>13</v>
      </c>
      <c r="X617" s="102" t="s">
        <v>14</v>
      </c>
      <c r="Y617" s="113">
        <v>6210</v>
      </c>
      <c r="Z617" s="113">
        <v>9091103</v>
      </c>
      <c r="AA617" s="139">
        <v>8.4913918879486426E-3</v>
      </c>
      <c r="AB617" s="99" t="s">
        <v>3188</v>
      </c>
    </row>
    <row r="618" spans="1:28" ht="15" customHeight="1" x14ac:dyDescent="0.25">
      <c r="A618" s="97" t="s">
        <v>1873</v>
      </c>
      <c r="B618" s="98">
        <v>4</v>
      </c>
      <c r="C618" s="97" t="s">
        <v>1571</v>
      </c>
      <c r="D618" s="99" t="s">
        <v>431</v>
      </c>
      <c r="E618" s="97" t="s">
        <v>1266</v>
      </c>
      <c r="F618" s="100" t="s">
        <v>395</v>
      </c>
      <c r="G618" s="97" t="s">
        <v>351</v>
      </c>
      <c r="H618" s="101">
        <v>43282</v>
      </c>
      <c r="I618" s="101">
        <v>45138</v>
      </c>
      <c r="J618" s="102" t="s">
        <v>2726</v>
      </c>
      <c r="K618" s="103" t="s">
        <v>1267</v>
      </c>
      <c r="L618" s="104" t="s">
        <v>1270</v>
      </c>
      <c r="M618" s="105">
        <v>970</v>
      </c>
      <c r="N618" s="106">
        <v>970</v>
      </c>
      <c r="O618" s="103"/>
      <c r="P618" s="101"/>
      <c r="Q618" s="103"/>
      <c r="R618" s="106">
        <v>0</v>
      </c>
      <c r="S618" s="102" t="s">
        <v>663</v>
      </c>
      <c r="T618" s="104"/>
      <c r="U618" s="102" t="s">
        <v>11</v>
      </c>
      <c r="V618" s="102" t="s">
        <v>12</v>
      </c>
      <c r="W618" s="102" t="s">
        <v>13</v>
      </c>
      <c r="X618" s="102" t="s">
        <v>14</v>
      </c>
      <c r="Y618" s="108">
        <v>6210</v>
      </c>
      <c r="Z618" s="108">
        <v>9091103</v>
      </c>
      <c r="AA618" s="138">
        <v>0</v>
      </c>
      <c r="AB618" s="99" t="s">
        <v>3188</v>
      </c>
    </row>
    <row r="619" spans="1:28" ht="15" customHeight="1" x14ac:dyDescent="0.25">
      <c r="A619" s="97" t="s">
        <v>1875</v>
      </c>
      <c r="B619" s="98">
        <v>4</v>
      </c>
      <c r="C619" s="97" t="s">
        <v>1564</v>
      </c>
      <c r="D619" s="99" t="s">
        <v>431</v>
      </c>
      <c r="E619" s="97" t="s">
        <v>316</v>
      </c>
      <c r="F619" s="100" t="s">
        <v>468</v>
      </c>
      <c r="G619" s="97" t="s">
        <v>469</v>
      </c>
      <c r="H619" s="101">
        <v>44210</v>
      </c>
      <c r="I619" s="101">
        <v>44488</v>
      </c>
      <c r="J619" s="102" t="s">
        <v>2726</v>
      </c>
      <c r="K619" s="103" t="s">
        <v>1622</v>
      </c>
      <c r="L619" s="104" t="s">
        <v>1667</v>
      </c>
      <c r="M619" s="105">
        <v>0</v>
      </c>
      <c r="N619" s="106">
        <v>14350</v>
      </c>
      <c r="O619" s="103" t="s">
        <v>3024</v>
      </c>
      <c r="P619" s="101">
        <v>44488</v>
      </c>
      <c r="Q619" s="103" t="s">
        <v>3025</v>
      </c>
      <c r="R619" s="106">
        <v>14350</v>
      </c>
      <c r="S619" s="102" t="s">
        <v>663</v>
      </c>
      <c r="T619" s="104"/>
      <c r="U619" s="102" t="s">
        <v>11</v>
      </c>
      <c r="V619" s="102" t="s">
        <v>12</v>
      </c>
      <c r="W619" s="102" t="s">
        <v>13</v>
      </c>
      <c r="X619" s="102" t="s">
        <v>14</v>
      </c>
      <c r="Y619" s="108">
        <v>6281</v>
      </c>
      <c r="Z619" s="108">
        <v>9091103</v>
      </c>
      <c r="AA619" s="138">
        <v>0.5</v>
      </c>
      <c r="AB619" s="99" t="s">
        <v>1623</v>
      </c>
    </row>
    <row r="620" spans="1:28" ht="15" customHeight="1" x14ac:dyDescent="0.25">
      <c r="A620" s="97" t="s">
        <v>1872</v>
      </c>
      <c r="B620" s="98">
        <v>4</v>
      </c>
      <c r="C620" s="97" t="s">
        <v>318</v>
      </c>
      <c r="D620" s="99" t="s">
        <v>431</v>
      </c>
      <c r="E620" s="97" t="s">
        <v>316</v>
      </c>
      <c r="F620" s="100" t="s">
        <v>321</v>
      </c>
      <c r="G620" s="97" t="s">
        <v>318</v>
      </c>
      <c r="H620" s="101">
        <v>43934</v>
      </c>
      <c r="I620" s="101">
        <v>44273</v>
      </c>
      <c r="J620" s="102" t="s">
        <v>1051</v>
      </c>
      <c r="K620" s="103"/>
      <c r="L620" s="104" t="s">
        <v>763</v>
      </c>
      <c r="M620" s="105">
        <v>0</v>
      </c>
      <c r="N620" s="106">
        <v>301327.64</v>
      </c>
      <c r="O620" s="103" t="s">
        <v>483</v>
      </c>
      <c r="P620" s="101">
        <v>44273</v>
      </c>
      <c r="Q620" s="103" t="s">
        <v>2191</v>
      </c>
      <c r="R620" s="106">
        <v>301327.64</v>
      </c>
      <c r="S620" s="102" t="s">
        <v>663</v>
      </c>
      <c r="T620" s="104"/>
      <c r="U620" s="102" t="s">
        <v>11</v>
      </c>
      <c r="V620" s="102" t="s">
        <v>12</v>
      </c>
      <c r="W620" s="102" t="s">
        <v>13</v>
      </c>
      <c r="X620" s="102" t="s">
        <v>14</v>
      </c>
      <c r="Y620" s="108">
        <v>6150</v>
      </c>
      <c r="Z620" s="108">
        <v>9091103</v>
      </c>
      <c r="AA620" s="138">
        <v>0.79561437803382673</v>
      </c>
      <c r="AB620" s="111" t="s">
        <v>3166</v>
      </c>
    </row>
    <row r="621" spans="1:28" ht="15" customHeight="1" x14ac:dyDescent="0.25">
      <c r="A621" s="97" t="s">
        <v>1872</v>
      </c>
      <c r="B621" s="98">
        <v>4</v>
      </c>
      <c r="C621" s="97" t="s">
        <v>318</v>
      </c>
      <c r="D621" s="99" t="s">
        <v>431</v>
      </c>
      <c r="E621" s="97" t="s">
        <v>316</v>
      </c>
      <c r="F621" s="100" t="s">
        <v>321</v>
      </c>
      <c r="G621" s="97" t="s">
        <v>318</v>
      </c>
      <c r="H621" s="101">
        <v>43934</v>
      </c>
      <c r="I621" s="101">
        <v>44337</v>
      </c>
      <c r="J621" s="102" t="s">
        <v>1051</v>
      </c>
      <c r="K621" s="103"/>
      <c r="L621" s="104" t="s">
        <v>763</v>
      </c>
      <c r="M621" s="105">
        <v>0</v>
      </c>
      <c r="N621" s="106">
        <v>31047.52</v>
      </c>
      <c r="O621" s="103" t="s">
        <v>718</v>
      </c>
      <c r="P621" s="101">
        <v>44337</v>
      </c>
      <c r="Q621" s="103" t="s">
        <v>2548</v>
      </c>
      <c r="R621" s="106">
        <v>31047.52</v>
      </c>
      <c r="S621" s="102" t="s">
        <v>663</v>
      </c>
      <c r="T621" s="104"/>
      <c r="U621" s="102" t="s">
        <v>11</v>
      </c>
      <c r="V621" s="102" t="s">
        <v>12</v>
      </c>
      <c r="W621" s="102" t="s">
        <v>13</v>
      </c>
      <c r="X621" s="102" t="s">
        <v>14</v>
      </c>
      <c r="Y621" s="108">
        <v>6150</v>
      </c>
      <c r="Z621" s="108">
        <v>9091103</v>
      </c>
      <c r="AA621" s="138">
        <v>8.1976725780259649E-2</v>
      </c>
      <c r="AB621" s="111" t="s">
        <v>3166</v>
      </c>
    </row>
    <row r="622" spans="1:28" ht="15" customHeight="1" x14ac:dyDescent="0.25">
      <c r="A622" s="97" t="s">
        <v>1872</v>
      </c>
      <c r="B622" s="98">
        <v>4</v>
      </c>
      <c r="C622" s="97" t="s">
        <v>318</v>
      </c>
      <c r="D622" s="99" t="s">
        <v>431</v>
      </c>
      <c r="E622" s="97" t="s">
        <v>316</v>
      </c>
      <c r="F622" s="100" t="s">
        <v>321</v>
      </c>
      <c r="G622" s="97" t="s">
        <v>318</v>
      </c>
      <c r="H622" s="101">
        <v>43934</v>
      </c>
      <c r="I622" s="101">
        <v>44337</v>
      </c>
      <c r="J622" s="102" t="s">
        <v>1051</v>
      </c>
      <c r="K622" s="103"/>
      <c r="L622" s="104" t="s">
        <v>763</v>
      </c>
      <c r="M622" s="105">
        <v>0</v>
      </c>
      <c r="N622" s="106">
        <v>21777.19</v>
      </c>
      <c r="O622" s="103" t="s">
        <v>760</v>
      </c>
      <c r="P622" s="101">
        <v>44337</v>
      </c>
      <c r="Q622" s="103" t="s">
        <v>2548</v>
      </c>
      <c r="R622" s="106">
        <v>21777.19</v>
      </c>
      <c r="S622" s="102" t="s">
        <v>663</v>
      </c>
      <c r="T622" s="104"/>
      <c r="U622" s="102" t="s">
        <v>11</v>
      </c>
      <c r="V622" s="102" t="s">
        <v>12</v>
      </c>
      <c r="W622" s="102" t="s">
        <v>13</v>
      </c>
      <c r="X622" s="102" t="s">
        <v>14</v>
      </c>
      <c r="Y622" s="108">
        <v>6150</v>
      </c>
      <c r="Z622" s="108">
        <v>9091103</v>
      </c>
      <c r="AA622" s="138">
        <v>5.7499688635182851E-2</v>
      </c>
      <c r="AB622" s="111" t="s">
        <v>3166</v>
      </c>
    </row>
    <row r="623" spans="1:28" ht="15" customHeight="1" x14ac:dyDescent="0.25">
      <c r="A623" s="97" t="s">
        <v>1872</v>
      </c>
      <c r="B623" s="98">
        <v>4</v>
      </c>
      <c r="C623" s="97" t="s">
        <v>318</v>
      </c>
      <c r="D623" s="99" t="s">
        <v>431</v>
      </c>
      <c r="E623" s="97" t="s">
        <v>316</v>
      </c>
      <c r="F623" s="100" t="s">
        <v>321</v>
      </c>
      <c r="G623" s="97" t="s">
        <v>318</v>
      </c>
      <c r="H623" s="101">
        <v>43934</v>
      </c>
      <c r="I623" s="101">
        <v>44505</v>
      </c>
      <c r="J623" s="102" t="s">
        <v>2726</v>
      </c>
      <c r="K623" s="103"/>
      <c r="L623" s="104" t="s">
        <v>763</v>
      </c>
      <c r="M623" s="105">
        <v>0</v>
      </c>
      <c r="N623" s="106">
        <v>21534.68</v>
      </c>
      <c r="O623" s="103" t="s">
        <v>867</v>
      </c>
      <c r="P623" s="101">
        <v>44505</v>
      </c>
      <c r="Q623" s="103" t="s">
        <v>3041</v>
      </c>
      <c r="R623" s="106">
        <v>21534.68</v>
      </c>
      <c r="S623" s="102" t="s">
        <v>663</v>
      </c>
      <c r="T623" s="104"/>
      <c r="U623" s="102" t="s">
        <v>11</v>
      </c>
      <c r="V623" s="102" t="s">
        <v>12</v>
      </c>
      <c r="W623" s="102" t="s">
        <v>13</v>
      </c>
      <c r="X623" s="102" t="s">
        <v>14</v>
      </c>
      <c r="Y623" s="108">
        <v>6150</v>
      </c>
      <c r="Z623" s="108">
        <v>9091103</v>
      </c>
      <c r="AA623" s="138">
        <v>5.6859374182725117E-2</v>
      </c>
      <c r="AB623" s="111" t="s">
        <v>3166</v>
      </c>
    </row>
    <row r="624" spans="1:28" ht="15" customHeight="1" x14ac:dyDescent="0.25">
      <c r="A624" s="97" t="s">
        <v>1872</v>
      </c>
      <c r="B624" s="98">
        <v>4</v>
      </c>
      <c r="C624" s="97" t="s">
        <v>318</v>
      </c>
      <c r="D624" s="99" t="s">
        <v>431</v>
      </c>
      <c r="E624" s="97" t="s">
        <v>316</v>
      </c>
      <c r="F624" s="100" t="s">
        <v>321</v>
      </c>
      <c r="G624" s="97" t="s">
        <v>318</v>
      </c>
      <c r="H624" s="101">
        <v>43934</v>
      </c>
      <c r="I624" s="101">
        <v>45118</v>
      </c>
      <c r="J624" s="102" t="s">
        <v>2726</v>
      </c>
      <c r="K624" s="103" t="s">
        <v>721</v>
      </c>
      <c r="L624" s="104" t="s">
        <v>763</v>
      </c>
      <c r="M624" s="105">
        <v>3048.7599999999511</v>
      </c>
      <c r="N624" s="106">
        <v>3048.7599999999511</v>
      </c>
      <c r="O624" s="103"/>
      <c r="P624" s="101"/>
      <c r="Q624" s="103"/>
      <c r="R624" s="106">
        <v>0</v>
      </c>
      <c r="S624" s="102" t="s">
        <v>663</v>
      </c>
      <c r="T624" s="104"/>
      <c r="U624" s="102" t="s">
        <v>11</v>
      </c>
      <c r="V624" s="102" t="s">
        <v>12</v>
      </c>
      <c r="W624" s="102" t="s">
        <v>13</v>
      </c>
      <c r="X624" s="102" t="s">
        <v>14</v>
      </c>
      <c r="Y624" s="108">
        <v>6150</v>
      </c>
      <c r="Z624" s="108">
        <v>9091103</v>
      </c>
      <c r="AA624" s="138">
        <v>0</v>
      </c>
      <c r="AB624" s="111" t="s">
        <v>3166</v>
      </c>
    </row>
    <row r="625" spans="1:28" ht="15" customHeight="1" x14ac:dyDescent="0.25">
      <c r="A625" s="97" t="s">
        <v>2426</v>
      </c>
      <c r="B625" s="98">
        <v>4</v>
      </c>
      <c r="C625" s="97" t="s">
        <v>1571</v>
      </c>
      <c r="D625" s="99" t="s">
        <v>431</v>
      </c>
      <c r="E625" s="97" t="s">
        <v>238</v>
      </c>
      <c r="F625" s="100" t="s">
        <v>380</v>
      </c>
      <c r="G625" s="97" t="s">
        <v>351</v>
      </c>
      <c r="H625" s="101">
        <v>44319</v>
      </c>
      <c r="I625" s="101">
        <v>45415</v>
      </c>
      <c r="J625" s="102" t="s">
        <v>2726</v>
      </c>
      <c r="K625" s="103" t="s">
        <v>2395</v>
      </c>
      <c r="L625" s="104" t="s">
        <v>2466</v>
      </c>
      <c r="M625" s="105">
        <v>95400</v>
      </c>
      <c r="N625" s="106">
        <v>95400</v>
      </c>
      <c r="O625" s="103"/>
      <c r="P625" s="101"/>
      <c r="Q625" s="103"/>
      <c r="R625" s="106">
        <v>0</v>
      </c>
      <c r="S625" s="102"/>
      <c r="T625" s="104"/>
      <c r="U625" s="102" t="s">
        <v>11</v>
      </c>
      <c r="V625" s="102" t="s">
        <v>12</v>
      </c>
      <c r="W625" s="102" t="s">
        <v>13</v>
      </c>
      <c r="X625" s="102" t="s">
        <v>14</v>
      </c>
      <c r="Y625" s="108">
        <v>6210</v>
      </c>
      <c r="Z625" s="108">
        <v>9091102</v>
      </c>
      <c r="AA625" s="138">
        <v>0</v>
      </c>
      <c r="AB625" s="99" t="s">
        <v>2427</v>
      </c>
    </row>
    <row r="626" spans="1:28" ht="15" customHeight="1" x14ac:dyDescent="0.25">
      <c r="A626" s="97" t="s">
        <v>1881</v>
      </c>
      <c r="B626" s="98">
        <v>2</v>
      </c>
      <c r="C626" s="99" t="s">
        <v>1562</v>
      </c>
      <c r="D626" s="99" t="s">
        <v>131</v>
      </c>
      <c r="E626" s="97" t="s">
        <v>4</v>
      </c>
      <c r="F626" s="100" t="s">
        <v>5</v>
      </c>
      <c r="G626" s="97" t="s">
        <v>1288</v>
      </c>
      <c r="H626" s="101">
        <v>43647</v>
      </c>
      <c r="I626" s="101">
        <v>43748</v>
      </c>
      <c r="J626" s="102" t="s">
        <v>6</v>
      </c>
      <c r="K626" s="103" t="s">
        <v>7</v>
      </c>
      <c r="L626" s="104" t="s">
        <v>8</v>
      </c>
      <c r="M626" s="105">
        <v>0</v>
      </c>
      <c r="N626" s="106">
        <v>10479.91</v>
      </c>
      <c r="O626" s="103" t="s">
        <v>82</v>
      </c>
      <c r="P626" s="101">
        <v>43748</v>
      </c>
      <c r="Q626" s="103" t="s">
        <v>25</v>
      </c>
      <c r="R626" s="106">
        <v>10479.91</v>
      </c>
      <c r="S626" s="102" t="s">
        <v>1682</v>
      </c>
      <c r="T626" s="104"/>
      <c r="U626" s="102" t="s">
        <v>11</v>
      </c>
      <c r="V626" s="102" t="s">
        <v>12</v>
      </c>
      <c r="W626" s="102" t="s">
        <v>13</v>
      </c>
      <c r="X626" s="102" t="s">
        <v>14</v>
      </c>
      <c r="Y626" s="108">
        <v>4300</v>
      </c>
      <c r="Z626" s="108">
        <v>9121101</v>
      </c>
      <c r="AA626" s="138">
        <v>2.4121229090751321E-3</v>
      </c>
      <c r="AB626" s="99" t="s">
        <v>2846</v>
      </c>
    </row>
    <row r="627" spans="1:28" ht="15" customHeight="1" x14ac:dyDescent="0.25">
      <c r="A627" s="97" t="s">
        <v>1881</v>
      </c>
      <c r="B627" s="98">
        <v>2</v>
      </c>
      <c r="C627" s="99" t="s">
        <v>1562</v>
      </c>
      <c r="D627" s="99" t="s">
        <v>131</v>
      </c>
      <c r="E627" s="97" t="s">
        <v>4</v>
      </c>
      <c r="F627" s="100" t="s">
        <v>5</v>
      </c>
      <c r="G627" s="97" t="s">
        <v>1288</v>
      </c>
      <c r="H627" s="101">
        <v>43647</v>
      </c>
      <c r="I627" s="101">
        <v>43748</v>
      </c>
      <c r="J627" s="102" t="s">
        <v>6</v>
      </c>
      <c r="K627" s="103" t="s">
        <v>7</v>
      </c>
      <c r="L627" s="104" t="s">
        <v>8</v>
      </c>
      <c r="M627" s="105">
        <v>0</v>
      </c>
      <c r="N627" s="106">
        <v>135</v>
      </c>
      <c r="O627" s="103" t="s">
        <v>82</v>
      </c>
      <c r="P627" s="101">
        <v>43748</v>
      </c>
      <c r="Q627" s="103" t="s">
        <v>25</v>
      </c>
      <c r="R627" s="106">
        <v>135</v>
      </c>
      <c r="S627" s="102" t="s">
        <v>1682</v>
      </c>
      <c r="T627" s="104"/>
      <c r="U627" s="102" t="s">
        <v>11</v>
      </c>
      <c r="V627" s="102" t="s">
        <v>12</v>
      </c>
      <c r="W627" s="102" t="s">
        <v>13</v>
      </c>
      <c r="X627" s="102" t="s">
        <v>14</v>
      </c>
      <c r="Y627" s="108">
        <v>4340</v>
      </c>
      <c r="Z627" s="108">
        <v>9121101</v>
      </c>
      <c r="AA627" s="138">
        <v>3.1072460805974748E-5</v>
      </c>
      <c r="AB627" s="99" t="s">
        <v>2846</v>
      </c>
    </row>
    <row r="628" spans="1:28" ht="15" customHeight="1" x14ac:dyDescent="0.25">
      <c r="A628" s="97" t="s">
        <v>1881</v>
      </c>
      <c r="B628" s="98">
        <v>2</v>
      </c>
      <c r="C628" s="99" t="s">
        <v>1562</v>
      </c>
      <c r="D628" s="99" t="s">
        <v>131</v>
      </c>
      <c r="E628" s="97" t="s">
        <v>4</v>
      </c>
      <c r="F628" s="100" t="s">
        <v>5</v>
      </c>
      <c r="G628" s="97" t="s">
        <v>1288</v>
      </c>
      <c r="H628" s="101">
        <v>43647</v>
      </c>
      <c r="I628" s="101">
        <v>43748</v>
      </c>
      <c r="J628" s="102" t="s">
        <v>6</v>
      </c>
      <c r="K628" s="103" t="s">
        <v>7</v>
      </c>
      <c r="L628" s="104" t="s">
        <v>8</v>
      </c>
      <c r="M628" s="105">
        <v>0</v>
      </c>
      <c r="N628" s="106">
        <v>81</v>
      </c>
      <c r="O628" s="103" t="s">
        <v>82</v>
      </c>
      <c r="P628" s="101">
        <v>43748</v>
      </c>
      <c r="Q628" s="103" t="s">
        <v>25</v>
      </c>
      <c r="R628" s="106">
        <v>81</v>
      </c>
      <c r="S628" s="102" t="s">
        <v>1682</v>
      </c>
      <c r="T628" s="104"/>
      <c r="U628" s="102" t="s">
        <v>11</v>
      </c>
      <c r="V628" s="102" t="s">
        <v>12</v>
      </c>
      <c r="W628" s="102" t="s">
        <v>13</v>
      </c>
      <c r="X628" s="102" t="s">
        <v>14</v>
      </c>
      <c r="Y628" s="108">
        <v>4340</v>
      </c>
      <c r="Z628" s="108">
        <v>9121101</v>
      </c>
      <c r="AA628" s="138">
        <v>1.8643476483584851E-5</v>
      </c>
      <c r="AB628" s="99" t="s">
        <v>2846</v>
      </c>
    </row>
    <row r="629" spans="1:28" ht="15" customHeight="1" x14ac:dyDescent="0.25">
      <c r="A629" s="97" t="s">
        <v>1881</v>
      </c>
      <c r="B629" s="98">
        <v>2</v>
      </c>
      <c r="C629" s="99" t="s">
        <v>1562</v>
      </c>
      <c r="D629" s="99" t="s">
        <v>131</v>
      </c>
      <c r="E629" s="97" t="s">
        <v>4</v>
      </c>
      <c r="F629" s="100" t="s">
        <v>5</v>
      </c>
      <c r="G629" s="97" t="s">
        <v>1288</v>
      </c>
      <c r="H629" s="101">
        <v>43647</v>
      </c>
      <c r="I629" s="101">
        <v>43748</v>
      </c>
      <c r="J629" s="102" t="s">
        <v>6</v>
      </c>
      <c r="K629" s="103" t="s">
        <v>7</v>
      </c>
      <c r="L629" s="104" t="s">
        <v>8</v>
      </c>
      <c r="M629" s="105">
        <v>0</v>
      </c>
      <c r="N629" s="106">
        <v>256.5</v>
      </c>
      <c r="O629" s="103" t="s">
        <v>82</v>
      </c>
      <c r="P629" s="101">
        <v>43748</v>
      </c>
      <c r="Q629" s="103" t="s">
        <v>25</v>
      </c>
      <c r="R629" s="106">
        <v>256.5</v>
      </c>
      <c r="S629" s="102" t="s">
        <v>1682</v>
      </c>
      <c r="T629" s="104"/>
      <c r="U629" s="102" t="s">
        <v>11</v>
      </c>
      <c r="V629" s="102" t="s">
        <v>12</v>
      </c>
      <c r="W629" s="102" t="s">
        <v>13</v>
      </c>
      <c r="X629" s="102" t="s">
        <v>14</v>
      </c>
      <c r="Y629" s="108">
        <v>4340</v>
      </c>
      <c r="Z629" s="108">
        <v>9121101</v>
      </c>
      <c r="AA629" s="138">
        <v>5.9037675531352025E-5</v>
      </c>
      <c r="AB629" s="99" t="s">
        <v>2846</v>
      </c>
    </row>
    <row r="630" spans="1:28" ht="15" customHeight="1" x14ac:dyDescent="0.25">
      <c r="A630" s="97" t="s">
        <v>1881</v>
      </c>
      <c r="B630" s="98">
        <v>2</v>
      </c>
      <c r="C630" s="99" t="s">
        <v>1562</v>
      </c>
      <c r="D630" s="99" t="s">
        <v>131</v>
      </c>
      <c r="E630" s="97" t="s">
        <v>4</v>
      </c>
      <c r="F630" s="100" t="s">
        <v>5</v>
      </c>
      <c r="G630" s="97" t="s">
        <v>1288</v>
      </c>
      <c r="H630" s="101">
        <v>43647</v>
      </c>
      <c r="I630" s="101">
        <v>43748</v>
      </c>
      <c r="J630" s="102" t="s">
        <v>6</v>
      </c>
      <c r="K630" s="103" t="s">
        <v>7</v>
      </c>
      <c r="L630" s="104" t="s">
        <v>8</v>
      </c>
      <c r="M630" s="105">
        <v>0</v>
      </c>
      <c r="N630" s="106">
        <v>314.28000000000003</v>
      </c>
      <c r="O630" s="103" t="s">
        <v>82</v>
      </c>
      <c r="P630" s="101">
        <v>43748</v>
      </c>
      <c r="Q630" s="103" t="s">
        <v>25</v>
      </c>
      <c r="R630" s="106">
        <v>314.28000000000003</v>
      </c>
      <c r="S630" s="102" t="s">
        <v>1682</v>
      </c>
      <c r="T630" s="104"/>
      <c r="U630" s="102" t="s">
        <v>11</v>
      </c>
      <c r="V630" s="102" t="s">
        <v>12</v>
      </c>
      <c r="W630" s="102" t="s">
        <v>13</v>
      </c>
      <c r="X630" s="102" t="s">
        <v>14</v>
      </c>
      <c r="Y630" s="108">
        <v>4340</v>
      </c>
      <c r="Z630" s="108">
        <v>9121101</v>
      </c>
      <c r="AA630" s="138">
        <v>7.2336688756309222E-5</v>
      </c>
      <c r="AB630" s="99" t="s">
        <v>2846</v>
      </c>
    </row>
    <row r="631" spans="1:28" ht="15" customHeight="1" x14ac:dyDescent="0.25">
      <c r="A631" s="97" t="s">
        <v>1881</v>
      </c>
      <c r="B631" s="98">
        <v>2</v>
      </c>
      <c r="C631" s="99" t="s">
        <v>1562</v>
      </c>
      <c r="D631" s="99" t="s">
        <v>131</v>
      </c>
      <c r="E631" s="97" t="s">
        <v>4</v>
      </c>
      <c r="F631" s="100" t="s">
        <v>5</v>
      </c>
      <c r="G631" s="97" t="s">
        <v>1288</v>
      </c>
      <c r="H631" s="101">
        <v>43647</v>
      </c>
      <c r="I631" s="101">
        <v>43748</v>
      </c>
      <c r="J631" s="102" t="s">
        <v>6</v>
      </c>
      <c r="K631" s="103" t="s">
        <v>7</v>
      </c>
      <c r="L631" s="104" t="s">
        <v>8</v>
      </c>
      <c r="M631" s="105">
        <v>0</v>
      </c>
      <c r="N631" s="106">
        <v>864.81</v>
      </c>
      <c r="O631" s="103" t="s">
        <v>82</v>
      </c>
      <c r="P631" s="101">
        <v>43748</v>
      </c>
      <c r="Q631" s="103" t="s">
        <v>25</v>
      </c>
      <c r="R631" s="106">
        <v>864.81</v>
      </c>
      <c r="S631" s="102" t="s">
        <v>1682</v>
      </c>
      <c r="T631" s="104"/>
      <c r="U631" s="102" t="s">
        <v>11</v>
      </c>
      <c r="V631" s="102" t="s">
        <v>12</v>
      </c>
      <c r="W631" s="102" t="s">
        <v>13</v>
      </c>
      <c r="X631" s="102" t="s">
        <v>14</v>
      </c>
      <c r="Y631" s="108">
        <v>4340</v>
      </c>
      <c r="Z631" s="108">
        <v>9121101</v>
      </c>
      <c r="AA631" s="138">
        <v>1.9905018392307424E-4</v>
      </c>
      <c r="AB631" s="99" t="s">
        <v>2846</v>
      </c>
    </row>
    <row r="632" spans="1:28" ht="15" customHeight="1" x14ac:dyDescent="0.25">
      <c r="A632" s="97" t="s">
        <v>1881</v>
      </c>
      <c r="B632" s="98">
        <v>2</v>
      </c>
      <c r="C632" s="99" t="s">
        <v>1562</v>
      </c>
      <c r="D632" s="99" t="s">
        <v>131</v>
      </c>
      <c r="E632" s="97" t="s">
        <v>4</v>
      </c>
      <c r="F632" s="100" t="s">
        <v>5</v>
      </c>
      <c r="G632" s="97" t="s">
        <v>1288</v>
      </c>
      <c r="H632" s="101">
        <v>43647</v>
      </c>
      <c r="I632" s="101">
        <v>43748</v>
      </c>
      <c r="J632" s="102" t="s">
        <v>6</v>
      </c>
      <c r="K632" s="103" t="s">
        <v>7</v>
      </c>
      <c r="L632" s="104" t="s">
        <v>8</v>
      </c>
      <c r="M632" s="105">
        <v>0</v>
      </c>
      <c r="N632" s="106">
        <v>40.5</v>
      </c>
      <c r="O632" s="103" t="s">
        <v>82</v>
      </c>
      <c r="P632" s="101">
        <v>43748</v>
      </c>
      <c r="Q632" s="103" t="s">
        <v>25</v>
      </c>
      <c r="R632" s="106">
        <v>40.5</v>
      </c>
      <c r="S632" s="102" t="s">
        <v>1682</v>
      </c>
      <c r="T632" s="104"/>
      <c r="U632" s="102" t="s">
        <v>11</v>
      </c>
      <c r="V632" s="102" t="s">
        <v>12</v>
      </c>
      <c r="W632" s="102" t="s">
        <v>13</v>
      </c>
      <c r="X632" s="102" t="s">
        <v>14</v>
      </c>
      <c r="Y632" s="108">
        <v>4340</v>
      </c>
      <c r="Z632" s="108">
        <v>9121101</v>
      </c>
      <c r="AA632" s="138">
        <v>9.3217382417924257E-6</v>
      </c>
      <c r="AB632" s="99" t="s">
        <v>2846</v>
      </c>
    </row>
    <row r="633" spans="1:28" ht="15" customHeight="1" x14ac:dyDescent="0.25">
      <c r="A633" s="97" t="s">
        <v>1881</v>
      </c>
      <c r="B633" s="98">
        <v>2</v>
      </c>
      <c r="C633" s="99" t="s">
        <v>1562</v>
      </c>
      <c r="D633" s="99" t="s">
        <v>131</v>
      </c>
      <c r="E633" s="97" t="s">
        <v>4</v>
      </c>
      <c r="F633" s="100" t="s">
        <v>5</v>
      </c>
      <c r="G633" s="97" t="s">
        <v>1288</v>
      </c>
      <c r="H633" s="101">
        <v>43647</v>
      </c>
      <c r="I633" s="101">
        <v>43759</v>
      </c>
      <c r="J633" s="102" t="s">
        <v>6</v>
      </c>
      <c r="K633" s="103" t="s">
        <v>7</v>
      </c>
      <c r="L633" s="104" t="s">
        <v>8</v>
      </c>
      <c r="M633" s="105">
        <v>0</v>
      </c>
      <c r="N633" s="106">
        <v>7762.89</v>
      </c>
      <c r="O633" s="103" t="s">
        <v>87</v>
      </c>
      <c r="P633" s="101">
        <v>43759</v>
      </c>
      <c r="Q633" s="103" t="s">
        <v>88</v>
      </c>
      <c r="R633" s="106">
        <v>7762.89</v>
      </c>
      <c r="S633" s="102" t="s">
        <v>1682</v>
      </c>
      <c r="T633" s="104"/>
      <c r="U633" s="102" t="s">
        <v>11</v>
      </c>
      <c r="V633" s="102" t="s">
        <v>12</v>
      </c>
      <c r="W633" s="102" t="s">
        <v>13</v>
      </c>
      <c r="X633" s="102" t="s">
        <v>14</v>
      </c>
      <c r="Y633" s="108">
        <v>4300</v>
      </c>
      <c r="Z633" s="108">
        <v>9121101</v>
      </c>
      <c r="AA633" s="138">
        <v>1.786756261230321E-3</v>
      </c>
      <c r="AB633" s="99" t="s">
        <v>2846</v>
      </c>
    </row>
    <row r="634" spans="1:28" ht="15" customHeight="1" x14ac:dyDescent="0.25">
      <c r="A634" s="97" t="s">
        <v>1881</v>
      </c>
      <c r="B634" s="98">
        <v>2</v>
      </c>
      <c r="C634" s="99" t="s">
        <v>1562</v>
      </c>
      <c r="D634" s="99" t="s">
        <v>131</v>
      </c>
      <c r="E634" s="97" t="s">
        <v>4</v>
      </c>
      <c r="F634" s="100" t="s">
        <v>5</v>
      </c>
      <c r="G634" s="97" t="s">
        <v>1288</v>
      </c>
      <c r="H634" s="101">
        <v>43647</v>
      </c>
      <c r="I634" s="101">
        <v>43759</v>
      </c>
      <c r="J634" s="102" t="s">
        <v>6</v>
      </c>
      <c r="K634" s="103" t="s">
        <v>7</v>
      </c>
      <c r="L634" s="104" t="s">
        <v>8</v>
      </c>
      <c r="M634" s="105">
        <v>0</v>
      </c>
      <c r="N634" s="106">
        <v>190</v>
      </c>
      <c r="O634" s="103" t="s">
        <v>87</v>
      </c>
      <c r="P634" s="101">
        <v>43759</v>
      </c>
      <c r="Q634" s="103" t="s">
        <v>88</v>
      </c>
      <c r="R634" s="106">
        <v>190</v>
      </c>
      <c r="S634" s="102" t="s">
        <v>1682</v>
      </c>
      <c r="T634" s="104"/>
      <c r="U634" s="102" t="s">
        <v>11</v>
      </c>
      <c r="V634" s="102" t="s">
        <v>12</v>
      </c>
      <c r="W634" s="102" t="s">
        <v>13</v>
      </c>
      <c r="X634" s="102" t="s">
        <v>14</v>
      </c>
      <c r="Y634" s="108">
        <v>4340</v>
      </c>
      <c r="Z634" s="108">
        <v>9121101</v>
      </c>
      <c r="AA634" s="138">
        <v>4.3731611504705202E-5</v>
      </c>
      <c r="AB634" s="99" t="s">
        <v>2846</v>
      </c>
    </row>
    <row r="635" spans="1:28" ht="15" customHeight="1" x14ac:dyDescent="0.25">
      <c r="A635" s="97" t="s">
        <v>1881</v>
      </c>
      <c r="B635" s="98">
        <v>2</v>
      </c>
      <c r="C635" s="99" t="s">
        <v>1562</v>
      </c>
      <c r="D635" s="99" t="s">
        <v>131</v>
      </c>
      <c r="E635" s="97" t="s">
        <v>4</v>
      </c>
      <c r="F635" s="100" t="s">
        <v>5</v>
      </c>
      <c r="G635" s="97" t="s">
        <v>1288</v>
      </c>
      <c r="H635" s="101">
        <v>43647</v>
      </c>
      <c r="I635" s="101">
        <v>43759</v>
      </c>
      <c r="J635" s="102" t="s">
        <v>6</v>
      </c>
      <c r="K635" s="103" t="s">
        <v>7</v>
      </c>
      <c r="L635" s="104" t="s">
        <v>8</v>
      </c>
      <c r="M635" s="105">
        <v>0</v>
      </c>
      <c r="N635" s="106">
        <v>100</v>
      </c>
      <c r="O635" s="103" t="s">
        <v>87</v>
      </c>
      <c r="P635" s="101">
        <v>43759</v>
      </c>
      <c r="Q635" s="103" t="s">
        <v>88</v>
      </c>
      <c r="R635" s="106">
        <v>100</v>
      </c>
      <c r="S635" s="102" t="s">
        <v>1682</v>
      </c>
      <c r="T635" s="104"/>
      <c r="U635" s="102" t="s">
        <v>11</v>
      </c>
      <c r="V635" s="102" t="s">
        <v>12</v>
      </c>
      <c r="W635" s="102" t="s">
        <v>13</v>
      </c>
      <c r="X635" s="102" t="s">
        <v>14</v>
      </c>
      <c r="Y635" s="108">
        <v>4340</v>
      </c>
      <c r="Z635" s="108">
        <v>9121101</v>
      </c>
      <c r="AA635" s="138">
        <v>2.301663763405537E-5</v>
      </c>
      <c r="AB635" s="97" t="s">
        <v>2846</v>
      </c>
    </row>
    <row r="636" spans="1:28" ht="15" customHeight="1" x14ac:dyDescent="0.25">
      <c r="A636" s="97" t="s">
        <v>1881</v>
      </c>
      <c r="B636" s="98">
        <v>2</v>
      </c>
      <c r="C636" s="99" t="s">
        <v>1562</v>
      </c>
      <c r="D636" s="99" t="s">
        <v>131</v>
      </c>
      <c r="E636" s="97" t="s">
        <v>4</v>
      </c>
      <c r="F636" s="100" t="s">
        <v>5</v>
      </c>
      <c r="G636" s="97" t="s">
        <v>1288</v>
      </c>
      <c r="H636" s="101">
        <v>43647</v>
      </c>
      <c r="I636" s="101">
        <v>43759</v>
      </c>
      <c r="J636" s="102" t="s">
        <v>6</v>
      </c>
      <c r="K636" s="103" t="s">
        <v>7</v>
      </c>
      <c r="L636" s="104" t="s">
        <v>8</v>
      </c>
      <c r="M636" s="105">
        <v>0</v>
      </c>
      <c r="N636" s="106">
        <v>60</v>
      </c>
      <c r="O636" s="103" t="s">
        <v>87</v>
      </c>
      <c r="P636" s="101">
        <v>43759</v>
      </c>
      <c r="Q636" s="103" t="s">
        <v>88</v>
      </c>
      <c r="R636" s="106">
        <v>60</v>
      </c>
      <c r="S636" s="102" t="s">
        <v>1682</v>
      </c>
      <c r="T636" s="104"/>
      <c r="U636" s="102" t="s">
        <v>11</v>
      </c>
      <c r="V636" s="102" t="s">
        <v>12</v>
      </c>
      <c r="W636" s="102" t="s">
        <v>13</v>
      </c>
      <c r="X636" s="102" t="s">
        <v>14</v>
      </c>
      <c r="Y636" s="108">
        <v>4340</v>
      </c>
      <c r="Z636" s="108">
        <v>9121101</v>
      </c>
      <c r="AA636" s="138">
        <v>1.3809982580433222E-5</v>
      </c>
      <c r="AB636" s="97" t="s">
        <v>2846</v>
      </c>
    </row>
    <row r="637" spans="1:28" ht="15" customHeight="1" x14ac:dyDescent="0.25">
      <c r="A637" s="97" t="s">
        <v>1881</v>
      </c>
      <c r="B637" s="98">
        <v>2</v>
      </c>
      <c r="C637" s="99" t="s">
        <v>1562</v>
      </c>
      <c r="D637" s="97" t="s">
        <v>131</v>
      </c>
      <c r="E637" s="97" t="s">
        <v>4</v>
      </c>
      <c r="F637" s="97" t="s">
        <v>5</v>
      </c>
      <c r="G637" s="99" t="s">
        <v>1288</v>
      </c>
      <c r="H637" s="101">
        <v>43647</v>
      </c>
      <c r="I637" s="101">
        <v>43759</v>
      </c>
      <c r="J637" s="102" t="s">
        <v>6</v>
      </c>
      <c r="K637" s="103" t="s">
        <v>7</v>
      </c>
      <c r="L637" s="99" t="s">
        <v>8</v>
      </c>
      <c r="M637" s="105">
        <v>0</v>
      </c>
      <c r="N637" s="114">
        <v>232.8</v>
      </c>
      <c r="O637" s="103" t="s">
        <v>87</v>
      </c>
      <c r="P637" s="101">
        <v>43759</v>
      </c>
      <c r="Q637" s="103" t="s">
        <v>88</v>
      </c>
      <c r="R637" s="105">
        <v>232.8</v>
      </c>
      <c r="S637" s="102" t="s">
        <v>1682</v>
      </c>
      <c r="T637" s="103"/>
      <c r="U637" s="102" t="s">
        <v>11</v>
      </c>
      <c r="V637" s="102" t="s">
        <v>12</v>
      </c>
      <c r="W637" s="102" t="s">
        <v>13</v>
      </c>
      <c r="X637" s="102" t="s">
        <v>14</v>
      </c>
      <c r="Y637" s="113">
        <v>4340</v>
      </c>
      <c r="Z637" s="113">
        <v>9121101</v>
      </c>
      <c r="AA637" s="138">
        <v>5.3582732412080904E-5</v>
      </c>
      <c r="AB637" s="99" t="s">
        <v>2846</v>
      </c>
    </row>
    <row r="638" spans="1:28" ht="15" customHeight="1" x14ac:dyDescent="0.25">
      <c r="A638" s="97" t="s">
        <v>1881</v>
      </c>
      <c r="B638" s="98">
        <v>2</v>
      </c>
      <c r="C638" s="99" t="s">
        <v>1562</v>
      </c>
      <c r="D638" s="97" t="s">
        <v>131</v>
      </c>
      <c r="E638" s="97" t="s">
        <v>4</v>
      </c>
      <c r="F638" s="97" t="s">
        <v>5</v>
      </c>
      <c r="G638" s="99" t="s">
        <v>1288</v>
      </c>
      <c r="H638" s="101">
        <v>43647</v>
      </c>
      <c r="I638" s="101">
        <v>43759</v>
      </c>
      <c r="J638" s="102" t="s">
        <v>6</v>
      </c>
      <c r="K638" s="103" t="s">
        <v>7</v>
      </c>
      <c r="L638" s="99" t="s">
        <v>8</v>
      </c>
      <c r="M638" s="105">
        <v>0</v>
      </c>
      <c r="N638" s="114">
        <v>640.6</v>
      </c>
      <c r="O638" s="103" t="s">
        <v>87</v>
      </c>
      <c r="P638" s="101">
        <v>43759</v>
      </c>
      <c r="Q638" s="103" t="s">
        <v>88</v>
      </c>
      <c r="R638" s="114">
        <v>640.6</v>
      </c>
      <c r="S638" s="102" t="s">
        <v>1682</v>
      </c>
      <c r="T638" s="103"/>
      <c r="U638" s="102" t="s">
        <v>11</v>
      </c>
      <c r="V638" s="102" t="s">
        <v>12</v>
      </c>
      <c r="W638" s="102" t="s">
        <v>13</v>
      </c>
      <c r="X638" s="102" t="s">
        <v>14</v>
      </c>
      <c r="Y638" s="113">
        <v>4340</v>
      </c>
      <c r="Z638" s="113">
        <v>9121101</v>
      </c>
      <c r="AA638" s="138">
        <v>1.4744458068375872E-4</v>
      </c>
      <c r="AB638" s="99" t="s">
        <v>2846</v>
      </c>
    </row>
    <row r="639" spans="1:28" ht="15" customHeight="1" x14ac:dyDescent="0.25">
      <c r="A639" s="97" t="s">
        <v>1881</v>
      </c>
      <c r="B639" s="98">
        <v>2</v>
      </c>
      <c r="C639" s="99" t="s">
        <v>1562</v>
      </c>
      <c r="D639" s="97" t="s">
        <v>131</v>
      </c>
      <c r="E639" s="97" t="s">
        <v>4</v>
      </c>
      <c r="F639" s="97" t="s">
        <v>5</v>
      </c>
      <c r="G639" s="99" t="s">
        <v>1288</v>
      </c>
      <c r="H639" s="101">
        <v>43647</v>
      </c>
      <c r="I639" s="101">
        <v>43759</v>
      </c>
      <c r="J639" s="102" t="s">
        <v>6</v>
      </c>
      <c r="K639" s="103" t="s">
        <v>7</v>
      </c>
      <c r="L639" s="99" t="s">
        <v>8</v>
      </c>
      <c r="M639" s="105">
        <v>0</v>
      </c>
      <c r="N639" s="114">
        <v>30</v>
      </c>
      <c r="O639" s="103" t="s">
        <v>87</v>
      </c>
      <c r="P639" s="101">
        <v>43759</v>
      </c>
      <c r="Q639" s="103" t="s">
        <v>88</v>
      </c>
      <c r="R639" s="114">
        <v>30</v>
      </c>
      <c r="S639" s="102" t="s">
        <v>1682</v>
      </c>
      <c r="T639" s="103"/>
      <c r="U639" s="102" t="s">
        <v>11</v>
      </c>
      <c r="V639" s="102" t="s">
        <v>12</v>
      </c>
      <c r="W639" s="102" t="s">
        <v>13</v>
      </c>
      <c r="X639" s="102" t="s">
        <v>14</v>
      </c>
      <c r="Y639" s="113">
        <v>4340</v>
      </c>
      <c r="Z639" s="113">
        <v>9121101</v>
      </c>
      <c r="AA639" s="138">
        <v>6.9049912902166112E-6</v>
      </c>
      <c r="AB639" s="99" t="s">
        <v>2846</v>
      </c>
    </row>
    <row r="640" spans="1:28" ht="15" customHeight="1" x14ac:dyDescent="0.25">
      <c r="A640" s="97" t="s">
        <v>1881</v>
      </c>
      <c r="B640" s="98">
        <v>2</v>
      </c>
      <c r="C640" s="99" t="s">
        <v>1562</v>
      </c>
      <c r="D640" s="97" t="s">
        <v>131</v>
      </c>
      <c r="E640" s="97" t="s">
        <v>4</v>
      </c>
      <c r="F640" s="97" t="s">
        <v>5</v>
      </c>
      <c r="G640" s="99" t="s">
        <v>1288</v>
      </c>
      <c r="H640" s="101">
        <v>43647</v>
      </c>
      <c r="I640" s="101">
        <v>43760</v>
      </c>
      <c r="J640" s="102" t="s">
        <v>6</v>
      </c>
      <c r="K640" s="103" t="s">
        <v>98</v>
      </c>
      <c r="L640" s="99" t="s">
        <v>2165</v>
      </c>
      <c r="M640" s="105">
        <v>0</v>
      </c>
      <c r="N640" s="105">
        <v>196013.05</v>
      </c>
      <c r="O640" s="103" t="s">
        <v>115</v>
      </c>
      <c r="P640" s="101">
        <v>43760</v>
      </c>
      <c r="Q640" s="103" t="s">
        <v>104</v>
      </c>
      <c r="R640" s="105">
        <v>196013.05</v>
      </c>
      <c r="S640" s="102" t="s">
        <v>1682</v>
      </c>
      <c r="T640" s="103"/>
      <c r="U640" s="102" t="s">
        <v>11</v>
      </c>
      <c r="V640" s="102" t="s">
        <v>12</v>
      </c>
      <c r="W640" s="102" t="s">
        <v>13</v>
      </c>
      <c r="X640" s="102" t="s">
        <v>14</v>
      </c>
      <c r="Y640" s="113">
        <v>4300</v>
      </c>
      <c r="Z640" s="113">
        <v>9121101</v>
      </c>
      <c r="AA640" s="138">
        <v>6.9866229264754012E-2</v>
      </c>
      <c r="AB640" s="99" t="s">
        <v>2847</v>
      </c>
    </row>
    <row r="641" spans="1:28" ht="15" customHeight="1" x14ac:dyDescent="0.25">
      <c r="A641" s="97" t="s">
        <v>1881</v>
      </c>
      <c r="B641" s="98">
        <v>2</v>
      </c>
      <c r="C641" s="99" t="s">
        <v>1562</v>
      </c>
      <c r="D641" s="97" t="s">
        <v>131</v>
      </c>
      <c r="E641" s="97" t="s">
        <v>4</v>
      </c>
      <c r="F641" s="97" t="s">
        <v>5</v>
      </c>
      <c r="G641" s="99" t="s">
        <v>1288</v>
      </c>
      <c r="H641" s="101">
        <v>43647</v>
      </c>
      <c r="I641" s="101">
        <v>43760</v>
      </c>
      <c r="J641" s="102" t="s">
        <v>6</v>
      </c>
      <c r="K641" s="103" t="s">
        <v>98</v>
      </c>
      <c r="L641" s="99" t="s">
        <v>2165</v>
      </c>
      <c r="M641" s="105">
        <v>0</v>
      </c>
      <c r="N641" s="114">
        <v>757.5</v>
      </c>
      <c r="O641" s="103" t="s">
        <v>115</v>
      </c>
      <c r="P641" s="101">
        <v>43760</v>
      </c>
      <c r="Q641" s="103" t="s">
        <v>104</v>
      </c>
      <c r="R641" s="114">
        <v>757.5</v>
      </c>
      <c r="S641" s="102" t="s">
        <v>1682</v>
      </c>
      <c r="T641" s="103"/>
      <c r="U641" s="102" t="s">
        <v>11</v>
      </c>
      <c r="V641" s="102" t="s">
        <v>12</v>
      </c>
      <c r="W641" s="102" t="s">
        <v>13</v>
      </c>
      <c r="X641" s="102" t="s">
        <v>14</v>
      </c>
      <c r="Y641" s="113">
        <v>4340</v>
      </c>
      <c r="Z641" s="113">
        <v>9121101</v>
      </c>
      <c r="AA641" s="138">
        <v>2.7000074060401166E-4</v>
      </c>
      <c r="AB641" s="99" t="s">
        <v>2847</v>
      </c>
    </row>
    <row r="642" spans="1:28" ht="15" customHeight="1" x14ac:dyDescent="0.25">
      <c r="A642" s="97" t="s">
        <v>1881</v>
      </c>
      <c r="B642" s="98">
        <v>2</v>
      </c>
      <c r="C642" s="99" t="s">
        <v>1562</v>
      </c>
      <c r="D642" s="97" t="s">
        <v>131</v>
      </c>
      <c r="E642" s="97" t="s">
        <v>4</v>
      </c>
      <c r="F642" s="97" t="s">
        <v>5</v>
      </c>
      <c r="G642" s="99" t="s">
        <v>1288</v>
      </c>
      <c r="H642" s="101">
        <v>43647</v>
      </c>
      <c r="I642" s="101">
        <v>43760</v>
      </c>
      <c r="J642" s="102" t="s">
        <v>6</v>
      </c>
      <c r="K642" s="103" t="s">
        <v>98</v>
      </c>
      <c r="L642" s="99" t="s">
        <v>2165</v>
      </c>
      <c r="M642" s="105">
        <v>0</v>
      </c>
      <c r="N642" s="105">
        <v>1515</v>
      </c>
      <c r="O642" s="103" t="s">
        <v>115</v>
      </c>
      <c r="P642" s="101">
        <v>43760</v>
      </c>
      <c r="Q642" s="103" t="s">
        <v>104</v>
      </c>
      <c r="R642" s="105">
        <v>1515</v>
      </c>
      <c r="S642" s="102" t="s">
        <v>1682</v>
      </c>
      <c r="T642" s="103"/>
      <c r="U642" s="102" t="s">
        <v>11</v>
      </c>
      <c r="V642" s="102" t="s">
        <v>12</v>
      </c>
      <c r="W642" s="102" t="s">
        <v>13</v>
      </c>
      <c r="X642" s="102" t="s">
        <v>14</v>
      </c>
      <c r="Y642" s="113">
        <v>4340</v>
      </c>
      <c r="Z642" s="113">
        <v>9121101</v>
      </c>
      <c r="AA642" s="138">
        <v>5.4000148120802332E-4</v>
      </c>
      <c r="AB642" s="99" t="s">
        <v>2847</v>
      </c>
    </row>
    <row r="643" spans="1:28" ht="15" customHeight="1" x14ac:dyDescent="0.25">
      <c r="A643" s="97" t="s">
        <v>1881</v>
      </c>
      <c r="B643" s="98">
        <v>2</v>
      </c>
      <c r="C643" s="99" t="s">
        <v>1562</v>
      </c>
      <c r="D643" s="97" t="s">
        <v>131</v>
      </c>
      <c r="E643" s="97" t="s">
        <v>4</v>
      </c>
      <c r="F643" s="97" t="s">
        <v>5</v>
      </c>
      <c r="G643" s="99" t="s">
        <v>1288</v>
      </c>
      <c r="H643" s="101">
        <v>43647</v>
      </c>
      <c r="I643" s="101">
        <v>43760</v>
      </c>
      <c r="J643" s="102" t="s">
        <v>6</v>
      </c>
      <c r="K643" s="103" t="s">
        <v>98</v>
      </c>
      <c r="L643" s="99" t="s">
        <v>2165</v>
      </c>
      <c r="M643" s="105">
        <v>0</v>
      </c>
      <c r="N643" s="114">
        <v>2525</v>
      </c>
      <c r="O643" s="103" t="s">
        <v>115</v>
      </c>
      <c r="P643" s="101">
        <v>43760</v>
      </c>
      <c r="Q643" s="103" t="s">
        <v>104</v>
      </c>
      <c r="R643" s="105">
        <v>2525</v>
      </c>
      <c r="S643" s="102" t="s">
        <v>1682</v>
      </c>
      <c r="T643" s="103"/>
      <c r="U643" s="102" t="s">
        <v>11</v>
      </c>
      <c r="V643" s="102" t="s">
        <v>12</v>
      </c>
      <c r="W643" s="102" t="s">
        <v>13</v>
      </c>
      <c r="X643" s="102" t="s">
        <v>14</v>
      </c>
      <c r="Y643" s="113">
        <v>4340</v>
      </c>
      <c r="Z643" s="113">
        <v>9121101</v>
      </c>
      <c r="AA643" s="138">
        <v>9.000024686800389E-4</v>
      </c>
      <c r="AB643" s="99" t="s">
        <v>2847</v>
      </c>
    </row>
    <row r="644" spans="1:28" ht="15" customHeight="1" x14ac:dyDescent="0.25">
      <c r="A644" s="97" t="s">
        <v>1881</v>
      </c>
      <c r="B644" s="98">
        <v>2</v>
      </c>
      <c r="C644" s="99" t="s">
        <v>1562</v>
      </c>
      <c r="D644" s="97" t="s">
        <v>131</v>
      </c>
      <c r="E644" s="97" t="s">
        <v>4</v>
      </c>
      <c r="F644" s="97" t="s">
        <v>5</v>
      </c>
      <c r="G644" s="99" t="s">
        <v>1288</v>
      </c>
      <c r="H644" s="101">
        <v>43647</v>
      </c>
      <c r="I644" s="101">
        <v>43760</v>
      </c>
      <c r="J644" s="102" t="s">
        <v>6</v>
      </c>
      <c r="K644" s="103" t="s">
        <v>98</v>
      </c>
      <c r="L644" s="99" t="s">
        <v>2165</v>
      </c>
      <c r="M644" s="105">
        <v>0</v>
      </c>
      <c r="N644" s="114">
        <v>4797.5</v>
      </c>
      <c r="O644" s="103" t="s">
        <v>115</v>
      </c>
      <c r="P644" s="101">
        <v>43760</v>
      </c>
      <c r="Q644" s="103" t="s">
        <v>104</v>
      </c>
      <c r="R644" s="114">
        <v>4797.5</v>
      </c>
      <c r="S644" s="102" t="s">
        <v>1682</v>
      </c>
      <c r="T644" s="103"/>
      <c r="U644" s="102" t="s">
        <v>11</v>
      </c>
      <c r="V644" s="102" t="s">
        <v>12</v>
      </c>
      <c r="W644" s="102" t="s">
        <v>13</v>
      </c>
      <c r="X644" s="102" t="s">
        <v>14</v>
      </c>
      <c r="Y644" s="113">
        <v>4340</v>
      </c>
      <c r="Z644" s="113">
        <v>9121101</v>
      </c>
      <c r="AA644" s="138">
        <v>1.7100046904920739E-3</v>
      </c>
      <c r="AB644" s="99" t="s">
        <v>2847</v>
      </c>
    </row>
    <row r="645" spans="1:28" ht="15" customHeight="1" x14ac:dyDescent="0.25">
      <c r="A645" s="97" t="s">
        <v>1881</v>
      </c>
      <c r="B645" s="98">
        <v>2</v>
      </c>
      <c r="C645" s="99" t="s">
        <v>1562</v>
      </c>
      <c r="D645" s="97" t="s">
        <v>131</v>
      </c>
      <c r="E645" s="97" t="s">
        <v>4</v>
      </c>
      <c r="F645" s="97" t="s">
        <v>5</v>
      </c>
      <c r="G645" s="99" t="s">
        <v>1288</v>
      </c>
      <c r="H645" s="101">
        <v>43647</v>
      </c>
      <c r="I645" s="101">
        <v>43760</v>
      </c>
      <c r="J645" s="102" t="s">
        <v>6</v>
      </c>
      <c r="K645" s="103" t="s">
        <v>98</v>
      </c>
      <c r="L645" s="99" t="s">
        <v>2165</v>
      </c>
      <c r="M645" s="105">
        <v>0</v>
      </c>
      <c r="N645" s="114">
        <v>5878.2</v>
      </c>
      <c r="O645" s="103" t="s">
        <v>115</v>
      </c>
      <c r="P645" s="101">
        <v>43760</v>
      </c>
      <c r="Q645" s="103" t="s">
        <v>104</v>
      </c>
      <c r="R645" s="114">
        <v>5878.2</v>
      </c>
      <c r="S645" s="102" t="s">
        <v>1682</v>
      </c>
      <c r="T645" s="103"/>
      <c r="U645" s="102" t="s">
        <v>11</v>
      </c>
      <c r="V645" s="102" t="s">
        <v>12</v>
      </c>
      <c r="W645" s="102" t="s">
        <v>13</v>
      </c>
      <c r="X645" s="102" t="s">
        <v>14</v>
      </c>
      <c r="Y645" s="113">
        <v>4340</v>
      </c>
      <c r="Z645" s="113">
        <v>9121101</v>
      </c>
      <c r="AA645" s="138">
        <v>2.0952057470871306E-3</v>
      </c>
      <c r="AB645" s="99" t="s">
        <v>2847</v>
      </c>
    </row>
    <row r="646" spans="1:28" ht="15" customHeight="1" x14ac:dyDescent="0.25">
      <c r="A646" s="97" t="s">
        <v>1881</v>
      </c>
      <c r="B646" s="98">
        <v>2</v>
      </c>
      <c r="C646" s="99" t="s">
        <v>1562</v>
      </c>
      <c r="D646" s="97" t="s">
        <v>131</v>
      </c>
      <c r="E646" s="97" t="s">
        <v>4</v>
      </c>
      <c r="F646" s="99" t="s">
        <v>5</v>
      </c>
      <c r="G646" s="99" t="s">
        <v>1288</v>
      </c>
      <c r="H646" s="101">
        <v>43647</v>
      </c>
      <c r="I646" s="101">
        <v>43760</v>
      </c>
      <c r="J646" s="102" t="s">
        <v>6</v>
      </c>
      <c r="K646" s="103" t="s">
        <v>98</v>
      </c>
      <c r="L646" s="104" t="s">
        <v>2165</v>
      </c>
      <c r="M646" s="105">
        <v>0</v>
      </c>
      <c r="N646" s="105">
        <v>16175.15</v>
      </c>
      <c r="O646" s="103" t="s">
        <v>115</v>
      </c>
      <c r="P646" s="101">
        <v>43760</v>
      </c>
      <c r="Q646" s="103" t="s">
        <v>104</v>
      </c>
      <c r="R646" s="105">
        <v>16175.15</v>
      </c>
      <c r="S646" s="102" t="s">
        <v>1682</v>
      </c>
      <c r="T646" s="97"/>
      <c r="U646" s="102" t="s">
        <v>11</v>
      </c>
      <c r="V646" s="102" t="s">
        <v>12</v>
      </c>
      <c r="W646" s="102" t="s">
        <v>13</v>
      </c>
      <c r="X646" s="102" t="s">
        <v>14</v>
      </c>
      <c r="Y646" s="113">
        <v>4340</v>
      </c>
      <c r="Z646" s="113">
        <v>9121101</v>
      </c>
      <c r="AA646" s="138">
        <v>5.7654158143643289E-3</v>
      </c>
      <c r="AB646" s="99" t="s">
        <v>2847</v>
      </c>
    </row>
    <row r="647" spans="1:28" ht="15" customHeight="1" x14ac:dyDescent="0.25">
      <c r="A647" s="97" t="s">
        <v>1881</v>
      </c>
      <c r="B647" s="98">
        <v>2</v>
      </c>
      <c r="C647" s="99" t="s">
        <v>1562</v>
      </c>
      <c r="D647" s="97" t="s">
        <v>131</v>
      </c>
      <c r="E647" s="97" t="s">
        <v>4</v>
      </c>
      <c r="F647" s="99" t="s">
        <v>5</v>
      </c>
      <c r="G647" s="99" t="s">
        <v>1287</v>
      </c>
      <c r="H647" s="101">
        <v>43647</v>
      </c>
      <c r="I647" s="101">
        <v>43760</v>
      </c>
      <c r="J647" s="102" t="s">
        <v>6</v>
      </c>
      <c r="K647" s="103" t="s">
        <v>179</v>
      </c>
      <c r="L647" s="104" t="s">
        <v>180</v>
      </c>
      <c r="M647" s="105">
        <v>0</v>
      </c>
      <c r="N647" s="105">
        <v>1300.32</v>
      </c>
      <c r="O647" s="103" t="s">
        <v>220</v>
      </c>
      <c r="P647" s="101">
        <v>43760</v>
      </c>
      <c r="Q647" s="103" t="s">
        <v>104</v>
      </c>
      <c r="R647" s="105">
        <v>1300.32</v>
      </c>
      <c r="S647" s="102" t="s">
        <v>1682</v>
      </c>
      <c r="T647" s="97"/>
      <c r="U647" s="102" t="s">
        <v>11</v>
      </c>
      <c r="V647" s="102" t="s">
        <v>12</v>
      </c>
      <c r="W647" s="102" t="s">
        <v>13</v>
      </c>
      <c r="X647" s="102" t="s">
        <v>14</v>
      </c>
      <c r="Y647" s="113">
        <v>4400</v>
      </c>
      <c r="Z647" s="113">
        <v>9121101</v>
      </c>
      <c r="AA647" s="138">
        <v>1.6386774867537654E-3</v>
      </c>
      <c r="AB647" s="99" t="s">
        <v>1492</v>
      </c>
    </row>
    <row r="648" spans="1:28" ht="15" customHeight="1" x14ac:dyDescent="0.25">
      <c r="A648" s="97" t="s">
        <v>1881</v>
      </c>
      <c r="B648" s="98">
        <v>2</v>
      </c>
      <c r="C648" s="99" t="s">
        <v>1562</v>
      </c>
      <c r="D648" s="97" t="s">
        <v>131</v>
      </c>
      <c r="E648" s="97" t="s">
        <v>4</v>
      </c>
      <c r="F648" s="99" t="s">
        <v>5</v>
      </c>
      <c r="G648" s="99" t="s">
        <v>1287</v>
      </c>
      <c r="H648" s="101">
        <v>43647</v>
      </c>
      <c r="I648" s="101">
        <v>43760</v>
      </c>
      <c r="J648" s="102" t="s">
        <v>6</v>
      </c>
      <c r="K648" s="103" t="s">
        <v>179</v>
      </c>
      <c r="L648" s="104" t="s">
        <v>180</v>
      </c>
      <c r="M648" s="105">
        <v>0</v>
      </c>
      <c r="N648" s="105">
        <v>22105.5</v>
      </c>
      <c r="O648" s="103" t="s">
        <v>225</v>
      </c>
      <c r="P648" s="101">
        <v>43760</v>
      </c>
      <c r="Q648" s="103" t="s">
        <v>104</v>
      </c>
      <c r="R648" s="105">
        <v>22105.5</v>
      </c>
      <c r="S648" s="102" t="s">
        <v>1682</v>
      </c>
      <c r="T648" s="97"/>
      <c r="U648" s="102" t="s">
        <v>11</v>
      </c>
      <c r="V648" s="102" t="s">
        <v>12</v>
      </c>
      <c r="W648" s="102" t="s">
        <v>13</v>
      </c>
      <c r="X648" s="102" t="s">
        <v>14</v>
      </c>
      <c r="Y648" s="113">
        <v>4400</v>
      </c>
      <c r="Z648" s="113">
        <v>9121101</v>
      </c>
      <c r="AA648" s="138">
        <v>2.7857592887470285E-2</v>
      </c>
      <c r="AB648" s="99" t="s">
        <v>1492</v>
      </c>
    </row>
    <row r="649" spans="1:28" ht="15" customHeight="1" x14ac:dyDescent="0.25">
      <c r="A649" s="97" t="s">
        <v>1876</v>
      </c>
      <c r="B649" s="98">
        <v>2</v>
      </c>
      <c r="C649" s="99" t="s">
        <v>1565</v>
      </c>
      <c r="D649" s="99" t="s">
        <v>131</v>
      </c>
      <c r="E649" s="97" t="s">
        <v>4</v>
      </c>
      <c r="F649" s="100" t="s">
        <v>284</v>
      </c>
      <c r="G649" s="99" t="s">
        <v>285</v>
      </c>
      <c r="H649" s="101">
        <v>43748</v>
      </c>
      <c r="I649" s="101">
        <v>43839</v>
      </c>
      <c r="J649" s="102" t="s">
        <v>6</v>
      </c>
      <c r="K649" s="103"/>
      <c r="L649" s="104" t="s">
        <v>488</v>
      </c>
      <c r="M649" s="105">
        <v>0</v>
      </c>
      <c r="N649" s="106">
        <v>7143.75</v>
      </c>
      <c r="O649" s="103">
        <v>80804</v>
      </c>
      <c r="P649" s="101">
        <v>43839</v>
      </c>
      <c r="Q649" s="103" t="s">
        <v>542</v>
      </c>
      <c r="R649" s="106">
        <v>7143.75</v>
      </c>
      <c r="S649" s="110" t="s">
        <v>1682</v>
      </c>
      <c r="T649" s="104"/>
      <c r="U649" s="102" t="s">
        <v>11</v>
      </c>
      <c r="V649" s="102" t="s">
        <v>12</v>
      </c>
      <c r="W649" s="102" t="s">
        <v>13</v>
      </c>
      <c r="X649" s="102" t="s">
        <v>14</v>
      </c>
      <c r="Y649" s="108">
        <v>5800</v>
      </c>
      <c r="Z649" s="108">
        <v>9121101</v>
      </c>
      <c r="AA649" s="138">
        <v>4.9681827665345292E-3</v>
      </c>
      <c r="AB649" s="99" t="s">
        <v>2788</v>
      </c>
    </row>
    <row r="650" spans="1:28" ht="15" customHeight="1" x14ac:dyDescent="0.25">
      <c r="A650" s="97" t="s">
        <v>1876</v>
      </c>
      <c r="B650" s="98">
        <v>2</v>
      </c>
      <c r="C650" s="99" t="s">
        <v>1565</v>
      </c>
      <c r="D650" s="97" t="s">
        <v>131</v>
      </c>
      <c r="E650" s="97" t="s">
        <v>4</v>
      </c>
      <c r="F650" s="97" t="s">
        <v>284</v>
      </c>
      <c r="G650" s="99" t="s">
        <v>285</v>
      </c>
      <c r="H650" s="101">
        <v>43748</v>
      </c>
      <c r="I650" s="101">
        <v>43844</v>
      </c>
      <c r="J650" s="102" t="s">
        <v>6</v>
      </c>
      <c r="K650" s="103"/>
      <c r="L650" s="99" t="s">
        <v>488</v>
      </c>
      <c r="M650" s="105">
        <v>0</v>
      </c>
      <c r="N650" s="114">
        <v>3193.75</v>
      </c>
      <c r="O650" s="103">
        <v>80796</v>
      </c>
      <c r="P650" s="101">
        <v>43844</v>
      </c>
      <c r="Q650" s="103" t="s">
        <v>575</v>
      </c>
      <c r="R650" s="105">
        <v>3193.75</v>
      </c>
      <c r="S650" s="110" t="s">
        <v>1682</v>
      </c>
      <c r="T650" s="103"/>
      <c r="U650" s="102" t="s">
        <v>11</v>
      </c>
      <c r="V650" s="102" t="s">
        <v>12</v>
      </c>
      <c r="W650" s="102" t="s">
        <v>13</v>
      </c>
      <c r="X650" s="102" t="s">
        <v>14</v>
      </c>
      <c r="Y650" s="113">
        <v>5800</v>
      </c>
      <c r="Z650" s="113">
        <v>9121101</v>
      </c>
      <c r="AA650" s="138">
        <v>2.2211210793518323E-3</v>
      </c>
      <c r="AB650" s="99" t="s">
        <v>2788</v>
      </c>
    </row>
    <row r="651" spans="1:28" ht="15" customHeight="1" x14ac:dyDescent="0.25">
      <c r="A651" s="97" t="s">
        <v>1876</v>
      </c>
      <c r="B651" s="98">
        <v>2</v>
      </c>
      <c r="C651" s="99" t="s">
        <v>1565</v>
      </c>
      <c r="D651" s="97" t="s">
        <v>131</v>
      </c>
      <c r="E651" s="97" t="s">
        <v>4</v>
      </c>
      <c r="F651" s="97" t="s">
        <v>284</v>
      </c>
      <c r="G651" s="99" t="s">
        <v>285</v>
      </c>
      <c r="H651" s="101">
        <v>43748</v>
      </c>
      <c r="I651" s="101">
        <v>43844</v>
      </c>
      <c r="J651" s="102" t="s">
        <v>6</v>
      </c>
      <c r="K651" s="103"/>
      <c r="L651" s="99" t="s">
        <v>488</v>
      </c>
      <c r="M651" s="105">
        <v>0</v>
      </c>
      <c r="N651" s="114">
        <v>8131.25</v>
      </c>
      <c r="O651" s="103">
        <v>81699</v>
      </c>
      <c r="P651" s="101">
        <v>43844</v>
      </c>
      <c r="Q651" s="103" t="s">
        <v>575</v>
      </c>
      <c r="R651" s="105">
        <v>8131.25</v>
      </c>
      <c r="S651" s="110" t="s">
        <v>1682</v>
      </c>
      <c r="T651" s="103"/>
      <c r="U651" s="102" t="s">
        <v>11</v>
      </c>
      <c r="V651" s="102" t="s">
        <v>12</v>
      </c>
      <c r="W651" s="102" t="s">
        <v>13</v>
      </c>
      <c r="X651" s="102" t="s">
        <v>14</v>
      </c>
      <c r="Y651" s="113">
        <v>5800</v>
      </c>
      <c r="Z651" s="113">
        <v>9121101</v>
      </c>
      <c r="AA651" s="138">
        <v>5.6549481883302038E-3</v>
      </c>
      <c r="AB651" s="99" t="s">
        <v>2788</v>
      </c>
    </row>
    <row r="652" spans="1:28" ht="15" customHeight="1" x14ac:dyDescent="0.25">
      <c r="A652" s="97" t="s">
        <v>1876</v>
      </c>
      <c r="B652" s="98">
        <v>2</v>
      </c>
      <c r="C652" s="99" t="s">
        <v>1565</v>
      </c>
      <c r="D652" s="99" t="s">
        <v>131</v>
      </c>
      <c r="E652" s="97" t="s">
        <v>4</v>
      </c>
      <c r="F652" s="100" t="s">
        <v>284</v>
      </c>
      <c r="G652" s="99" t="s">
        <v>285</v>
      </c>
      <c r="H652" s="101">
        <v>43748</v>
      </c>
      <c r="I652" s="101">
        <v>43922</v>
      </c>
      <c r="J652" s="102" t="s">
        <v>6</v>
      </c>
      <c r="K652" s="103"/>
      <c r="L652" s="104" t="s">
        <v>488</v>
      </c>
      <c r="M652" s="105">
        <v>0</v>
      </c>
      <c r="N652" s="106">
        <v>7692.5</v>
      </c>
      <c r="O652" s="103">
        <v>83068</v>
      </c>
      <c r="P652" s="101">
        <v>43922</v>
      </c>
      <c r="Q652" s="103" t="s">
        <v>3090</v>
      </c>
      <c r="R652" s="106">
        <v>7692.5</v>
      </c>
      <c r="S652" s="110" t="s">
        <v>1682</v>
      </c>
      <c r="T652" s="104"/>
      <c r="U652" s="102" t="s">
        <v>11</v>
      </c>
      <c r="V652" s="102" t="s">
        <v>12</v>
      </c>
      <c r="W652" s="102" t="s">
        <v>13</v>
      </c>
      <c r="X652" s="102" t="s">
        <v>14</v>
      </c>
      <c r="Y652" s="108">
        <v>5800</v>
      </c>
      <c r="Z652" s="108">
        <v>9121101</v>
      </c>
      <c r="AA652" s="138">
        <v>5.3498157034564293E-3</v>
      </c>
      <c r="AB652" s="99" t="s">
        <v>2788</v>
      </c>
    </row>
    <row r="653" spans="1:28" ht="15" customHeight="1" x14ac:dyDescent="0.25">
      <c r="A653" s="97" t="s">
        <v>1876</v>
      </c>
      <c r="B653" s="98">
        <v>2</v>
      </c>
      <c r="C653" s="99" t="s">
        <v>1565</v>
      </c>
      <c r="D653" s="99" t="s">
        <v>131</v>
      </c>
      <c r="E653" s="97" t="s">
        <v>4</v>
      </c>
      <c r="F653" s="100" t="s">
        <v>284</v>
      </c>
      <c r="G653" s="99" t="s">
        <v>285</v>
      </c>
      <c r="H653" s="101">
        <v>43748</v>
      </c>
      <c r="I653" s="101">
        <v>43922</v>
      </c>
      <c r="J653" s="102" t="s">
        <v>6</v>
      </c>
      <c r="K653" s="103"/>
      <c r="L653" s="104" t="s">
        <v>488</v>
      </c>
      <c r="M653" s="105">
        <v>0</v>
      </c>
      <c r="N653" s="106">
        <v>8685</v>
      </c>
      <c r="O653" s="103">
        <v>82273</v>
      </c>
      <c r="P653" s="101">
        <v>43922</v>
      </c>
      <c r="Q653" s="103" t="s">
        <v>709</v>
      </c>
      <c r="R653" s="106">
        <v>8685</v>
      </c>
      <c r="S653" s="110" t="s">
        <v>1682</v>
      </c>
      <c r="T653" s="104"/>
      <c r="U653" s="102" t="s">
        <v>11</v>
      </c>
      <c r="V653" s="102" t="s">
        <v>12</v>
      </c>
      <c r="W653" s="102" t="s">
        <v>13</v>
      </c>
      <c r="X653" s="102" t="s">
        <v>14</v>
      </c>
      <c r="Y653" s="108">
        <v>5800</v>
      </c>
      <c r="Z653" s="108">
        <v>9121101</v>
      </c>
      <c r="AA653" s="138">
        <v>6.0400584185270187E-3</v>
      </c>
      <c r="AB653" s="99" t="s">
        <v>2788</v>
      </c>
    </row>
    <row r="654" spans="1:28" ht="15" customHeight="1" x14ac:dyDescent="0.25">
      <c r="A654" s="97" t="s">
        <v>1876</v>
      </c>
      <c r="B654" s="98">
        <v>2</v>
      </c>
      <c r="C654" s="99" t="s">
        <v>1565</v>
      </c>
      <c r="D654" s="99" t="s">
        <v>131</v>
      </c>
      <c r="E654" s="97" t="s">
        <v>4</v>
      </c>
      <c r="F654" s="100" t="s">
        <v>284</v>
      </c>
      <c r="G654" s="99" t="s">
        <v>285</v>
      </c>
      <c r="H654" s="101">
        <v>43748</v>
      </c>
      <c r="I654" s="101">
        <v>43936</v>
      </c>
      <c r="J654" s="102" t="s">
        <v>6</v>
      </c>
      <c r="K654" s="103"/>
      <c r="L654" s="104" t="s">
        <v>488</v>
      </c>
      <c r="M654" s="105">
        <v>0</v>
      </c>
      <c r="N654" s="106">
        <v>7442.5</v>
      </c>
      <c r="O654" s="103">
        <v>84567</v>
      </c>
      <c r="P654" s="101">
        <v>43936</v>
      </c>
      <c r="Q654" s="103" t="s">
        <v>730</v>
      </c>
      <c r="R654" s="106">
        <v>7442.5</v>
      </c>
      <c r="S654" s="110" t="s">
        <v>1682</v>
      </c>
      <c r="T654" s="104"/>
      <c r="U654" s="102" t="s">
        <v>11</v>
      </c>
      <c r="V654" s="102" t="s">
        <v>12</v>
      </c>
      <c r="W654" s="102" t="s">
        <v>13</v>
      </c>
      <c r="X654" s="102" t="s">
        <v>14</v>
      </c>
      <c r="Y654" s="108">
        <v>5800</v>
      </c>
      <c r="Z654" s="108">
        <v>9121101</v>
      </c>
      <c r="AA654" s="138">
        <v>5.1759510397106894E-3</v>
      </c>
      <c r="AB654" s="99" t="s">
        <v>2788</v>
      </c>
    </row>
    <row r="655" spans="1:28" ht="15" customHeight="1" x14ac:dyDescent="0.25">
      <c r="A655" s="97" t="s">
        <v>1876</v>
      </c>
      <c r="B655" s="98">
        <v>2</v>
      </c>
      <c r="C655" s="99" t="s">
        <v>1565</v>
      </c>
      <c r="D655" s="99" t="s">
        <v>131</v>
      </c>
      <c r="E655" s="97" t="s">
        <v>4</v>
      </c>
      <c r="F655" s="100" t="s">
        <v>284</v>
      </c>
      <c r="G655" s="99" t="s">
        <v>285</v>
      </c>
      <c r="H655" s="101">
        <v>43748</v>
      </c>
      <c r="I655" s="101">
        <v>43979</v>
      </c>
      <c r="J655" s="102" t="s">
        <v>6</v>
      </c>
      <c r="K655" s="103"/>
      <c r="L655" s="104" t="s">
        <v>488</v>
      </c>
      <c r="M655" s="105">
        <v>0</v>
      </c>
      <c r="N655" s="106">
        <v>9460</v>
      </c>
      <c r="O655" s="103">
        <v>85320</v>
      </c>
      <c r="P655" s="101">
        <v>43979</v>
      </c>
      <c r="Q655" s="103" t="s">
        <v>866</v>
      </c>
      <c r="R655" s="106">
        <v>9460</v>
      </c>
      <c r="S655" s="110" t="s">
        <v>1682</v>
      </c>
      <c r="T655" s="104"/>
      <c r="U655" s="102" t="s">
        <v>11</v>
      </c>
      <c r="V655" s="102" t="s">
        <v>12</v>
      </c>
      <c r="W655" s="102" t="s">
        <v>13</v>
      </c>
      <c r="X655" s="102" t="s">
        <v>14</v>
      </c>
      <c r="Y655" s="108">
        <v>5800</v>
      </c>
      <c r="Z655" s="108">
        <v>9121101</v>
      </c>
      <c r="AA655" s="138">
        <v>6.5790388761388131E-3</v>
      </c>
      <c r="AB655" s="99" t="s">
        <v>2788</v>
      </c>
    </row>
    <row r="656" spans="1:28" ht="15" customHeight="1" x14ac:dyDescent="0.25">
      <c r="A656" s="97" t="s">
        <v>1876</v>
      </c>
      <c r="B656" s="98">
        <v>2</v>
      </c>
      <c r="C656" s="99" t="s">
        <v>1565</v>
      </c>
      <c r="D656" s="99" t="s">
        <v>131</v>
      </c>
      <c r="E656" s="97" t="s">
        <v>4</v>
      </c>
      <c r="F656" s="100" t="s">
        <v>284</v>
      </c>
      <c r="G656" s="99" t="s">
        <v>285</v>
      </c>
      <c r="H656" s="101">
        <v>43748</v>
      </c>
      <c r="I656" s="101">
        <v>43999</v>
      </c>
      <c r="J656" s="102" t="s">
        <v>6</v>
      </c>
      <c r="K656" s="103"/>
      <c r="L656" s="104" t="s">
        <v>488</v>
      </c>
      <c r="M656" s="105">
        <v>0</v>
      </c>
      <c r="N656" s="106">
        <v>7020</v>
      </c>
      <c r="O656" s="103">
        <v>86240</v>
      </c>
      <c r="P656" s="101">
        <v>43999</v>
      </c>
      <c r="Q656" s="103" t="s">
        <v>910</v>
      </c>
      <c r="R656" s="106">
        <v>7020</v>
      </c>
      <c r="S656" s="110" t="s">
        <v>1682</v>
      </c>
      <c r="T656" s="104"/>
      <c r="U656" s="102" t="s">
        <v>11</v>
      </c>
      <c r="V656" s="102" t="s">
        <v>12</v>
      </c>
      <c r="W656" s="102" t="s">
        <v>13</v>
      </c>
      <c r="X656" s="102" t="s">
        <v>14</v>
      </c>
      <c r="Y656" s="108">
        <v>5800</v>
      </c>
      <c r="Z656" s="108">
        <v>9121101</v>
      </c>
      <c r="AA656" s="138">
        <v>4.8821197579803884E-3</v>
      </c>
      <c r="AB656" s="99" t="s">
        <v>2788</v>
      </c>
    </row>
    <row r="657" spans="1:28" ht="15" customHeight="1" x14ac:dyDescent="0.25">
      <c r="A657" s="97" t="s">
        <v>1876</v>
      </c>
      <c r="B657" s="98">
        <v>2</v>
      </c>
      <c r="C657" s="99" t="s">
        <v>1565</v>
      </c>
      <c r="D657" s="97" t="s">
        <v>131</v>
      </c>
      <c r="E657" s="97" t="s">
        <v>4</v>
      </c>
      <c r="F657" s="97" t="s">
        <v>284</v>
      </c>
      <c r="G657" s="99" t="s">
        <v>285</v>
      </c>
      <c r="H657" s="101">
        <v>43748</v>
      </c>
      <c r="I657" s="101">
        <v>44039</v>
      </c>
      <c r="J657" s="102" t="s">
        <v>6</v>
      </c>
      <c r="K657" s="103"/>
      <c r="L657" s="99" t="s">
        <v>488</v>
      </c>
      <c r="M657" s="105">
        <v>0</v>
      </c>
      <c r="N657" s="114">
        <v>3765</v>
      </c>
      <c r="O657" s="103">
        <v>86864</v>
      </c>
      <c r="P657" s="101">
        <v>44039</v>
      </c>
      <c r="Q657" s="103" t="s">
        <v>1082</v>
      </c>
      <c r="R657" s="114">
        <v>3765</v>
      </c>
      <c r="S657" s="98" t="s">
        <v>1682</v>
      </c>
      <c r="T657" s="103"/>
      <c r="U657" s="102" t="s">
        <v>11</v>
      </c>
      <c r="V657" s="102" t="s">
        <v>12</v>
      </c>
      <c r="W657" s="102" t="s">
        <v>13</v>
      </c>
      <c r="X657" s="102" t="s">
        <v>14</v>
      </c>
      <c r="Y657" s="113">
        <v>5800</v>
      </c>
      <c r="Z657" s="113">
        <v>9121101</v>
      </c>
      <c r="AA657" s="138">
        <v>2.6184018360108493E-3</v>
      </c>
      <c r="AB657" s="99" t="s">
        <v>2788</v>
      </c>
    </row>
    <row r="658" spans="1:28" ht="15" customHeight="1" x14ac:dyDescent="0.25">
      <c r="A658" s="97" t="s">
        <v>1876</v>
      </c>
      <c r="B658" s="98">
        <v>2</v>
      </c>
      <c r="C658" s="99" t="s">
        <v>1565</v>
      </c>
      <c r="D658" s="97" t="s">
        <v>131</v>
      </c>
      <c r="E658" s="97" t="s">
        <v>4</v>
      </c>
      <c r="F658" s="97" t="s">
        <v>284</v>
      </c>
      <c r="G658" s="99" t="s">
        <v>285</v>
      </c>
      <c r="H658" s="101">
        <v>43748</v>
      </c>
      <c r="I658" s="101">
        <v>44060</v>
      </c>
      <c r="J658" s="102" t="s">
        <v>1051</v>
      </c>
      <c r="K658" s="99"/>
      <c r="L658" s="97" t="s">
        <v>488</v>
      </c>
      <c r="M658" s="105">
        <v>0</v>
      </c>
      <c r="N658" s="114">
        <v>12733.4</v>
      </c>
      <c r="O658" s="103">
        <v>88480</v>
      </c>
      <c r="P658" s="101">
        <v>44060</v>
      </c>
      <c r="Q658" s="103" t="s">
        <v>1117</v>
      </c>
      <c r="R658" s="120">
        <v>12733.4</v>
      </c>
      <c r="S658" s="102" t="s">
        <v>1682</v>
      </c>
      <c r="T658" s="103"/>
      <c r="U658" s="102" t="s">
        <v>11</v>
      </c>
      <c r="V658" s="102" t="s">
        <v>12</v>
      </c>
      <c r="W658" s="102" t="s">
        <v>13</v>
      </c>
      <c r="X658" s="102" t="s">
        <v>14</v>
      </c>
      <c r="Y658" s="113">
        <v>5800</v>
      </c>
      <c r="Z658" s="113">
        <v>9121101</v>
      </c>
      <c r="AA658" s="138">
        <v>8.8555532373600383E-3</v>
      </c>
      <c r="AB658" s="104" t="s">
        <v>2788</v>
      </c>
    </row>
    <row r="659" spans="1:28" ht="15" customHeight="1" x14ac:dyDescent="0.25">
      <c r="A659" s="97" t="s">
        <v>1876</v>
      </c>
      <c r="B659" s="98">
        <v>2</v>
      </c>
      <c r="C659" s="97" t="s">
        <v>1565</v>
      </c>
      <c r="D659" s="99" t="s">
        <v>131</v>
      </c>
      <c r="E659" s="97" t="s">
        <v>4</v>
      </c>
      <c r="F659" s="100" t="s">
        <v>284</v>
      </c>
      <c r="G659" s="99" t="s">
        <v>285</v>
      </c>
      <c r="H659" s="101">
        <v>43748</v>
      </c>
      <c r="I659" s="101">
        <v>44117</v>
      </c>
      <c r="J659" s="102" t="s">
        <v>1051</v>
      </c>
      <c r="K659" s="103"/>
      <c r="L659" s="104" t="s">
        <v>488</v>
      </c>
      <c r="M659" s="105">
        <v>0</v>
      </c>
      <c r="N659" s="106">
        <v>12027.42</v>
      </c>
      <c r="O659" s="103">
        <v>89359</v>
      </c>
      <c r="P659" s="101">
        <v>44117</v>
      </c>
      <c r="Q659" s="103" t="s">
        <v>1296</v>
      </c>
      <c r="R659" s="105">
        <v>12027.42</v>
      </c>
      <c r="S659" s="102" t="s">
        <v>1682</v>
      </c>
      <c r="T659" s="104"/>
      <c r="U659" s="102" t="s">
        <v>11</v>
      </c>
      <c r="V659" s="102" t="s">
        <v>12</v>
      </c>
      <c r="W659" s="102" t="s">
        <v>13</v>
      </c>
      <c r="X659" s="102" t="s">
        <v>14</v>
      </c>
      <c r="Y659" s="108">
        <v>5800</v>
      </c>
      <c r="Z659" s="108">
        <v>9121101</v>
      </c>
      <c r="AA659" s="138">
        <v>8.3645733361151688E-3</v>
      </c>
      <c r="AB659" s="104" t="s">
        <v>2788</v>
      </c>
    </row>
    <row r="660" spans="1:28" ht="15" customHeight="1" x14ac:dyDescent="0.25">
      <c r="A660" s="97" t="s">
        <v>1876</v>
      </c>
      <c r="B660" s="98">
        <v>2</v>
      </c>
      <c r="C660" s="99" t="s">
        <v>1565</v>
      </c>
      <c r="D660" s="99" t="s">
        <v>131</v>
      </c>
      <c r="E660" s="97" t="s">
        <v>4</v>
      </c>
      <c r="F660" s="99" t="s">
        <v>284</v>
      </c>
      <c r="G660" s="99" t="s">
        <v>285</v>
      </c>
      <c r="H660" s="119">
        <v>43748</v>
      </c>
      <c r="I660" s="101">
        <v>44124</v>
      </c>
      <c r="J660" s="102" t="s">
        <v>1051</v>
      </c>
      <c r="K660" s="103"/>
      <c r="L660" s="99" t="s">
        <v>488</v>
      </c>
      <c r="M660" s="105">
        <v>0</v>
      </c>
      <c r="N660" s="114">
        <v>11395.42</v>
      </c>
      <c r="O660" s="103">
        <v>90460</v>
      </c>
      <c r="P660" s="101">
        <v>44124</v>
      </c>
      <c r="Q660" s="103" t="s">
        <v>1332</v>
      </c>
      <c r="R660" s="105">
        <v>11395.42</v>
      </c>
      <c r="S660" s="102" t="s">
        <v>1682</v>
      </c>
      <c r="T660" s="97"/>
      <c r="U660" s="102" t="s">
        <v>11</v>
      </c>
      <c r="V660" s="102" t="s">
        <v>12</v>
      </c>
      <c r="W660" s="102" t="s">
        <v>13</v>
      </c>
      <c r="X660" s="102" t="s">
        <v>14</v>
      </c>
      <c r="Y660" s="113">
        <v>5800</v>
      </c>
      <c r="Z660" s="113">
        <v>9121101</v>
      </c>
      <c r="AA660" s="138">
        <v>7.9250434661659371E-3</v>
      </c>
      <c r="AB660" s="99" t="s">
        <v>2788</v>
      </c>
    </row>
    <row r="661" spans="1:28" ht="15" customHeight="1" x14ac:dyDescent="0.25">
      <c r="A661" s="97" t="s">
        <v>1876</v>
      </c>
      <c r="B661" s="98">
        <v>2</v>
      </c>
      <c r="C661" s="99" t="s">
        <v>1565</v>
      </c>
      <c r="D661" s="99" t="s">
        <v>131</v>
      </c>
      <c r="E661" s="97" t="s">
        <v>4</v>
      </c>
      <c r="F661" s="99" t="s">
        <v>284</v>
      </c>
      <c r="G661" s="99" t="s">
        <v>285</v>
      </c>
      <c r="H661" s="119">
        <v>43748</v>
      </c>
      <c r="I661" s="101">
        <v>44183</v>
      </c>
      <c r="J661" s="102" t="s">
        <v>1051</v>
      </c>
      <c r="K661" s="103"/>
      <c r="L661" s="99" t="s">
        <v>488</v>
      </c>
      <c r="M661" s="105">
        <v>0</v>
      </c>
      <c r="N661" s="114">
        <v>12697.22</v>
      </c>
      <c r="O661" s="103">
        <v>91321</v>
      </c>
      <c r="P661" s="101">
        <v>44183</v>
      </c>
      <c r="Q661" s="103" t="s">
        <v>1598</v>
      </c>
      <c r="R661" s="105">
        <v>12697.22</v>
      </c>
      <c r="S661" s="102" t="s">
        <v>1682</v>
      </c>
      <c r="T661" s="97"/>
      <c r="U661" s="102" t="s">
        <v>11</v>
      </c>
      <c r="V661" s="102" t="s">
        <v>12</v>
      </c>
      <c r="W661" s="102" t="s">
        <v>13</v>
      </c>
      <c r="X661" s="102" t="s">
        <v>14</v>
      </c>
      <c r="Y661" s="113">
        <v>5800</v>
      </c>
      <c r="Z661" s="113">
        <v>9121101</v>
      </c>
      <c r="AA661" s="138">
        <v>8.8303915432227549E-3</v>
      </c>
      <c r="AB661" s="99" t="s">
        <v>2788</v>
      </c>
    </row>
    <row r="662" spans="1:28" ht="15" customHeight="1" x14ac:dyDescent="0.25">
      <c r="A662" s="97" t="s">
        <v>1876</v>
      </c>
      <c r="B662" s="98">
        <v>2</v>
      </c>
      <c r="C662" s="99" t="s">
        <v>1565</v>
      </c>
      <c r="D662" s="99" t="s">
        <v>131</v>
      </c>
      <c r="E662" s="97" t="s">
        <v>4</v>
      </c>
      <c r="F662" s="99" t="s">
        <v>284</v>
      </c>
      <c r="G662" s="99" t="s">
        <v>285</v>
      </c>
      <c r="H662" s="119">
        <v>43748</v>
      </c>
      <c r="I662" s="101">
        <v>44183</v>
      </c>
      <c r="J662" s="102" t="s">
        <v>1051</v>
      </c>
      <c r="K662" s="103"/>
      <c r="L662" s="99" t="s">
        <v>488</v>
      </c>
      <c r="M662" s="105">
        <v>0</v>
      </c>
      <c r="N662" s="114">
        <v>10977.3</v>
      </c>
      <c r="O662" s="103">
        <v>91964</v>
      </c>
      <c r="P662" s="101">
        <v>44183</v>
      </c>
      <c r="Q662" s="103" t="s">
        <v>1598</v>
      </c>
      <c r="R662" s="105">
        <v>10977.3</v>
      </c>
      <c r="S662" s="102" t="s">
        <v>1682</v>
      </c>
      <c r="T662" s="97"/>
      <c r="U662" s="102" t="s">
        <v>11</v>
      </c>
      <c r="V662" s="102" t="s">
        <v>12</v>
      </c>
      <c r="W662" s="102" t="s">
        <v>13</v>
      </c>
      <c r="X662" s="102" t="s">
        <v>14</v>
      </c>
      <c r="Y662" s="113">
        <v>5800</v>
      </c>
      <c r="Z662" s="113">
        <v>9121101</v>
      </c>
      <c r="AA662" s="138">
        <v>7.6342582933444604E-3</v>
      </c>
      <c r="AB662" s="99" t="s">
        <v>2788</v>
      </c>
    </row>
    <row r="663" spans="1:28" ht="15" customHeight="1" x14ac:dyDescent="0.25">
      <c r="A663" s="97" t="s">
        <v>1876</v>
      </c>
      <c r="B663" s="98">
        <v>2</v>
      </c>
      <c r="C663" s="99" t="s">
        <v>1565</v>
      </c>
      <c r="D663" s="99" t="s">
        <v>131</v>
      </c>
      <c r="E663" s="97" t="s">
        <v>4</v>
      </c>
      <c r="F663" s="99" t="s">
        <v>284</v>
      </c>
      <c r="G663" s="99" t="s">
        <v>285</v>
      </c>
      <c r="H663" s="119">
        <v>43748</v>
      </c>
      <c r="I663" s="101">
        <v>44235</v>
      </c>
      <c r="J663" s="102" t="s">
        <v>1051</v>
      </c>
      <c r="K663" s="103"/>
      <c r="L663" s="99" t="s">
        <v>488</v>
      </c>
      <c r="M663" s="105">
        <v>0</v>
      </c>
      <c r="N663" s="114">
        <v>11738.76</v>
      </c>
      <c r="O663" s="103">
        <v>92821</v>
      </c>
      <c r="P663" s="101">
        <v>44235</v>
      </c>
      <c r="Q663" s="103" t="s">
        <v>1724</v>
      </c>
      <c r="R663" s="105">
        <v>11738.76</v>
      </c>
      <c r="S663" s="102" t="s">
        <v>1682</v>
      </c>
      <c r="T663" s="97"/>
      <c r="U663" s="102" t="s">
        <v>11</v>
      </c>
      <c r="V663" s="102" t="s">
        <v>12</v>
      </c>
      <c r="W663" s="102" t="s">
        <v>13</v>
      </c>
      <c r="X663" s="102" t="s">
        <v>14</v>
      </c>
      <c r="Y663" s="113">
        <v>5800</v>
      </c>
      <c r="Z663" s="113">
        <v>9121101</v>
      </c>
      <c r="AA663" s="138">
        <v>8.1638222407677871E-3</v>
      </c>
      <c r="AB663" s="99" t="s">
        <v>2788</v>
      </c>
    </row>
    <row r="664" spans="1:28" ht="15" customHeight="1" x14ac:dyDescent="0.25">
      <c r="A664" s="97" t="s">
        <v>1876</v>
      </c>
      <c r="B664" s="98">
        <v>2</v>
      </c>
      <c r="C664" s="99" t="s">
        <v>1565</v>
      </c>
      <c r="D664" s="99" t="s">
        <v>131</v>
      </c>
      <c r="E664" s="97" t="s">
        <v>4</v>
      </c>
      <c r="F664" s="99" t="s">
        <v>284</v>
      </c>
      <c r="G664" s="99" t="s">
        <v>285</v>
      </c>
      <c r="H664" s="119">
        <v>43748</v>
      </c>
      <c r="I664" s="119">
        <v>44291</v>
      </c>
      <c r="J664" s="102" t="s">
        <v>1051</v>
      </c>
      <c r="K664" s="103"/>
      <c r="L664" s="99" t="s">
        <v>488</v>
      </c>
      <c r="M664" s="105">
        <v>0</v>
      </c>
      <c r="N664" s="114">
        <v>8635.01</v>
      </c>
      <c r="O664" s="103">
        <v>94011</v>
      </c>
      <c r="P664" s="101">
        <v>44291</v>
      </c>
      <c r="Q664" s="103" t="s">
        <v>2298</v>
      </c>
      <c r="R664" s="105">
        <v>8635.01</v>
      </c>
      <c r="S664" s="102" t="s">
        <v>1682</v>
      </c>
      <c r="T664" s="97"/>
      <c r="U664" s="102" t="s">
        <v>11</v>
      </c>
      <c r="V664" s="102" t="s">
        <v>12</v>
      </c>
      <c r="W664" s="102" t="s">
        <v>13</v>
      </c>
      <c r="X664" s="102" t="s">
        <v>14</v>
      </c>
      <c r="Y664" s="113">
        <v>5800</v>
      </c>
      <c r="Z664" s="113">
        <v>9121101</v>
      </c>
      <c r="AA664" s="138">
        <v>6.0052924403644209E-3</v>
      </c>
      <c r="AB664" s="99" t="s">
        <v>2788</v>
      </c>
    </row>
    <row r="665" spans="1:28" ht="15" customHeight="1" x14ac:dyDescent="0.25">
      <c r="A665" s="97" t="s">
        <v>1876</v>
      </c>
      <c r="B665" s="98">
        <v>2</v>
      </c>
      <c r="C665" s="99" t="s">
        <v>1565</v>
      </c>
      <c r="D665" s="99" t="s">
        <v>131</v>
      </c>
      <c r="E665" s="97" t="s">
        <v>4</v>
      </c>
      <c r="F665" s="99" t="s">
        <v>284</v>
      </c>
      <c r="G665" s="99" t="s">
        <v>285</v>
      </c>
      <c r="H665" s="101">
        <v>43748</v>
      </c>
      <c r="I665" s="101">
        <v>44302</v>
      </c>
      <c r="J665" s="102" t="s">
        <v>1051</v>
      </c>
      <c r="K665" s="103"/>
      <c r="L665" s="99" t="s">
        <v>488</v>
      </c>
      <c r="M665" s="105">
        <v>0</v>
      </c>
      <c r="N665" s="105">
        <v>7312.3</v>
      </c>
      <c r="O665" s="103">
        <v>94918</v>
      </c>
      <c r="P665" s="101">
        <v>44302</v>
      </c>
      <c r="Q665" s="103" t="s">
        <v>2321</v>
      </c>
      <c r="R665" s="105">
        <v>7312.3</v>
      </c>
      <c r="S665" s="102" t="s">
        <v>1682</v>
      </c>
      <c r="T665" s="99"/>
      <c r="U665" s="102" t="s">
        <v>11</v>
      </c>
      <c r="V665" s="102" t="s">
        <v>12</v>
      </c>
      <c r="W665" s="102" t="s">
        <v>13</v>
      </c>
      <c r="X665" s="102" t="s">
        <v>14</v>
      </c>
      <c r="Y665" s="113">
        <v>5800</v>
      </c>
      <c r="Z665" s="113">
        <v>9121101</v>
      </c>
      <c r="AA665" s="138">
        <v>5.0854023228319081E-3</v>
      </c>
      <c r="AB665" s="99" t="s">
        <v>2788</v>
      </c>
    </row>
    <row r="666" spans="1:28" ht="15" customHeight="1" x14ac:dyDescent="0.25">
      <c r="A666" s="97" t="s">
        <v>1876</v>
      </c>
      <c r="B666" s="98">
        <v>2</v>
      </c>
      <c r="C666" s="99" t="s">
        <v>1565</v>
      </c>
      <c r="D666" s="99" t="s">
        <v>131</v>
      </c>
      <c r="E666" s="97" t="s">
        <v>4</v>
      </c>
      <c r="F666" s="100" t="s">
        <v>284</v>
      </c>
      <c r="G666" s="99" t="s">
        <v>285</v>
      </c>
      <c r="H666" s="101">
        <v>43748</v>
      </c>
      <c r="I666" s="101">
        <v>44341</v>
      </c>
      <c r="J666" s="102" t="s">
        <v>1051</v>
      </c>
      <c r="K666" s="103"/>
      <c r="L666" s="104" t="s">
        <v>488</v>
      </c>
      <c r="M666" s="105">
        <v>0</v>
      </c>
      <c r="N666" s="106">
        <v>7809.22</v>
      </c>
      <c r="O666" s="103">
        <v>95700</v>
      </c>
      <c r="P666" s="101">
        <v>44341</v>
      </c>
      <c r="Q666" s="103" t="s">
        <v>2561</v>
      </c>
      <c r="R666" s="106">
        <v>7809.22</v>
      </c>
      <c r="S666" s="102" t="s">
        <v>1682</v>
      </c>
      <c r="T666" s="104"/>
      <c r="U666" s="102" t="s">
        <v>11</v>
      </c>
      <c r="V666" s="102" t="s">
        <v>12</v>
      </c>
      <c r="W666" s="102" t="s">
        <v>13</v>
      </c>
      <c r="X666" s="102" t="s">
        <v>14</v>
      </c>
      <c r="Y666" s="108">
        <v>5800</v>
      </c>
      <c r="Z666" s="108">
        <v>9121101</v>
      </c>
      <c r="AA666" s="138">
        <v>5.4309896376660413E-3</v>
      </c>
      <c r="AB666" s="111" t="s">
        <v>2788</v>
      </c>
    </row>
    <row r="667" spans="1:28" ht="15" customHeight="1" x14ac:dyDescent="0.25">
      <c r="A667" s="97" t="s">
        <v>1876</v>
      </c>
      <c r="B667" s="98">
        <v>2</v>
      </c>
      <c r="C667" s="97" t="s">
        <v>1565</v>
      </c>
      <c r="D667" s="99" t="s">
        <v>131</v>
      </c>
      <c r="E667" s="97" t="s">
        <v>4</v>
      </c>
      <c r="F667" s="100" t="s">
        <v>284</v>
      </c>
      <c r="G667" s="97" t="s">
        <v>285</v>
      </c>
      <c r="H667" s="101">
        <v>43748</v>
      </c>
      <c r="I667" s="101">
        <v>44341</v>
      </c>
      <c r="J667" s="102" t="s">
        <v>1051</v>
      </c>
      <c r="K667" s="103"/>
      <c r="L667" s="104" t="s">
        <v>488</v>
      </c>
      <c r="M667" s="105">
        <v>0</v>
      </c>
      <c r="N667" s="106">
        <v>4528.58</v>
      </c>
      <c r="O667" s="103">
        <v>96936</v>
      </c>
      <c r="P667" s="101">
        <v>44341</v>
      </c>
      <c r="Q667" s="103" t="s">
        <v>2561</v>
      </c>
      <c r="R667" s="106">
        <v>4528.58</v>
      </c>
      <c r="S667" s="102" t="s">
        <v>1682</v>
      </c>
      <c r="T667" s="104"/>
      <c r="U667" s="102" t="s">
        <v>11</v>
      </c>
      <c r="V667" s="102" t="s">
        <v>12</v>
      </c>
      <c r="W667" s="102" t="s">
        <v>13</v>
      </c>
      <c r="X667" s="102" t="s">
        <v>14</v>
      </c>
      <c r="Y667" s="108">
        <v>5800</v>
      </c>
      <c r="Z667" s="108">
        <v>9121101</v>
      </c>
      <c r="AA667" s="138">
        <v>3.1494401557827386E-3</v>
      </c>
      <c r="AB667" s="111" t="s">
        <v>2788</v>
      </c>
    </row>
    <row r="668" spans="1:28" ht="15" customHeight="1" x14ac:dyDescent="0.25">
      <c r="A668" s="97" t="s">
        <v>1876</v>
      </c>
      <c r="B668" s="98">
        <v>2</v>
      </c>
      <c r="C668" s="99" t="s">
        <v>1565</v>
      </c>
      <c r="D668" s="97" t="s">
        <v>131</v>
      </c>
      <c r="E668" s="97" t="s">
        <v>4</v>
      </c>
      <c r="F668" s="97" t="s">
        <v>284</v>
      </c>
      <c r="G668" s="99" t="s">
        <v>285</v>
      </c>
      <c r="H668" s="101">
        <v>43748</v>
      </c>
      <c r="I668" s="101">
        <v>44369</v>
      </c>
      <c r="J668" s="102" t="s">
        <v>1051</v>
      </c>
      <c r="K668" s="103"/>
      <c r="L668" s="99" t="s">
        <v>488</v>
      </c>
      <c r="M668" s="105">
        <v>0</v>
      </c>
      <c r="N668" s="114">
        <v>9920</v>
      </c>
      <c r="O668" s="103" t="s">
        <v>2681</v>
      </c>
      <c r="P668" s="101">
        <v>44369</v>
      </c>
      <c r="Q668" s="103" t="s">
        <v>2682</v>
      </c>
      <c r="R668" s="105">
        <v>9920</v>
      </c>
      <c r="S668" s="110" t="s">
        <v>1682</v>
      </c>
      <c r="T668" s="103"/>
      <c r="U668" s="102" t="s">
        <v>11</v>
      </c>
      <c r="V668" s="102" t="s">
        <v>12</v>
      </c>
      <c r="W668" s="102" t="s">
        <v>13</v>
      </c>
      <c r="X668" s="102" t="s">
        <v>14</v>
      </c>
      <c r="Y668" s="113">
        <v>5800</v>
      </c>
      <c r="Z668" s="113">
        <v>9121101</v>
      </c>
      <c r="AA668" s="138">
        <v>6.8989498574309758E-3</v>
      </c>
      <c r="AB668" s="99" t="s">
        <v>2788</v>
      </c>
    </row>
    <row r="669" spans="1:28" ht="15" customHeight="1" x14ac:dyDescent="0.25">
      <c r="A669" s="97" t="s">
        <v>1876</v>
      </c>
      <c r="B669" s="98">
        <v>2</v>
      </c>
      <c r="C669" s="99" t="s">
        <v>1565</v>
      </c>
      <c r="D669" s="97" t="s">
        <v>131</v>
      </c>
      <c r="E669" s="97" t="s">
        <v>4</v>
      </c>
      <c r="F669" s="97" t="s">
        <v>284</v>
      </c>
      <c r="G669" s="99" t="s">
        <v>285</v>
      </c>
      <c r="H669" s="101">
        <v>43748</v>
      </c>
      <c r="I669" s="101">
        <v>44447</v>
      </c>
      <c r="J669" s="102" t="s">
        <v>2726</v>
      </c>
      <c r="K669" s="103"/>
      <c r="L669" s="99" t="s">
        <v>488</v>
      </c>
      <c r="M669" s="105">
        <v>0</v>
      </c>
      <c r="N669" s="114">
        <v>4160</v>
      </c>
      <c r="O669" s="103">
        <v>100426</v>
      </c>
      <c r="P669" s="101">
        <v>44447</v>
      </c>
      <c r="Q669" s="103" t="s">
        <v>2939</v>
      </c>
      <c r="R669" s="105">
        <v>4160</v>
      </c>
      <c r="S669" s="110" t="s">
        <v>1682</v>
      </c>
      <c r="T669" s="103"/>
      <c r="U669" s="102" t="s">
        <v>11</v>
      </c>
      <c r="V669" s="102" t="s">
        <v>12</v>
      </c>
      <c r="W669" s="102" t="s">
        <v>13</v>
      </c>
      <c r="X669" s="102" t="s">
        <v>14</v>
      </c>
      <c r="Y669" s="113">
        <v>5800</v>
      </c>
      <c r="Z669" s="113">
        <v>9121101</v>
      </c>
      <c r="AA669" s="138">
        <v>2.8931080047291187E-3</v>
      </c>
      <c r="AB669" s="99" t="s">
        <v>2788</v>
      </c>
    </row>
    <row r="670" spans="1:28" ht="15" customHeight="1" x14ac:dyDescent="0.25">
      <c r="A670" s="97" t="s">
        <v>1876</v>
      </c>
      <c r="B670" s="98">
        <v>2</v>
      </c>
      <c r="C670" s="99" t="s">
        <v>1565</v>
      </c>
      <c r="D670" s="99" t="s">
        <v>131</v>
      </c>
      <c r="E670" s="97" t="s">
        <v>4</v>
      </c>
      <c r="F670" s="100" t="s">
        <v>284</v>
      </c>
      <c r="G670" s="99" t="s">
        <v>285</v>
      </c>
      <c r="H670" s="101">
        <v>43748</v>
      </c>
      <c r="I670" s="101">
        <v>44448</v>
      </c>
      <c r="J670" s="102" t="s">
        <v>1051</v>
      </c>
      <c r="K670" s="103"/>
      <c r="L670" s="104" t="s">
        <v>488</v>
      </c>
      <c r="M670" s="105">
        <v>0</v>
      </c>
      <c r="N670" s="106">
        <v>6240</v>
      </c>
      <c r="O670" s="103">
        <v>98430</v>
      </c>
      <c r="P670" s="101">
        <v>44448</v>
      </c>
      <c r="Q670" s="103" t="s">
        <v>2940</v>
      </c>
      <c r="R670" s="106">
        <v>6240</v>
      </c>
      <c r="S670" s="110" t="s">
        <v>1682</v>
      </c>
      <c r="T670" s="104"/>
      <c r="U670" s="102" t="s">
        <v>11</v>
      </c>
      <c r="V670" s="102" t="s">
        <v>12</v>
      </c>
      <c r="W670" s="102" t="s">
        <v>13</v>
      </c>
      <c r="X670" s="102" t="s">
        <v>14</v>
      </c>
      <c r="Y670" s="108">
        <v>5800</v>
      </c>
      <c r="Z670" s="108">
        <v>9121101</v>
      </c>
      <c r="AA670" s="138">
        <v>4.3396620070936783E-3</v>
      </c>
      <c r="AB670" s="99" t="s">
        <v>2788</v>
      </c>
    </row>
    <row r="671" spans="1:28" ht="15" customHeight="1" x14ac:dyDescent="0.25">
      <c r="A671" s="97" t="s">
        <v>1876</v>
      </c>
      <c r="B671" s="98">
        <v>2</v>
      </c>
      <c r="C671" s="99" t="s">
        <v>1565</v>
      </c>
      <c r="D671" s="99" t="s">
        <v>131</v>
      </c>
      <c r="E671" s="97" t="s">
        <v>4</v>
      </c>
      <c r="F671" s="100" t="s">
        <v>284</v>
      </c>
      <c r="G671" s="99" t="s">
        <v>285</v>
      </c>
      <c r="H671" s="101">
        <v>43748</v>
      </c>
      <c r="I671" s="101">
        <v>44635</v>
      </c>
      <c r="J671" s="102" t="s">
        <v>2726</v>
      </c>
      <c r="K671" s="103"/>
      <c r="L671" s="104" t="s">
        <v>488</v>
      </c>
      <c r="M671" s="105">
        <v>0</v>
      </c>
      <c r="N671" s="106">
        <v>4086.62</v>
      </c>
      <c r="O671" s="103">
        <v>108239</v>
      </c>
      <c r="P671" s="101">
        <v>44635</v>
      </c>
      <c r="Q671" s="103" t="s">
        <v>3236</v>
      </c>
      <c r="R671" s="106">
        <v>4086.62</v>
      </c>
      <c r="S671" s="110" t="s">
        <v>1682</v>
      </c>
      <c r="T671" s="104"/>
      <c r="U671" s="102" t="s">
        <v>11</v>
      </c>
      <c r="V671" s="102" t="s">
        <v>12</v>
      </c>
      <c r="W671" s="102" t="s">
        <v>13</v>
      </c>
      <c r="X671" s="102" t="s">
        <v>14</v>
      </c>
      <c r="Y671" s="108">
        <v>5800</v>
      </c>
      <c r="Z671" s="108">
        <v>9121101</v>
      </c>
      <c r="AA671" s="138">
        <v>2.8420752486264691E-3</v>
      </c>
      <c r="AB671" s="99" t="s">
        <v>2788</v>
      </c>
    </row>
    <row r="672" spans="1:28" ht="15" customHeight="1" x14ac:dyDescent="0.25">
      <c r="A672" s="97" t="s">
        <v>1876</v>
      </c>
      <c r="B672" s="98">
        <v>2</v>
      </c>
      <c r="C672" s="99" t="s">
        <v>1565</v>
      </c>
      <c r="D672" s="99" t="s">
        <v>131</v>
      </c>
      <c r="E672" s="97" t="s">
        <v>4</v>
      </c>
      <c r="F672" s="100" t="s">
        <v>284</v>
      </c>
      <c r="G672" s="99" t="s">
        <v>285</v>
      </c>
      <c r="H672" s="101">
        <v>43748</v>
      </c>
      <c r="I672" s="101">
        <v>44844</v>
      </c>
      <c r="J672" s="102" t="s">
        <v>2726</v>
      </c>
      <c r="K672" s="103" t="s">
        <v>287</v>
      </c>
      <c r="L672" s="104" t="s">
        <v>488</v>
      </c>
      <c r="M672" s="105">
        <v>7410.0000000000291</v>
      </c>
      <c r="N672" s="106">
        <v>7410.0000000000291</v>
      </c>
      <c r="O672" s="103"/>
      <c r="P672" s="101"/>
      <c r="Q672" s="103"/>
      <c r="R672" s="106">
        <v>0</v>
      </c>
      <c r="S672" s="110" t="s">
        <v>1682</v>
      </c>
      <c r="T672" s="104"/>
      <c r="U672" s="102" t="s">
        <v>11</v>
      </c>
      <c r="V672" s="102" t="s">
        <v>12</v>
      </c>
      <c r="W672" s="102" t="s">
        <v>13</v>
      </c>
      <c r="X672" s="102" t="s">
        <v>14</v>
      </c>
      <c r="Y672" s="108">
        <v>5800</v>
      </c>
      <c r="Z672" s="108">
        <v>9121101</v>
      </c>
      <c r="AA672" s="139">
        <v>0</v>
      </c>
      <c r="AB672" s="111" t="s">
        <v>2788</v>
      </c>
    </row>
    <row r="673" spans="1:28" ht="15" customHeight="1" x14ac:dyDescent="0.25">
      <c r="A673" s="97" t="s">
        <v>1878</v>
      </c>
      <c r="B673" s="98">
        <v>2</v>
      </c>
      <c r="C673" s="99" t="s">
        <v>1655</v>
      </c>
      <c r="D673" s="97" t="s">
        <v>131</v>
      </c>
      <c r="E673" s="97" t="s">
        <v>4</v>
      </c>
      <c r="F673" s="99" t="s">
        <v>418</v>
      </c>
      <c r="G673" s="99" t="s">
        <v>3138</v>
      </c>
      <c r="H673" s="119">
        <v>44208</v>
      </c>
      <c r="I673" s="101">
        <v>44216</v>
      </c>
      <c r="J673" s="102" t="s">
        <v>1051</v>
      </c>
      <c r="K673" s="103" t="s">
        <v>1610</v>
      </c>
      <c r="L673" s="99" t="s">
        <v>1641</v>
      </c>
      <c r="M673" s="105">
        <v>0</v>
      </c>
      <c r="N673" s="114">
        <v>35235.879999999997</v>
      </c>
      <c r="O673" s="103" t="s">
        <v>271</v>
      </c>
      <c r="P673" s="101">
        <v>44216</v>
      </c>
      <c r="Q673" s="103" t="s">
        <v>1642</v>
      </c>
      <c r="R673" s="105">
        <v>35235.879999999997</v>
      </c>
      <c r="S673" s="102" t="s">
        <v>1682</v>
      </c>
      <c r="T673" s="97"/>
      <c r="U673" s="102" t="s">
        <v>11</v>
      </c>
      <c r="V673" s="102" t="s">
        <v>12</v>
      </c>
      <c r="W673" s="102" t="s">
        <v>13</v>
      </c>
      <c r="X673" s="102" t="s">
        <v>14</v>
      </c>
      <c r="Y673" s="113">
        <v>6230</v>
      </c>
      <c r="Z673" s="113">
        <v>9121101</v>
      </c>
      <c r="AA673" s="138">
        <v>0.61279652759045933</v>
      </c>
      <c r="AB673" s="99" t="s">
        <v>1615</v>
      </c>
    </row>
    <row r="674" spans="1:28" ht="15" customHeight="1" x14ac:dyDescent="0.25">
      <c r="A674" s="97" t="s">
        <v>1880</v>
      </c>
      <c r="B674" s="98">
        <v>2</v>
      </c>
      <c r="C674" s="99" t="s">
        <v>1656</v>
      </c>
      <c r="D674" s="99" t="s">
        <v>131</v>
      </c>
      <c r="E674" s="97" t="s">
        <v>4</v>
      </c>
      <c r="F674" s="100" t="s">
        <v>228</v>
      </c>
      <c r="G674" s="99" t="s">
        <v>2755</v>
      </c>
      <c r="H674" s="101">
        <v>43724</v>
      </c>
      <c r="I674" s="101">
        <v>43733</v>
      </c>
      <c r="J674" s="102" t="s">
        <v>6</v>
      </c>
      <c r="K674" s="103" t="s">
        <v>229</v>
      </c>
      <c r="L674" s="104" t="s">
        <v>230</v>
      </c>
      <c r="M674" s="105">
        <v>0</v>
      </c>
      <c r="N674" s="106">
        <v>1464.78</v>
      </c>
      <c r="O674" s="103" t="s">
        <v>231</v>
      </c>
      <c r="P674" s="101">
        <v>43733</v>
      </c>
      <c r="Q674" s="103" t="s">
        <v>232</v>
      </c>
      <c r="R674" s="106">
        <v>1464.78</v>
      </c>
      <c r="S674" s="102" t="s">
        <v>1682</v>
      </c>
      <c r="T674" s="104"/>
      <c r="U674" s="102" t="s">
        <v>11</v>
      </c>
      <c r="V674" s="102" t="s">
        <v>12</v>
      </c>
      <c r="W674" s="102" t="s">
        <v>13</v>
      </c>
      <c r="X674" s="102" t="s">
        <v>14</v>
      </c>
      <c r="Y674" s="108">
        <v>4400</v>
      </c>
      <c r="Z674" s="108">
        <v>9121101</v>
      </c>
      <c r="AA674" s="138">
        <v>1</v>
      </c>
      <c r="AB674" s="111" t="s">
        <v>951</v>
      </c>
    </row>
    <row r="675" spans="1:28" ht="15" customHeight="1" x14ac:dyDescent="0.25">
      <c r="A675" s="97" t="s">
        <v>1877</v>
      </c>
      <c r="B675" s="98">
        <v>2</v>
      </c>
      <c r="C675" s="99" t="s">
        <v>1571</v>
      </c>
      <c r="D675" s="97" t="s">
        <v>131</v>
      </c>
      <c r="E675" s="97" t="s">
        <v>4</v>
      </c>
      <c r="F675" s="99" t="s">
        <v>354</v>
      </c>
      <c r="G675" s="99" t="s">
        <v>351</v>
      </c>
      <c r="H675" s="119">
        <v>43264</v>
      </c>
      <c r="I675" s="101">
        <v>43305</v>
      </c>
      <c r="J675" s="102" t="s">
        <v>246</v>
      </c>
      <c r="K675" s="103"/>
      <c r="L675" s="99" t="s">
        <v>356</v>
      </c>
      <c r="M675" s="105">
        <v>0</v>
      </c>
      <c r="N675" s="114">
        <v>2800</v>
      </c>
      <c r="O675" s="103">
        <v>965679</v>
      </c>
      <c r="P675" s="101">
        <v>43305</v>
      </c>
      <c r="Q675" s="103">
        <v>24699522</v>
      </c>
      <c r="R675" s="105">
        <v>2800</v>
      </c>
      <c r="S675" s="102" t="s">
        <v>1682</v>
      </c>
      <c r="T675" s="97"/>
      <c r="U675" s="102" t="s">
        <v>11</v>
      </c>
      <c r="V675" s="102" t="s">
        <v>12</v>
      </c>
      <c r="W675" s="102" t="s">
        <v>13</v>
      </c>
      <c r="X675" s="102" t="s">
        <v>14</v>
      </c>
      <c r="Y675" s="113">
        <v>6210</v>
      </c>
      <c r="Z675" s="113">
        <v>9121101</v>
      </c>
      <c r="AA675" s="138">
        <v>1.564245810055866E-2</v>
      </c>
      <c r="AB675" s="99" t="s">
        <v>3159</v>
      </c>
    </row>
    <row r="676" spans="1:28" ht="15" customHeight="1" x14ac:dyDescent="0.25">
      <c r="A676" s="97" t="s">
        <v>1877</v>
      </c>
      <c r="B676" s="98">
        <v>2</v>
      </c>
      <c r="C676" s="97" t="s">
        <v>1571</v>
      </c>
      <c r="D676" s="99" t="s">
        <v>131</v>
      </c>
      <c r="E676" s="97" t="s">
        <v>4</v>
      </c>
      <c r="F676" s="100" t="s">
        <v>354</v>
      </c>
      <c r="G676" s="97" t="s">
        <v>351</v>
      </c>
      <c r="H676" s="101">
        <v>43264</v>
      </c>
      <c r="I676" s="101">
        <v>43515</v>
      </c>
      <c r="J676" s="102" t="s">
        <v>269</v>
      </c>
      <c r="K676" s="112"/>
      <c r="L676" s="99" t="s">
        <v>356</v>
      </c>
      <c r="M676" s="105">
        <v>0</v>
      </c>
      <c r="N676" s="106">
        <v>10110</v>
      </c>
      <c r="O676" s="103" t="s">
        <v>357</v>
      </c>
      <c r="P676" s="101">
        <v>43515</v>
      </c>
      <c r="Q676" s="103">
        <v>25105194</v>
      </c>
      <c r="R676" s="106">
        <v>10110</v>
      </c>
      <c r="S676" s="102" t="s">
        <v>1682</v>
      </c>
      <c r="T676" s="104"/>
      <c r="U676" s="102" t="s">
        <v>11</v>
      </c>
      <c r="V676" s="102" t="s">
        <v>12</v>
      </c>
      <c r="W676" s="102" t="s">
        <v>13</v>
      </c>
      <c r="X676" s="102" t="s">
        <v>14</v>
      </c>
      <c r="Y676" s="113">
        <v>6210</v>
      </c>
      <c r="Z676" s="108">
        <v>9121101</v>
      </c>
      <c r="AA676" s="138">
        <v>5.6480446927374299E-2</v>
      </c>
      <c r="AB676" s="99" t="s">
        <v>3161</v>
      </c>
    </row>
    <row r="677" spans="1:28" ht="15" customHeight="1" x14ac:dyDescent="0.25">
      <c r="A677" s="97" t="s">
        <v>1877</v>
      </c>
      <c r="B677" s="98">
        <v>2</v>
      </c>
      <c r="C677" s="97" t="s">
        <v>1571</v>
      </c>
      <c r="D677" s="99" t="s">
        <v>131</v>
      </c>
      <c r="E677" s="97" t="s">
        <v>4</v>
      </c>
      <c r="F677" s="100" t="s">
        <v>354</v>
      </c>
      <c r="G677" s="97" t="s">
        <v>351</v>
      </c>
      <c r="H677" s="101">
        <v>43264</v>
      </c>
      <c r="I677" s="101">
        <v>43724</v>
      </c>
      <c r="J677" s="102" t="s">
        <v>269</v>
      </c>
      <c r="K677" s="112"/>
      <c r="L677" s="99" t="s">
        <v>356</v>
      </c>
      <c r="M677" s="105">
        <v>0</v>
      </c>
      <c r="N677" s="105">
        <v>15400</v>
      </c>
      <c r="O677" s="103" t="s">
        <v>358</v>
      </c>
      <c r="P677" s="101">
        <v>43724</v>
      </c>
      <c r="Q677" s="103" t="s">
        <v>813</v>
      </c>
      <c r="R677" s="106">
        <v>15400</v>
      </c>
      <c r="S677" s="102" t="s">
        <v>1682</v>
      </c>
      <c r="T677" s="104"/>
      <c r="U677" s="102" t="s">
        <v>11</v>
      </c>
      <c r="V677" s="102" t="s">
        <v>12</v>
      </c>
      <c r="W677" s="102" t="s">
        <v>13</v>
      </c>
      <c r="X677" s="102" t="s">
        <v>14</v>
      </c>
      <c r="Y677" s="108">
        <v>6210</v>
      </c>
      <c r="Z677" s="108">
        <v>9121101</v>
      </c>
      <c r="AA677" s="138">
        <v>8.6033519553072632E-2</v>
      </c>
      <c r="AB677" s="99" t="s">
        <v>3162</v>
      </c>
    </row>
    <row r="678" spans="1:28" ht="15" customHeight="1" x14ac:dyDescent="0.25">
      <c r="A678" s="97" t="s">
        <v>1877</v>
      </c>
      <c r="B678" s="98">
        <v>2</v>
      </c>
      <c r="C678" s="99" t="s">
        <v>1571</v>
      </c>
      <c r="D678" s="97" t="s">
        <v>131</v>
      </c>
      <c r="E678" s="97" t="s">
        <v>4</v>
      </c>
      <c r="F678" s="97" t="s">
        <v>354</v>
      </c>
      <c r="G678" s="99" t="s">
        <v>351</v>
      </c>
      <c r="H678" s="101">
        <v>43264</v>
      </c>
      <c r="I678" s="101">
        <v>43874</v>
      </c>
      <c r="J678" s="102" t="s">
        <v>6</v>
      </c>
      <c r="K678" s="103"/>
      <c r="L678" s="104" t="s">
        <v>356</v>
      </c>
      <c r="M678" s="105">
        <v>0</v>
      </c>
      <c r="N678" s="114">
        <v>19600</v>
      </c>
      <c r="O678" s="103">
        <v>970824</v>
      </c>
      <c r="P678" s="101">
        <v>43874</v>
      </c>
      <c r="Q678" s="103" t="s">
        <v>631</v>
      </c>
      <c r="R678" s="106">
        <v>19600</v>
      </c>
      <c r="S678" s="102" t="s">
        <v>1682</v>
      </c>
      <c r="T678" s="103"/>
      <c r="U678" s="102" t="s">
        <v>11</v>
      </c>
      <c r="V678" s="102" t="s">
        <v>12</v>
      </c>
      <c r="W678" s="102" t="s">
        <v>13</v>
      </c>
      <c r="X678" s="102" t="s">
        <v>14</v>
      </c>
      <c r="Y678" s="113">
        <v>6210</v>
      </c>
      <c r="Z678" s="113">
        <v>9121101</v>
      </c>
      <c r="AA678" s="138">
        <v>0.10949720670391061</v>
      </c>
      <c r="AB678" s="99" t="s">
        <v>3162</v>
      </c>
    </row>
    <row r="679" spans="1:28" ht="15" customHeight="1" x14ac:dyDescent="0.25">
      <c r="A679" s="97" t="s">
        <v>1877</v>
      </c>
      <c r="B679" s="98">
        <v>2</v>
      </c>
      <c r="C679" s="97" t="s">
        <v>1571</v>
      </c>
      <c r="D679" s="99" t="s">
        <v>131</v>
      </c>
      <c r="E679" s="97" t="s">
        <v>4</v>
      </c>
      <c r="F679" s="100" t="s">
        <v>354</v>
      </c>
      <c r="G679" s="97" t="s">
        <v>351</v>
      </c>
      <c r="H679" s="101">
        <v>43264</v>
      </c>
      <c r="I679" s="101">
        <v>43986</v>
      </c>
      <c r="J679" s="102" t="s">
        <v>6</v>
      </c>
      <c r="K679" s="103"/>
      <c r="L679" s="104" t="s">
        <v>356</v>
      </c>
      <c r="M679" s="105">
        <v>0</v>
      </c>
      <c r="N679" s="106">
        <v>23100</v>
      </c>
      <c r="O679" s="103">
        <v>971442</v>
      </c>
      <c r="P679" s="101">
        <v>43986</v>
      </c>
      <c r="Q679" s="103" t="s">
        <v>887</v>
      </c>
      <c r="R679" s="106">
        <v>23100</v>
      </c>
      <c r="S679" s="102" t="s">
        <v>1682</v>
      </c>
      <c r="T679" s="104"/>
      <c r="U679" s="102" t="s">
        <v>11</v>
      </c>
      <c r="V679" s="102" t="s">
        <v>12</v>
      </c>
      <c r="W679" s="102" t="s">
        <v>13</v>
      </c>
      <c r="X679" s="102" t="s">
        <v>14</v>
      </c>
      <c r="Y679" s="108">
        <v>6210</v>
      </c>
      <c r="Z679" s="108">
        <v>9121101</v>
      </c>
      <c r="AA679" s="138">
        <v>0.12905027932960894</v>
      </c>
      <c r="AB679" s="99" t="s">
        <v>2434</v>
      </c>
    </row>
    <row r="680" spans="1:28" ht="15" customHeight="1" x14ac:dyDescent="0.25">
      <c r="A680" s="97" t="s">
        <v>1877</v>
      </c>
      <c r="B680" s="98">
        <v>2</v>
      </c>
      <c r="C680" s="99" t="s">
        <v>1571</v>
      </c>
      <c r="D680" s="99" t="s">
        <v>131</v>
      </c>
      <c r="E680" s="97" t="s">
        <v>4</v>
      </c>
      <c r="F680" s="100" t="s">
        <v>354</v>
      </c>
      <c r="G680" s="99" t="s">
        <v>351</v>
      </c>
      <c r="H680" s="101">
        <v>43264</v>
      </c>
      <c r="I680" s="101">
        <v>44173</v>
      </c>
      <c r="J680" s="102" t="s">
        <v>1051</v>
      </c>
      <c r="K680" s="103"/>
      <c r="L680" s="104" t="s">
        <v>356</v>
      </c>
      <c r="M680" s="105">
        <v>0</v>
      </c>
      <c r="N680" s="106">
        <v>17221</v>
      </c>
      <c r="O680" s="103" t="s">
        <v>1540</v>
      </c>
      <c r="P680" s="101">
        <v>44173</v>
      </c>
      <c r="Q680" s="103" t="s">
        <v>1541</v>
      </c>
      <c r="R680" s="106">
        <v>17221</v>
      </c>
      <c r="S680" s="110" t="s">
        <v>1682</v>
      </c>
      <c r="T680" s="104"/>
      <c r="U680" s="102" t="s">
        <v>11</v>
      </c>
      <c r="V680" s="102" t="s">
        <v>12</v>
      </c>
      <c r="W680" s="102" t="s">
        <v>13</v>
      </c>
      <c r="X680" s="102" t="s">
        <v>14</v>
      </c>
      <c r="Y680" s="108">
        <v>6210</v>
      </c>
      <c r="Z680" s="108">
        <v>9121101</v>
      </c>
      <c r="AA680" s="138">
        <v>9.6206703910614519E-2</v>
      </c>
      <c r="AB680" s="111" t="s">
        <v>3163</v>
      </c>
    </row>
    <row r="681" spans="1:28" ht="15" customHeight="1" x14ac:dyDescent="0.25">
      <c r="A681" s="97" t="s">
        <v>1877</v>
      </c>
      <c r="B681" s="98">
        <v>2</v>
      </c>
      <c r="C681" s="99" t="s">
        <v>1571</v>
      </c>
      <c r="D681" s="97" t="s">
        <v>131</v>
      </c>
      <c r="E681" s="97" t="s">
        <v>4</v>
      </c>
      <c r="F681" s="99" t="s">
        <v>354</v>
      </c>
      <c r="G681" s="111" t="s">
        <v>351</v>
      </c>
      <c r="H681" s="101">
        <v>43264</v>
      </c>
      <c r="I681" s="101">
        <v>44323</v>
      </c>
      <c r="J681" s="102" t="s">
        <v>1051</v>
      </c>
      <c r="K681" s="103"/>
      <c r="L681" s="104" t="s">
        <v>356</v>
      </c>
      <c r="M681" s="105">
        <v>0</v>
      </c>
      <c r="N681" s="105">
        <v>11550</v>
      </c>
      <c r="O681" s="103" t="s">
        <v>2484</v>
      </c>
      <c r="P681" s="101">
        <v>44323</v>
      </c>
      <c r="Q681" s="103" t="s">
        <v>2485</v>
      </c>
      <c r="R681" s="105">
        <v>11550</v>
      </c>
      <c r="S681" s="110" t="s">
        <v>1682</v>
      </c>
      <c r="T681" s="97"/>
      <c r="U681" s="102" t="s">
        <v>11</v>
      </c>
      <c r="V681" s="102" t="s">
        <v>12</v>
      </c>
      <c r="W681" s="102" t="s">
        <v>13</v>
      </c>
      <c r="X681" s="102" t="s">
        <v>14</v>
      </c>
      <c r="Y681" s="113">
        <v>6210</v>
      </c>
      <c r="Z681" s="113">
        <v>9121101</v>
      </c>
      <c r="AA681" s="138">
        <v>6.4525139664804471E-2</v>
      </c>
      <c r="AB681" s="111" t="s">
        <v>3162</v>
      </c>
    </row>
    <row r="682" spans="1:28" ht="15" customHeight="1" x14ac:dyDescent="0.25">
      <c r="A682" s="97" t="s">
        <v>1877</v>
      </c>
      <c r="B682" s="98">
        <v>2</v>
      </c>
      <c r="C682" s="99" t="s">
        <v>1571</v>
      </c>
      <c r="D682" s="97" t="s">
        <v>131</v>
      </c>
      <c r="E682" s="97" t="s">
        <v>4</v>
      </c>
      <c r="F682" s="99" t="s">
        <v>354</v>
      </c>
      <c r="G682" s="99" t="s">
        <v>351</v>
      </c>
      <c r="H682" s="101">
        <v>43264</v>
      </c>
      <c r="I682" s="101">
        <v>44323</v>
      </c>
      <c r="J682" s="102" t="s">
        <v>1051</v>
      </c>
      <c r="K682" s="103"/>
      <c r="L682" s="99" t="s">
        <v>356</v>
      </c>
      <c r="M682" s="105">
        <v>0</v>
      </c>
      <c r="N682" s="105">
        <v>11550</v>
      </c>
      <c r="O682" s="103" t="s">
        <v>2486</v>
      </c>
      <c r="P682" s="101">
        <v>44323</v>
      </c>
      <c r="Q682" s="103" t="s">
        <v>2485</v>
      </c>
      <c r="R682" s="105">
        <v>11550</v>
      </c>
      <c r="S682" s="110" t="s">
        <v>1682</v>
      </c>
      <c r="T682" s="97"/>
      <c r="U682" s="102" t="s">
        <v>11</v>
      </c>
      <c r="V682" s="102" t="s">
        <v>12</v>
      </c>
      <c r="W682" s="102" t="s">
        <v>13</v>
      </c>
      <c r="X682" s="102" t="s">
        <v>14</v>
      </c>
      <c r="Y682" s="113">
        <v>6210</v>
      </c>
      <c r="Z682" s="113">
        <v>9121101</v>
      </c>
      <c r="AA682" s="138">
        <v>6.4525139664804471E-2</v>
      </c>
      <c r="AB682" s="99" t="s">
        <v>3162</v>
      </c>
    </row>
    <row r="683" spans="1:28" ht="15" customHeight="1" x14ac:dyDescent="0.25">
      <c r="A683" s="97" t="s">
        <v>1877</v>
      </c>
      <c r="B683" s="98">
        <v>2</v>
      </c>
      <c r="C683" s="99" t="s">
        <v>1571</v>
      </c>
      <c r="D683" s="99" t="s">
        <v>131</v>
      </c>
      <c r="E683" s="97" t="s">
        <v>4</v>
      </c>
      <c r="F683" s="100" t="s">
        <v>354</v>
      </c>
      <c r="G683" s="99" t="s">
        <v>351</v>
      </c>
      <c r="H683" s="101">
        <v>43264</v>
      </c>
      <c r="I683" s="101">
        <v>44370</v>
      </c>
      <c r="J683" s="102" t="s">
        <v>1051</v>
      </c>
      <c r="K683" s="103"/>
      <c r="L683" s="104" t="s">
        <v>356</v>
      </c>
      <c r="M683" s="105">
        <v>0</v>
      </c>
      <c r="N683" s="106">
        <v>3500</v>
      </c>
      <c r="O683" s="103">
        <v>975780</v>
      </c>
      <c r="P683" s="101">
        <v>44370</v>
      </c>
      <c r="Q683" s="103" t="s">
        <v>2686</v>
      </c>
      <c r="R683" s="106">
        <v>3500</v>
      </c>
      <c r="S683" s="110" t="s">
        <v>1682</v>
      </c>
      <c r="T683" s="104"/>
      <c r="U683" s="102" t="s">
        <v>11</v>
      </c>
      <c r="V683" s="102" t="s">
        <v>12</v>
      </c>
      <c r="W683" s="102" t="s">
        <v>13</v>
      </c>
      <c r="X683" s="102" t="s">
        <v>14</v>
      </c>
      <c r="Y683" s="108">
        <v>6210</v>
      </c>
      <c r="Z683" s="108">
        <v>9121101</v>
      </c>
      <c r="AA683" s="138">
        <v>1.9553072625698324E-2</v>
      </c>
      <c r="AB683" s="111" t="s">
        <v>3162</v>
      </c>
    </row>
    <row r="684" spans="1:28" ht="15" customHeight="1" x14ac:dyDescent="0.25">
      <c r="A684" s="97" t="s">
        <v>1877</v>
      </c>
      <c r="B684" s="98">
        <v>2</v>
      </c>
      <c r="C684" s="99" t="s">
        <v>1571</v>
      </c>
      <c r="D684" s="99" t="s">
        <v>131</v>
      </c>
      <c r="E684" s="97" t="s">
        <v>4</v>
      </c>
      <c r="F684" s="100" t="s">
        <v>354</v>
      </c>
      <c r="G684" s="99" t="s">
        <v>351</v>
      </c>
      <c r="H684" s="101">
        <v>43264</v>
      </c>
      <c r="I684" s="101">
        <v>44550</v>
      </c>
      <c r="J684" s="102" t="s">
        <v>2726</v>
      </c>
      <c r="K684" s="103"/>
      <c r="L684" s="104" t="s">
        <v>356</v>
      </c>
      <c r="M684" s="105">
        <v>0</v>
      </c>
      <c r="N684" s="106">
        <v>1050</v>
      </c>
      <c r="O684" s="103">
        <v>976674</v>
      </c>
      <c r="P684" s="101">
        <v>44550</v>
      </c>
      <c r="Q684" s="103" t="s">
        <v>3084</v>
      </c>
      <c r="R684" s="106">
        <v>1050</v>
      </c>
      <c r="S684" s="110" t="s">
        <v>1682</v>
      </c>
      <c r="T684" s="104"/>
      <c r="U684" s="102" t="s">
        <v>11</v>
      </c>
      <c r="V684" s="102" t="s">
        <v>12</v>
      </c>
      <c r="W684" s="102" t="s">
        <v>13</v>
      </c>
      <c r="X684" s="102" t="s">
        <v>14</v>
      </c>
      <c r="Y684" s="108">
        <v>6210</v>
      </c>
      <c r="Z684" s="108">
        <v>9121101</v>
      </c>
      <c r="AA684" s="138">
        <v>5.8659217877094971E-3</v>
      </c>
      <c r="AB684" s="111" t="s">
        <v>3162</v>
      </c>
    </row>
    <row r="685" spans="1:28" ht="15" customHeight="1" x14ac:dyDescent="0.25">
      <c r="A685" s="97" t="s">
        <v>1877</v>
      </c>
      <c r="B685" s="98">
        <v>2</v>
      </c>
      <c r="C685" s="99" t="s">
        <v>1571</v>
      </c>
      <c r="D685" s="99" t="s">
        <v>131</v>
      </c>
      <c r="E685" s="97" t="s">
        <v>4</v>
      </c>
      <c r="F685" s="100" t="s">
        <v>354</v>
      </c>
      <c r="G685" s="99" t="s">
        <v>351</v>
      </c>
      <c r="H685" s="101">
        <v>43264</v>
      </c>
      <c r="I685" s="101">
        <v>43724</v>
      </c>
      <c r="J685" s="102" t="s">
        <v>269</v>
      </c>
      <c r="K685" s="103"/>
      <c r="L685" s="104" t="s">
        <v>356</v>
      </c>
      <c r="M685" s="105">
        <v>0</v>
      </c>
      <c r="N685" s="106">
        <v>265.07</v>
      </c>
      <c r="O685" s="103"/>
      <c r="P685" s="101"/>
      <c r="Q685" s="103"/>
      <c r="R685" s="106">
        <v>265.07</v>
      </c>
      <c r="S685" s="110" t="s">
        <v>1682</v>
      </c>
      <c r="T685" s="104"/>
      <c r="U685" s="102" t="s">
        <v>11</v>
      </c>
      <c r="V685" s="102" t="s">
        <v>12</v>
      </c>
      <c r="W685" s="102" t="s">
        <v>13</v>
      </c>
      <c r="X685" s="102" t="s">
        <v>14</v>
      </c>
      <c r="Y685" s="108">
        <v>6210</v>
      </c>
      <c r="Z685" s="108">
        <v>9121101</v>
      </c>
      <c r="AA685" s="138">
        <v>0</v>
      </c>
      <c r="AB685" s="111" t="s">
        <v>3162</v>
      </c>
    </row>
    <row r="686" spans="1:28" ht="15" customHeight="1" x14ac:dyDescent="0.25">
      <c r="A686" s="97" t="s">
        <v>1877</v>
      </c>
      <c r="B686" s="98">
        <v>2</v>
      </c>
      <c r="C686" s="99" t="s">
        <v>1571</v>
      </c>
      <c r="D686" s="99" t="s">
        <v>131</v>
      </c>
      <c r="E686" s="97" t="s">
        <v>4</v>
      </c>
      <c r="F686" s="100" t="s">
        <v>354</v>
      </c>
      <c r="G686" s="99" t="s">
        <v>351</v>
      </c>
      <c r="H686" s="101">
        <v>43264</v>
      </c>
      <c r="I686" s="101">
        <v>43724</v>
      </c>
      <c r="J686" s="102" t="s">
        <v>6</v>
      </c>
      <c r="K686" s="103"/>
      <c r="L686" s="104" t="s">
        <v>356</v>
      </c>
      <c r="M686" s="105">
        <v>0</v>
      </c>
      <c r="N686" s="106">
        <v>-265.07</v>
      </c>
      <c r="O686" s="103"/>
      <c r="P686" s="101"/>
      <c r="Q686" s="103"/>
      <c r="R686" s="106">
        <v>-265.07</v>
      </c>
      <c r="S686" s="110" t="s">
        <v>1682</v>
      </c>
      <c r="T686" s="104"/>
      <c r="U686" s="102" t="s">
        <v>11</v>
      </c>
      <c r="V686" s="102" t="s">
        <v>12</v>
      </c>
      <c r="W686" s="102" t="s">
        <v>13</v>
      </c>
      <c r="X686" s="102" t="s">
        <v>14</v>
      </c>
      <c r="Y686" s="108">
        <v>6210</v>
      </c>
      <c r="Z686" s="108">
        <v>9121101</v>
      </c>
      <c r="AA686" s="138">
        <v>0</v>
      </c>
      <c r="AB686" s="111" t="s">
        <v>3164</v>
      </c>
    </row>
    <row r="687" spans="1:28" ht="15" customHeight="1" x14ac:dyDescent="0.25">
      <c r="A687" s="97" t="s">
        <v>1877</v>
      </c>
      <c r="B687" s="98">
        <v>2</v>
      </c>
      <c r="C687" s="99" t="s">
        <v>1571</v>
      </c>
      <c r="D687" s="99" t="s">
        <v>131</v>
      </c>
      <c r="E687" s="97" t="s">
        <v>4</v>
      </c>
      <c r="F687" s="100" t="s">
        <v>354</v>
      </c>
      <c r="G687" s="99" t="s">
        <v>351</v>
      </c>
      <c r="H687" s="101">
        <v>43264</v>
      </c>
      <c r="I687" s="101">
        <v>44942</v>
      </c>
      <c r="J687" s="102" t="s">
        <v>2726</v>
      </c>
      <c r="K687" s="103" t="s">
        <v>359</v>
      </c>
      <c r="L687" s="104" t="s">
        <v>356</v>
      </c>
      <c r="M687" s="105">
        <v>63119</v>
      </c>
      <c r="N687" s="106">
        <v>63119</v>
      </c>
      <c r="O687" s="103"/>
      <c r="P687" s="101"/>
      <c r="Q687" s="103"/>
      <c r="R687" s="106">
        <v>0</v>
      </c>
      <c r="S687" s="110" t="s">
        <v>1682</v>
      </c>
      <c r="T687" s="104"/>
      <c r="U687" s="102" t="s">
        <v>11</v>
      </c>
      <c r="V687" s="102" t="s">
        <v>12</v>
      </c>
      <c r="W687" s="102" t="s">
        <v>13</v>
      </c>
      <c r="X687" s="102" t="s">
        <v>14</v>
      </c>
      <c r="Y687" s="108">
        <v>6210</v>
      </c>
      <c r="Z687" s="108">
        <v>9121101</v>
      </c>
      <c r="AA687" s="139">
        <v>0</v>
      </c>
      <c r="AB687" s="111" t="s">
        <v>3162</v>
      </c>
    </row>
    <row r="688" spans="1:28" ht="15" customHeight="1" x14ac:dyDescent="0.25">
      <c r="A688" s="97" t="s">
        <v>1877</v>
      </c>
      <c r="B688" s="98">
        <v>2</v>
      </c>
      <c r="C688" s="99" t="s">
        <v>1571</v>
      </c>
      <c r="D688" s="99" t="s">
        <v>131</v>
      </c>
      <c r="E688" s="97" t="s">
        <v>4</v>
      </c>
      <c r="F688" s="100" t="s">
        <v>354</v>
      </c>
      <c r="G688" s="99" t="s">
        <v>351</v>
      </c>
      <c r="H688" s="101">
        <v>44050</v>
      </c>
      <c r="I688" s="101">
        <v>44173</v>
      </c>
      <c r="J688" s="102" t="s">
        <v>1051</v>
      </c>
      <c r="K688" s="103" t="s">
        <v>1092</v>
      </c>
      <c r="L688" s="104" t="s">
        <v>1104</v>
      </c>
      <c r="M688" s="105">
        <v>0</v>
      </c>
      <c r="N688" s="106">
        <v>81300</v>
      </c>
      <c r="O688" s="103">
        <v>972626</v>
      </c>
      <c r="P688" s="101">
        <v>44173</v>
      </c>
      <c r="Q688" s="103" t="s">
        <v>1544</v>
      </c>
      <c r="R688" s="106">
        <v>81300</v>
      </c>
      <c r="S688" s="110" t="s">
        <v>1682</v>
      </c>
      <c r="T688" s="104"/>
      <c r="U688" s="102" t="s">
        <v>11</v>
      </c>
      <c r="V688" s="102" t="s">
        <v>12</v>
      </c>
      <c r="W688" s="102" t="s">
        <v>13</v>
      </c>
      <c r="X688" s="102" t="s">
        <v>14</v>
      </c>
      <c r="Y688" s="108">
        <v>6260</v>
      </c>
      <c r="Z688" s="108">
        <v>9121101</v>
      </c>
      <c r="AA688" s="138">
        <v>1</v>
      </c>
      <c r="AB688" s="111" t="s">
        <v>3165</v>
      </c>
    </row>
    <row r="689" spans="1:28" ht="15" customHeight="1" x14ac:dyDescent="0.25">
      <c r="A689" s="97" t="s">
        <v>1880</v>
      </c>
      <c r="B689" s="98">
        <v>2</v>
      </c>
      <c r="C689" s="97" t="s">
        <v>1656</v>
      </c>
      <c r="D689" s="99" t="s">
        <v>131</v>
      </c>
      <c r="E689" s="97" t="s">
        <v>4</v>
      </c>
      <c r="F689" s="100" t="s">
        <v>492</v>
      </c>
      <c r="G689" s="99" t="s">
        <v>140</v>
      </c>
      <c r="H689" s="101">
        <v>43770</v>
      </c>
      <c r="I689" s="101">
        <v>43864</v>
      </c>
      <c r="J689" s="102" t="s">
        <v>6</v>
      </c>
      <c r="K689" s="103" t="s">
        <v>147</v>
      </c>
      <c r="L689" s="104" t="s">
        <v>148</v>
      </c>
      <c r="M689" s="105">
        <v>0</v>
      </c>
      <c r="N689" s="106">
        <v>13596.83</v>
      </c>
      <c r="O689" s="103">
        <v>3207761219</v>
      </c>
      <c r="P689" s="101">
        <v>43864</v>
      </c>
      <c r="Q689" s="103" t="s">
        <v>604</v>
      </c>
      <c r="R689" s="106">
        <v>13596.83</v>
      </c>
      <c r="S689" s="110" t="s">
        <v>1682</v>
      </c>
      <c r="T689" s="104"/>
      <c r="U689" s="102" t="s">
        <v>11</v>
      </c>
      <c r="V689" s="102" t="s">
        <v>12</v>
      </c>
      <c r="W689" s="102" t="s">
        <v>13</v>
      </c>
      <c r="X689" s="102" t="s">
        <v>14</v>
      </c>
      <c r="Y689" s="108">
        <v>4300</v>
      </c>
      <c r="Z689" s="108">
        <v>9121101</v>
      </c>
      <c r="AA689" s="138">
        <v>3.1596417264942563E-2</v>
      </c>
      <c r="AB689" s="111" t="s">
        <v>2848</v>
      </c>
    </row>
    <row r="690" spans="1:28" ht="15" customHeight="1" x14ac:dyDescent="0.25">
      <c r="A690" s="97" t="s">
        <v>1880</v>
      </c>
      <c r="B690" s="98">
        <v>2</v>
      </c>
      <c r="C690" s="97" t="s">
        <v>1656</v>
      </c>
      <c r="D690" s="99" t="s">
        <v>131</v>
      </c>
      <c r="E690" s="97" t="s">
        <v>4</v>
      </c>
      <c r="F690" s="99" t="s">
        <v>492</v>
      </c>
      <c r="G690" s="99" t="s">
        <v>140</v>
      </c>
      <c r="H690" s="101">
        <v>43770</v>
      </c>
      <c r="I690" s="101">
        <v>43864</v>
      </c>
      <c r="J690" s="102" t="s">
        <v>6</v>
      </c>
      <c r="K690" s="103" t="s">
        <v>147</v>
      </c>
      <c r="L690" s="99" t="s">
        <v>148</v>
      </c>
      <c r="M690" s="105">
        <v>0</v>
      </c>
      <c r="N690" s="105">
        <v>7123.78</v>
      </c>
      <c r="O690" s="103">
        <v>3207761219</v>
      </c>
      <c r="P690" s="101">
        <v>43864</v>
      </c>
      <c r="Q690" s="103" t="s">
        <v>604</v>
      </c>
      <c r="R690" s="105">
        <v>7123.78</v>
      </c>
      <c r="S690" s="110" t="s">
        <v>1682</v>
      </c>
      <c r="T690" s="97"/>
      <c r="U690" s="102" t="s">
        <v>11</v>
      </c>
      <c r="V690" s="102" t="s">
        <v>12</v>
      </c>
      <c r="W690" s="102" t="s">
        <v>13</v>
      </c>
      <c r="X690" s="102" t="s">
        <v>14</v>
      </c>
      <c r="Y690" s="113">
        <v>4400</v>
      </c>
      <c r="Z690" s="113">
        <v>9121101</v>
      </c>
      <c r="AA690" s="138">
        <v>1.6554294301219661E-2</v>
      </c>
      <c r="AB690" s="99" t="s">
        <v>2848</v>
      </c>
    </row>
    <row r="691" spans="1:28" ht="15" customHeight="1" x14ac:dyDescent="0.25">
      <c r="A691" s="97" t="s">
        <v>1879</v>
      </c>
      <c r="B691" s="98">
        <v>2</v>
      </c>
      <c r="C691" s="99" t="s">
        <v>1566</v>
      </c>
      <c r="D691" s="99" t="s">
        <v>131</v>
      </c>
      <c r="E691" s="97" t="s">
        <v>4</v>
      </c>
      <c r="F691" s="99" t="s">
        <v>591</v>
      </c>
      <c r="G691" s="99" t="s">
        <v>1231</v>
      </c>
      <c r="H691" s="101">
        <v>43980</v>
      </c>
      <c r="I691" s="101">
        <v>44001</v>
      </c>
      <c r="J691" s="102" t="s">
        <v>6</v>
      </c>
      <c r="K691" s="103" t="s">
        <v>862</v>
      </c>
      <c r="L691" s="99" t="s">
        <v>871</v>
      </c>
      <c r="M691" s="105">
        <v>0</v>
      </c>
      <c r="N691" s="105">
        <v>2900</v>
      </c>
      <c r="O691" s="103" t="s">
        <v>915</v>
      </c>
      <c r="P691" s="101">
        <v>44001</v>
      </c>
      <c r="Q691" s="103" t="s">
        <v>916</v>
      </c>
      <c r="R691" s="105">
        <v>2900</v>
      </c>
      <c r="S691" s="110" t="s">
        <v>1682</v>
      </c>
      <c r="T691" s="97"/>
      <c r="U691" s="102" t="s">
        <v>11</v>
      </c>
      <c r="V691" s="102" t="s">
        <v>12</v>
      </c>
      <c r="W691" s="102" t="s">
        <v>13</v>
      </c>
      <c r="X691" s="102" t="s">
        <v>14</v>
      </c>
      <c r="Y691" s="113">
        <v>5850</v>
      </c>
      <c r="Z691" s="113">
        <v>9121101</v>
      </c>
      <c r="AA691" s="138">
        <v>1</v>
      </c>
      <c r="AB691" s="99" t="s">
        <v>1214</v>
      </c>
    </row>
    <row r="692" spans="1:28" ht="15" customHeight="1" x14ac:dyDescent="0.25">
      <c r="A692" s="97" t="s">
        <v>1880</v>
      </c>
      <c r="B692" s="98">
        <v>2</v>
      </c>
      <c r="C692" s="99" t="s">
        <v>1656</v>
      </c>
      <c r="D692" s="99" t="s">
        <v>131</v>
      </c>
      <c r="E692" s="97" t="s">
        <v>4</v>
      </c>
      <c r="F692" s="99" t="s">
        <v>132</v>
      </c>
      <c r="G692" s="99" t="s">
        <v>140</v>
      </c>
      <c r="H692" s="101">
        <v>43647</v>
      </c>
      <c r="I692" s="101">
        <v>43676</v>
      </c>
      <c r="J692" s="102" t="s">
        <v>6</v>
      </c>
      <c r="K692" s="103" t="s">
        <v>133</v>
      </c>
      <c r="L692" s="99" t="s">
        <v>134</v>
      </c>
      <c r="M692" s="105">
        <v>0</v>
      </c>
      <c r="N692" s="105">
        <v>8041.68</v>
      </c>
      <c r="O692" s="103">
        <v>110598716</v>
      </c>
      <c r="P692" s="101">
        <v>43676</v>
      </c>
      <c r="Q692" s="103" t="s">
        <v>135</v>
      </c>
      <c r="R692" s="105">
        <v>8041.68</v>
      </c>
      <c r="S692" s="110" t="s">
        <v>1682</v>
      </c>
      <c r="T692" s="97"/>
      <c r="U692" s="102" t="s">
        <v>11</v>
      </c>
      <c r="V692" s="102" t="s">
        <v>12</v>
      </c>
      <c r="W692" s="102" t="s">
        <v>13</v>
      </c>
      <c r="X692" s="102" t="s">
        <v>14</v>
      </c>
      <c r="Y692" s="113">
        <v>4300</v>
      </c>
      <c r="Z692" s="113">
        <v>9121101</v>
      </c>
      <c r="AA692" s="138">
        <v>1</v>
      </c>
      <c r="AB692" s="99" t="s">
        <v>950</v>
      </c>
    </row>
    <row r="693" spans="1:28" ht="15" customHeight="1" x14ac:dyDescent="0.25">
      <c r="A693" s="97" t="s">
        <v>2740</v>
      </c>
      <c r="B693" s="98">
        <v>2</v>
      </c>
      <c r="C693" s="99" t="s">
        <v>1655</v>
      </c>
      <c r="D693" s="99" t="s">
        <v>131</v>
      </c>
      <c r="E693" s="97" t="s">
        <v>1266</v>
      </c>
      <c r="F693" s="99" t="s">
        <v>1609</v>
      </c>
      <c r="G693" s="99" t="s">
        <v>3138</v>
      </c>
      <c r="H693" s="101">
        <v>44398</v>
      </c>
      <c r="I693" s="101">
        <v>44412</v>
      </c>
      <c r="J693" s="102" t="s">
        <v>2726</v>
      </c>
      <c r="K693" s="103" t="s">
        <v>2741</v>
      </c>
      <c r="L693" s="99" t="s">
        <v>2782</v>
      </c>
      <c r="M693" s="105">
        <v>0</v>
      </c>
      <c r="N693" s="105">
        <v>1451.25</v>
      </c>
      <c r="O693" s="103">
        <v>12682</v>
      </c>
      <c r="P693" s="101">
        <v>44412</v>
      </c>
      <c r="Q693" s="103" t="s">
        <v>2784</v>
      </c>
      <c r="R693" s="105">
        <v>1451.25</v>
      </c>
      <c r="S693" s="110" t="s">
        <v>1258</v>
      </c>
      <c r="T693" s="97"/>
      <c r="U693" s="102" t="s">
        <v>11</v>
      </c>
      <c r="V693" s="102" t="s">
        <v>12</v>
      </c>
      <c r="W693" s="102" t="s">
        <v>13</v>
      </c>
      <c r="X693" s="102" t="s">
        <v>14</v>
      </c>
      <c r="Y693" s="113">
        <v>6230</v>
      </c>
      <c r="Z693" s="113">
        <v>9121103</v>
      </c>
      <c r="AA693" s="138">
        <v>0.4576271186440678</v>
      </c>
      <c r="AB693" s="99" t="s">
        <v>2742</v>
      </c>
    </row>
    <row r="694" spans="1:28" ht="15" customHeight="1" x14ac:dyDescent="0.25">
      <c r="A694" s="97" t="s">
        <v>1885</v>
      </c>
      <c r="B694" s="98">
        <v>2</v>
      </c>
      <c r="C694" s="99" t="s">
        <v>1566</v>
      </c>
      <c r="D694" s="99" t="s">
        <v>131</v>
      </c>
      <c r="E694" s="97" t="s">
        <v>316</v>
      </c>
      <c r="F694" s="99" t="s">
        <v>591</v>
      </c>
      <c r="G694" s="99" t="s">
        <v>1230</v>
      </c>
      <c r="H694" s="101">
        <v>43934</v>
      </c>
      <c r="I694" s="101">
        <v>43950</v>
      </c>
      <c r="J694" s="102" t="s">
        <v>6</v>
      </c>
      <c r="K694" s="103" t="s">
        <v>725</v>
      </c>
      <c r="L694" s="99" t="s">
        <v>732</v>
      </c>
      <c r="M694" s="105">
        <v>0</v>
      </c>
      <c r="N694" s="105">
        <v>850</v>
      </c>
      <c r="O694" s="103" t="s">
        <v>783</v>
      </c>
      <c r="P694" s="101">
        <v>43950</v>
      </c>
      <c r="Q694" s="103" t="s">
        <v>782</v>
      </c>
      <c r="R694" s="105">
        <v>850</v>
      </c>
      <c r="S694" s="110" t="s">
        <v>1258</v>
      </c>
      <c r="T694" s="97"/>
      <c r="U694" s="102" t="s">
        <v>11</v>
      </c>
      <c r="V694" s="102" t="s">
        <v>12</v>
      </c>
      <c r="W694" s="102" t="s">
        <v>13</v>
      </c>
      <c r="X694" s="102" t="s">
        <v>14</v>
      </c>
      <c r="Y694" s="113">
        <v>5850</v>
      </c>
      <c r="Z694" s="113">
        <v>9121103</v>
      </c>
      <c r="AA694" s="138">
        <v>1</v>
      </c>
      <c r="AB694" s="99" t="s">
        <v>1195</v>
      </c>
    </row>
    <row r="695" spans="1:28" ht="15" customHeight="1" x14ac:dyDescent="0.25">
      <c r="A695" s="97" t="s">
        <v>1883</v>
      </c>
      <c r="B695" s="98">
        <v>2</v>
      </c>
      <c r="C695" s="99" t="s">
        <v>1571</v>
      </c>
      <c r="D695" s="99" t="s">
        <v>131</v>
      </c>
      <c r="E695" s="97" t="s">
        <v>1266</v>
      </c>
      <c r="F695" s="99" t="s">
        <v>395</v>
      </c>
      <c r="G695" s="99" t="s">
        <v>351</v>
      </c>
      <c r="H695" s="101">
        <v>43282</v>
      </c>
      <c r="I695" s="101">
        <v>44118</v>
      </c>
      <c r="J695" s="102" t="s">
        <v>1051</v>
      </c>
      <c r="K695" s="103"/>
      <c r="L695" s="99" t="s">
        <v>1270</v>
      </c>
      <c r="M695" s="105">
        <v>0</v>
      </c>
      <c r="N695" s="105">
        <v>2375</v>
      </c>
      <c r="O695" s="103">
        <v>28044</v>
      </c>
      <c r="P695" s="101">
        <v>44118</v>
      </c>
      <c r="Q695" s="103" t="s">
        <v>1316</v>
      </c>
      <c r="R695" s="105">
        <v>2375</v>
      </c>
      <c r="S695" s="110" t="s">
        <v>1258</v>
      </c>
      <c r="T695" s="97"/>
      <c r="U695" s="102" t="s">
        <v>11</v>
      </c>
      <c r="V695" s="102" t="s">
        <v>12</v>
      </c>
      <c r="W695" s="102" t="s">
        <v>13</v>
      </c>
      <c r="X695" s="102" t="s">
        <v>14</v>
      </c>
      <c r="Y695" s="113">
        <v>6210</v>
      </c>
      <c r="Z695" s="113">
        <v>9121103</v>
      </c>
      <c r="AA695" s="138">
        <v>1.3860519404727167E-2</v>
      </c>
      <c r="AB695" s="99" t="s">
        <v>3189</v>
      </c>
    </row>
    <row r="696" spans="1:28" ht="15" customHeight="1" x14ac:dyDescent="0.25">
      <c r="A696" s="97" t="s">
        <v>1883</v>
      </c>
      <c r="B696" s="98">
        <v>2</v>
      </c>
      <c r="C696" s="99" t="s">
        <v>1571</v>
      </c>
      <c r="D696" s="99" t="s">
        <v>131</v>
      </c>
      <c r="E696" s="97" t="s">
        <v>1266</v>
      </c>
      <c r="F696" s="100" t="s">
        <v>395</v>
      </c>
      <c r="G696" s="97" t="s">
        <v>351</v>
      </c>
      <c r="H696" s="101">
        <v>43282</v>
      </c>
      <c r="I696" s="101">
        <v>44203</v>
      </c>
      <c r="J696" s="102" t="s">
        <v>1051</v>
      </c>
      <c r="K696" s="103"/>
      <c r="L696" s="104" t="s">
        <v>1270</v>
      </c>
      <c r="M696" s="105">
        <v>0</v>
      </c>
      <c r="N696" s="106">
        <v>2375</v>
      </c>
      <c r="O696" s="103">
        <v>28116</v>
      </c>
      <c r="P696" s="101">
        <v>44203</v>
      </c>
      <c r="Q696" s="103" t="s">
        <v>1602</v>
      </c>
      <c r="R696" s="106">
        <v>2375</v>
      </c>
      <c r="S696" s="110" t="s">
        <v>1258</v>
      </c>
      <c r="T696" s="104"/>
      <c r="U696" s="102" t="s">
        <v>11</v>
      </c>
      <c r="V696" s="102" t="s">
        <v>12</v>
      </c>
      <c r="W696" s="102" t="s">
        <v>13</v>
      </c>
      <c r="X696" s="102" t="s">
        <v>14</v>
      </c>
      <c r="Y696" s="108">
        <v>6210</v>
      </c>
      <c r="Z696" s="108">
        <v>9121103</v>
      </c>
      <c r="AA696" s="138">
        <v>1.3860519404727167E-2</v>
      </c>
      <c r="AB696" s="99" t="s">
        <v>3189</v>
      </c>
    </row>
    <row r="697" spans="1:28" ht="15" customHeight="1" x14ac:dyDescent="0.25">
      <c r="A697" s="97" t="s">
        <v>1883</v>
      </c>
      <c r="B697" s="98">
        <v>2</v>
      </c>
      <c r="C697" s="99" t="s">
        <v>1571</v>
      </c>
      <c r="D697" s="99" t="s">
        <v>131</v>
      </c>
      <c r="E697" s="97" t="s">
        <v>1266</v>
      </c>
      <c r="F697" s="100" t="s">
        <v>395</v>
      </c>
      <c r="G697" s="97" t="s">
        <v>351</v>
      </c>
      <c r="H697" s="101">
        <v>43282</v>
      </c>
      <c r="I697" s="101">
        <v>44279</v>
      </c>
      <c r="J697" s="102" t="s">
        <v>1051</v>
      </c>
      <c r="K697" s="103"/>
      <c r="L697" s="104" t="s">
        <v>1270</v>
      </c>
      <c r="M697" s="105">
        <v>0</v>
      </c>
      <c r="N697" s="106">
        <v>2375</v>
      </c>
      <c r="O697" s="103">
        <v>28378</v>
      </c>
      <c r="P697" s="101">
        <v>44279</v>
      </c>
      <c r="Q697" s="103" t="s">
        <v>2253</v>
      </c>
      <c r="R697" s="106">
        <v>2375</v>
      </c>
      <c r="S697" s="110" t="s">
        <v>1258</v>
      </c>
      <c r="T697" s="104"/>
      <c r="U697" s="102" t="s">
        <v>11</v>
      </c>
      <c r="V697" s="102" t="s">
        <v>12</v>
      </c>
      <c r="W697" s="102" t="s">
        <v>13</v>
      </c>
      <c r="X697" s="102" t="s">
        <v>14</v>
      </c>
      <c r="Y697" s="108">
        <v>6210</v>
      </c>
      <c r="Z697" s="108">
        <v>9121103</v>
      </c>
      <c r="AA697" s="138">
        <v>1.3860519404727167E-2</v>
      </c>
      <c r="AB697" s="99" t="s">
        <v>3189</v>
      </c>
    </row>
    <row r="698" spans="1:28" ht="15" customHeight="1" x14ac:dyDescent="0.25">
      <c r="A698" s="97" t="s">
        <v>1883</v>
      </c>
      <c r="B698" s="98">
        <v>2</v>
      </c>
      <c r="C698" s="99" t="s">
        <v>1571</v>
      </c>
      <c r="D698" s="99" t="s">
        <v>131</v>
      </c>
      <c r="E698" s="97" t="s">
        <v>1266</v>
      </c>
      <c r="F698" s="100" t="s">
        <v>395</v>
      </c>
      <c r="G698" s="97" t="s">
        <v>351</v>
      </c>
      <c r="H698" s="101">
        <v>43282</v>
      </c>
      <c r="I698" s="101">
        <v>44279</v>
      </c>
      <c r="J698" s="102" t="s">
        <v>1051</v>
      </c>
      <c r="K698" s="103"/>
      <c r="L698" s="104" t="s">
        <v>1270</v>
      </c>
      <c r="M698" s="105">
        <v>0</v>
      </c>
      <c r="N698" s="106">
        <v>2375</v>
      </c>
      <c r="O698" s="103">
        <v>28463</v>
      </c>
      <c r="P698" s="101">
        <v>44279</v>
      </c>
      <c r="Q698" s="103" t="s">
        <v>2253</v>
      </c>
      <c r="R698" s="106">
        <v>2375</v>
      </c>
      <c r="S698" s="110" t="s">
        <v>1258</v>
      </c>
      <c r="T698" s="104"/>
      <c r="U698" s="102" t="s">
        <v>11</v>
      </c>
      <c r="V698" s="102" t="s">
        <v>12</v>
      </c>
      <c r="W698" s="102" t="s">
        <v>13</v>
      </c>
      <c r="X698" s="102" t="s">
        <v>14</v>
      </c>
      <c r="Y698" s="108">
        <v>6210</v>
      </c>
      <c r="Z698" s="108">
        <v>9121103</v>
      </c>
      <c r="AA698" s="138">
        <v>1.3860519404727167E-2</v>
      </c>
      <c r="AB698" s="99" t="s">
        <v>3189</v>
      </c>
    </row>
    <row r="699" spans="1:28" ht="15" customHeight="1" x14ac:dyDescent="0.25">
      <c r="A699" s="97" t="s">
        <v>1883</v>
      </c>
      <c r="B699" s="98">
        <v>2</v>
      </c>
      <c r="C699" s="99" t="s">
        <v>1571</v>
      </c>
      <c r="D699" s="97" t="s">
        <v>131</v>
      </c>
      <c r="E699" s="97" t="s">
        <v>1266</v>
      </c>
      <c r="F699" s="99" t="s">
        <v>395</v>
      </c>
      <c r="G699" s="99" t="s">
        <v>351</v>
      </c>
      <c r="H699" s="101">
        <v>43282</v>
      </c>
      <c r="I699" s="101">
        <v>44448</v>
      </c>
      <c r="J699" s="102" t="s">
        <v>1051</v>
      </c>
      <c r="K699" s="103"/>
      <c r="L699" s="104" t="s">
        <v>1270</v>
      </c>
      <c r="M699" s="105">
        <v>0</v>
      </c>
      <c r="N699" s="105">
        <v>1425</v>
      </c>
      <c r="O699" s="103">
        <v>28729</v>
      </c>
      <c r="P699" s="101">
        <v>44448</v>
      </c>
      <c r="Q699" s="103" t="s">
        <v>2971</v>
      </c>
      <c r="R699" s="105">
        <v>1425</v>
      </c>
      <c r="S699" s="98" t="s">
        <v>1258</v>
      </c>
      <c r="T699" s="97"/>
      <c r="U699" s="102" t="s">
        <v>11</v>
      </c>
      <c r="V699" s="102" t="s">
        <v>12</v>
      </c>
      <c r="W699" s="102" t="s">
        <v>13</v>
      </c>
      <c r="X699" s="102" t="s">
        <v>14</v>
      </c>
      <c r="Y699" s="113">
        <v>6210</v>
      </c>
      <c r="Z699" s="113">
        <v>9121103</v>
      </c>
      <c r="AA699" s="139">
        <v>8.3163116428362997E-3</v>
      </c>
      <c r="AB699" s="99" t="s">
        <v>3189</v>
      </c>
    </row>
    <row r="700" spans="1:28" ht="15" customHeight="1" x14ac:dyDescent="0.25">
      <c r="A700" s="97" t="s">
        <v>1883</v>
      </c>
      <c r="B700" s="98">
        <v>2</v>
      </c>
      <c r="C700" s="99" t="s">
        <v>1571</v>
      </c>
      <c r="D700" s="99" t="s">
        <v>131</v>
      </c>
      <c r="E700" s="97" t="s">
        <v>1266</v>
      </c>
      <c r="F700" s="100" t="s">
        <v>395</v>
      </c>
      <c r="G700" s="97" t="s">
        <v>351</v>
      </c>
      <c r="H700" s="101">
        <v>43282</v>
      </c>
      <c r="I700" s="101">
        <v>44517</v>
      </c>
      <c r="J700" s="102" t="s">
        <v>2726</v>
      </c>
      <c r="K700" s="103" t="s">
        <v>1267</v>
      </c>
      <c r="L700" s="104" t="s">
        <v>1270</v>
      </c>
      <c r="M700" s="105">
        <v>0</v>
      </c>
      <c r="N700" s="106">
        <v>950</v>
      </c>
      <c r="O700" s="103">
        <v>28994</v>
      </c>
      <c r="P700" s="101">
        <v>44517</v>
      </c>
      <c r="Q700" s="103" t="s">
        <v>3056</v>
      </c>
      <c r="R700" s="106">
        <v>950</v>
      </c>
      <c r="S700" s="110" t="s">
        <v>1258</v>
      </c>
      <c r="T700" s="104"/>
      <c r="U700" s="102" t="s">
        <v>11</v>
      </c>
      <c r="V700" s="102" t="s">
        <v>12</v>
      </c>
      <c r="W700" s="102" t="s">
        <v>13</v>
      </c>
      <c r="X700" s="102" t="s">
        <v>14</v>
      </c>
      <c r="Y700" s="108">
        <v>6210</v>
      </c>
      <c r="Z700" s="108">
        <v>9121103</v>
      </c>
      <c r="AA700" s="138">
        <v>5.544207761890867E-3</v>
      </c>
      <c r="AB700" s="99" t="s">
        <v>3189</v>
      </c>
    </row>
    <row r="701" spans="1:28" ht="15" customHeight="1" x14ac:dyDescent="0.25">
      <c r="A701" s="97" t="s">
        <v>1884</v>
      </c>
      <c r="B701" s="98">
        <v>2</v>
      </c>
      <c r="C701" s="99" t="s">
        <v>1564</v>
      </c>
      <c r="D701" s="99" t="s">
        <v>131</v>
      </c>
      <c r="E701" s="97" t="s">
        <v>316</v>
      </c>
      <c r="F701" s="100" t="s">
        <v>468</v>
      </c>
      <c r="G701" s="97" t="s">
        <v>469</v>
      </c>
      <c r="H701" s="101">
        <v>43795</v>
      </c>
      <c r="I701" s="101">
        <v>43977</v>
      </c>
      <c r="J701" s="102" t="s">
        <v>6</v>
      </c>
      <c r="K701" s="103"/>
      <c r="L701" s="104" t="s">
        <v>503</v>
      </c>
      <c r="M701" s="105">
        <v>0</v>
      </c>
      <c r="N701" s="106">
        <v>2345</v>
      </c>
      <c r="O701" s="103" t="s">
        <v>841</v>
      </c>
      <c r="P701" s="101">
        <v>43977</v>
      </c>
      <c r="Q701" s="103" t="s">
        <v>840</v>
      </c>
      <c r="R701" s="106">
        <v>2345</v>
      </c>
      <c r="S701" s="110" t="s">
        <v>1258</v>
      </c>
      <c r="T701" s="104"/>
      <c r="U701" s="102" t="s">
        <v>11</v>
      </c>
      <c r="V701" s="102" t="s">
        <v>12</v>
      </c>
      <c r="W701" s="102" t="s">
        <v>13</v>
      </c>
      <c r="X701" s="102" t="s">
        <v>14</v>
      </c>
      <c r="Y701" s="108">
        <v>6281</v>
      </c>
      <c r="Z701" s="108">
        <v>9121103</v>
      </c>
      <c r="AA701" s="138">
        <v>0.25013333333333332</v>
      </c>
      <c r="AB701" s="115" t="s">
        <v>996</v>
      </c>
    </row>
    <row r="702" spans="1:28" ht="15" customHeight="1" x14ac:dyDescent="0.25">
      <c r="A702" s="97" t="s">
        <v>1884</v>
      </c>
      <c r="B702" s="98">
        <v>2</v>
      </c>
      <c r="C702" s="99" t="s">
        <v>1564</v>
      </c>
      <c r="D702" s="99" t="s">
        <v>131</v>
      </c>
      <c r="E702" s="97" t="s">
        <v>316</v>
      </c>
      <c r="F702" s="100" t="s">
        <v>468</v>
      </c>
      <c r="G702" s="97" t="s">
        <v>469</v>
      </c>
      <c r="H702" s="101">
        <v>43795</v>
      </c>
      <c r="I702" s="101">
        <v>44001</v>
      </c>
      <c r="J702" s="102" t="s">
        <v>6</v>
      </c>
      <c r="K702" s="103"/>
      <c r="L702" s="104" t="s">
        <v>503</v>
      </c>
      <c r="M702" s="105">
        <v>0</v>
      </c>
      <c r="N702" s="106">
        <v>2345</v>
      </c>
      <c r="O702" s="103" t="s">
        <v>922</v>
      </c>
      <c r="P702" s="101">
        <v>44001</v>
      </c>
      <c r="Q702" s="103" t="s">
        <v>921</v>
      </c>
      <c r="R702" s="106">
        <v>2345</v>
      </c>
      <c r="S702" s="110" t="s">
        <v>1258</v>
      </c>
      <c r="T702" s="104"/>
      <c r="U702" s="102" t="s">
        <v>11</v>
      </c>
      <c r="V702" s="102" t="s">
        <v>12</v>
      </c>
      <c r="W702" s="102" t="s">
        <v>13</v>
      </c>
      <c r="X702" s="102" t="s">
        <v>14</v>
      </c>
      <c r="Y702" s="108">
        <v>6281</v>
      </c>
      <c r="Z702" s="108">
        <v>9121103</v>
      </c>
      <c r="AA702" s="138">
        <v>0.25013333333333332</v>
      </c>
      <c r="AB702" s="115" t="s">
        <v>996</v>
      </c>
    </row>
    <row r="703" spans="1:28" ht="15" customHeight="1" x14ac:dyDescent="0.25">
      <c r="A703" s="97" t="s">
        <v>1884</v>
      </c>
      <c r="B703" s="98">
        <v>2</v>
      </c>
      <c r="C703" s="99" t="s">
        <v>1564</v>
      </c>
      <c r="D703" s="99" t="s">
        <v>131</v>
      </c>
      <c r="E703" s="97" t="s">
        <v>316</v>
      </c>
      <c r="F703" s="100" t="s">
        <v>468</v>
      </c>
      <c r="G703" s="97" t="s">
        <v>469</v>
      </c>
      <c r="H703" s="101">
        <v>43795</v>
      </c>
      <c r="I703" s="101">
        <v>44118</v>
      </c>
      <c r="J703" s="102" t="s">
        <v>1051</v>
      </c>
      <c r="K703" s="103"/>
      <c r="L703" s="104" t="s">
        <v>503</v>
      </c>
      <c r="M703" s="105">
        <v>0</v>
      </c>
      <c r="N703" s="106">
        <v>2345</v>
      </c>
      <c r="O703" s="103" t="s">
        <v>1320</v>
      </c>
      <c r="P703" s="101">
        <v>44118</v>
      </c>
      <c r="Q703" s="103" t="s">
        <v>1318</v>
      </c>
      <c r="R703" s="106">
        <v>2345</v>
      </c>
      <c r="S703" s="110" t="s">
        <v>1258</v>
      </c>
      <c r="T703" s="104"/>
      <c r="U703" s="102" t="s">
        <v>11</v>
      </c>
      <c r="V703" s="102" t="s">
        <v>12</v>
      </c>
      <c r="W703" s="102" t="s">
        <v>13</v>
      </c>
      <c r="X703" s="102" t="s">
        <v>14</v>
      </c>
      <c r="Y703" s="108">
        <v>6281</v>
      </c>
      <c r="Z703" s="108">
        <v>9121103</v>
      </c>
      <c r="AA703" s="138">
        <v>0.25013333333333332</v>
      </c>
      <c r="AB703" s="115" t="s">
        <v>996</v>
      </c>
    </row>
    <row r="704" spans="1:28" ht="15" customHeight="1" x14ac:dyDescent="0.25">
      <c r="A704" s="97" t="s">
        <v>1884</v>
      </c>
      <c r="B704" s="98">
        <v>2</v>
      </c>
      <c r="C704" s="99" t="s">
        <v>1564</v>
      </c>
      <c r="D704" s="99" t="s">
        <v>131</v>
      </c>
      <c r="E704" s="97" t="s">
        <v>316</v>
      </c>
      <c r="F704" s="100" t="s">
        <v>468</v>
      </c>
      <c r="G704" s="97" t="s">
        <v>469</v>
      </c>
      <c r="H704" s="101">
        <v>43795</v>
      </c>
      <c r="I704" s="101">
        <v>44452</v>
      </c>
      <c r="J704" s="102" t="s">
        <v>1051</v>
      </c>
      <c r="K704" s="103"/>
      <c r="L704" s="104" t="s">
        <v>503</v>
      </c>
      <c r="M704" s="105">
        <v>0</v>
      </c>
      <c r="N704" s="106">
        <v>1840</v>
      </c>
      <c r="O704" s="103" t="s">
        <v>2712</v>
      </c>
      <c r="P704" s="101">
        <v>44452</v>
      </c>
      <c r="Q704" s="103" t="s">
        <v>2987</v>
      </c>
      <c r="R704" s="106">
        <v>1840</v>
      </c>
      <c r="S704" s="110" t="s">
        <v>1258</v>
      </c>
      <c r="T704" s="104"/>
      <c r="U704" s="102" t="s">
        <v>11</v>
      </c>
      <c r="V704" s="102" t="s">
        <v>12</v>
      </c>
      <c r="W704" s="102" t="s">
        <v>13</v>
      </c>
      <c r="X704" s="102" t="s">
        <v>14</v>
      </c>
      <c r="Y704" s="108">
        <v>6281</v>
      </c>
      <c r="Z704" s="108">
        <v>9121103</v>
      </c>
      <c r="AA704" s="138">
        <v>0.19626666666666667</v>
      </c>
      <c r="AB704" s="115" t="s">
        <v>996</v>
      </c>
    </row>
    <row r="705" spans="1:28" ht="15" customHeight="1" x14ac:dyDescent="0.25">
      <c r="A705" s="97" t="s">
        <v>1884</v>
      </c>
      <c r="B705" s="98">
        <v>2</v>
      </c>
      <c r="C705" s="97" t="s">
        <v>1564</v>
      </c>
      <c r="D705" s="97" t="s">
        <v>131</v>
      </c>
      <c r="E705" s="97" t="s">
        <v>316</v>
      </c>
      <c r="F705" s="100" t="s">
        <v>468</v>
      </c>
      <c r="G705" s="97" t="s">
        <v>469</v>
      </c>
      <c r="H705" s="101">
        <v>43795</v>
      </c>
      <c r="I705" s="101">
        <v>45138</v>
      </c>
      <c r="J705" s="102" t="s">
        <v>2726</v>
      </c>
      <c r="K705" s="103" t="s">
        <v>495</v>
      </c>
      <c r="L705" s="104" t="s">
        <v>503</v>
      </c>
      <c r="M705" s="105">
        <v>500</v>
      </c>
      <c r="N705" s="106">
        <v>500</v>
      </c>
      <c r="O705" s="103"/>
      <c r="P705" s="101"/>
      <c r="Q705" s="103"/>
      <c r="R705" s="106">
        <v>0</v>
      </c>
      <c r="S705" s="102" t="s">
        <v>1258</v>
      </c>
      <c r="T705" s="104"/>
      <c r="U705" s="102" t="s">
        <v>11</v>
      </c>
      <c r="V705" s="102" t="s">
        <v>12</v>
      </c>
      <c r="W705" s="102" t="s">
        <v>13</v>
      </c>
      <c r="X705" s="102" t="s">
        <v>14</v>
      </c>
      <c r="Y705" s="108">
        <v>6281</v>
      </c>
      <c r="Z705" s="108">
        <v>9121103</v>
      </c>
      <c r="AA705" s="138">
        <v>0</v>
      </c>
      <c r="AB705" s="99" t="s">
        <v>996</v>
      </c>
    </row>
    <row r="706" spans="1:28" ht="15" customHeight="1" x14ac:dyDescent="0.25">
      <c r="A706" s="97" t="s">
        <v>1882</v>
      </c>
      <c r="B706" s="98">
        <v>2</v>
      </c>
      <c r="C706" s="97" t="s">
        <v>318</v>
      </c>
      <c r="D706" s="97" t="s">
        <v>131</v>
      </c>
      <c r="E706" s="97" t="s">
        <v>316</v>
      </c>
      <c r="F706" s="100" t="s">
        <v>321</v>
      </c>
      <c r="G706" s="97" t="s">
        <v>318</v>
      </c>
      <c r="H706" s="101">
        <v>43734</v>
      </c>
      <c r="I706" s="101">
        <v>43900</v>
      </c>
      <c r="J706" s="102" t="s">
        <v>6</v>
      </c>
      <c r="K706" s="103"/>
      <c r="L706" s="104" t="s">
        <v>487</v>
      </c>
      <c r="M706" s="105">
        <v>0</v>
      </c>
      <c r="N706" s="106">
        <v>1578.9</v>
      </c>
      <c r="O706" s="103" t="s">
        <v>483</v>
      </c>
      <c r="P706" s="101">
        <v>43900</v>
      </c>
      <c r="Q706" s="103" t="s">
        <v>693</v>
      </c>
      <c r="R706" s="106">
        <v>1578.9</v>
      </c>
      <c r="S706" s="102" t="s">
        <v>1258</v>
      </c>
      <c r="T706" s="104"/>
      <c r="U706" s="102" t="s">
        <v>11</v>
      </c>
      <c r="V706" s="102" t="s">
        <v>12</v>
      </c>
      <c r="W706" s="102" t="s">
        <v>13</v>
      </c>
      <c r="X706" s="102" t="s">
        <v>14</v>
      </c>
      <c r="Y706" s="108">
        <v>6150</v>
      </c>
      <c r="Z706" s="108">
        <v>9121103</v>
      </c>
      <c r="AA706" s="138">
        <v>1.2337831342447243E-3</v>
      </c>
      <c r="AB706" s="99" t="s">
        <v>1657</v>
      </c>
    </row>
    <row r="707" spans="1:28" ht="15" customHeight="1" x14ac:dyDescent="0.25">
      <c r="A707" s="97" t="s">
        <v>1882</v>
      </c>
      <c r="B707" s="98">
        <v>2</v>
      </c>
      <c r="C707" s="97" t="s">
        <v>318</v>
      </c>
      <c r="D707" s="97" t="s">
        <v>131</v>
      </c>
      <c r="E707" s="97" t="s">
        <v>316</v>
      </c>
      <c r="F707" s="100" t="s">
        <v>321</v>
      </c>
      <c r="G707" s="97" t="s">
        <v>318</v>
      </c>
      <c r="H707" s="101">
        <v>43734</v>
      </c>
      <c r="I707" s="101">
        <v>43980</v>
      </c>
      <c r="J707" s="102" t="s">
        <v>6</v>
      </c>
      <c r="K707" s="103"/>
      <c r="L707" s="104" t="s">
        <v>487</v>
      </c>
      <c r="M707" s="105">
        <v>0</v>
      </c>
      <c r="N707" s="106">
        <v>47652.480000000003</v>
      </c>
      <c r="O707" s="103" t="s">
        <v>867</v>
      </c>
      <c r="P707" s="101">
        <v>43980</v>
      </c>
      <c r="Q707" s="103" t="s">
        <v>868</v>
      </c>
      <c r="R707" s="106">
        <v>47652.480000000003</v>
      </c>
      <c r="S707" s="102" t="s">
        <v>1258</v>
      </c>
      <c r="T707" s="104"/>
      <c r="U707" s="102" t="s">
        <v>11</v>
      </c>
      <c r="V707" s="102" t="s">
        <v>12</v>
      </c>
      <c r="W707" s="102" t="s">
        <v>13</v>
      </c>
      <c r="X707" s="102" t="s">
        <v>14</v>
      </c>
      <c r="Y707" s="108">
        <v>6150</v>
      </c>
      <c r="Z707" s="108">
        <v>9121103</v>
      </c>
      <c r="AA707" s="138">
        <v>3.723657364553426E-2</v>
      </c>
      <c r="AB707" s="99" t="s">
        <v>1657</v>
      </c>
    </row>
    <row r="708" spans="1:28" ht="15" customHeight="1" x14ac:dyDescent="0.25">
      <c r="A708" s="97" t="s">
        <v>1882</v>
      </c>
      <c r="B708" s="98">
        <v>2</v>
      </c>
      <c r="C708" s="97" t="s">
        <v>318</v>
      </c>
      <c r="D708" s="97" t="s">
        <v>131</v>
      </c>
      <c r="E708" s="97" t="s">
        <v>316</v>
      </c>
      <c r="F708" s="100" t="s">
        <v>321</v>
      </c>
      <c r="G708" s="97" t="s">
        <v>318</v>
      </c>
      <c r="H708" s="101">
        <v>43734</v>
      </c>
      <c r="I708" s="101">
        <v>44042</v>
      </c>
      <c r="J708" s="102" t="s">
        <v>6</v>
      </c>
      <c r="K708" s="103"/>
      <c r="L708" s="104" t="s">
        <v>487</v>
      </c>
      <c r="M708" s="105">
        <v>0</v>
      </c>
      <c r="N708" s="106">
        <v>35854.85</v>
      </c>
      <c r="O708" s="103" t="s">
        <v>1085</v>
      </c>
      <c r="P708" s="101">
        <v>44042</v>
      </c>
      <c r="Q708" s="103" t="s">
        <v>1086</v>
      </c>
      <c r="R708" s="106">
        <v>35854.85</v>
      </c>
      <c r="S708" s="102" t="s">
        <v>1258</v>
      </c>
      <c r="T708" s="104"/>
      <c r="U708" s="102" t="s">
        <v>11</v>
      </c>
      <c r="V708" s="102" t="s">
        <v>12</v>
      </c>
      <c r="W708" s="102" t="s">
        <v>13</v>
      </c>
      <c r="X708" s="102" t="s">
        <v>14</v>
      </c>
      <c r="Y708" s="108">
        <v>6150</v>
      </c>
      <c r="Z708" s="108">
        <v>9121103</v>
      </c>
      <c r="AA708" s="138">
        <v>2.801767636384473E-2</v>
      </c>
      <c r="AB708" s="99" t="s">
        <v>1657</v>
      </c>
    </row>
    <row r="709" spans="1:28" ht="15" customHeight="1" x14ac:dyDescent="0.25">
      <c r="A709" s="97" t="s">
        <v>1882</v>
      </c>
      <c r="B709" s="98">
        <v>2</v>
      </c>
      <c r="C709" s="97" t="s">
        <v>318</v>
      </c>
      <c r="D709" s="97" t="s">
        <v>131</v>
      </c>
      <c r="E709" s="97" t="s">
        <v>316</v>
      </c>
      <c r="F709" s="100" t="s">
        <v>321</v>
      </c>
      <c r="G709" s="97" t="s">
        <v>318</v>
      </c>
      <c r="H709" s="101">
        <v>43734</v>
      </c>
      <c r="I709" s="101">
        <v>44042</v>
      </c>
      <c r="J709" s="102" t="s">
        <v>6</v>
      </c>
      <c r="K709" s="103"/>
      <c r="L709" s="104" t="s">
        <v>487</v>
      </c>
      <c r="M709" s="105">
        <v>0</v>
      </c>
      <c r="N709" s="106">
        <v>12251.63</v>
      </c>
      <c r="O709" s="103" t="s">
        <v>1087</v>
      </c>
      <c r="P709" s="101">
        <v>44042</v>
      </c>
      <c r="Q709" s="103" t="s">
        <v>1086</v>
      </c>
      <c r="R709" s="106">
        <v>12251.63</v>
      </c>
      <c r="S709" s="102" t="s">
        <v>1258</v>
      </c>
      <c r="T709" s="104"/>
      <c r="U709" s="102" t="s">
        <v>11</v>
      </c>
      <c r="V709" s="102" t="s">
        <v>12</v>
      </c>
      <c r="W709" s="102" t="s">
        <v>13</v>
      </c>
      <c r="X709" s="102" t="s">
        <v>14</v>
      </c>
      <c r="Y709" s="108">
        <v>6150</v>
      </c>
      <c r="Z709" s="108">
        <v>9121103</v>
      </c>
      <c r="AA709" s="138">
        <v>9.5736617018219571E-3</v>
      </c>
      <c r="AB709" s="99" t="s">
        <v>1657</v>
      </c>
    </row>
    <row r="710" spans="1:28" ht="15" customHeight="1" x14ac:dyDescent="0.25">
      <c r="A710" s="97" t="s">
        <v>1882</v>
      </c>
      <c r="B710" s="98">
        <v>2</v>
      </c>
      <c r="C710" s="97" t="s">
        <v>318</v>
      </c>
      <c r="D710" s="97" t="s">
        <v>131</v>
      </c>
      <c r="E710" s="97" t="s">
        <v>316</v>
      </c>
      <c r="F710" s="100" t="s">
        <v>321</v>
      </c>
      <c r="G710" s="97" t="s">
        <v>318</v>
      </c>
      <c r="H710" s="101">
        <v>43734</v>
      </c>
      <c r="I710" s="101">
        <v>44071</v>
      </c>
      <c r="J710" s="102" t="s">
        <v>1051</v>
      </c>
      <c r="K710" s="103"/>
      <c r="L710" s="104" t="s">
        <v>487</v>
      </c>
      <c r="M710" s="105">
        <v>0</v>
      </c>
      <c r="N710" s="106">
        <v>28361.78</v>
      </c>
      <c r="O710" s="103" t="s">
        <v>1190</v>
      </c>
      <c r="P710" s="101">
        <v>44071</v>
      </c>
      <c r="Q710" s="103" t="s">
        <v>1189</v>
      </c>
      <c r="R710" s="106">
        <v>28361.78</v>
      </c>
      <c r="S710" s="102" t="s">
        <v>1258</v>
      </c>
      <c r="T710" s="104"/>
      <c r="U710" s="102" t="s">
        <v>11</v>
      </c>
      <c r="V710" s="102" t="s">
        <v>12</v>
      </c>
      <c r="W710" s="102" t="s">
        <v>13</v>
      </c>
      <c r="X710" s="102" t="s">
        <v>14</v>
      </c>
      <c r="Y710" s="108">
        <v>6150</v>
      </c>
      <c r="Z710" s="108">
        <v>9121103</v>
      </c>
      <c r="AA710" s="138">
        <v>2.216244589344438E-2</v>
      </c>
      <c r="AB710" s="99" t="s">
        <v>1657</v>
      </c>
    </row>
    <row r="711" spans="1:28" ht="15" customHeight="1" x14ac:dyDescent="0.25">
      <c r="A711" s="97" t="s">
        <v>1882</v>
      </c>
      <c r="B711" s="98">
        <v>2</v>
      </c>
      <c r="C711" s="97" t="s">
        <v>318</v>
      </c>
      <c r="D711" s="97" t="s">
        <v>131</v>
      </c>
      <c r="E711" s="97" t="s">
        <v>316</v>
      </c>
      <c r="F711" s="100" t="s">
        <v>321</v>
      </c>
      <c r="G711" s="97" t="s">
        <v>318</v>
      </c>
      <c r="H711" s="101">
        <v>43734</v>
      </c>
      <c r="I711" s="101">
        <v>44337</v>
      </c>
      <c r="J711" s="102" t="s">
        <v>1051</v>
      </c>
      <c r="K711" s="103"/>
      <c r="L711" s="104" t="s">
        <v>487</v>
      </c>
      <c r="M711" s="105">
        <v>0</v>
      </c>
      <c r="N711" s="106">
        <v>6786.8</v>
      </c>
      <c r="O711" s="103" t="s">
        <v>2547</v>
      </c>
      <c r="P711" s="101">
        <v>44337</v>
      </c>
      <c r="Q711" s="103" t="s">
        <v>2548</v>
      </c>
      <c r="R711" s="106">
        <v>6786.8</v>
      </c>
      <c r="S711" s="102" t="s">
        <v>1258</v>
      </c>
      <c r="T711" s="104"/>
      <c r="U711" s="102" t="s">
        <v>11</v>
      </c>
      <c r="V711" s="102" t="s">
        <v>12</v>
      </c>
      <c r="W711" s="102" t="s">
        <v>13</v>
      </c>
      <c r="X711" s="102" t="s">
        <v>14</v>
      </c>
      <c r="Y711" s="108">
        <v>6150</v>
      </c>
      <c r="Z711" s="108">
        <v>9121103</v>
      </c>
      <c r="AA711" s="138">
        <v>5.3033373712661315E-3</v>
      </c>
      <c r="AB711" s="99" t="s">
        <v>1657</v>
      </c>
    </row>
    <row r="712" spans="1:28" ht="15" customHeight="1" x14ac:dyDescent="0.25">
      <c r="A712" s="97" t="s">
        <v>1882</v>
      </c>
      <c r="B712" s="98">
        <v>2</v>
      </c>
      <c r="C712" s="97" t="s">
        <v>318</v>
      </c>
      <c r="D712" s="97" t="s">
        <v>131</v>
      </c>
      <c r="E712" s="97" t="s">
        <v>316</v>
      </c>
      <c r="F712" s="100" t="s">
        <v>321</v>
      </c>
      <c r="G712" s="97" t="s">
        <v>318</v>
      </c>
      <c r="H712" s="101">
        <v>43734</v>
      </c>
      <c r="I712" s="101">
        <v>44337</v>
      </c>
      <c r="J712" s="102" t="s">
        <v>1051</v>
      </c>
      <c r="K712" s="103"/>
      <c r="L712" s="104" t="s">
        <v>487</v>
      </c>
      <c r="M712" s="105">
        <v>0</v>
      </c>
      <c r="N712" s="106">
        <v>1365.7</v>
      </c>
      <c r="O712" s="103" t="s">
        <v>2549</v>
      </c>
      <c r="P712" s="101">
        <v>44337</v>
      </c>
      <c r="Q712" s="103" t="s">
        <v>2548</v>
      </c>
      <c r="R712" s="106">
        <v>1365.7</v>
      </c>
      <c r="S712" s="102" t="s">
        <v>1258</v>
      </c>
      <c r="T712" s="104"/>
      <c r="U712" s="102" t="s">
        <v>11</v>
      </c>
      <c r="V712" s="102" t="s">
        <v>12</v>
      </c>
      <c r="W712" s="102" t="s">
        <v>13</v>
      </c>
      <c r="X712" s="102" t="s">
        <v>14</v>
      </c>
      <c r="Y712" s="108">
        <v>6150</v>
      </c>
      <c r="Z712" s="108">
        <v>9121103</v>
      </c>
      <c r="AA712" s="138">
        <v>1.0671845122794477E-3</v>
      </c>
      <c r="AB712" s="99" t="s">
        <v>1657</v>
      </c>
    </row>
    <row r="713" spans="1:28" ht="15" customHeight="1" x14ac:dyDescent="0.25">
      <c r="A713" s="97" t="s">
        <v>1882</v>
      </c>
      <c r="B713" s="98">
        <v>2</v>
      </c>
      <c r="C713" s="97" t="s">
        <v>318</v>
      </c>
      <c r="D713" s="97" t="s">
        <v>131</v>
      </c>
      <c r="E713" s="97" t="s">
        <v>316</v>
      </c>
      <c r="F713" s="100" t="s">
        <v>321</v>
      </c>
      <c r="G713" s="97" t="s">
        <v>318</v>
      </c>
      <c r="H713" s="101">
        <v>43734</v>
      </c>
      <c r="I713" s="101">
        <v>44337</v>
      </c>
      <c r="J713" s="102" t="s">
        <v>1051</v>
      </c>
      <c r="K713" s="103"/>
      <c r="L713" s="104" t="s">
        <v>487</v>
      </c>
      <c r="M713" s="105">
        <v>0</v>
      </c>
      <c r="N713" s="106">
        <v>855</v>
      </c>
      <c r="O713" s="103" t="s">
        <v>2550</v>
      </c>
      <c r="P713" s="101">
        <v>44337</v>
      </c>
      <c r="Q713" s="103" t="s">
        <v>2548</v>
      </c>
      <c r="R713" s="106">
        <v>855</v>
      </c>
      <c r="S713" s="102" t="s">
        <v>1258</v>
      </c>
      <c r="T713" s="104"/>
      <c r="U713" s="102" t="s">
        <v>11</v>
      </c>
      <c r="V713" s="102" t="s">
        <v>12</v>
      </c>
      <c r="W713" s="102" t="s">
        <v>13</v>
      </c>
      <c r="X713" s="102" t="s">
        <v>14</v>
      </c>
      <c r="Y713" s="108">
        <v>6150</v>
      </c>
      <c r="Z713" s="108">
        <v>9121103</v>
      </c>
      <c r="AA713" s="139">
        <v>6.6811361060183626E-4</v>
      </c>
      <c r="AB713" s="99" t="s">
        <v>1657</v>
      </c>
    </row>
    <row r="714" spans="1:28" ht="15" customHeight="1" x14ac:dyDescent="0.25">
      <c r="A714" s="97" t="s">
        <v>1882</v>
      </c>
      <c r="B714" s="98">
        <v>2</v>
      </c>
      <c r="C714" s="97" t="s">
        <v>318</v>
      </c>
      <c r="D714" s="97" t="s">
        <v>131</v>
      </c>
      <c r="E714" s="97" t="s">
        <v>316</v>
      </c>
      <c r="F714" s="100" t="s">
        <v>321</v>
      </c>
      <c r="G714" s="97" t="s">
        <v>318</v>
      </c>
      <c r="H714" s="101">
        <v>43734</v>
      </c>
      <c r="I714" s="101">
        <v>44522</v>
      </c>
      <c r="J714" s="102" t="s">
        <v>2726</v>
      </c>
      <c r="K714" s="103"/>
      <c r="L714" s="104" t="s">
        <v>487</v>
      </c>
      <c r="M714" s="105">
        <v>0</v>
      </c>
      <c r="N714" s="106">
        <v>3650.96</v>
      </c>
      <c r="O714" s="103" t="s">
        <v>3059</v>
      </c>
      <c r="P714" s="101">
        <v>44522</v>
      </c>
      <c r="Q714" s="103" t="s">
        <v>3060</v>
      </c>
      <c r="R714" s="106">
        <v>3650.96</v>
      </c>
      <c r="S714" s="102" t="s">
        <v>1258</v>
      </c>
      <c r="T714" s="104"/>
      <c r="U714" s="102" t="s">
        <v>11</v>
      </c>
      <c r="V714" s="102" t="s">
        <v>12</v>
      </c>
      <c r="W714" s="102" t="s">
        <v>13</v>
      </c>
      <c r="X714" s="102" t="s">
        <v>14</v>
      </c>
      <c r="Y714" s="108">
        <v>6150</v>
      </c>
      <c r="Z714" s="108">
        <v>9121103</v>
      </c>
      <c r="AA714" s="138">
        <v>2.8529310734068773E-3</v>
      </c>
      <c r="AB714" s="99" t="s">
        <v>1657</v>
      </c>
    </row>
    <row r="715" spans="1:28" ht="15" customHeight="1" x14ac:dyDescent="0.25">
      <c r="A715" s="97" t="s">
        <v>1882</v>
      </c>
      <c r="B715" s="98">
        <v>2</v>
      </c>
      <c r="C715" s="97" t="s">
        <v>318</v>
      </c>
      <c r="D715" s="97" t="s">
        <v>131</v>
      </c>
      <c r="E715" s="97" t="s">
        <v>316</v>
      </c>
      <c r="F715" s="100" t="s">
        <v>321</v>
      </c>
      <c r="G715" s="97" t="s">
        <v>318</v>
      </c>
      <c r="H715" s="101">
        <v>43734</v>
      </c>
      <c r="I715" s="101">
        <v>45673</v>
      </c>
      <c r="J715" s="102" t="s">
        <v>2726</v>
      </c>
      <c r="K715" s="103" t="s">
        <v>323</v>
      </c>
      <c r="L715" s="104" t="s">
        <v>487</v>
      </c>
      <c r="M715" s="105">
        <v>8282.0099999999802</v>
      </c>
      <c r="N715" s="106">
        <v>8282.0099999999802</v>
      </c>
      <c r="O715" s="103"/>
      <c r="P715" s="101"/>
      <c r="Q715" s="103"/>
      <c r="R715" s="106">
        <v>0</v>
      </c>
      <c r="S715" s="102" t="s">
        <v>1258</v>
      </c>
      <c r="T715" s="104"/>
      <c r="U715" s="102" t="s">
        <v>11</v>
      </c>
      <c r="V715" s="102" t="s">
        <v>12</v>
      </c>
      <c r="W715" s="102" t="s">
        <v>13</v>
      </c>
      <c r="X715" s="102" t="s">
        <v>14</v>
      </c>
      <c r="Y715" s="108">
        <v>6150</v>
      </c>
      <c r="Z715" s="108">
        <v>9121103</v>
      </c>
      <c r="AA715" s="138">
        <v>0</v>
      </c>
      <c r="AB715" s="99" t="s">
        <v>1657</v>
      </c>
    </row>
    <row r="716" spans="1:28" ht="15" customHeight="1" x14ac:dyDescent="0.25">
      <c r="A716" s="97" t="s">
        <v>1888</v>
      </c>
      <c r="B716" s="98">
        <v>3</v>
      </c>
      <c r="C716" s="99" t="s">
        <v>1562</v>
      </c>
      <c r="D716" s="97" t="s">
        <v>450</v>
      </c>
      <c r="E716" s="97" t="s">
        <v>4</v>
      </c>
      <c r="F716" s="100" t="s">
        <v>5</v>
      </c>
      <c r="G716" s="97" t="s">
        <v>1288</v>
      </c>
      <c r="H716" s="101">
        <v>43647</v>
      </c>
      <c r="I716" s="101">
        <v>43748</v>
      </c>
      <c r="J716" s="102" t="s">
        <v>6</v>
      </c>
      <c r="K716" s="103" t="s">
        <v>7</v>
      </c>
      <c r="L716" s="104" t="s">
        <v>8</v>
      </c>
      <c r="M716" s="105">
        <v>0</v>
      </c>
      <c r="N716" s="106">
        <v>9315.4699999999993</v>
      </c>
      <c r="O716" s="103" t="s">
        <v>52</v>
      </c>
      <c r="P716" s="101">
        <v>43748</v>
      </c>
      <c r="Q716" s="103" t="s">
        <v>25</v>
      </c>
      <c r="R716" s="106">
        <v>9315.4699999999993</v>
      </c>
      <c r="S716" s="102"/>
      <c r="T716" s="104"/>
      <c r="U716" s="102" t="s">
        <v>11</v>
      </c>
      <c r="V716" s="102" t="s">
        <v>12</v>
      </c>
      <c r="W716" s="102" t="s">
        <v>13</v>
      </c>
      <c r="X716" s="102" t="s">
        <v>14</v>
      </c>
      <c r="Y716" s="108">
        <v>4300</v>
      </c>
      <c r="Z716" s="108">
        <v>9131101</v>
      </c>
      <c r="AA716" s="138">
        <v>2.1441079738091376E-3</v>
      </c>
      <c r="AB716" s="99" t="s">
        <v>2849</v>
      </c>
    </row>
    <row r="717" spans="1:28" ht="15" customHeight="1" x14ac:dyDescent="0.25">
      <c r="A717" s="97" t="s">
        <v>1888</v>
      </c>
      <c r="B717" s="98">
        <v>3</v>
      </c>
      <c r="C717" s="99" t="s">
        <v>1562</v>
      </c>
      <c r="D717" s="97" t="s">
        <v>450</v>
      </c>
      <c r="E717" s="97" t="s">
        <v>4</v>
      </c>
      <c r="F717" s="100" t="s">
        <v>5</v>
      </c>
      <c r="G717" s="97" t="s">
        <v>1288</v>
      </c>
      <c r="H717" s="101">
        <v>43647</v>
      </c>
      <c r="I717" s="101">
        <v>43748</v>
      </c>
      <c r="J717" s="102" t="s">
        <v>6</v>
      </c>
      <c r="K717" s="103" t="s">
        <v>7</v>
      </c>
      <c r="L717" s="104" t="s">
        <v>8</v>
      </c>
      <c r="M717" s="105">
        <v>0</v>
      </c>
      <c r="N717" s="106">
        <v>126147.01</v>
      </c>
      <c r="O717" s="103" t="s">
        <v>71</v>
      </c>
      <c r="P717" s="101">
        <v>43748</v>
      </c>
      <c r="Q717" s="103" t="s">
        <v>25</v>
      </c>
      <c r="R717" s="106">
        <v>126147.01</v>
      </c>
      <c r="S717" s="102"/>
      <c r="T717" s="104"/>
      <c r="U717" s="102" t="s">
        <v>11</v>
      </c>
      <c r="V717" s="102" t="s">
        <v>12</v>
      </c>
      <c r="W717" s="102" t="s">
        <v>13</v>
      </c>
      <c r="X717" s="102" t="s">
        <v>14</v>
      </c>
      <c r="Y717" s="108">
        <v>4300</v>
      </c>
      <c r="Z717" s="108">
        <v>9131101</v>
      </c>
      <c r="AA717" s="138">
        <v>2.903480017789559E-2</v>
      </c>
      <c r="AB717" s="99" t="s">
        <v>2849</v>
      </c>
    </row>
    <row r="718" spans="1:28" ht="15" customHeight="1" x14ac:dyDescent="0.25">
      <c r="A718" s="97" t="s">
        <v>1888</v>
      </c>
      <c r="B718" s="98">
        <v>3</v>
      </c>
      <c r="C718" s="99" t="s">
        <v>1562</v>
      </c>
      <c r="D718" s="97" t="s">
        <v>450</v>
      </c>
      <c r="E718" s="97" t="s">
        <v>4</v>
      </c>
      <c r="F718" s="100" t="s">
        <v>5</v>
      </c>
      <c r="G718" s="97" t="s">
        <v>1288</v>
      </c>
      <c r="H718" s="101">
        <v>43647</v>
      </c>
      <c r="I718" s="101">
        <v>43748</v>
      </c>
      <c r="J718" s="102" t="s">
        <v>6</v>
      </c>
      <c r="K718" s="103" t="s">
        <v>7</v>
      </c>
      <c r="L718" s="104" t="s">
        <v>8</v>
      </c>
      <c r="M718" s="105">
        <v>0</v>
      </c>
      <c r="N718" s="106">
        <v>120</v>
      </c>
      <c r="O718" s="103" t="s">
        <v>52</v>
      </c>
      <c r="P718" s="101">
        <v>43748</v>
      </c>
      <c r="Q718" s="103" t="s">
        <v>25</v>
      </c>
      <c r="R718" s="106">
        <v>120</v>
      </c>
      <c r="S718" s="102"/>
      <c r="T718" s="104"/>
      <c r="U718" s="102" t="s">
        <v>11</v>
      </c>
      <c r="V718" s="102" t="s">
        <v>12</v>
      </c>
      <c r="W718" s="102" t="s">
        <v>13</v>
      </c>
      <c r="X718" s="102" t="s">
        <v>14</v>
      </c>
      <c r="Y718" s="108">
        <v>4340</v>
      </c>
      <c r="Z718" s="108">
        <v>9131101</v>
      </c>
      <c r="AA718" s="138">
        <v>2.7619965160866445E-5</v>
      </c>
      <c r="AB718" s="99" t="s">
        <v>2849</v>
      </c>
    </row>
    <row r="719" spans="1:28" ht="15" customHeight="1" x14ac:dyDescent="0.25">
      <c r="A719" s="97" t="s">
        <v>1888</v>
      </c>
      <c r="B719" s="98">
        <v>3</v>
      </c>
      <c r="C719" s="99" t="s">
        <v>1562</v>
      </c>
      <c r="D719" s="97" t="s">
        <v>450</v>
      </c>
      <c r="E719" s="97" t="s">
        <v>4</v>
      </c>
      <c r="F719" s="100" t="s">
        <v>5</v>
      </c>
      <c r="G719" s="97" t="s">
        <v>1288</v>
      </c>
      <c r="H719" s="101">
        <v>43647</v>
      </c>
      <c r="I719" s="101">
        <v>43748</v>
      </c>
      <c r="J719" s="102" t="s">
        <v>6</v>
      </c>
      <c r="K719" s="103" t="s">
        <v>7</v>
      </c>
      <c r="L719" s="104" t="s">
        <v>8</v>
      </c>
      <c r="M719" s="105">
        <v>0</v>
      </c>
      <c r="N719" s="106">
        <v>72</v>
      </c>
      <c r="O719" s="103" t="s">
        <v>52</v>
      </c>
      <c r="P719" s="101">
        <v>43748</v>
      </c>
      <c r="Q719" s="103" t="s">
        <v>25</v>
      </c>
      <c r="R719" s="106">
        <v>72</v>
      </c>
      <c r="S719" s="102"/>
      <c r="T719" s="104"/>
      <c r="U719" s="102" t="s">
        <v>11</v>
      </c>
      <c r="V719" s="102" t="s">
        <v>12</v>
      </c>
      <c r="W719" s="102" t="s">
        <v>13</v>
      </c>
      <c r="X719" s="102" t="s">
        <v>14</v>
      </c>
      <c r="Y719" s="108">
        <v>4340</v>
      </c>
      <c r="Z719" s="108">
        <v>9131101</v>
      </c>
      <c r="AA719" s="138">
        <v>1.6571979096519868E-5</v>
      </c>
      <c r="AB719" s="97" t="s">
        <v>2849</v>
      </c>
    </row>
    <row r="720" spans="1:28" ht="15" customHeight="1" x14ac:dyDescent="0.25">
      <c r="A720" s="97" t="s">
        <v>1888</v>
      </c>
      <c r="B720" s="98">
        <v>3</v>
      </c>
      <c r="C720" s="99" t="s">
        <v>1562</v>
      </c>
      <c r="D720" s="97" t="s">
        <v>450</v>
      </c>
      <c r="E720" s="97" t="s">
        <v>4</v>
      </c>
      <c r="F720" s="100" t="s">
        <v>5</v>
      </c>
      <c r="G720" s="97" t="s">
        <v>1288</v>
      </c>
      <c r="H720" s="101">
        <v>43647</v>
      </c>
      <c r="I720" s="101">
        <v>43748</v>
      </c>
      <c r="J720" s="102" t="s">
        <v>6</v>
      </c>
      <c r="K720" s="103" t="s">
        <v>7</v>
      </c>
      <c r="L720" s="104" t="s">
        <v>8</v>
      </c>
      <c r="M720" s="105">
        <v>0</v>
      </c>
      <c r="N720" s="106">
        <v>228</v>
      </c>
      <c r="O720" s="103" t="s">
        <v>52</v>
      </c>
      <c r="P720" s="101">
        <v>43748</v>
      </c>
      <c r="Q720" s="103" t="s">
        <v>25</v>
      </c>
      <c r="R720" s="106">
        <v>228</v>
      </c>
      <c r="S720" s="102"/>
      <c r="T720" s="104"/>
      <c r="U720" s="102" t="s">
        <v>11</v>
      </c>
      <c r="V720" s="102" t="s">
        <v>12</v>
      </c>
      <c r="W720" s="102" t="s">
        <v>13</v>
      </c>
      <c r="X720" s="102" t="s">
        <v>14</v>
      </c>
      <c r="Y720" s="108">
        <v>4340</v>
      </c>
      <c r="Z720" s="108">
        <v>9131101</v>
      </c>
      <c r="AA720" s="138">
        <v>5.2477933805646245E-5</v>
      </c>
      <c r="AB720" s="97" t="s">
        <v>2849</v>
      </c>
    </row>
    <row r="721" spans="1:28" ht="15" customHeight="1" x14ac:dyDescent="0.25">
      <c r="A721" s="97" t="s">
        <v>1888</v>
      </c>
      <c r="B721" s="98">
        <v>3</v>
      </c>
      <c r="C721" s="99" t="s">
        <v>1562</v>
      </c>
      <c r="D721" s="99" t="s">
        <v>450</v>
      </c>
      <c r="E721" s="97" t="s">
        <v>4</v>
      </c>
      <c r="F721" s="100" t="s">
        <v>5</v>
      </c>
      <c r="G721" s="99" t="s">
        <v>1288</v>
      </c>
      <c r="H721" s="101">
        <v>43647</v>
      </c>
      <c r="I721" s="101">
        <v>43748</v>
      </c>
      <c r="J721" s="102" t="s">
        <v>6</v>
      </c>
      <c r="K721" s="103" t="s">
        <v>7</v>
      </c>
      <c r="L721" s="104" t="s">
        <v>8</v>
      </c>
      <c r="M721" s="105">
        <v>0</v>
      </c>
      <c r="N721" s="106">
        <v>279.36</v>
      </c>
      <c r="O721" s="103" t="s">
        <v>52</v>
      </c>
      <c r="P721" s="101">
        <v>43748</v>
      </c>
      <c r="Q721" s="103" t="s">
        <v>25</v>
      </c>
      <c r="R721" s="106">
        <v>279.36</v>
      </c>
      <c r="S721" s="110"/>
      <c r="T721" s="104"/>
      <c r="U721" s="102" t="s">
        <v>11</v>
      </c>
      <c r="V721" s="102" t="s">
        <v>12</v>
      </c>
      <c r="W721" s="102" t="s">
        <v>13</v>
      </c>
      <c r="X721" s="102" t="s">
        <v>14</v>
      </c>
      <c r="Y721" s="108">
        <v>4340</v>
      </c>
      <c r="Z721" s="108">
        <v>9131101</v>
      </c>
      <c r="AA721" s="138">
        <v>6.4299278894497085E-5</v>
      </c>
      <c r="AB721" s="111" t="s">
        <v>2849</v>
      </c>
    </row>
    <row r="722" spans="1:28" ht="15" customHeight="1" x14ac:dyDescent="0.25">
      <c r="A722" s="97" t="s">
        <v>1888</v>
      </c>
      <c r="B722" s="98">
        <v>3</v>
      </c>
      <c r="C722" s="99" t="s">
        <v>1562</v>
      </c>
      <c r="D722" s="99" t="s">
        <v>450</v>
      </c>
      <c r="E722" s="97" t="s">
        <v>4</v>
      </c>
      <c r="F722" s="100" t="s">
        <v>5</v>
      </c>
      <c r="G722" s="99" t="s">
        <v>1288</v>
      </c>
      <c r="H722" s="101">
        <v>43647</v>
      </c>
      <c r="I722" s="101">
        <v>43748</v>
      </c>
      <c r="J722" s="102" t="s">
        <v>6</v>
      </c>
      <c r="K722" s="103" t="s">
        <v>7</v>
      </c>
      <c r="L722" s="99" t="s">
        <v>8</v>
      </c>
      <c r="M722" s="105">
        <v>0</v>
      </c>
      <c r="N722" s="106">
        <v>768.72</v>
      </c>
      <c r="O722" s="103" t="s">
        <v>52</v>
      </c>
      <c r="P722" s="101">
        <v>43748</v>
      </c>
      <c r="Q722" s="103" t="s">
        <v>25</v>
      </c>
      <c r="R722" s="106">
        <v>768.72</v>
      </c>
      <c r="S722" s="110"/>
      <c r="T722" s="104"/>
      <c r="U722" s="102" t="s">
        <v>11</v>
      </c>
      <c r="V722" s="102" t="s">
        <v>12</v>
      </c>
      <c r="W722" s="102" t="s">
        <v>13</v>
      </c>
      <c r="X722" s="102" t="s">
        <v>14</v>
      </c>
      <c r="Y722" s="108">
        <v>4340</v>
      </c>
      <c r="Z722" s="108">
        <v>9131101</v>
      </c>
      <c r="AA722" s="138">
        <v>1.7693349682051045E-4</v>
      </c>
      <c r="AB722" s="111" t="s">
        <v>2849</v>
      </c>
    </row>
    <row r="723" spans="1:28" ht="15" customHeight="1" x14ac:dyDescent="0.25">
      <c r="A723" s="97" t="s">
        <v>1888</v>
      </c>
      <c r="B723" s="98">
        <v>3</v>
      </c>
      <c r="C723" s="99" t="s">
        <v>1562</v>
      </c>
      <c r="D723" s="97" t="s">
        <v>450</v>
      </c>
      <c r="E723" s="97" t="s">
        <v>4</v>
      </c>
      <c r="F723" s="97" t="s">
        <v>5</v>
      </c>
      <c r="G723" s="99" t="s">
        <v>1288</v>
      </c>
      <c r="H723" s="101">
        <v>43647</v>
      </c>
      <c r="I723" s="101">
        <v>43748</v>
      </c>
      <c r="J723" s="102" t="s">
        <v>6</v>
      </c>
      <c r="K723" s="103" t="s">
        <v>7</v>
      </c>
      <c r="L723" s="104" t="s">
        <v>8</v>
      </c>
      <c r="M723" s="105">
        <v>0</v>
      </c>
      <c r="N723" s="114">
        <v>36</v>
      </c>
      <c r="O723" s="103" t="s">
        <v>52</v>
      </c>
      <c r="P723" s="101">
        <v>43748</v>
      </c>
      <c r="Q723" s="103" t="s">
        <v>25</v>
      </c>
      <c r="R723" s="106">
        <v>36</v>
      </c>
      <c r="S723" s="98"/>
      <c r="T723" s="103"/>
      <c r="U723" s="102" t="s">
        <v>11</v>
      </c>
      <c r="V723" s="102" t="s">
        <v>12</v>
      </c>
      <c r="W723" s="102" t="s">
        <v>13</v>
      </c>
      <c r="X723" s="102" t="s">
        <v>14</v>
      </c>
      <c r="Y723" s="113">
        <v>4340</v>
      </c>
      <c r="Z723" s="113">
        <v>9131101</v>
      </c>
      <c r="AA723" s="138">
        <v>8.2859895482599338E-6</v>
      </c>
      <c r="AB723" s="99" t="s">
        <v>2849</v>
      </c>
    </row>
    <row r="724" spans="1:28" ht="15" customHeight="1" x14ac:dyDescent="0.25">
      <c r="A724" s="97" t="s">
        <v>1888</v>
      </c>
      <c r="B724" s="98">
        <v>3</v>
      </c>
      <c r="C724" s="99" t="s">
        <v>1562</v>
      </c>
      <c r="D724" s="99" t="s">
        <v>450</v>
      </c>
      <c r="E724" s="97" t="s">
        <v>4</v>
      </c>
      <c r="F724" s="100" t="s">
        <v>5</v>
      </c>
      <c r="G724" s="99" t="s">
        <v>1288</v>
      </c>
      <c r="H724" s="101">
        <v>43647</v>
      </c>
      <c r="I724" s="101">
        <v>43748</v>
      </c>
      <c r="J724" s="102" t="s">
        <v>6</v>
      </c>
      <c r="K724" s="103" t="s">
        <v>7</v>
      </c>
      <c r="L724" s="99" t="s">
        <v>8</v>
      </c>
      <c r="M724" s="105">
        <v>0</v>
      </c>
      <c r="N724" s="106">
        <v>487.5</v>
      </c>
      <c r="O724" s="103" t="s">
        <v>71</v>
      </c>
      <c r="P724" s="101">
        <v>43748</v>
      </c>
      <c r="Q724" s="103" t="s">
        <v>25</v>
      </c>
      <c r="R724" s="106">
        <v>487.5</v>
      </c>
      <c r="S724" s="110"/>
      <c r="T724" s="104"/>
      <c r="U724" s="102" t="s">
        <v>11</v>
      </c>
      <c r="V724" s="102" t="s">
        <v>12</v>
      </c>
      <c r="W724" s="102" t="s">
        <v>13</v>
      </c>
      <c r="X724" s="102" t="s">
        <v>14</v>
      </c>
      <c r="Y724" s="108">
        <v>4340</v>
      </c>
      <c r="Z724" s="108">
        <v>9131101</v>
      </c>
      <c r="AA724" s="138">
        <v>1.1220610846601993E-4</v>
      </c>
      <c r="AB724" s="111" t="s">
        <v>2849</v>
      </c>
    </row>
    <row r="725" spans="1:28" ht="15" customHeight="1" x14ac:dyDescent="0.25">
      <c r="A725" s="97" t="s">
        <v>1888</v>
      </c>
      <c r="B725" s="98">
        <v>3</v>
      </c>
      <c r="C725" s="99" t="s">
        <v>1562</v>
      </c>
      <c r="D725" s="97" t="s">
        <v>450</v>
      </c>
      <c r="E725" s="99" t="s">
        <v>4</v>
      </c>
      <c r="F725" s="99" t="s">
        <v>5</v>
      </c>
      <c r="G725" s="99" t="s">
        <v>1288</v>
      </c>
      <c r="H725" s="101">
        <v>43647</v>
      </c>
      <c r="I725" s="101">
        <v>43748</v>
      </c>
      <c r="J725" s="102" t="s">
        <v>6</v>
      </c>
      <c r="K725" s="97" t="s">
        <v>7</v>
      </c>
      <c r="L725" s="99" t="s">
        <v>8</v>
      </c>
      <c r="M725" s="105">
        <v>0</v>
      </c>
      <c r="N725" s="105">
        <v>975</v>
      </c>
      <c r="O725" s="103" t="s">
        <v>71</v>
      </c>
      <c r="P725" s="101">
        <v>43748</v>
      </c>
      <c r="Q725" s="103" t="s">
        <v>25</v>
      </c>
      <c r="R725" s="105">
        <v>975</v>
      </c>
      <c r="S725" s="110"/>
      <c r="T725" s="97"/>
      <c r="U725" s="102" t="s">
        <v>11</v>
      </c>
      <c r="V725" s="102" t="s">
        <v>12</v>
      </c>
      <c r="W725" s="102" t="s">
        <v>13</v>
      </c>
      <c r="X725" s="102" t="s">
        <v>14</v>
      </c>
      <c r="Y725" s="113">
        <v>4340</v>
      </c>
      <c r="Z725" s="113">
        <v>9131101</v>
      </c>
      <c r="AA725" s="138">
        <v>2.2441221693203986E-4</v>
      </c>
      <c r="AB725" s="104" t="s">
        <v>2849</v>
      </c>
    </row>
    <row r="726" spans="1:28" ht="15" customHeight="1" x14ac:dyDescent="0.25">
      <c r="A726" s="97" t="s">
        <v>1888</v>
      </c>
      <c r="B726" s="98">
        <v>3</v>
      </c>
      <c r="C726" s="99" t="s">
        <v>1562</v>
      </c>
      <c r="D726" s="97" t="s">
        <v>450</v>
      </c>
      <c r="E726" s="99" t="s">
        <v>4</v>
      </c>
      <c r="F726" s="99" t="s">
        <v>5</v>
      </c>
      <c r="G726" s="99" t="s">
        <v>1288</v>
      </c>
      <c r="H726" s="101">
        <v>43647</v>
      </c>
      <c r="I726" s="101">
        <v>43748</v>
      </c>
      <c r="J726" s="102" t="s">
        <v>6</v>
      </c>
      <c r="K726" s="97" t="s">
        <v>7</v>
      </c>
      <c r="L726" s="99" t="s">
        <v>8</v>
      </c>
      <c r="M726" s="105">
        <v>0</v>
      </c>
      <c r="N726" s="105">
        <v>1625</v>
      </c>
      <c r="O726" s="103" t="s">
        <v>71</v>
      </c>
      <c r="P726" s="101">
        <v>43748</v>
      </c>
      <c r="Q726" s="103" t="s">
        <v>25</v>
      </c>
      <c r="R726" s="105">
        <v>1625</v>
      </c>
      <c r="S726" s="110"/>
      <c r="T726" s="97"/>
      <c r="U726" s="102" t="s">
        <v>11</v>
      </c>
      <c r="V726" s="102" t="s">
        <v>12</v>
      </c>
      <c r="W726" s="102" t="s">
        <v>13</v>
      </c>
      <c r="X726" s="102" t="s">
        <v>14</v>
      </c>
      <c r="Y726" s="113">
        <v>4340</v>
      </c>
      <c r="Z726" s="113">
        <v>9131101</v>
      </c>
      <c r="AA726" s="138">
        <v>3.7402036155339977E-4</v>
      </c>
      <c r="AB726" s="104" t="s">
        <v>2849</v>
      </c>
    </row>
    <row r="727" spans="1:28" ht="15" customHeight="1" x14ac:dyDescent="0.25">
      <c r="A727" s="97" t="s">
        <v>1888</v>
      </c>
      <c r="B727" s="98">
        <v>3</v>
      </c>
      <c r="C727" s="99" t="s">
        <v>1562</v>
      </c>
      <c r="D727" s="97" t="s">
        <v>450</v>
      </c>
      <c r="E727" s="99" t="s">
        <v>4</v>
      </c>
      <c r="F727" s="99" t="s">
        <v>5</v>
      </c>
      <c r="G727" s="99" t="s">
        <v>1288</v>
      </c>
      <c r="H727" s="101">
        <v>43647</v>
      </c>
      <c r="I727" s="101">
        <v>43748</v>
      </c>
      <c r="J727" s="102" t="s">
        <v>6</v>
      </c>
      <c r="K727" s="97" t="s">
        <v>7</v>
      </c>
      <c r="L727" s="99" t="s">
        <v>8</v>
      </c>
      <c r="M727" s="105">
        <v>0</v>
      </c>
      <c r="N727" s="105">
        <v>3087.5</v>
      </c>
      <c r="O727" s="103" t="s">
        <v>71</v>
      </c>
      <c r="P727" s="101">
        <v>43748</v>
      </c>
      <c r="Q727" s="103" t="s">
        <v>25</v>
      </c>
      <c r="R727" s="105">
        <v>3087.5</v>
      </c>
      <c r="S727" s="110"/>
      <c r="T727" s="97"/>
      <c r="U727" s="102" t="s">
        <v>11</v>
      </c>
      <c r="V727" s="102" t="s">
        <v>12</v>
      </c>
      <c r="W727" s="102" t="s">
        <v>13</v>
      </c>
      <c r="X727" s="102" t="s">
        <v>14</v>
      </c>
      <c r="Y727" s="113">
        <v>4340</v>
      </c>
      <c r="Z727" s="113">
        <v>9131101</v>
      </c>
      <c r="AA727" s="138">
        <v>7.1063868695145957E-4</v>
      </c>
      <c r="AB727" s="104" t="s">
        <v>2849</v>
      </c>
    </row>
    <row r="728" spans="1:28" ht="15" customHeight="1" x14ac:dyDescent="0.25">
      <c r="A728" s="97" t="s">
        <v>1888</v>
      </c>
      <c r="B728" s="98">
        <v>3</v>
      </c>
      <c r="C728" s="99" t="s">
        <v>1562</v>
      </c>
      <c r="D728" s="97" t="s">
        <v>450</v>
      </c>
      <c r="E728" s="99" t="s">
        <v>4</v>
      </c>
      <c r="F728" s="99" t="s">
        <v>5</v>
      </c>
      <c r="G728" s="99" t="s">
        <v>1288</v>
      </c>
      <c r="H728" s="101">
        <v>43647</v>
      </c>
      <c r="I728" s="101">
        <v>43748</v>
      </c>
      <c r="J728" s="102" t="s">
        <v>6</v>
      </c>
      <c r="K728" s="97" t="s">
        <v>7</v>
      </c>
      <c r="L728" s="99" t="s">
        <v>8</v>
      </c>
      <c r="M728" s="105">
        <v>0</v>
      </c>
      <c r="N728" s="105">
        <v>3783</v>
      </c>
      <c r="O728" s="103" t="s">
        <v>71</v>
      </c>
      <c r="P728" s="101">
        <v>43748</v>
      </c>
      <c r="Q728" s="103" t="s">
        <v>25</v>
      </c>
      <c r="R728" s="105">
        <v>3783</v>
      </c>
      <c r="S728" s="110"/>
      <c r="T728" s="97"/>
      <c r="U728" s="102" t="s">
        <v>11</v>
      </c>
      <c r="V728" s="102" t="s">
        <v>12</v>
      </c>
      <c r="W728" s="102" t="s">
        <v>13</v>
      </c>
      <c r="X728" s="102" t="s">
        <v>14</v>
      </c>
      <c r="Y728" s="113">
        <v>4340</v>
      </c>
      <c r="Z728" s="113">
        <v>9131101</v>
      </c>
      <c r="AA728" s="138">
        <v>8.7071940169631472E-4</v>
      </c>
      <c r="AB728" s="104" t="s">
        <v>2849</v>
      </c>
    </row>
    <row r="729" spans="1:28" ht="15" customHeight="1" x14ac:dyDescent="0.25">
      <c r="A729" s="97" t="s">
        <v>1888</v>
      </c>
      <c r="B729" s="98">
        <v>3</v>
      </c>
      <c r="C729" s="99" t="s">
        <v>1562</v>
      </c>
      <c r="D729" s="97" t="s">
        <v>450</v>
      </c>
      <c r="E729" s="97" t="s">
        <v>4</v>
      </c>
      <c r="F729" s="99" t="s">
        <v>5</v>
      </c>
      <c r="G729" s="99" t="s">
        <v>1288</v>
      </c>
      <c r="H729" s="101">
        <v>43647</v>
      </c>
      <c r="I729" s="101">
        <v>43748</v>
      </c>
      <c r="J729" s="102" t="s">
        <v>6</v>
      </c>
      <c r="K729" s="112" t="s">
        <v>7</v>
      </c>
      <c r="L729" s="99" t="s">
        <v>8</v>
      </c>
      <c r="M729" s="105">
        <v>0</v>
      </c>
      <c r="N729" s="105">
        <v>10409.75</v>
      </c>
      <c r="O729" s="103" t="s">
        <v>71</v>
      </c>
      <c r="P729" s="101">
        <v>43748</v>
      </c>
      <c r="Q729" s="103" t="s">
        <v>25</v>
      </c>
      <c r="R729" s="105">
        <v>10409.75</v>
      </c>
      <c r="S729" s="110"/>
      <c r="T729" s="97"/>
      <c r="U729" s="102" t="s">
        <v>11</v>
      </c>
      <c r="V729" s="102" t="s">
        <v>12</v>
      </c>
      <c r="W729" s="102" t="s">
        <v>13</v>
      </c>
      <c r="X729" s="102" t="s">
        <v>14</v>
      </c>
      <c r="Y729" s="113">
        <v>4340</v>
      </c>
      <c r="Z729" s="113">
        <v>9131101</v>
      </c>
      <c r="AA729" s="138">
        <v>2.395974436111079E-3</v>
      </c>
      <c r="AB729" s="104" t="s">
        <v>2849</v>
      </c>
    </row>
    <row r="730" spans="1:28" ht="15" customHeight="1" x14ac:dyDescent="0.25">
      <c r="A730" s="97" t="s">
        <v>1888</v>
      </c>
      <c r="B730" s="98">
        <v>3</v>
      </c>
      <c r="C730" s="99" t="s">
        <v>1562</v>
      </c>
      <c r="D730" s="97" t="s">
        <v>450</v>
      </c>
      <c r="E730" s="97" t="s">
        <v>4</v>
      </c>
      <c r="F730" s="99" t="s">
        <v>5</v>
      </c>
      <c r="G730" s="99" t="s">
        <v>1287</v>
      </c>
      <c r="H730" s="101">
        <v>43647</v>
      </c>
      <c r="I730" s="101">
        <v>43731</v>
      </c>
      <c r="J730" s="102" t="s">
        <v>6</v>
      </c>
      <c r="K730" s="103" t="s">
        <v>153</v>
      </c>
      <c r="L730" s="99" t="s">
        <v>154</v>
      </c>
      <c r="M730" s="105">
        <v>0</v>
      </c>
      <c r="N730" s="105">
        <v>13003.23</v>
      </c>
      <c r="O730" s="103" t="s">
        <v>177</v>
      </c>
      <c r="P730" s="101">
        <v>43731</v>
      </c>
      <c r="Q730" s="103" t="s">
        <v>156</v>
      </c>
      <c r="R730" s="105">
        <v>13003.23</v>
      </c>
      <c r="S730" s="110"/>
      <c r="T730" s="97"/>
      <c r="U730" s="102" t="s">
        <v>11</v>
      </c>
      <c r="V730" s="102" t="s">
        <v>12</v>
      </c>
      <c r="W730" s="102" t="s">
        <v>13</v>
      </c>
      <c r="X730" s="102" t="s">
        <v>14</v>
      </c>
      <c r="Y730" s="113">
        <v>4400</v>
      </c>
      <c r="Z730" s="113">
        <v>9131101</v>
      </c>
      <c r="AA730" s="138">
        <v>0.14268029459015008</v>
      </c>
      <c r="AB730" s="99" t="s">
        <v>1469</v>
      </c>
    </row>
    <row r="731" spans="1:28" ht="15" customHeight="1" x14ac:dyDescent="0.25">
      <c r="A731" s="97" t="s">
        <v>1888</v>
      </c>
      <c r="B731" s="98">
        <v>3</v>
      </c>
      <c r="C731" s="99" t="s">
        <v>1562</v>
      </c>
      <c r="D731" s="99" t="s">
        <v>450</v>
      </c>
      <c r="E731" s="97" t="s">
        <v>4</v>
      </c>
      <c r="F731" s="100" t="s">
        <v>5</v>
      </c>
      <c r="G731" s="99" t="s">
        <v>1287</v>
      </c>
      <c r="H731" s="101">
        <v>43647</v>
      </c>
      <c r="I731" s="101">
        <v>43746</v>
      </c>
      <c r="J731" s="102" t="s">
        <v>6</v>
      </c>
      <c r="K731" s="103" t="s">
        <v>179</v>
      </c>
      <c r="L731" s="99" t="s">
        <v>180</v>
      </c>
      <c r="M731" s="105">
        <v>0</v>
      </c>
      <c r="N731" s="106">
        <v>16904.22</v>
      </c>
      <c r="O731" s="103" t="s">
        <v>201</v>
      </c>
      <c r="P731" s="101">
        <v>43746</v>
      </c>
      <c r="Q731" s="103" t="s">
        <v>10</v>
      </c>
      <c r="R731" s="106">
        <v>16904.22</v>
      </c>
      <c r="S731" s="110"/>
      <c r="T731" s="104"/>
      <c r="U731" s="102" t="s">
        <v>11</v>
      </c>
      <c r="V731" s="102" t="s">
        <v>12</v>
      </c>
      <c r="W731" s="102" t="s">
        <v>13</v>
      </c>
      <c r="X731" s="102" t="s">
        <v>14</v>
      </c>
      <c r="Y731" s="108">
        <v>4400</v>
      </c>
      <c r="Z731" s="108">
        <v>9131101</v>
      </c>
      <c r="AA731" s="138">
        <v>2.1302882940455226E-2</v>
      </c>
      <c r="AB731" s="111" t="s">
        <v>1493</v>
      </c>
    </row>
    <row r="732" spans="1:28" ht="15" customHeight="1" x14ac:dyDescent="0.25">
      <c r="A732" s="97" t="s">
        <v>2803</v>
      </c>
      <c r="B732" s="98">
        <v>3</v>
      </c>
      <c r="C732" s="97" t="s">
        <v>1565</v>
      </c>
      <c r="D732" s="99" t="s">
        <v>450</v>
      </c>
      <c r="E732" s="97" t="s">
        <v>4</v>
      </c>
      <c r="F732" s="100" t="s">
        <v>284</v>
      </c>
      <c r="G732" s="97" t="s">
        <v>285</v>
      </c>
      <c r="H732" s="101">
        <v>44378</v>
      </c>
      <c r="I732" s="101">
        <v>44447</v>
      </c>
      <c r="J732" s="102" t="s">
        <v>2726</v>
      </c>
      <c r="K732" s="103"/>
      <c r="L732" s="104" t="s">
        <v>2929</v>
      </c>
      <c r="M732" s="105">
        <v>0</v>
      </c>
      <c r="N732" s="106">
        <v>800</v>
      </c>
      <c r="O732" s="103">
        <v>100653</v>
      </c>
      <c r="P732" s="101">
        <v>44447</v>
      </c>
      <c r="Q732" s="103" t="s">
        <v>2939</v>
      </c>
      <c r="R732" s="106">
        <v>800</v>
      </c>
      <c r="S732" s="102"/>
      <c r="T732" s="104"/>
      <c r="U732" s="102" t="s">
        <v>11</v>
      </c>
      <c r="V732" s="102" t="s">
        <v>12</v>
      </c>
      <c r="W732" s="102" t="s">
        <v>13</v>
      </c>
      <c r="X732" s="102" t="s">
        <v>14</v>
      </c>
      <c r="Y732" s="108">
        <v>5800</v>
      </c>
      <c r="Z732" s="108">
        <v>9131101</v>
      </c>
      <c r="AA732" s="138">
        <v>4.3735683397387885E-4</v>
      </c>
      <c r="AB732" s="99" t="s">
        <v>2804</v>
      </c>
    </row>
    <row r="733" spans="1:28" ht="15" customHeight="1" x14ac:dyDescent="0.25">
      <c r="A733" s="97" t="s">
        <v>2803</v>
      </c>
      <c r="B733" s="98">
        <v>3</v>
      </c>
      <c r="C733" s="99" t="s">
        <v>1565</v>
      </c>
      <c r="D733" s="99" t="s">
        <v>450</v>
      </c>
      <c r="E733" s="97" t="s">
        <v>4</v>
      </c>
      <c r="F733" s="100" t="s">
        <v>284</v>
      </c>
      <c r="G733" s="99" t="s">
        <v>285</v>
      </c>
      <c r="H733" s="101">
        <v>44378</v>
      </c>
      <c r="I733" s="101">
        <v>44468</v>
      </c>
      <c r="J733" s="102" t="s">
        <v>2726</v>
      </c>
      <c r="K733" s="103"/>
      <c r="L733" s="104" t="s">
        <v>2929</v>
      </c>
      <c r="M733" s="105">
        <v>0</v>
      </c>
      <c r="N733" s="106">
        <v>3960</v>
      </c>
      <c r="O733" s="103">
        <v>101514</v>
      </c>
      <c r="P733" s="101">
        <v>44468</v>
      </c>
      <c r="Q733" s="103" t="s">
        <v>3008</v>
      </c>
      <c r="R733" s="106">
        <v>3960</v>
      </c>
      <c r="S733" s="110"/>
      <c r="T733" s="104"/>
      <c r="U733" s="102" t="s">
        <v>11</v>
      </c>
      <c r="V733" s="102" t="s">
        <v>12</v>
      </c>
      <c r="W733" s="102" t="s">
        <v>13</v>
      </c>
      <c r="X733" s="102" t="s">
        <v>14</v>
      </c>
      <c r="Y733" s="108">
        <v>5800</v>
      </c>
      <c r="Z733" s="108">
        <v>9131101</v>
      </c>
      <c r="AA733" s="139">
        <v>2.1649163281707005E-3</v>
      </c>
      <c r="AB733" s="111" t="s">
        <v>2804</v>
      </c>
    </row>
    <row r="734" spans="1:28" ht="15" customHeight="1" x14ac:dyDescent="0.25">
      <c r="A734" s="97" t="s">
        <v>2803</v>
      </c>
      <c r="B734" s="98">
        <v>3</v>
      </c>
      <c r="C734" s="99" t="s">
        <v>1565</v>
      </c>
      <c r="D734" s="99" t="s">
        <v>450</v>
      </c>
      <c r="E734" s="97" t="s">
        <v>4</v>
      </c>
      <c r="F734" s="100" t="s">
        <v>284</v>
      </c>
      <c r="G734" s="99" t="s">
        <v>285</v>
      </c>
      <c r="H734" s="101">
        <v>44378</v>
      </c>
      <c r="I734" s="101">
        <v>45474</v>
      </c>
      <c r="J734" s="102" t="s">
        <v>2726</v>
      </c>
      <c r="K734" s="103" t="s">
        <v>2811</v>
      </c>
      <c r="L734" s="104" t="s">
        <v>2929</v>
      </c>
      <c r="M734" s="105">
        <v>196192</v>
      </c>
      <c r="N734" s="106">
        <v>196192</v>
      </c>
      <c r="O734" s="103"/>
      <c r="P734" s="101"/>
      <c r="Q734" s="103"/>
      <c r="R734" s="106">
        <v>0</v>
      </c>
      <c r="S734" s="110"/>
      <c r="T734" s="104"/>
      <c r="U734" s="102" t="s">
        <v>11</v>
      </c>
      <c r="V734" s="102" t="s">
        <v>12</v>
      </c>
      <c r="W734" s="102" t="s">
        <v>13</v>
      </c>
      <c r="X734" s="102" t="s">
        <v>14</v>
      </c>
      <c r="Y734" s="108">
        <v>5800</v>
      </c>
      <c r="Z734" s="108">
        <v>9131101</v>
      </c>
      <c r="AA734" s="139">
        <v>0</v>
      </c>
      <c r="AB734" s="111" t="s">
        <v>2804</v>
      </c>
    </row>
    <row r="735" spans="1:28" ht="15" customHeight="1" x14ac:dyDescent="0.25">
      <c r="A735" s="97" t="s">
        <v>2803</v>
      </c>
      <c r="B735" s="98">
        <v>3</v>
      </c>
      <c r="C735" s="99" t="s">
        <v>1565</v>
      </c>
      <c r="D735" s="99" t="s">
        <v>450</v>
      </c>
      <c r="E735" s="97" t="s">
        <v>4</v>
      </c>
      <c r="F735" s="100" t="s">
        <v>284</v>
      </c>
      <c r="G735" s="99" t="s">
        <v>285</v>
      </c>
      <c r="H735" s="101">
        <v>44502</v>
      </c>
      <c r="I735" s="101">
        <v>44508</v>
      </c>
      <c r="J735" s="102" t="s">
        <v>2726</v>
      </c>
      <c r="K735" s="103" t="s">
        <v>3040</v>
      </c>
      <c r="L735" s="104" t="s">
        <v>3042</v>
      </c>
      <c r="M735" s="105">
        <v>0</v>
      </c>
      <c r="N735" s="106">
        <v>5650</v>
      </c>
      <c r="O735" s="103">
        <v>102578</v>
      </c>
      <c r="P735" s="101">
        <v>44508</v>
      </c>
      <c r="Q735" s="103" t="s">
        <v>3043</v>
      </c>
      <c r="R735" s="106">
        <v>5650</v>
      </c>
      <c r="S735" s="110"/>
      <c r="T735" s="104"/>
      <c r="U735" s="102" t="s">
        <v>11</v>
      </c>
      <c r="V735" s="102" t="s">
        <v>12</v>
      </c>
      <c r="W735" s="102" t="s">
        <v>13</v>
      </c>
      <c r="X735" s="102" t="s">
        <v>14</v>
      </c>
      <c r="Y735" s="108">
        <v>5800</v>
      </c>
      <c r="Z735" s="108">
        <v>9131101</v>
      </c>
      <c r="AA735" s="139">
        <v>0.11523557005914746</v>
      </c>
      <c r="AB735" s="111" t="s">
        <v>3096</v>
      </c>
    </row>
    <row r="736" spans="1:28" ht="15" customHeight="1" x14ac:dyDescent="0.25">
      <c r="A736" s="97" t="s">
        <v>1886</v>
      </c>
      <c r="B736" s="98">
        <v>3</v>
      </c>
      <c r="C736" s="97" t="s">
        <v>318</v>
      </c>
      <c r="D736" s="97" t="s">
        <v>450</v>
      </c>
      <c r="E736" s="97" t="s">
        <v>4</v>
      </c>
      <c r="F736" s="100" t="s">
        <v>658</v>
      </c>
      <c r="G736" s="97" t="s">
        <v>1233</v>
      </c>
      <c r="H736" s="101">
        <v>44202</v>
      </c>
      <c r="I736" s="101">
        <v>44932</v>
      </c>
      <c r="J736" s="102" t="s">
        <v>1051</v>
      </c>
      <c r="K736" s="103" t="s">
        <v>1593</v>
      </c>
      <c r="L736" s="104" t="s">
        <v>1680</v>
      </c>
      <c r="M736" s="105">
        <v>0</v>
      </c>
      <c r="N736" s="106">
        <v>37500</v>
      </c>
      <c r="O736" s="103" t="s">
        <v>2261</v>
      </c>
      <c r="P736" s="101">
        <v>44279</v>
      </c>
      <c r="Q736" s="103" t="s">
        <v>2252</v>
      </c>
      <c r="R736" s="106">
        <v>37500</v>
      </c>
      <c r="S736" s="102"/>
      <c r="T736" s="104"/>
      <c r="U736" s="102" t="s">
        <v>11</v>
      </c>
      <c r="V736" s="102" t="s">
        <v>12</v>
      </c>
      <c r="W736" s="102" t="s">
        <v>13</v>
      </c>
      <c r="X736" s="102" t="s">
        <v>14</v>
      </c>
      <c r="Y736" s="108">
        <v>6250</v>
      </c>
      <c r="Z736" s="108">
        <v>9131101</v>
      </c>
      <c r="AA736" s="138">
        <v>0.38461538461538464</v>
      </c>
      <c r="AB736" s="99" t="s">
        <v>1594</v>
      </c>
    </row>
    <row r="737" spans="1:28" ht="15" customHeight="1" x14ac:dyDescent="0.25">
      <c r="A737" s="97" t="s">
        <v>1887</v>
      </c>
      <c r="B737" s="98">
        <v>3</v>
      </c>
      <c r="C737" s="97" t="s">
        <v>1566</v>
      </c>
      <c r="D737" s="97" t="s">
        <v>450</v>
      </c>
      <c r="E737" s="97" t="s">
        <v>4</v>
      </c>
      <c r="F737" s="100" t="s">
        <v>591</v>
      </c>
      <c r="G737" s="97" t="s">
        <v>1231</v>
      </c>
      <c r="H737" s="101">
        <v>43971</v>
      </c>
      <c r="I737" s="101">
        <v>44060</v>
      </c>
      <c r="J737" s="102" t="s">
        <v>1051</v>
      </c>
      <c r="K737" s="103" t="s">
        <v>828</v>
      </c>
      <c r="L737" s="104" t="s">
        <v>852</v>
      </c>
      <c r="M737" s="105">
        <v>0</v>
      </c>
      <c r="N737" s="106">
        <v>2550</v>
      </c>
      <c r="O737" s="103" t="s">
        <v>1126</v>
      </c>
      <c r="P737" s="101">
        <v>44060</v>
      </c>
      <c r="Q737" s="103" t="s">
        <v>1121</v>
      </c>
      <c r="R737" s="106">
        <v>2550</v>
      </c>
      <c r="S737" s="102"/>
      <c r="T737" s="104"/>
      <c r="U737" s="102" t="s">
        <v>11</v>
      </c>
      <c r="V737" s="102" t="s">
        <v>12</v>
      </c>
      <c r="W737" s="102" t="s">
        <v>13</v>
      </c>
      <c r="X737" s="102" t="s">
        <v>14</v>
      </c>
      <c r="Y737" s="108">
        <v>5850</v>
      </c>
      <c r="Z737" s="108">
        <v>9131101</v>
      </c>
      <c r="AA737" s="138">
        <v>1</v>
      </c>
      <c r="AB737" s="99" t="s">
        <v>1204</v>
      </c>
    </row>
    <row r="738" spans="1:28" ht="15" customHeight="1" x14ac:dyDescent="0.25">
      <c r="A738" s="97" t="s">
        <v>2409</v>
      </c>
      <c r="B738" s="98">
        <v>3</v>
      </c>
      <c r="C738" s="97" t="s">
        <v>1571</v>
      </c>
      <c r="D738" s="99" t="s">
        <v>450</v>
      </c>
      <c r="E738" s="97" t="s">
        <v>4</v>
      </c>
      <c r="F738" s="100" t="s">
        <v>399</v>
      </c>
      <c r="G738" s="97" t="s">
        <v>351</v>
      </c>
      <c r="H738" s="101">
        <v>44319</v>
      </c>
      <c r="I738" s="101">
        <v>44448</v>
      </c>
      <c r="J738" s="102" t="s">
        <v>2726</v>
      </c>
      <c r="K738" s="103"/>
      <c r="L738" s="104" t="s">
        <v>2520</v>
      </c>
      <c r="M738" s="105">
        <v>0</v>
      </c>
      <c r="N738" s="106">
        <v>24121.52</v>
      </c>
      <c r="O738" s="103" t="s">
        <v>2977</v>
      </c>
      <c r="P738" s="101">
        <v>44448</v>
      </c>
      <c r="Q738" s="103" t="s">
        <v>2974</v>
      </c>
      <c r="R738" s="106">
        <v>24121.52</v>
      </c>
      <c r="S738" s="102"/>
      <c r="T738" s="104"/>
      <c r="U738" s="102" t="s">
        <v>11</v>
      </c>
      <c r="V738" s="102" t="s">
        <v>12</v>
      </c>
      <c r="W738" s="102" t="s">
        <v>13</v>
      </c>
      <c r="X738" s="102" t="s">
        <v>14</v>
      </c>
      <c r="Y738" s="108">
        <v>6210</v>
      </c>
      <c r="Z738" s="108">
        <v>9131101</v>
      </c>
      <c r="AA738" s="139">
        <v>9.8633125884248316E-2</v>
      </c>
      <c r="AB738" s="99" t="s">
        <v>2449</v>
      </c>
    </row>
    <row r="739" spans="1:28" ht="15" customHeight="1" x14ac:dyDescent="0.25">
      <c r="A739" s="97" t="s">
        <v>2409</v>
      </c>
      <c r="B739" s="98">
        <v>3</v>
      </c>
      <c r="C739" s="97" t="s">
        <v>1571</v>
      </c>
      <c r="D739" s="97" t="s">
        <v>450</v>
      </c>
      <c r="E739" s="97" t="s">
        <v>4</v>
      </c>
      <c r="F739" s="100" t="s">
        <v>399</v>
      </c>
      <c r="G739" s="97" t="s">
        <v>351</v>
      </c>
      <c r="H739" s="101">
        <v>44319</v>
      </c>
      <c r="I739" s="101">
        <v>44488</v>
      </c>
      <c r="J739" s="102" t="s">
        <v>2726</v>
      </c>
      <c r="K739" s="103"/>
      <c r="L739" s="104" t="s">
        <v>2520</v>
      </c>
      <c r="M739" s="105">
        <v>0</v>
      </c>
      <c r="N739" s="106">
        <v>8978.93</v>
      </c>
      <c r="O739" s="103">
        <v>3298</v>
      </c>
      <c r="P739" s="101">
        <v>44488</v>
      </c>
      <c r="Q739" s="103" t="s">
        <v>3023</v>
      </c>
      <c r="R739" s="106">
        <v>8978.93</v>
      </c>
      <c r="S739" s="102"/>
      <c r="T739" s="104"/>
      <c r="U739" s="102" t="s">
        <v>11</v>
      </c>
      <c r="V739" s="102" t="s">
        <v>12</v>
      </c>
      <c r="W739" s="102" t="s">
        <v>13</v>
      </c>
      <c r="X739" s="102" t="s">
        <v>14</v>
      </c>
      <c r="Y739" s="108">
        <v>6210</v>
      </c>
      <c r="Z739" s="108">
        <v>9131101</v>
      </c>
      <c r="AA739" s="138">
        <v>3.6714930609507763E-2</v>
      </c>
      <c r="AB739" s="99" t="s">
        <v>2449</v>
      </c>
    </row>
    <row r="740" spans="1:28" ht="15" customHeight="1" x14ac:dyDescent="0.25">
      <c r="A740" s="97" t="s">
        <v>2409</v>
      </c>
      <c r="B740" s="98">
        <v>3</v>
      </c>
      <c r="C740" s="97" t="s">
        <v>1571</v>
      </c>
      <c r="D740" s="97" t="s">
        <v>450</v>
      </c>
      <c r="E740" s="97" t="s">
        <v>4</v>
      </c>
      <c r="F740" s="100" t="s">
        <v>399</v>
      </c>
      <c r="G740" s="97" t="s">
        <v>351</v>
      </c>
      <c r="H740" s="101">
        <v>44319</v>
      </c>
      <c r="I740" s="101">
        <v>45415</v>
      </c>
      <c r="J740" s="102" t="s">
        <v>2726</v>
      </c>
      <c r="K740" s="103" t="s">
        <v>2399</v>
      </c>
      <c r="L740" s="104" t="s">
        <v>2520</v>
      </c>
      <c r="M740" s="105">
        <v>211457.55</v>
      </c>
      <c r="N740" s="106">
        <v>211457.55</v>
      </c>
      <c r="O740" s="103"/>
      <c r="P740" s="101"/>
      <c r="Q740" s="103"/>
      <c r="R740" s="106">
        <v>0</v>
      </c>
      <c r="S740" s="102"/>
      <c r="T740" s="104"/>
      <c r="U740" s="102" t="s">
        <v>11</v>
      </c>
      <c r="V740" s="102" t="s">
        <v>12</v>
      </c>
      <c r="W740" s="102" t="s">
        <v>13</v>
      </c>
      <c r="X740" s="102" t="s">
        <v>14</v>
      </c>
      <c r="Y740" s="108">
        <v>6210</v>
      </c>
      <c r="Z740" s="108">
        <v>9131101</v>
      </c>
      <c r="AA740" s="138">
        <v>0</v>
      </c>
      <c r="AB740" s="99" t="s">
        <v>2449</v>
      </c>
    </row>
    <row r="741" spans="1:28" ht="15" customHeight="1" x14ac:dyDescent="0.25">
      <c r="A741" s="97" t="s">
        <v>1889</v>
      </c>
      <c r="B741" s="98">
        <v>3</v>
      </c>
      <c r="C741" s="97" t="s">
        <v>318</v>
      </c>
      <c r="D741" s="97" t="s">
        <v>450</v>
      </c>
      <c r="E741" s="97" t="s">
        <v>441</v>
      </c>
      <c r="F741" s="100" t="s">
        <v>442</v>
      </c>
      <c r="G741" s="97" t="s">
        <v>318</v>
      </c>
      <c r="H741" s="101">
        <v>43647</v>
      </c>
      <c r="I741" s="101">
        <v>43816</v>
      </c>
      <c r="J741" s="102" t="s">
        <v>6</v>
      </c>
      <c r="K741" s="103"/>
      <c r="L741" s="104" t="s">
        <v>513</v>
      </c>
      <c r="M741" s="105">
        <v>0</v>
      </c>
      <c r="N741" s="106">
        <v>26751.81</v>
      </c>
      <c r="O741" s="103" t="s">
        <v>483</v>
      </c>
      <c r="P741" s="101">
        <v>43816</v>
      </c>
      <c r="Q741" s="103" t="s">
        <v>520</v>
      </c>
      <c r="R741" s="106">
        <v>26751.81</v>
      </c>
      <c r="S741" s="102"/>
      <c r="T741" s="104"/>
      <c r="U741" s="102" t="s">
        <v>11</v>
      </c>
      <c r="V741" s="102" t="s">
        <v>12</v>
      </c>
      <c r="W741" s="102" t="s">
        <v>13</v>
      </c>
      <c r="X741" s="102" t="s">
        <v>14</v>
      </c>
      <c r="Y741" s="108">
        <v>6250</v>
      </c>
      <c r="Z741" s="108">
        <v>9131105</v>
      </c>
      <c r="AA741" s="138">
        <v>5.8494179621613089E-3</v>
      </c>
      <c r="AB741" s="99" t="s">
        <v>1020</v>
      </c>
    </row>
    <row r="742" spans="1:28" ht="15" customHeight="1" x14ac:dyDescent="0.25">
      <c r="A742" s="97" t="s">
        <v>1889</v>
      </c>
      <c r="B742" s="98">
        <v>3</v>
      </c>
      <c r="C742" s="97" t="s">
        <v>318</v>
      </c>
      <c r="D742" s="97" t="s">
        <v>450</v>
      </c>
      <c r="E742" s="97" t="s">
        <v>441</v>
      </c>
      <c r="F742" s="100" t="s">
        <v>442</v>
      </c>
      <c r="G742" s="97" t="s">
        <v>318</v>
      </c>
      <c r="H742" s="101">
        <v>43647</v>
      </c>
      <c r="I742" s="101">
        <v>44125</v>
      </c>
      <c r="J742" s="102" t="s">
        <v>1051</v>
      </c>
      <c r="K742" s="103"/>
      <c r="L742" s="104" t="s">
        <v>513</v>
      </c>
      <c r="M742" s="105">
        <v>0</v>
      </c>
      <c r="N742" s="106">
        <v>80255.429999999993</v>
      </c>
      <c r="O742" s="103" t="s">
        <v>718</v>
      </c>
      <c r="P742" s="101">
        <v>44125</v>
      </c>
      <c r="Q742" s="103" t="s">
        <v>1352</v>
      </c>
      <c r="R742" s="106">
        <v>80255.429999999993</v>
      </c>
      <c r="S742" s="102"/>
      <c r="T742" s="104"/>
      <c r="U742" s="102" t="s">
        <v>11</v>
      </c>
      <c r="V742" s="102" t="s">
        <v>12</v>
      </c>
      <c r="W742" s="102" t="s">
        <v>13</v>
      </c>
      <c r="X742" s="102" t="s">
        <v>14</v>
      </c>
      <c r="Y742" s="108">
        <v>6250</v>
      </c>
      <c r="Z742" s="108">
        <v>9131105</v>
      </c>
      <c r="AA742" s="138">
        <v>1.7548253886483924E-2</v>
      </c>
      <c r="AB742" s="99" t="s">
        <v>1020</v>
      </c>
    </row>
    <row r="743" spans="1:28" ht="15" customHeight="1" x14ac:dyDescent="0.25">
      <c r="A743" s="97" t="s">
        <v>1889</v>
      </c>
      <c r="B743" s="98">
        <v>3</v>
      </c>
      <c r="C743" s="97" t="s">
        <v>318</v>
      </c>
      <c r="D743" s="97" t="s">
        <v>450</v>
      </c>
      <c r="E743" s="97" t="s">
        <v>441</v>
      </c>
      <c r="F743" s="100" t="s">
        <v>442</v>
      </c>
      <c r="G743" s="97" t="s">
        <v>318</v>
      </c>
      <c r="H743" s="101">
        <v>43647</v>
      </c>
      <c r="I743" s="101">
        <v>44313</v>
      </c>
      <c r="J743" s="102" t="s">
        <v>1051</v>
      </c>
      <c r="K743" s="103"/>
      <c r="L743" s="104" t="s">
        <v>513</v>
      </c>
      <c r="M743" s="105">
        <v>0</v>
      </c>
      <c r="N743" s="106">
        <v>160510.85999999999</v>
      </c>
      <c r="O743" s="103" t="s">
        <v>760</v>
      </c>
      <c r="P743" s="101">
        <v>44313</v>
      </c>
      <c r="Q743" s="103" t="s">
        <v>2380</v>
      </c>
      <c r="R743" s="106">
        <v>160510.85999999999</v>
      </c>
      <c r="S743" s="102"/>
      <c r="T743" s="104"/>
      <c r="U743" s="102" t="s">
        <v>11</v>
      </c>
      <c r="V743" s="102" t="s">
        <v>12</v>
      </c>
      <c r="W743" s="102" t="s">
        <v>13</v>
      </c>
      <c r="X743" s="102" t="s">
        <v>14</v>
      </c>
      <c r="Y743" s="108">
        <v>6250</v>
      </c>
      <c r="Z743" s="108">
        <v>9131105</v>
      </c>
      <c r="AA743" s="138">
        <v>3.5096507772967848E-2</v>
      </c>
      <c r="AB743" s="99" t="s">
        <v>1020</v>
      </c>
    </row>
    <row r="744" spans="1:28" ht="15" customHeight="1" x14ac:dyDescent="0.25">
      <c r="A744" s="97" t="s">
        <v>1889</v>
      </c>
      <c r="B744" s="98">
        <v>3</v>
      </c>
      <c r="C744" s="97" t="s">
        <v>318</v>
      </c>
      <c r="D744" s="97" t="s">
        <v>450</v>
      </c>
      <c r="E744" s="97" t="s">
        <v>441</v>
      </c>
      <c r="F744" s="100" t="s">
        <v>442</v>
      </c>
      <c r="G744" s="97" t="s">
        <v>318</v>
      </c>
      <c r="H744" s="101">
        <v>43647</v>
      </c>
      <c r="I744" s="101">
        <v>45673</v>
      </c>
      <c r="J744" s="102" t="s">
        <v>2726</v>
      </c>
      <c r="K744" s="103" t="s">
        <v>451</v>
      </c>
      <c r="L744" s="104" t="s">
        <v>513</v>
      </c>
      <c r="M744" s="105">
        <v>14079.900000000023</v>
      </c>
      <c r="N744" s="106">
        <v>14079.900000000023</v>
      </c>
      <c r="O744" s="103"/>
      <c r="P744" s="101"/>
      <c r="Q744" s="103"/>
      <c r="R744" s="106">
        <v>0</v>
      </c>
      <c r="S744" s="102"/>
      <c r="T744" s="104"/>
      <c r="U744" s="102" t="s">
        <v>11</v>
      </c>
      <c r="V744" s="102" t="s">
        <v>12</v>
      </c>
      <c r="W744" s="102" t="s">
        <v>13</v>
      </c>
      <c r="X744" s="102" t="s">
        <v>14</v>
      </c>
      <c r="Y744" s="108">
        <v>6250</v>
      </c>
      <c r="Z744" s="108">
        <v>9131105</v>
      </c>
      <c r="AA744" s="138">
        <v>0</v>
      </c>
      <c r="AB744" s="99" t="s">
        <v>1020</v>
      </c>
    </row>
    <row r="745" spans="1:28" ht="15" customHeight="1" x14ac:dyDescent="0.25">
      <c r="A745" s="97" t="s">
        <v>1891</v>
      </c>
      <c r="B745" s="98">
        <v>3</v>
      </c>
      <c r="C745" s="97" t="s">
        <v>1655</v>
      </c>
      <c r="D745" s="97" t="s">
        <v>450</v>
      </c>
      <c r="E745" s="97" t="s">
        <v>316</v>
      </c>
      <c r="F745" s="100" t="s">
        <v>418</v>
      </c>
      <c r="G745" s="97" t="s">
        <v>3138</v>
      </c>
      <c r="H745" s="101">
        <v>43845</v>
      </c>
      <c r="I745" s="101">
        <v>43874</v>
      </c>
      <c r="J745" s="102" t="s">
        <v>6</v>
      </c>
      <c r="K745" s="103" t="s">
        <v>569</v>
      </c>
      <c r="L745" s="104" t="s">
        <v>797</v>
      </c>
      <c r="M745" s="105">
        <v>0</v>
      </c>
      <c r="N745" s="106">
        <v>960</v>
      </c>
      <c r="O745" s="103" t="s">
        <v>271</v>
      </c>
      <c r="P745" s="101">
        <v>43874</v>
      </c>
      <c r="Q745" s="103" t="s">
        <v>622</v>
      </c>
      <c r="R745" s="106">
        <v>960</v>
      </c>
      <c r="S745" s="102" t="s">
        <v>667</v>
      </c>
      <c r="T745" s="104"/>
      <c r="U745" s="102" t="s">
        <v>11</v>
      </c>
      <c r="V745" s="102" t="s">
        <v>12</v>
      </c>
      <c r="W745" s="102" t="s">
        <v>13</v>
      </c>
      <c r="X745" s="102" t="s">
        <v>14</v>
      </c>
      <c r="Y745" s="108">
        <v>6230</v>
      </c>
      <c r="Z745" s="108">
        <v>9131103</v>
      </c>
      <c r="AA745" s="138">
        <v>1</v>
      </c>
      <c r="AB745" s="99" t="s">
        <v>981</v>
      </c>
    </row>
    <row r="746" spans="1:28" ht="15" customHeight="1" x14ac:dyDescent="0.25">
      <c r="A746" s="97" t="s">
        <v>1890</v>
      </c>
      <c r="B746" s="98">
        <v>3</v>
      </c>
      <c r="C746" s="97" t="s">
        <v>1571</v>
      </c>
      <c r="D746" s="97" t="s">
        <v>450</v>
      </c>
      <c r="E746" s="97" t="s">
        <v>316</v>
      </c>
      <c r="F746" s="100" t="s">
        <v>395</v>
      </c>
      <c r="G746" s="97" t="s">
        <v>351</v>
      </c>
      <c r="H746" s="101">
        <v>43844</v>
      </c>
      <c r="I746" s="101">
        <v>45138</v>
      </c>
      <c r="J746" s="102" t="s">
        <v>2726</v>
      </c>
      <c r="K746" s="103" t="s">
        <v>559</v>
      </c>
      <c r="L746" s="104" t="s">
        <v>635</v>
      </c>
      <c r="M746" s="105">
        <v>12125</v>
      </c>
      <c r="N746" s="106">
        <v>12125</v>
      </c>
      <c r="O746" s="103"/>
      <c r="P746" s="101"/>
      <c r="Q746" s="103"/>
      <c r="R746" s="106">
        <v>0</v>
      </c>
      <c r="S746" s="102" t="s">
        <v>667</v>
      </c>
      <c r="T746" s="104"/>
      <c r="U746" s="102" t="s">
        <v>11</v>
      </c>
      <c r="V746" s="102" t="s">
        <v>12</v>
      </c>
      <c r="W746" s="102" t="s">
        <v>13</v>
      </c>
      <c r="X746" s="102" t="s">
        <v>14</v>
      </c>
      <c r="Y746" s="108">
        <v>6210</v>
      </c>
      <c r="Z746" s="108">
        <v>9131103</v>
      </c>
      <c r="AA746" s="138">
        <v>0</v>
      </c>
      <c r="AB746" s="99" t="s">
        <v>3190</v>
      </c>
    </row>
    <row r="747" spans="1:28" ht="15" customHeight="1" x14ac:dyDescent="0.25">
      <c r="A747" s="97" t="s">
        <v>2416</v>
      </c>
      <c r="B747" s="98">
        <v>3</v>
      </c>
      <c r="C747" s="97" t="s">
        <v>1571</v>
      </c>
      <c r="D747" s="97" t="s">
        <v>450</v>
      </c>
      <c r="E747" s="97" t="s">
        <v>238</v>
      </c>
      <c r="F747" s="100" t="s">
        <v>399</v>
      </c>
      <c r="G747" s="97" t="s">
        <v>351</v>
      </c>
      <c r="H747" s="101">
        <v>44319</v>
      </c>
      <c r="I747" s="101">
        <v>45415</v>
      </c>
      <c r="J747" s="102" t="s">
        <v>2726</v>
      </c>
      <c r="K747" s="103" t="s">
        <v>2404</v>
      </c>
      <c r="L747" s="104" t="s">
        <v>2525</v>
      </c>
      <c r="M747" s="105">
        <v>79400</v>
      </c>
      <c r="N747" s="106">
        <v>79400</v>
      </c>
      <c r="O747" s="103"/>
      <c r="P747" s="101"/>
      <c r="Q747" s="103"/>
      <c r="R747" s="106">
        <v>0</v>
      </c>
      <c r="S747" s="102"/>
      <c r="T747" s="104"/>
      <c r="U747" s="102" t="s">
        <v>11</v>
      </c>
      <c r="V747" s="102" t="s">
        <v>12</v>
      </c>
      <c r="W747" s="102" t="s">
        <v>13</v>
      </c>
      <c r="X747" s="102" t="s">
        <v>14</v>
      </c>
      <c r="Y747" s="108">
        <v>6210</v>
      </c>
      <c r="Z747" s="108">
        <v>9131102</v>
      </c>
      <c r="AA747" s="138">
        <v>0</v>
      </c>
      <c r="AB747" s="99" t="s">
        <v>2417</v>
      </c>
    </row>
    <row r="748" spans="1:28" ht="15" customHeight="1" x14ac:dyDescent="0.25">
      <c r="A748" s="97" t="s">
        <v>1894</v>
      </c>
      <c r="B748" s="98">
        <v>7</v>
      </c>
      <c r="C748" s="99" t="s">
        <v>1562</v>
      </c>
      <c r="D748" s="97" t="s">
        <v>452</v>
      </c>
      <c r="E748" s="97" t="s">
        <v>4</v>
      </c>
      <c r="F748" s="100" t="s">
        <v>5</v>
      </c>
      <c r="G748" s="97" t="s">
        <v>1288</v>
      </c>
      <c r="H748" s="101">
        <v>43647</v>
      </c>
      <c r="I748" s="101">
        <v>43748</v>
      </c>
      <c r="J748" s="102" t="s">
        <v>6</v>
      </c>
      <c r="K748" s="103" t="s">
        <v>7</v>
      </c>
      <c r="L748" s="104" t="s">
        <v>8</v>
      </c>
      <c r="M748" s="105">
        <v>0</v>
      </c>
      <c r="N748" s="106">
        <v>5822.17</v>
      </c>
      <c r="O748" s="103" t="s">
        <v>34</v>
      </c>
      <c r="P748" s="101">
        <v>43748</v>
      </c>
      <c r="Q748" s="103" t="s">
        <v>25</v>
      </c>
      <c r="R748" s="106">
        <v>5822.17</v>
      </c>
      <c r="S748" s="102"/>
      <c r="T748" s="104"/>
      <c r="U748" s="102" t="s">
        <v>11</v>
      </c>
      <c r="V748" s="102" t="s">
        <v>12</v>
      </c>
      <c r="W748" s="102" t="s">
        <v>13</v>
      </c>
      <c r="X748" s="102" t="s">
        <v>14</v>
      </c>
      <c r="Y748" s="108">
        <v>4300</v>
      </c>
      <c r="Z748" s="108">
        <v>9161101</v>
      </c>
      <c r="AA748" s="138">
        <v>1.3400677713386816E-3</v>
      </c>
      <c r="AB748" s="99" t="s">
        <v>2850</v>
      </c>
    </row>
    <row r="749" spans="1:28" ht="15" customHeight="1" x14ac:dyDescent="0.25">
      <c r="A749" s="97" t="s">
        <v>1894</v>
      </c>
      <c r="B749" s="98">
        <v>7</v>
      </c>
      <c r="C749" s="99" t="s">
        <v>1562</v>
      </c>
      <c r="D749" s="97" t="s">
        <v>452</v>
      </c>
      <c r="E749" s="97" t="s">
        <v>4</v>
      </c>
      <c r="F749" s="100" t="s">
        <v>5</v>
      </c>
      <c r="G749" s="97" t="s">
        <v>1288</v>
      </c>
      <c r="H749" s="101">
        <v>43647</v>
      </c>
      <c r="I749" s="101">
        <v>43748</v>
      </c>
      <c r="J749" s="102" t="s">
        <v>6</v>
      </c>
      <c r="K749" s="103" t="s">
        <v>7</v>
      </c>
      <c r="L749" s="104" t="s">
        <v>8</v>
      </c>
      <c r="M749" s="105">
        <v>0</v>
      </c>
      <c r="N749" s="106">
        <v>15525.78</v>
      </c>
      <c r="O749" s="103" t="s">
        <v>62</v>
      </c>
      <c r="P749" s="101">
        <v>43748</v>
      </c>
      <c r="Q749" s="103" t="s">
        <v>25</v>
      </c>
      <c r="R749" s="106">
        <v>15525.78</v>
      </c>
      <c r="S749" s="102"/>
      <c r="T749" s="104"/>
      <c r="U749" s="102" t="s">
        <v>11</v>
      </c>
      <c r="V749" s="102" t="s">
        <v>12</v>
      </c>
      <c r="W749" s="102" t="s">
        <v>13</v>
      </c>
      <c r="X749" s="102" t="s">
        <v>14</v>
      </c>
      <c r="Y749" s="108">
        <v>4300</v>
      </c>
      <c r="Z749" s="108">
        <v>9161101</v>
      </c>
      <c r="AA749" s="138">
        <v>3.5735125224606421E-3</v>
      </c>
      <c r="AB749" s="99" t="s">
        <v>2850</v>
      </c>
    </row>
    <row r="750" spans="1:28" ht="15" customHeight="1" x14ac:dyDescent="0.25">
      <c r="A750" s="97" t="s">
        <v>1894</v>
      </c>
      <c r="B750" s="98">
        <v>7</v>
      </c>
      <c r="C750" s="99" t="s">
        <v>1562</v>
      </c>
      <c r="D750" s="97" t="s">
        <v>452</v>
      </c>
      <c r="E750" s="97" t="s">
        <v>4</v>
      </c>
      <c r="F750" s="100" t="s">
        <v>5</v>
      </c>
      <c r="G750" s="97" t="s">
        <v>1288</v>
      </c>
      <c r="H750" s="101">
        <v>43647</v>
      </c>
      <c r="I750" s="101">
        <v>43748</v>
      </c>
      <c r="J750" s="102" t="s">
        <v>6</v>
      </c>
      <c r="K750" s="103" t="s">
        <v>7</v>
      </c>
      <c r="L750" s="104" t="s">
        <v>8</v>
      </c>
      <c r="M750" s="105">
        <v>0</v>
      </c>
      <c r="N750" s="106">
        <v>5822.17</v>
      </c>
      <c r="O750" s="103" t="s">
        <v>64</v>
      </c>
      <c r="P750" s="101">
        <v>43748</v>
      </c>
      <c r="Q750" s="103" t="s">
        <v>25</v>
      </c>
      <c r="R750" s="106">
        <v>5822.17</v>
      </c>
      <c r="S750" s="102"/>
      <c r="T750" s="104"/>
      <c r="U750" s="102" t="s">
        <v>11</v>
      </c>
      <c r="V750" s="102" t="s">
        <v>12</v>
      </c>
      <c r="W750" s="102" t="s">
        <v>13</v>
      </c>
      <c r="X750" s="102" t="s">
        <v>14</v>
      </c>
      <c r="Y750" s="108">
        <v>4300</v>
      </c>
      <c r="Z750" s="108">
        <v>9161101</v>
      </c>
      <c r="AA750" s="138">
        <v>1.3400677713386816E-3</v>
      </c>
      <c r="AB750" s="99" t="s">
        <v>2850</v>
      </c>
    </row>
    <row r="751" spans="1:28" ht="15" customHeight="1" x14ac:dyDescent="0.25">
      <c r="A751" s="97" t="s">
        <v>1894</v>
      </c>
      <c r="B751" s="98">
        <v>7</v>
      </c>
      <c r="C751" s="99" t="s">
        <v>1562</v>
      </c>
      <c r="D751" s="97" t="s">
        <v>452</v>
      </c>
      <c r="E751" s="97" t="s">
        <v>4</v>
      </c>
      <c r="F751" s="100" t="s">
        <v>5</v>
      </c>
      <c r="G751" s="97" t="s">
        <v>1288</v>
      </c>
      <c r="H751" s="101">
        <v>43647</v>
      </c>
      <c r="I751" s="101">
        <v>43748</v>
      </c>
      <c r="J751" s="102" t="s">
        <v>6</v>
      </c>
      <c r="K751" s="103" t="s">
        <v>7</v>
      </c>
      <c r="L751" s="104" t="s">
        <v>8</v>
      </c>
      <c r="M751" s="105">
        <v>0</v>
      </c>
      <c r="N751" s="106">
        <v>388.16</v>
      </c>
      <c r="O751" s="103" t="s">
        <v>65</v>
      </c>
      <c r="P751" s="101">
        <v>43748</v>
      </c>
      <c r="Q751" s="103" t="s">
        <v>25</v>
      </c>
      <c r="R751" s="106">
        <v>388.16</v>
      </c>
      <c r="S751" s="102"/>
      <c r="T751" s="104"/>
      <c r="U751" s="102" t="s">
        <v>11</v>
      </c>
      <c r="V751" s="102" t="s">
        <v>12</v>
      </c>
      <c r="W751" s="102" t="s">
        <v>13</v>
      </c>
      <c r="X751" s="102" t="s">
        <v>14</v>
      </c>
      <c r="Y751" s="108">
        <v>4300</v>
      </c>
      <c r="Z751" s="108">
        <v>9161101</v>
      </c>
      <c r="AA751" s="138">
        <v>8.9341380640349329E-5</v>
      </c>
      <c r="AB751" s="99" t="s">
        <v>2850</v>
      </c>
    </row>
    <row r="752" spans="1:28" ht="15" customHeight="1" x14ac:dyDescent="0.25">
      <c r="A752" s="97" t="s">
        <v>1894</v>
      </c>
      <c r="B752" s="98">
        <v>7</v>
      </c>
      <c r="C752" s="99" t="s">
        <v>1562</v>
      </c>
      <c r="D752" s="97" t="s">
        <v>452</v>
      </c>
      <c r="E752" s="97" t="s">
        <v>4</v>
      </c>
      <c r="F752" s="100" t="s">
        <v>5</v>
      </c>
      <c r="G752" s="97" t="s">
        <v>1288</v>
      </c>
      <c r="H752" s="101">
        <v>43647</v>
      </c>
      <c r="I752" s="101">
        <v>43748</v>
      </c>
      <c r="J752" s="102" t="s">
        <v>6</v>
      </c>
      <c r="K752" s="103" t="s">
        <v>7</v>
      </c>
      <c r="L752" s="104" t="s">
        <v>8</v>
      </c>
      <c r="M752" s="105">
        <v>0</v>
      </c>
      <c r="N752" s="106">
        <v>58221.7</v>
      </c>
      <c r="O752" s="103" t="s">
        <v>68</v>
      </c>
      <c r="P752" s="101">
        <v>43748</v>
      </c>
      <c r="Q752" s="103" t="s">
        <v>25</v>
      </c>
      <c r="R752" s="106">
        <v>58221.7</v>
      </c>
      <c r="S752" s="102"/>
      <c r="T752" s="104"/>
      <c r="U752" s="102" t="s">
        <v>11</v>
      </c>
      <c r="V752" s="102" t="s">
        <v>12</v>
      </c>
      <c r="W752" s="102" t="s">
        <v>13</v>
      </c>
      <c r="X752" s="102" t="s">
        <v>14</v>
      </c>
      <c r="Y752" s="108">
        <v>4300</v>
      </c>
      <c r="Z752" s="108">
        <v>9161101</v>
      </c>
      <c r="AA752" s="138">
        <v>1.3400677713386815E-2</v>
      </c>
      <c r="AB752" s="99" t="s">
        <v>2850</v>
      </c>
    </row>
    <row r="753" spans="1:28" ht="15" customHeight="1" x14ac:dyDescent="0.25">
      <c r="A753" s="97" t="s">
        <v>1894</v>
      </c>
      <c r="B753" s="98">
        <v>7</v>
      </c>
      <c r="C753" s="99" t="s">
        <v>1562</v>
      </c>
      <c r="D753" s="97" t="s">
        <v>452</v>
      </c>
      <c r="E753" s="97" t="s">
        <v>4</v>
      </c>
      <c r="F753" s="100" t="s">
        <v>5</v>
      </c>
      <c r="G753" s="97" t="s">
        <v>1288</v>
      </c>
      <c r="H753" s="101">
        <v>43647</v>
      </c>
      <c r="I753" s="101">
        <v>43748</v>
      </c>
      <c r="J753" s="102" t="s">
        <v>6</v>
      </c>
      <c r="K753" s="103" t="s">
        <v>7</v>
      </c>
      <c r="L753" s="104" t="s">
        <v>8</v>
      </c>
      <c r="M753" s="105">
        <v>0</v>
      </c>
      <c r="N753" s="106">
        <v>174.6</v>
      </c>
      <c r="O753" s="103" t="s">
        <v>34</v>
      </c>
      <c r="P753" s="101">
        <v>43748</v>
      </c>
      <c r="Q753" s="103" t="s">
        <v>25</v>
      </c>
      <c r="R753" s="106">
        <v>174.6</v>
      </c>
      <c r="S753" s="102"/>
      <c r="T753" s="104"/>
      <c r="U753" s="102" t="s">
        <v>11</v>
      </c>
      <c r="V753" s="102" t="s">
        <v>12</v>
      </c>
      <c r="W753" s="102" t="s">
        <v>13</v>
      </c>
      <c r="X753" s="102" t="s">
        <v>14</v>
      </c>
      <c r="Y753" s="108">
        <v>4340</v>
      </c>
      <c r="Z753" s="108">
        <v>9161101</v>
      </c>
      <c r="AA753" s="138">
        <v>4.018704930906068E-5</v>
      </c>
      <c r="AB753" s="99" t="s">
        <v>2850</v>
      </c>
    </row>
    <row r="754" spans="1:28" ht="15" customHeight="1" x14ac:dyDescent="0.25">
      <c r="A754" s="97" t="s">
        <v>1894</v>
      </c>
      <c r="B754" s="98">
        <v>7</v>
      </c>
      <c r="C754" s="99" t="s">
        <v>1562</v>
      </c>
      <c r="D754" s="97" t="s">
        <v>452</v>
      </c>
      <c r="E754" s="97" t="s">
        <v>4</v>
      </c>
      <c r="F754" s="100" t="s">
        <v>5</v>
      </c>
      <c r="G754" s="97" t="s">
        <v>1288</v>
      </c>
      <c r="H754" s="101">
        <v>43647</v>
      </c>
      <c r="I754" s="101">
        <v>43748</v>
      </c>
      <c r="J754" s="102" t="s">
        <v>6</v>
      </c>
      <c r="K754" s="103" t="s">
        <v>7</v>
      </c>
      <c r="L754" s="104" t="s">
        <v>8</v>
      </c>
      <c r="M754" s="105">
        <v>0</v>
      </c>
      <c r="N754" s="106">
        <v>142.5</v>
      </c>
      <c r="O754" s="103" t="s">
        <v>34</v>
      </c>
      <c r="P754" s="101">
        <v>43748</v>
      </c>
      <c r="Q754" s="103" t="s">
        <v>25</v>
      </c>
      <c r="R754" s="106">
        <v>142.5</v>
      </c>
      <c r="S754" s="102"/>
      <c r="T754" s="104"/>
      <c r="U754" s="102" t="s">
        <v>11</v>
      </c>
      <c r="V754" s="102" t="s">
        <v>12</v>
      </c>
      <c r="W754" s="102" t="s">
        <v>13</v>
      </c>
      <c r="X754" s="102" t="s">
        <v>14</v>
      </c>
      <c r="Y754" s="108">
        <v>4340</v>
      </c>
      <c r="Z754" s="108">
        <v>9161101</v>
      </c>
      <c r="AA754" s="138">
        <v>3.2798708628528903E-5</v>
      </c>
      <c r="AB754" s="99" t="s">
        <v>2850</v>
      </c>
    </row>
    <row r="755" spans="1:28" ht="15" customHeight="1" x14ac:dyDescent="0.25">
      <c r="A755" s="97" t="s">
        <v>1894</v>
      </c>
      <c r="B755" s="98">
        <v>7</v>
      </c>
      <c r="C755" s="99" t="s">
        <v>1562</v>
      </c>
      <c r="D755" s="97" t="s">
        <v>452</v>
      </c>
      <c r="E755" s="97" t="s">
        <v>4</v>
      </c>
      <c r="F755" s="100" t="s">
        <v>5</v>
      </c>
      <c r="G755" s="97" t="s">
        <v>1288</v>
      </c>
      <c r="H755" s="101">
        <v>43647</v>
      </c>
      <c r="I755" s="101">
        <v>43748</v>
      </c>
      <c r="J755" s="102" t="s">
        <v>6</v>
      </c>
      <c r="K755" s="103" t="s">
        <v>7</v>
      </c>
      <c r="L755" s="104" t="s">
        <v>8</v>
      </c>
      <c r="M755" s="105">
        <v>0</v>
      </c>
      <c r="N755" s="106">
        <v>75</v>
      </c>
      <c r="O755" s="103" t="s">
        <v>34</v>
      </c>
      <c r="P755" s="101">
        <v>43748</v>
      </c>
      <c r="Q755" s="103" t="s">
        <v>25</v>
      </c>
      <c r="R755" s="106">
        <v>75</v>
      </c>
      <c r="S755" s="102"/>
      <c r="T755" s="104"/>
      <c r="U755" s="102" t="s">
        <v>11</v>
      </c>
      <c r="V755" s="102" t="s">
        <v>12</v>
      </c>
      <c r="W755" s="102" t="s">
        <v>13</v>
      </c>
      <c r="X755" s="102" t="s">
        <v>14</v>
      </c>
      <c r="Y755" s="108">
        <v>4340</v>
      </c>
      <c r="Z755" s="108">
        <v>9161101</v>
      </c>
      <c r="AA755" s="138">
        <v>1.7262478225541529E-5</v>
      </c>
      <c r="AB755" s="99" t="s">
        <v>2850</v>
      </c>
    </row>
    <row r="756" spans="1:28" ht="15" customHeight="1" x14ac:dyDescent="0.25">
      <c r="A756" s="97" t="s">
        <v>1894</v>
      </c>
      <c r="B756" s="98">
        <v>7</v>
      </c>
      <c r="C756" s="99" t="s">
        <v>1562</v>
      </c>
      <c r="D756" s="97" t="s">
        <v>452</v>
      </c>
      <c r="E756" s="97" t="s">
        <v>4</v>
      </c>
      <c r="F756" s="100" t="s">
        <v>5</v>
      </c>
      <c r="G756" s="97" t="s">
        <v>1288</v>
      </c>
      <c r="H756" s="101">
        <v>43647</v>
      </c>
      <c r="I756" s="101">
        <v>43748</v>
      </c>
      <c r="J756" s="102" t="s">
        <v>6</v>
      </c>
      <c r="K756" s="103" t="s">
        <v>7</v>
      </c>
      <c r="L756" s="104" t="s">
        <v>8</v>
      </c>
      <c r="M756" s="105">
        <v>0</v>
      </c>
      <c r="N756" s="106">
        <v>480.45</v>
      </c>
      <c r="O756" s="103" t="s">
        <v>34</v>
      </c>
      <c r="P756" s="101">
        <v>43748</v>
      </c>
      <c r="Q756" s="103" t="s">
        <v>25</v>
      </c>
      <c r="R756" s="106">
        <v>480.45</v>
      </c>
      <c r="S756" s="102"/>
      <c r="T756" s="104"/>
      <c r="U756" s="102" t="s">
        <v>11</v>
      </c>
      <c r="V756" s="102" t="s">
        <v>12</v>
      </c>
      <c r="W756" s="102" t="s">
        <v>13</v>
      </c>
      <c r="X756" s="102" t="s">
        <v>14</v>
      </c>
      <c r="Y756" s="108">
        <v>4340</v>
      </c>
      <c r="Z756" s="108">
        <v>9161101</v>
      </c>
      <c r="AA756" s="138">
        <v>1.1058343551281903E-4</v>
      </c>
      <c r="AB756" s="99" t="s">
        <v>2850</v>
      </c>
    </row>
    <row r="757" spans="1:28" ht="15" customHeight="1" x14ac:dyDescent="0.25">
      <c r="A757" s="97" t="s">
        <v>1894</v>
      </c>
      <c r="B757" s="98">
        <v>7</v>
      </c>
      <c r="C757" s="99" t="s">
        <v>1562</v>
      </c>
      <c r="D757" s="97" t="s">
        <v>452</v>
      </c>
      <c r="E757" s="97" t="s">
        <v>4</v>
      </c>
      <c r="F757" s="100" t="s">
        <v>5</v>
      </c>
      <c r="G757" s="97" t="s">
        <v>1288</v>
      </c>
      <c r="H757" s="101">
        <v>43647</v>
      </c>
      <c r="I757" s="101">
        <v>43748</v>
      </c>
      <c r="J757" s="102" t="s">
        <v>6</v>
      </c>
      <c r="K757" s="103" t="s">
        <v>7</v>
      </c>
      <c r="L757" s="104" t="s">
        <v>8</v>
      </c>
      <c r="M757" s="105">
        <v>0</v>
      </c>
      <c r="N757" s="106">
        <v>45</v>
      </c>
      <c r="O757" s="103" t="s">
        <v>34</v>
      </c>
      <c r="P757" s="101">
        <v>43748</v>
      </c>
      <c r="Q757" s="103" t="s">
        <v>25</v>
      </c>
      <c r="R757" s="106">
        <v>45</v>
      </c>
      <c r="S757" s="102"/>
      <c r="T757" s="104"/>
      <c r="U757" s="102" t="s">
        <v>11</v>
      </c>
      <c r="V757" s="102" t="s">
        <v>12</v>
      </c>
      <c r="W757" s="102" t="s">
        <v>13</v>
      </c>
      <c r="X757" s="102" t="s">
        <v>14</v>
      </c>
      <c r="Y757" s="108">
        <v>4340</v>
      </c>
      <c r="Z757" s="108">
        <v>9161101</v>
      </c>
      <c r="AA757" s="138">
        <v>1.0357486935324918E-5</v>
      </c>
      <c r="AB757" s="99" t="s">
        <v>2850</v>
      </c>
    </row>
    <row r="758" spans="1:28" ht="15" customHeight="1" x14ac:dyDescent="0.25">
      <c r="A758" s="97" t="s">
        <v>1894</v>
      </c>
      <c r="B758" s="98">
        <v>7</v>
      </c>
      <c r="C758" s="99" t="s">
        <v>1562</v>
      </c>
      <c r="D758" s="97" t="s">
        <v>452</v>
      </c>
      <c r="E758" s="97" t="s">
        <v>4</v>
      </c>
      <c r="F758" s="100" t="s">
        <v>5</v>
      </c>
      <c r="G758" s="97" t="s">
        <v>1288</v>
      </c>
      <c r="H758" s="101">
        <v>43647</v>
      </c>
      <c r="I758" s="101">
        <v>43748</v>
      </c>
      <c r="J758" s="102" t="s">
        <v>6</v>
      </c>
      <c r="K758" s="103" t="s">
        <v>7</v>
      </c>
      <c r="L758" s="104" t="s">
        <v>8</v>
      </c>
      <c r="M758" s="105">
        <v>0</v>
      </c>
      <c r="N758" s="106">
        <v>22.5</v>
      </c>
      <c r="O758" s="103" t="s">
        <v>34</v>
      </c>
      <c r="P758" s="101">
        <v>43748</v>
      </c>
      <c r="Q758" s="103" t="s">
        <v>25</v>
      </c>
      <c r="R758" s="106">
        <v>22.5</v>
      </c>
      <c r="S758" s="102"/>
      <c r="T758" s="104"/>
      <c r="U758" s="102" t="s">
        <v>11</v>
      </c>
      <c r="V758" s="102" t="s">
        <v>12</v>
      </c>
      <c r="W758" s="102" t="s">
        <v>13</v>
      </c>
      <c r="X758" s="102" t="s">
        <v>14</v>
      </c>
      <c r="Y758" s="108">
        <v>4340</v>
      </c>
      <c r="Z758" s="108">
        <v>9161101</v>
      </c>
      <c r="AA758" s="138">
        <v>5.1787434676624588E-6</v>
      </c>
      <c r="AB758" s="99" t="s">
        <v>2850</v>
      </c>
    </row>
    <row r="759" spans="1:28" ht="15" customHeight="1" x14ac:dyDescent="0.25">
      <c r="A759" s="97" t="s">
        <v>1894</v>
      </c>
      <c r="B759" s="98">
        <v>7</v>
      </c>
      <c r="C759" s="99" t="s">
        <v>1562</v>
      </c>
      <c r="D759" s="97" t="s">
        <v>452</v>
      </c>
      <c r="E759" s="97" t="s">
        <v>4</v>
      </c>
      <c r="F759" s="100" t="s">
        <v>5</v>
      </c>
      <c r="G759" s="97" t="s">
        <v>1288</v>
      </c>
      <c r="H759" s="101">
        <v>43647</v>
      </c>
      <c r="I759" s="101">
        <v>43748</v>
      </c>
      <c r="J759" s="102" t="s">
        <v>6</v>
      </c>
      <c r="K759" s="103" t="s">
        <v>7</v>
      </c>
      <c r="L759" s="104" t="s">
        <v>8</v>
      </c>
      <c r="M759" s="105">
        <v>0</v>
      </c>
      <c r="N759" s="106">
        <v>200</v>
      </c>
      <c r="O759" s="103" t="s">
        <v>62</v>
      </c>
      <c r="P759" s="101">
        <v>43748</v>
      </c>
      <c r="Q759" s="103" t="s">
        <v>25</v>
      </c>
      <c r="R759" s="106">
        <v>200</v>
      </c>
      <c r="S759" s="102"/>
      <c r="T759" s="104"/>
      <c r="U759" s="102" t="s">
        <v>11</v>
      </c>
      <c r="V759" s="102" t="s">
        <v>12</v>
      </c>
      <c r="W759" s="102" t="s">
        <v>13</v>
      </c>
      <c r="X759" s="102" t="s">
        <v>14</v>
      </c>
      <c r="Y759" s="108">
        <v>4340</v>
      </c>
      <c r="Z759" s="108">
        <v>9161101</v>
      </c>
      <c r="AA759" s="138">
        <v>4.6033275268110739E-5</v>
      </c>
      <c r="AB759" s="99" t="s">
        <v>2850</v>
      </c>
    </row>
    <row r="760" spans="1:28" ht="15" customHeight="1" x14ac:dyDescent="0.25">
      <c r="A760" s="97" t="s">
        <v>1894</v>
      </c>
      <c r="B760" s="98">
        <v>7</v>
      </c>
      <c r="C760" s="99" t="s">
        <v>1562</v>
      </c>
      <c r="D760" s="97" t="s">
        <v>452</v>
      </c>
      <c r="E760" s="97" t="s">
        <v>4</v>
      </c>
      <c r="F760" s="100" t="s">
        <v>5</v>
      </c>
      <c r="G760" s="97" t="s">
        <v>1288</v>
      </c>
      <c r="H760" s="101">
        <v>43647</v>
      </c>
      <c r="I760" s="101">
        <v>43748</v>
      </c>
      <c r="J760" s="102" t="s">
        <v>6</v>
      </c>
      <c r="K760" s="103" t="s">
        <v>7</v>
      </c>
      <c r="L760" s="104" t="s">
        <v>8</v>
      </c>
      <c r="M760" s="105">
        <v>0</v>
      </c>
      <c r="N760" s="106">
        <v>120</v>
      </c>
      <c r="O760" s="103" t="s">
        <v>62</v>
      </c>
      <c r="P760" s="101">
        <v>43748</v>
      </c>
      <c r="Q760" s="103" t="s">
        <v>25</v>
      </c>
      <c r="R760" s="106">
        <v>120</v>
      </c>
      <c r="S760" s="102"/>
      <c r="T760" s="104"/>
      <c r="U760" s="102" t="s">
        <v>11</v>
      </c>
      <c r="V760" s="102" t="s">
        <v>12</v>
      </c>
      <c r="W760" s="102" t="s">
        <v>13</v>
      </c>
      <c r="X760" s="102" t="s">
        <v>14</v>
      </c>
      <c r="Y760" s="108">
        <v>4340</v>
      </c>
      <c r="Z760" s="108">
        <v>9161101</v>
      </c>
      <c r="AA760" s="138">
        <v>2.7619965160866445E-5</v>
      </c>
      <c r="AB760" s="99" t="s">
        <v>2850</v>
      </c>
    </row>
    <row r="761" spans="1:28" ht="15" customHeight="1" x14ac:dyDescent="0.25">
      <c r="A761" s="97" t="s">
        <v>1894</v>
      </c>
      <c r="B761" s="98">
        <v>7</v>
      </c>
      <c r="C761" s="99" t="s">
        <v>1562</v>
      </c>
      <c r="D761" s="97" t="s">
        <v>452</v>
      </c>
      <c r="E761" s="97" t="s">
        <v>4</v>
      </c>
      <c r="F761" s="100" t="s">
        <v>5</v>
      </c>
      <c r="G761" s="97" t="s">
        <v>1288</v>
      </c>
      <c r="H761" s="101">
        <v>43647</v>
      </c>
      <c r="I761" s="101">
        <v>43748</v>
      </c>
      <c r="J761" s="102" t="s">
        <v>6</v>
      </c>
      <c r="K761" s="103" t="s">
        <v>7</v>
      </c>
      <c r="L761" s="104" t="s">
        <v>8</v>
      </c>
      <c r="M761" s="105">
        <v>0</v>
      </c>
      <c r="N761" s="106">
        <v>60</v>
      </c>
      <c r="O761" s="103" t="s">
        <v>62</v>
      </c>
      <c r="P761" s="101">
        <v>43748</v>
      </c>
      <c r="Q761" s="103" t="s">
        <v>25</v>
      </c>
      <c r="R761" s="106">
        <v>60</v>
      </c>
      <c r="S761" s="102"/>
      <c r="T761" s="104"/>
      <c r="U761" s="102" t="s">
        <v>11</v>
      </c>
      <c r="V761" s="102" t="s">
        <v>12</v>
      </c>
      <c r="W761" s="102" t="s">
        <v>13</v>
      </c>
      <c r="X761" s="102" t="s">
        <v>14</v>
      </c>
      <c r="Y761" s="108">
        <v>4340</v>
      </c>
      <c r="Z761" s="108">
        <v>9161101</v>
      </c>
      <c r="AA761" s="138">
        <v>1.3809982580433222E-5</v>
      </c>
      <c r="AB761" s="99" t="s">
        <v>2850</v>
      </c>
    </row>
    <row r="762" spans="1:28" ht="15" customHeight="1" x14ac:dyDescent="0.25">
      <c r="A762" s="97" t="s">
        <v>1894</v>
      </c>
      <c r="B762" s="98">
        <v>7</v>
      </c>
      <c r="C762" s="99" t="s">
        <v>1562</v>
      </c>
      <c r="D762" s="97" t="s">
        <v>452</v>
      </c>
      <c r="E762" s="97" t="s">
        <v>4</v>
      </c>
      <c r="F762" s="100" t="s">
        <v>5</v>
      </c>
      <c r="G762" s="97" t="s">
        <v>1288</v>
      </c>
      <c r="H762" s="101">
        <v>43647</v>
      </c>
      <c r="I762" s="101">
        <v>43748</v>
      </c>
      <c r="J762" s="102" t="s">
        <v>6</v>
      </c>
      <c r="K762" s="103" t="s">
        <v>7</v>
      </c>
      <c r="L762" s="104" t="s">
        <v>8</v>
      </c>
      <c r="M762" s="105">
        <v>0</v>
      </c>
      <c r="N762" s="106">
        <v>380</v>
      </c>
      <c r="O762" s="103" t="s">
        <v>62</v>
      </c>
      <c r="P762" s="101">
        <v>43748</v>
      </c>
      <c r="Q762" s="103" t="s">
        <v>25</v>
      </c>
      <c r="R762" s="106">
        <v>380</v>
      </c>
      <c r="S762" s="102"/>
      <c r="T762" s="104"/>
      <c r="U762" s="102" t="s">
        <v>11</v>
      </c>
      <c r="V762" s="102" t="s">
        <v>12</v>
      </c>
      <c r="W762" s="102" t="s">
        <v>13</v>
      </c>
      <c r="X762" s="102" t="s">
        <v>14</v>
      </c>
      <c r="Y762" s="108">
        <v>4340</v>
      </c>
      <c r="Z762" s="108">
        <v>9161101</v>
      </c>
      <c r="AA762" s="138">
        <v>8.7463223009410403E-5</v>
      </c>
      <c r="AB762" s="99" t="s">
        <v>2850</v>
      </c>
    </row>
    <row r="763" spans="1:28" ht="15" customHeight="1" x14ac:dyDescent="0.25">
      <c r="A763" s="97" t="s">
        <v>1894</v>
      </c>
      <c r="B763" s="98">
        <v>7</v>
      </c>
      <c r="C763" s="99" t="s">
        <v>1562</v>
      </c>
      <c r="D763" s="97" t="s">
        <v>452</v>
      </c>
      <c r="E763" s="97" t="s">
        <v>4</v>
      </c>
      <c r="F763" s="100" t="s">
        <v>5</v>
      </c>
      <c r="G763" s="97" t="s">
        <v>1288</v>
      </c>
      <c r="H763" s="101">
        <v>43647</v>
      </c>
      <c r="I763" s="101">
        <v>43748</v>
      </c>
      <c r="J763" s="102" t="s">
        <v>6</v>
      </c>
      <c r="K763" s="103" t="s">
        <v>7</v>
      </c>
      <c r="L763" s="104" t="s">
        <v>8</v>
      </c>
      <c r="M763" s="105">
        <v>0</v>
      </c>
      <c r="N763" s="106">
        <v>465.6</v>
      </c>
      <c r="O763" s="103" t="s">
        <v>62</v>
      </c>
      <c r="P763" s="101">
        <v>43748</v>
      </c>
      <c r="Q763" s="103" t="s">
        <v>25</v>
      </c>
      <c r="R763" s="106">
        <v>465.6</v>
      </c>
      <c r="S763" s="102"/>
      <c r="T763" s="104"/>
      <c r="U763" s="102" t="s">
        <v>11</v>
      </c>
      <c r="V763" s="102" t="s">
        <v>12</v>
      </c>
      <c r="W763" s="102" t="s">
        <v>13</v>
      </c>
      <c r="X763" s="102" t="s">
        <v>14</v>
      </c>
      <c r="Y763" s="108">
        <v>4340</v>
      </c>
      <c r="Z763" s="108">
        <v>9161101</v>
      </c>
      <c r="AA763" s="138">
        <v>1.0716546482416181E-4</v>
      </c>
      <c r="AB763" s="99" t="s">
        <v>2850</v>
      </c>
    </row>
    <row r="764" spans="1:28" ht="15" customHeight="1" x14ac:dyDescent="0.25">
      <c r="A764" s="97" t="s">
        <v>1894</v>
      </c>
      <c r="B764" s="98">
        <v>7</v>
      </c>
      <c r="C764" s="99" t="s">
        <v>1562</v>
      </c>
      <c r="D764" s="97" t="s">
        <v>452</v>
      </c>
      <c r="E764" s="97" t="s">
        <v>4</v>
      </c>
      <c r="F764" s="100" t="s">
        <v>5</v>
      </c>
      <c r="G764" s="97" t="s">
        <v>1288</v>
      </c>
      <c r="H764" s="101">
        <v>43647</v>
      </c>
      <c r="I764" s="101">
        <v>43748</v>
      </c>
      <c r="J764" s="102" t="s">
        <v>6</v>
      </c>
      <c r="K764" s="103" t="s">
        <v>7</v>
      </c>
      <c r="L764" s="104" t="s">
        <v>8</v>
      </c>
      <c r="M764" s="105">
        <v>0</v>
      </c>
      <c r="N764" s="106">
        <v>1281.2</v>
      </c>
      <c r="O764" s="103" t="s">
        <v>62</v>
      </c>
      <c r="P764" s="101">
        <v>43748</v>
      </c>
      <c r="Q764" s="103" t="s">
        <v>25</v>
      </c>
      <c r="R764" s="106">
        <v>1281.2</v>
      </c>
      <c r="S764" s="102"/>
      <c r="T764" s="104"/>
      <c r="U764" s="102" t="s">
        <v>11</v>
      </c>
      <c r="V764" s="102" t="s">
        <v>12</v>
      </c>
      <c r="W764" s="102" t="s">
        <v>13</v>
      </c>
      <c r="X764" s="102" t="s">
        <v>14</v>
      </c>
      <c r="Y764" s="108">
        <v>4340</v>
      </c>
      <c r="Z764" s="108">
        <v>9161101</v>
      </c>
      <c r="AA764" s="138">
        <v>2.9488916136751744E-4</v>
      </c>
      <c r="AB764" s="99" t="s">
        <v>2850</v>
      </c>
    </row>
    <row r="765" spans="1:28" ht="15" customHeight="1" x14ac:dyDescent="0.25">
      <c r="A765" s="97" t="s">
        <v>1894</v>
      </c>
      <c r="B765" s="98">
        <v>7</v>
      </c>
      <c r="C765" s="99" t="s">
        <v>1562</v>
      </c>
      <c r="D765" s="97" t="s">
        <v>452</v>
      </c>
      <c r="E765" s="97" t="s">
        <v>4</v>
      </c>
      <c r="F765" s="100" t="s">
        <v>5</v>
      </c>
      <c r="G765" s="97" t="s">
        <v>1288</v>
      </c>
      <c r="H765" s="101">
        <v>43647</v>
      </c>
      <c r="I765" s="101">
        <v>43748</v>
      </c>
      <c r="J765" s="102" t="s">
        <v>6</v>
      </c>
      <c r="K765" s="103" t="s">
        <v>7</v>
      </c>
      <c r="L765" s="104" t="s">
        <v>8</v>
      </c>
      <c r="M765" s="105">
        <v>0</v>
      </c>
      <c r="N765" s="106">
        <v>174.6</v>
      </c>
      <c r="O765" s="103" t="s">
        <v>64</v>
      </c>
      <c r="P765" s="101">
        <v>43748</v>
      </c>
      <c r="Q765" s="103" t="s">
        <v>25</v>
      </c>
      <c r="R765" s="106">
        <v>174.6</v>
      </c>
      <c r="S765" s="102"/>
      <c r="T765" s="104"/>
      <c r="U765" s="102" t="s">
        <v>11</v>
      </c>
      <c r="V765" s="102" t="s">
        <v>12</v>
      </c>
      <c r="W765" s="102" t="s">
        <v>13</v>
      </c>
      <c r="X765" s="102" t="s">
        <v>14</v>
      </c>
      <c r="Y765" s="108">
        <v>4340</v>
      </c>
      <c r="Z765" s="108">
        <v>9161101</v>
      </c>
      <c r="AA765" s="138">
        <v>4.018704930906068E-5</v>
      </c>
      <c r="AB765" s="99" t="s">
        <v>2850</v>
      </c>
    </row>
    <row r="766" spans="1:28" ht="15" customHeight="1" x14ac:dyDescent="0.25">
      <c r="A766" s="97" t="s">
        <v>1894</v>
      </c>
      <c r="B766" s="98">
        <v>7</v>
      </c>
      <c r="C766" s="99" t="s">
        <v>1562</v>
      </c>
      <c r="D766" s="97" t="s">
        <v>452</v>
      </c>
      <c r="E766" s="97" t="s">
        <v>4</v>
      </c>
      <c r="F766" s="100" t="s">
        <v>5</v>
      </c>
      <c r="G766" s="97" t="s">
        <v>1288</v>
      </c>
      <c r="H766" s="101">
        <v>43647</v>
      </c>
      <c r="I766" s="101">
        <v>43748</v>
      </c>
      <c r="J766" s="102" t="s">
        <v>6</v>
      </c>
      <c r="K766" s="103" t="s">
        <v>7</v>
      </c>
      <c r="L766" s="104" t="s">
        <v>8</v>
      </c>
      <c r="M766" s="105">
        <v>0</v>
      </c>
      <c r="N766" s="106">
        <v>142.5</v>
      </c>
      <c r="O766" s="103" t="s">
        <v>64</v>
      </c>
      <c r="P766" s="101">
        <v>43748</v>
      </c>
      <c r="Q766" s="103" t="s">
        <v>25</v>
      </c>
      <c r="R766" s="106">
        <v>142.5</v>
      </c>
      <c r="S766" s="102"/>
      <c r="T766" s="104"/>
      <c r="U766" s="102" t="s">
        <v>11</v>
      </c>
      <c r="V766" s="102" t="s">
        <v>12</v>
      </c>
      <c r="W766" s="102" t="s">
        <v>13</v>
      </c>
      <c r="X766" s="102" t="s">
        <v>14</v>
      </c>
      <c r="Y766" s="108">
        <v>4340</v>
      </c>
      <c r="Z766" s="108">
        <v>9161101</v>
      </c>
      <c r="AA766" s="138">
        <v>3.2798708628528903E-5</v>
      </c>
      <c r="AB766" s="99" t="s">
        <v>2850</v>
      </c>
    </row>
    <row r="767" spans="1:28" ht="15" customHeight="1" x14ac:dyDescent="0.25">
      <c r="A767" s="97" t="s">
        <v>1894</v>
      </c>
      <c r="B767" s="98">
        <v>7</v>
      </c>
      <c r="C767" s="99" t="s">
        <v>1562</v>
      </c>
      <c r="D767" s="97" t="s">
        <v>452</v>
      </c>
      <c r="E767" s="97" t="s">
        <v>4</v>
      </c>
      <c r="F767" s="100" t="s">
        <v>5</v>
      </c>
      <c r="G767" s="97" t="s">
        <v>1288</v>
      </c>
      <c r="H767" s="101">
        <v>43647</v>
      </c>
      <c r="I767" s="101">
        <v>43748</v>
      </c>
      <c r="J767" s="102" t="s">
        <v>6</v>
      </c>
      <c r="K767" s="103" t="s">
        <v>7</v>
      </c>
      <c r="L767" s="104" t="s">
        <v>8</v>
      </c>
      <c r="M767" s="105">
        <v>0</v>
      </c>
      <c r="N767" s="106">
        <v>75</v>
      </c>
      <c r="O767" s="103" t="s">
        <v>64</v>
      </c>
      <c r="P767" s="101">
        <v>43748</v>
      </c>
      <c r="Q767" s="103" t="s">
        <v>25</v>
      </c>
      <c r="R767" s="106">
        <v>75</v>
      </c>
      <c r="S767" s="102"/>
      <c r="T767" s="104"/>
      <c r="U767" s="102" t="s">
        <v>11</v>
      </c>
      <c r="V767" s="102" t="s">
        <v>12</v>
      </c>
      <c r="W767" s="102" t="s">
        <v>13</v>
      </c>
      <c r="X767" s="102" t="s">
        <v>14</v>
      </c>
      <c r="Y767" s="108">
        <v>4340</v>
      </c>
      <c r="Z767" s="108">
        <v>9161101</v>
      </c>
      <c r="AA767" s="138">
        <v>1.7262478225541529E-5</v>
      </c>
      <c r="AB767" s="99" t="s">
        <v>2850</v>
      </c>
    </row>
    <row r="768" spans="1:28" ht="15" customHeight="1" x14ac:dyDescent="0.25">
      <c r="A768" s="97" t="s">
        <v>1894</v>
      </c>
      <c r="B768" s="98">
        <v>7</v>
      </c>
      <c r="C768" s="99" t="s">
        <v>1562</v>
      </c>
      <c r="D768" s="97" t="s">
        <v>452</v>
      </c>
      <c r="E768" s="97" t="s">
        <v>4</v>
      </c>
      <c r="F768" s="100" t="s">
        <v>5</v>
      </c>
      <c r="G768" s="97" t="s">
        <v>1288</v>
      </c>
      <c r="H768" s="101">
        <v>43647</v>
      </c>
      <c r="I768" s="101">
        <v>43748</v>
      </c>
      <c r="J768" s="102" t="s">
        <v>6</v>
      </c>
      <c r="K768" s="103" t="s">
        <v>7</v>
      </c>
      <c r="L768" s="104" t="s">
        <v>8</v>
      </c>
      <c r="M768" s="105">
        <v>0</v>
      </c>
      <c r="N768" s="106">
        <v>480.45</v>
      </c>
      <c r="O768" s="103" t="s">
        <v>64</v>
      </c>
      <c r="P768" s="101">
        <v>43748</v>
      </c>
      <c r="Q768" s="103" t="s">
        <v>25</v>
      </c>
      <c r="R768" s="106">
        <v>480.45</v>
      </c>
      <c r="S768" s="102"/>
      <c r="T768" s="104"/>
      <c r="U768" s="102" t="s">
        <v>11</v>
      </c>
      <c r="V768" s="102" t="s">
        <v>12</v>
      </c>
      <c r="W768" s="102" t="s">
        <v>13</v>
      </c>
      <c r="X768" s="102" t="s">
        <v>14</v>
      </c>
      <c r="Y768" s="108">
        <v>4340</v>
      </c>
      <c r="Z768" s="108">
        <v>9161101</v>
      </c>
      <c r="AA768" s="138">
        <v>1.1058343551281903E-4</v>
      </c>
      <c r="AB768" s="99" t="s">
        <v>2850</v>
      </c>
    </row>
    <row r="769" spans="1:28" ht="15" customHeight="1" x14ac:dyDescent="0.25">
      <c r="A769" s="97" t="s">
        <v>1894</v>
      </c>
      <c r="B769" s="98">
        <v>7</v>
      </c>
      <c r="C769" s="99" t="s">
        <v>1562</v>
      </c>
      <c r="D769" s="97" t="s">
        <v>452</v>
      </c>
      <c r="E769" s="97" t="s">
        <v>4</v>
      </c>
      <c r="F769" s="100" t="s">
        <v>5</v>
      </c>
      <c r="G769" s="97" t="s">
        <v>1288</v>
      </c>
      <c r="H769" s="101">
        <v>43647</v>
      </c>
      <c r="I769" s="101">
        <v>43748</v>
      </c>
      <c r="J769" s="102" t="s">
        <v>6</v>
      </c>
      <c r="K769" s="103" t="s">
        <v>7</v>
      </c>
      <c r="L769" s="104" t="s">
        <v>8</v>
      </c>
      <c r="M769" s="105">
        <v>0</v>
      </c>
      <c r="N769" s="106">
        <v>45</v>
      </c>
      <c r="O769" s="103" t="s">
        <v>64</v>
      </c>
      <c r="P769" s="101">
        <v>43748</v>
      </c>
      <c r="Q769" s="103" t="s">
        <v>25</v>
      </c>
      <c r="R769" s="106">
        <v>45</v>
      </c>
      <c r="S769" s="102"/>
      <c r="T769" s="104"/>
      <c r="U769" s="102" t="s">
        <v>11</v>
      </c>
      <c r="V769" s="102" t="s">
        <v>12</v>
      </c>
      <c r="W769" s="102" t="s">
        <v>13</v>
      </c>
      <c r="X769" s="102" t="s">
        <v>14</v>
      </c>
      <c r="Y769" s="108">
        <v>4340</v>
      </c>
      <c r="Z769" s="108">
        <v>9161101</v>
      </c>
      <c r="AA769" s="138">
        <v>1.0357486935324918E-5</v>
      </c>
      <c r="AB769" s="99" t="s">
        <v>2850</v>
      </c>
    </row>
    <row r="770" spans="1:28" ht="15" customHeight="1" x14ac:dyDescent="0.25">
      <c r="A770" s="97" t="s">
        <v>1894</v>
      </c>
      <c r="B770" s="98">
        <v>7</v>
      </c>
      <c r="C770" s="99" t="s">
        <v>1562</v>
      </c>
      <c r="D770" s="97" t="s">
        <v>452</v>
      </c>
      <c r="E770" s="97" t="s">
        <v>4</v>
      </c>
      <c r="F770" s="100" t="s">
        <v>5</v>
      </c>
      <c r="G770" s="97" t="s">
        <v>1288</v>
      </c>
      <c r="H770" s="101">
        <v>43647</v>
      </c>
      <c r="I770" s="101">
        <v>43748</v>
      </c>
      <c r="J770" s="102" t="s">
        <v>6</v>
      </c>
      <c r="K770" s="103" t="s">
        <v>7</v>
      </c>
      <c r="L770" s="104" t="s">
        <v>8</v>
      </c>
      <c r="M770" s="105">
        <v>0</v>
      </c>
      <c r="N770" s="106">
        <v>22.5</v>
      </c>
      <c r="O770" s="103" t="s">
        <v>64</v>
      </c>
      <c r="P770" s="101">
        <v>43748</v>
      </c>
      <c r="Q770" s="103" t="s">
        <v>25</v>
      </c>
      <c r="R770" s="106">
        <v>22.5</v>
      </c>
      <c r="S770" s="102"/>
      <c r="T770" s="104"/>
      <c r="U770" s="102" t="s">
        <v>11</v>
      </c>
      <c r="V770" s="102" t="s">
        <v>12</v>
      </c>
      <c r="W770" s="102" t="s">
        <v>13</v>
      </c>
      <c r="X770" s="102" t="s">
        <v>14</v>
      </c>
      <c r="Y770" s="108">
        <v>4340</v>
      </c>
      <c r="Z770" s="108">
        <v>9161101</v>
      </c>
      <c r="AA770" s="138">
        <v>5.1787434676624588E-6</v>
      </c>
      <c r="AB770" s="97" t="s">
        <v>2850</v>
      </c>
    </row>
    <row r="771" spans="1:28" ht="15" customHeight="1" x14ac:dyDescent="0.25">
      <c r="A771" s="97" t="s">
        <v>1894</v>
      </c>
      <c r="B771" s="98">
        <v>7</v>
      </c>
      <c r="C771" s="99" t="s">
        <v>1562</v>
      </c>
      <c r="D771" s="97" t="s">
        <v>452</v>
      </c>
      <c r="E771" s="97" t="s">
        <v>4</v>
      </c>
      <c r="F771" s="100" t="s">
        <v>5</v>
      </c>
      <c r="G771" s="97" t="s">
        <v>1288</v>
      </c>
      <c r="H771" s="101">
        <v>43647</v>
      </c>
      <c r="I771" s="101">
        <v>43748</v>
      </c>
      <c r="J771" s="102" t="s">
        <v>6</v>
      </c>
      <c r="K771" s="103" t="s">
        <v>7</v>
      </c>
      <c r="L771" s="104" t="s">
        <v>8</v>
      </c>
      <c r="M771" s="105">
        <v>0</v>
      </c>
      <c r="N771" s="106">
        <v>32.03</v>
      </c>
      <c r="O771" s="103" t="s">
        <v>65</v>
      </c>
      <c r="P771" s="101">
        <v>43748</v>
      </c>
      <c r="Q771" s="103" t="s">
        <v>25</v>
      </c>
      <c r="R771" s="106">
        <v>32.03</v>
      </c>
      <c r="S771" s="102"/>
      <c r="T771" s="104"/>
      <c r="U771" s="102" t="s">
        <v>11</v>
      </c>
      <c r="V771" s="102" t="s">
        <v>12</v>
      </c>
      <c r="W771" s="102" t="s">
        <v>13</v>
      </c>
      <c r="X771" s="102" t="s">
        <v>14</v>
      </c>
      <c r="Y771" s="108">
        <v>4340</v>
      </c>
      <c r="Z771" s="108">
        <v>9161101</v>
      </c>
      <c r="AA771" s="138">
        <v>7.3722290341879358E-6</v>
      </c>
      <c r="AB771" s="97" t="s">
        <v>2850</v>
      </c>
    </row>
    <row r="772" spans="1:28" ht="15" customHeight="1" x14ac:dyDescent="0.25">
      <c r="A772" s="97" t="s">
        <v>1894</v>
      </c>
      <c r="B772" s="98">
        <v>7</v>
      </c>
      <c r="C772" s="99" t="s">
        <v>1562</v>
      </c>
      <c r="D772" s="97" t="s">
        <v>452</v>
      </c>
      <c r="E772" s="97" t="s">
        <v>4</v>
      </c>
      <c r="F772" s="100" t="s">
        <v>5</v>
      </c>
      <c r="G772" s="97" t="s">
        <v>1288</v>
      </c>
      <c r="H772" s="101">
        <v>43647</v>
      </c>
      <c r="I772" s="101">
        <v>43748</v>
      </c>
      <c r="J772" s="102" t="s">
        <v>6</v>
      </c>
      <c r="K772" s="103" t="s">
        <v>7</v>
      </c>
      <c r="L772" s="104" t="s">
        <v>8</v>
      </c>
      <c r="M772" s="105">
        <v>0</v>
      </c>
      <c r="N772" s="106">
        <v>11.64</v>
      </c>
      <c r="O772" s="103" t="s">
        <v>65</v>
      </c>
      <c r="P772" s="101">
        <v>43748</v>
      </c>
      <c r="Q772" s="103" t="s">
        <v>25</v>
      </c>
      <c r="R772" s="106">
        <v>11.64</v>
      </c>
      <c r="S772" s="102"/>
      <c r="T772" s="104"/>
      <c r="U772" s="102" t="s">
        <v>11</v>
      </c>
      <c r="V772" s="102" t="s">
        <v>12</v>
      </c>
      <c r="W772" s="102" t="s">
        <v>13</v>
      </c>
      <c r="X772" s="102" t="s">
        <v>14</v>
      </c>
      <c r="Y772" s="108">
        <v>4340</v>
      </c>
      <c r="Z772" s="108">
        <v>9161101</v>
      </c>
      <c r="AA772" s="138">
        <v>2.6791366206040452E-6</v>
      </c>
      <c r="AB772" s="97" t="s">
        <v>2850</v>
      </c>
    </row>
    <row r="773" spans="1:28" ht="15" customHeight="1" x14ac:dyDescent="0.25">
      <c r="A773" s="97" t="s">
        <v>1894</v>
      </c>
      <c r="B773" s="98">
        <v>7</v>
      </c>
      <c r="C773" s="99" t="s">
        <v>1562</v>
      </c>
      <c r="D773" s="97" t="s">
        <v>452</v>
      </c>
      <c r="E773" s="97" t="s">
        <v>4</v>
      </c>
      <c r="F773" s="100" t="s">
        <v>5</v>
      </c>
      <c r="G773" s="97" t="s">
        <v>1288</v>
      </c>
      <c r="H773" s="101">
        <v>43647</v>
      </c>
      <c r="I773" s="101">
        <v>43748</v>
      </c>
      <c r="J773" s="102" t="s">
        <v>6</v>
      </c>
      <c r="K773" s="103" t="s">
        <v>7</v>
      </c>
      <c r="L773" s="104" t="s">
        <v>8</v>
      </c>
      <c r="M773" s="105">
        <v>0</v>
      </c>
      <c r="N773" s="106">
        <v>9.5</v>
      </c>
      <c r="O773" s="103" t="s">
        <v>65</v>
      </c>
      <c r="P773" s="101">
        <v>43748</v>
      </c>
      <c r="Q773" s="103" t="s">
        <v>25</v>
      </c>
      <c r="R773" s="106">
        <v>9.5</v>
      </c>
      <c r="S773" s="102"/>
      <c r="T773" s="104"/>
      <c r="U773" s="102" t="s">
        <v>11</v>
      </c>
      <c r="V773" s="102" t="s">
        <v>12</v>
      </c>
      <c r="W773" s="102" t="s">
        <v>13</v>
      </c>
      <c r="X773" s="102" t="s">
        <v>14</v>
      </c>
      <c r="Y773" s="108">
        <v>4340</v>
      </c>
      <c r="Z773" s="108">
        <v>9161101</v>
      </c>
      <c r="AA773" s="138">
        <v>2.1865805752352603E-6</v>
      </c>
      <c r="AB773" s="97" t="s">
        <v>2850</v>
      </c>
    </row>
    <row r="774" spans="1:28" ht="15" customHeight="1" x14ac:dyDescent="0.25">
      <c r="A774" s="97" t="s">
        <v>1894</v>
      </c>
      <c r="B774" s="98">
        <v>7</v>
      </c>
      <c r="C774" s="99" t="s">
        <v>1562</v>
      </c>
      <c r="D774" s="99" t="s">
        <v>452</v>
      </c>
      <c r="E774" s="97" t="s">
        <v>4</v>
      </c>
      <c r="F774" s="100" t="s">
        <v>5</v>
      </c>
      <c r="G774" s="99" t="s">
        <v>1288</v>
      </c>
      <c r="H774" s="101">
        <v>43647</v>
      </c>
      <c r="I774" s="101">
        <v>43748</v>
      </c>
      <c r="J774" s="102" t="s">
        <v>6</v>
      </c>
      <c r="K774" s="103" t="s">
        <v>7</v>
      </c>
      <c r="L774" s="104" t="s">
        <v>8</v>
      </c>
      <c r="M774" s="105">
        <v>0</v>
      </c>
      <c r="N774" s="106">
        <v>5</v>
      </c>
      <c r="O774" s="103" t="s">
        <v>65</v>
      </c>
      <c r="P774" s="101">
        <v>43748</v>
      </c>
      <c r="Q774" s="103" t="s">
        <v>25</v>
      </c>
      <c r="R774" s="106">
        <v>5</v>
      </c>
      <c r="S774" s="110"/>
      <c r="T774" s="104"/>
      <c r="U774" s="102" t="s">
        <v>11</v>
      </c>
      <c r="V774" s="102" t="s">
        <v>12</v>
      </c>
      <c r="W774" s="102" t="s">
        <v>13</v>
      </c>
      <c r="X774" s="102" t="s">
        <v>14</v>
      </c>
      <c r="Y774" s="108">
        <v>4340</v>
      </c>
      <c r="Z774" s="108">
        <v>9161101</v>
      </c>
      <c r="AA774" s="138">
        <v>1.1508318817027686E-6</v>
      </c>
      <c r="AB774" s="111" t="s">
        <v>2850</v>
      </c>
    </row>
    <row r="775" spans="1:28" ht="15" customHeight="1" x14ac:dyDescent="0.25">
      <c r="A775" s="97" t="s">
        <v>1894</v>
      </c>
      <c r="B775" s="98">
        <v>7</v>
      </c>
      <c r="C775" s="99" t="s">
        <v>1562</v>
      </c>
      <c r="D775" s="97" t="s">
        <v>452</v>
      </c>
      <c r="E775" s="97" t="s">
        <v>4</v>
      </c>
      <c r="F775" s="100" t="s">
        <v>5</v>
      </c>
      <c r="G775" s="97" t="s">
        <v>1288</v>
      </c>
      <c r="H775" s="101">
        <v>43647</v>
      </c>
      <c r="I775" s="101">
        <v>43748</v>
      </c>
      <c r="J775" s="102" t="s">
        <v>6</v>
      </c>
      <c r="K775" s="103" t="s">
        <v>7</v>
      </c>
      <c r="L775" s="99" t="s">
        <v>8</v>
      </c>
      <c r="M775" s="105">
        <v>0</v>
      </c>
      <c r="N775" s="106">
        <v>3</v>
      </c>
      <c r="O775" s="103" t="s">
        <v>65</v>
      </c>
      <c r="P775" s="101">
        <v>43748</v>
      </c>
      <c r="Q775" s="103" t="s">
        <v>25</v>
      </c>
      <c r="R775" s="106">
        <v>3</v>
      </c>
      <c r="S775" s="102"/>
      <c r="T775" s="104"/>
      <c r="U775" s="102" t="s">
        <v>11</v>
      </c>
      <c r="V775" s="102" t="s">
        <v>12</v>
      </c>
      <c r="W775" s="102" t="s">
        <v>13</v>
      </c>
      <c r="X775" s="102" t="s">
        <v>14</v>
      </c>
      <c r="Y775" s="108">
        <v>4340</v>
      </c>
      <c r="Z775" s="113">
        <v>9161101</v>
      </c>
      <c r="AA775" s="138">
        <v>6.9049912902166108E-7</v>
      </c>
      <c r="AB775" s="111" t="s">
        <v>2850</v>
      </c>
    </row>
    <row r="776" spans="1:28" ht="15" customHeight="1" x14ac:dyDescent="0.25">
      <c r="A776" s="97" t="s">
        <v>1894</v>
      </c>
      <c r="B776" s="98">
        <v>7</v>
      </c>
      <c r="C776" s="99" t="s">
        <v>1562</v>
      </c>
      <c r="D776" s="97" t="s">
        <v>452</v>
      </c>
      <c r="E776" s="97" t="s">
        <v>4</v>
      </c>
      <c r="F776" s="100" t="s">
        <v>5</v>
      </c>
      <c r="G776" s="97" t="s">
        <v>1288</v>
      </c>
      <c r="H776" s="101">
        <v>43647</v>
      </c>
      <c r="I776" s="101">
        <v>43748</v>
      </c>
      <c r="J776" s="102" t="s">
        <v>6</v>
      </c>
      <c r="K776" s="112" t="s">
        <v>7</v>
      </c>
      <c r="L776" s="99" t="s">
        <v>8</v>
      </c>
      <c r="M776" s="105">
        <v>0</v>
      </c>
      <c r="N776" s="106">
        <v>1.5</v>
      </c>
      <c r="O776" s="103" t="s">
        <v>65</v>
      </c>
      <c r="P776" s="101">
        <v>43748</v>
      </c>
      <c r="Q776" s="103" t="s">
        <v>25</v>
      </c>
      <c r="R776" s="106">
        <v>1.5</v>
      </c>
      <c r="S776" s="102"/>
      <c r="T776" s="104"/>
      <c r="U776" s="102" t="s">
        <v>11</v>
      </c>
      <c r="V776" s="102" t="s">
        <v>12</v>
      </c>
      <c r="W776" s="102" t="s">
        <v>13</v>
      </c>
      <c r="X776" s="102" t="s">
        <v>14</v>
      </c>
      <c r="Y776" s="113">
        <v>4340</v>
      </c>
      <c r="Z776" s="108">
        <v>9161101</v>
      </c>
      <c r="AA776" s="138">
        <v>3.4524956451083054E-7</v>
      </c>
      <c r="AB776" s="99" t="s">
        <v>2850</v>
      </c>
    </row>
    <row r="777" spans="1:28" ht="15" customHeight="1" x14ac:dyDescent="0.25">
      <c r="A777" s="97" t="s">
        <v>1894</v>
      </c>
      <c r="B777" s="98">
        <v>7</v>
      </c>
      <c r="C777" s="99" t="s">
        <v>1562</v>
      </c>
      <c r="D777" s="97" t="s">
        <v>452</v>
      </c>
      <c r="E777" s="97" t="s">
        <v>4</v>
      </c>
      <c r="F777" s="100" t="s">
        <v>5</v>
      </c>
      <c r="G777" s="97" t="s">
        <v>1288</v>
      </c>
      <c r="H777" s="101">
        <v>43647</v>
      </c>
      <c r="I777" s="101">
        <v>43748</v>
      </c>
      <c r="J777" s="102" t="s">
        <v>6</v>
      </c>
      <c r="K777" s="112" t="s">
        <v>7</v>
      </c>
      <c r="L777" s="99" t="s">
        <v>8</v>
      </c>
      <c r="M777" s="105">
        <v>0</v>
      </c>
      <c r="N777" s="105">
        <v>225</v>
      </c>
      <c r="O777" s="103" t="s">
        <v>68</v>
      </c>
      <c r="P777" s="101">
        <v>43748</v>
      </c>
      <c r="Q777" s="103" t="s">
        <v>25</v>
      </c>
      <c r="R777" s="106">
        <v>225</v>
      </c>
      <c r="S777" s="102"/>
      <c r="T777" s="104"/>
      <c r="U777" s="102" t="s">
        <v>11</v>
      </c>
      <c r="V777" s="102" t="s">
        <v>12</v>
      </c>
      <c r="W777" s="102" t="s">
        <v>13</v>
      </c>
      <c r="X777" s="102" t="s">
        <v>14</v>
      </c>
      <c r="Y777" s="108">
        <v>4340</v>
      </c>
      <c r="Z777" s="108">
        <v>9161101</v>
      </c>
      <c r="AA777" s="138">
        <v>5.1787434676624587E-5</v>
      </c>
      <c r="AB777" s="99" t="s">
        <v>2850</v>
      </c>
    </row>
    <row r="778" spans="1:28" ht="15" customHeight="1" x14ac:dyDescent="0.25">
      <c r="A778" s="97" t="s">
        <v>1894</v>
      </c>
      <c r="B778" s="98">
        <v>7</v>
      </c>
      <c r="C778" s="99" t="s">
        <v>1562</v>
      </c>
      <c r="D778" s="97" t="s">
        <v>452</v>
      </c>
      <c r="E778" s="97" t="s">
        <v>4</v>
      </c>
      <c r="F778" s="97" t="s">
        <v>5</v>
      </c>
      <c r="G778" s="99" t="s">
        <v>1288</v>
      </c>
      <c r="H778" s="101">
        <v>43647</v>
      </c>
      <c r="I778" s="101">
        <v>43748</v>
      </c>
      <c r="J778" s="102" t="s">
        <v>6</v>
      </c>
      <c r="K778" s="103" t="s">
        <v>7</v>
      </c>
      <c r="L778" s="104" t="s">
        <v>8</v>
      </c>
      <c r="M778" s="105">
        <v>0</v>
      </c>
      <c r="N778" s="114">
        <v>450</v>
      </c>
      <c r="O778" s="103" t="s">
        <v>68</v>
      </c>
      <c r="P778" s="101">
        <v>43748</v>
      </c>
      <c r="Q778" s="103" t="s">
        <v>25</v>
      </c>
      <c r="R778" s="106">
        <v>450</v>
      </c>
      <c r="S778" s="98"/>
      <c r="T778" s="103"/>
      <c r="U778" s="102" t="s">
        <v>11</v>
      </c>
      <c r="V778" s="102" t="s">
        <v>12</v>
      </c>
      <c r="W778" s="102" t="s">
        <v>13</v>
      </c>
      <c r="X778" s="102" t="s">
        <v>14</v>
      </c>
      <c r="Y778" s="113">
        <v>4340</v>
      </c>
      <c r="Z778" s="113">
        <v>9161101</v>
      </c>
      <c r="AA778" s="138">
        <v>1.0357486935324917E-4</v>
      </c>
      <c r="AB778" s="99" t="s">
        <v>2850</v>
      </c>
    </row>
    <row r="779" spans="1:28" ht="15" customHeight="1" x14ac:dyDescent="0.25">
      <c r="A779" s="97" t="s">
        <v>1894</v>
      </c>
      <c r="B779" s="98">
        <v>7</v>
      </c>
      <c r="C779" s="99" t="s">
        <v>1562</v>
      </c>
      <c r="D779" s="97" t="s">
        <v>452</v>
      </c>
      <c r="E779" s="99" t="s">
        <v>4</v>
      </c>
      <c r="F779" s="99" t="s">
        <v>5</v>
      </c>
      <c r="G779" s="99" t="s">
        <v>1288</v>
      </c>
      <c r="H779" s="101">
        <v>43647</v>
      </c>
      <c r="I779" s="101">
        <v>43748</v>
      </c>
      <c r="J779" s="102" t="s">
        <v>6</v>
      </c>
      <c r="K779" s="97" t="s">
        <v>7</v>
      </c>
      <c r="L779" s="99" t="s">
        <v>8</v>
      </c>
      <c r="M779" s="105">
        <v>0</v>
      </c>
      <c r="N779" s="105">
        <v>750</v>
      </c>
      <c r="O779" s="103" t="s">
        <v>68</v>
      </c>
      <c r="P779" s="101">
        <v>43748</v>
      </c>
      <c r="Q779" s="103" t="s">
        <v>25</v>
      </c>
      <c r="R779" s="105">
        <v>750</v>
      </c>
      <c r="S779" s="110"/>
      <c r="T779" s="97"/>
      <c r="U779" s="102" t="s">
        <v>11</v>
      </c>
      <c r="V779" s="102" t="s">
        <v>12</v>
      </c>
      <c r="W779" s="102" t="s">
        <v>13</v>
      </c>
      <c r="X779" s="102" t="s">
        <v>14</v>
      </c>
      <c r="Y779" s="113">
        <v>4340</v>
      </c>
      <c r="Z779" s="113">
        <v>9161101</v>
      </c>
      <c r="AA779" s="138">
        <v>1.7262478225541528E-4</v>
      </c>
      <c r="AB779" s="104" t="s">
        <v>2850</v>
      </c>
    </row>
    <row r="780" spans="1:28" ht="15" customHeight="1" x14ac:dyDescent="0.25">
      <c r="A780" s="97" t="s">
        <v>1894</v>
      </c>
      <c r="B780" s="98">
        <v>7</v>
      </c>
      <c r="C780" s="99" t="s">
        <v>1562</v>
      </c>
      <c r="D780" s="99" t="s">
        <v>452</v>
      </c>
      <c r="E780" s="97" t="s">
        <v>4</v>
      </c>
      <c r="F780" s="100" t="s">
        <v>5</v>
      </c>
      <c r="G780" s="99" t="s">
        <v>1288</v>
      </c>
      <c r="H780" s="101">
        <v>43647</v>
      </c>
      <c r="I780" s="101">
        <v>43748</v>
      </c>
      <c r="J780" s="102" t="s">
        <v>6</v>
      </c>
      <c r="K780" s="103" t="s">
        <v>7</v>
      </c>
      <c r="L780" s="104" t="s">
        <v>8</v>
      </c>
      <c r="M780" s="105">
        <v>0</v>
      </c>
      <c r="N780" s="106">
        <v>1425</v>
      </c>
      <c r="O780" s="103" t="s">
        <v>68</v>
      </c>
      <c r="P780" s="101">
        <v>43748</v>
      </c>
      <c r="Q780" s="103" t="s">
        <v>25</v>
      </c>
      <c r="R780" s="106">
        <v>1425</v>
      </c>
      <c r="S780" s="110"/>
      <c r="T780" s="104"/>
      <c r="U780" s="102" t="s">
        <v>11</v>
      </c>
      <c r="V780" s="102" t="s">
        <v>12</v>
      </c>
      <c r="W780" s="102" t="s">
        <v>13</v>
      </c>
      <c r="X780" s="102" t="s">
        <v>14</v>
      </c>
      <c r="Y780" s="108">
        <v>4340</v>
      </c>
      <c r="Z780" s="108">
        <v>9161101</v>
      </c>
      <c r="AA780" s="138">
        <v>3.2798708628528904E-4</v>
      </c>
      <c r="AB780" s="111" t="s">
        <v>2850</v>
      </c>
    </row>
    <row r="781" spans="1:28" ht="15" customHeight="1" x14ac:dyDescent="0.25">
      <c r="A781" s="97" t="s">
        <v>1894</v>
      </c>
      <c r="B781" s="98">
        <v>7</v>
      </c>
      <c r="C781" s="99" t="s">
        <v>1562</v>
      </c>
      <c r="D781" s="99" t="s">
        <v>452</v>
      </c>
      <c r="E781" s="97" t="s">
        <v>4</v>
      </c>
      <c r="F781" s="100" t="s">
        <v>5</v>
      </c>
      <c r="G781" s="99" t="s">
        <v>1288</v>
      </c>
      <c r="H781" s="101">
        <v>43647</v>
      </c>
      <c r="I781" s="101">
        <v>43748</v>
      </c>
      <c r="J781" s="102" t="s">
        <v>6</v>
      </c>
      <c r="K781" s="103" t="s">
        <v>7</v>
      </c>
      <c r="L781" s="104" t="s">
        <v>8</v>
      </c>
      <c r="M781" s="105">
        <v>0</v>
      </c>
      <c r="N781" s="106">
        <v>1746</v>
      </c>
      <c r="O781" s="103" t="s">
        <v>68</v>
      </c>
      <c r="P781" s="101">
        <v>43748</v>
      </c>
      <c r="Q781" s="103" t="s">
        <v>25</v>
      </c>
      <c r="R781" s="106">
        <v>1746</v>
      </c>
      <c r="S781" s="110"/>
      <c r="T781" s="104"/>
      <c r="U781" s="102" t="s">
        <v>11</v>
      </c>
      <c r="V781" s="102" t="s">
        <v>12</v>
      </c>
      <c r="W781" s="102" t="s">
        <v>13</v>
      </c>
      <c r="X781" s="102" t="s">
        <v>14</v>
      </c>
      <c r="Y781" s="108">
        <v>4340</v>
      </c>
      <c r="Z781" s="108">
        <v>9161101</v>
      </c>
      <c r="AA781" s="138">
        <v>4.0187049309060678E-4</v>
      </c>
      <c r="AB781" s="111" t="s">
        <v>2850</v>
      </c>
    </row>
    <row r="782" spans="1:28" ht="15" customHeight="1" x14ac:dyDescent="0.25">
      <c r="A782" s="97" t="s">
        <v>1894</v>
      </c>
      <c r="B782" s="98">
        <v>7</v>
      </c>
      <c r="C782" s="99" t="s">
        <v>1562</v>
      </c>
      <c r="D782" s="97" t="s">
        <v>452</v>
      </c>
      <c r="E782" s="97" t="s">
        <v>4</v>
      </c>
      <c r="F782" s="99" t="s">
        <v>5</v>
      </c>
      <c r="G782" s="99" t="s">
        <v>1288</v>
      </c>
      <c r="H782" s="101">
        <v>43647</v>
      </c>
      <c r="I782" s="101">
        <v>43748</v>
      </c>
      <c r="J782" s="102" t="s">
        <v>6</v>
      </c>
      <c r="K782" s="103" t="s">
        <v>7</v>
      </c>
      <c r="L782" s="104" t="s">
        <v>8</v>
      </c>
      <c r="M782" s="105">
        <v>0</v>
      </c>
      <c r="N782" s="105">
        <v>4804.5</v>
      </c>
      <c r="O782" s="103" t="s">
        <v>68</v>
      </c>
      <c r="P782" s="101">
        <v>43748</v>
      </c>
      <c r="Q782" s="103" t="s">
        <v>25</v>
      </c>
      <c r="R782" s="105">
        <v>4804.5</v>
      </c>
      <c r="S782" s="110"/>
      <c r="T782" s="97"/>
      <c r="U782" s="102" t="s">
        <v>11</v>
      </c>
      <c r="V782" s="102" t="s">
        <v>12</v>
      </c>
      <c r="W782" s="102" t="s">
        <v>13</v>
      </c>
      <c r="X782" s="102" t="s">
        <v>14</v>
      </c>
      <c r="Y782" s="113">
        <v>4340</v>
      </c>
      <c r="Z782" s="113">
        <v>9161101</v>
      </c>
      <c r="AA782" s="138">
        <v>1.1058343551281903E-3</v>
      </c>
      <c r="AB782" s="99" t="s">
        <v>2850</v>
      </c>
    </row>
    <row r="783" spans="1:28" ht="15" customHeight="1" x14ac:dyDescent="0.25">
      <c r="A783" s="97" t="s">
        <v>1894</v>
      </c>
      <c r="B783" s="98">
        <v>7</v>
      </c>
      <c r="C783" s="99" t="s">
        <v>1562</v>
      </c>
      <c r="D783" s="99" t="s">
        <v>452</v>
      </c>
      <c r="E783" s="97" t="s">
        <v>4</v>
      </c>
      <c r="F783" s="100" t="s">
        <v>5</v>
      </c>
      <c r="G783" s="99" t="s">
        <v>1287</v>
      </c>
      <c r="H783" s="101">
        <v>43647</v>
      </c>
      <c r="I783" s="101">
        <v>43731</v>
      </c>
      <c r="J783" s="102" t="s">
        <v>6</v>
      </c>
      <c r="K783" s="103" t="s">
        <v>153</v>
      </c>
      <c r="L783" s="104" t="s">
        <v>154</v>
      </c>
      <c r="M783" s="105">
        <v>0</v>
      </c>
      <c r="N783" s="106">
        <v>2600.65</v>
      </c>
      <c r="O783" s="103" t="s">
        <v>167</v>
      </c>
      <c r="P783" s="101">
        <v>43731</v>
      </c>
      <c r="Q783" s="103" t="s">
        <v>156</v>
      </c>
      <c r="R783" s="106">
        <v>2600.65</v>
      </c>
      <c r="S783" s="110"/>
      <c r="T783" s="104"/>
      <c r="U783" s="102" t="s">
        <v>11</v>
      </c>
      <c r="V783" s="102" t="s">
        <v>12</v>
      </c>
      <c r="W783" s="102" t="s">
        <v>13</v>
      </c>
      <c r="X783" s="102" t="s">
        <v>14</v>
      </c>
      <c r="Y783" s="108">
        <v>4400</v>
      </c>
      <c r="Z783" s="108">
        <v>9161101</v>
      </c>
      <c r="AA783" s="138">
        <v>2.8536102808753964E-2</v>
      </c>
      <c r="AB783" s="111" t="s">
        <v>1472</v>
      </c>
    </row>
    <row r="784" spans="1:28" ht="15" customHeight="1" x14ac:dyDescent="0.25">
      <c r="A784" s="97" t="s">
        <v>1894</v>
      </c>
      <c r="B784" s="98">
        <v>7</v>
      </c>
      <c r="C784" s="99" t="s">
        <v>1562</v>
      </c>
      <c r="D784" s="99" t="s">
        <v>452</v>
      </c>
      <c r="E784" s="97" t="s">
        <v>4</v>
      </c>
      <c r="F784" s="100" t="s">
        <v>5</v>
      </c>
      <c r="G784" s="99" t="s">
        <v>1287</v>
      </c>
      <c r="H784" s="101">
        <v>43647</v>
      </c>
      <c r="I784" s="101">
        <v>43731</v>
      </c>
      <c r="J784" s="102" t="s">
        <v>6</v>
      </c>
      <c r="K784" s="103" t="s">
        <v>153</v>
      </c>
      <c r="L784" s="104" t="s">
        <v>154</v>
      </c>
      <c r="M784" s="105">
        <v>0</v>
      </c>
      <c r="N784" s="106">
        <v>1300.32</v>
      </c>
      <c r="O784" s="103" t="s">
        <v>168</v>
      </c>
      <c r="P784" s="101">
        <v>43731</v>
      </c>
      <c r="Q784" s="103" t="s">
        <v>156</v>
      </c>
      <c r="R784" s="106">
        <v>1300.32</v>
      </c>
      <c r="S784" s="110"/>
      <c r="T784" s="104"/>
      <c r="U784" s="102" t="s">
        <v>11</v>
      </c>
      <c r="V784" s="102" t="s">
        <v>12</v>
      </c>
      <c r="W784" s="102" t="s">
        <v>13</v>
      </c>
      <c r="X784" s="102" t="s">
        <v>14</v>
      </c>
      <c r="Y784" s="108">
        <v>4400</v>
      </c>
      <c r="Z784" s="108">
        <v>9161101</v>
      </c>
      <c r="AA784" s="138">
        <v>1.4267996540972046E-2</v>
      </c>
      <c r="AB784" s="111" t="s">
        <v>1472</v>
      </c>
    </row>
    <row r="785" spans="1:28" ht="15" customHeight="1" x14ac:dyDescent="0.25">
      <c r="A785" s="97" t="s">
        <v>1894</v>
      </c>
      <c r="B785" s="98">
        <v>7</v>
      </c>
      <c r="C785" s="99" t="s">
        <v>1562</v>
      </c>
      <c r="D785" s="99" t="s">
        <v>452</v>
      </c>
      <c r="E785" s="97" t="s">
        <v>4</v>
      </c>
      <c r="F785" s="100" t="s">
        <v>5</v>
      </c>
      <c r="G785" s="99" t="s">
        <v>1287</v>
      </c>
      <c r="H785" s="101">
        <v>43647</v>
      </c>
      <c r="I785" s="101">
        <v>43731</v>
      </c>
      <c r="J785" s="102" t="s">
        <v>6</v>
      </c>
      <c r="K785" s="103" t="s">
        <v>153</v>
      </c>
      <c r="L785" s="104" t="s">
        <v>154</v>
      </c>
      <c r="M785" s="105">
        <v>0</v>
      </c>
      <c r="N785" s="106">
        <v>6501.61</v>
      </c>
      <c r="O785" s="103" t="s">
        <v>169</v>
      </c>
      <c r="P785" s="101">
        <v>43731</v>
      </c>
      <c r="Q785" s="103" t="s">
        <v>156</v>
      </c>
      <c r="R785" s="106">
        <v>6501.61</v>
      </c>
      <c r="S785" s="110"/>
      <c r="T785" s="104"/>
      <c r="U785" s="102" t="s">
        <v>11</v>
      </c>
      <c r="V785" s="102" t="s">
        <v>12</v>
      </c>
      <c r="W785" s="102" t="s">
        <v>13</v>
      </c>
      <c r="X785" s="102" t="s">
        <v>14</v>
      </c>
      <c r="Y785" s="108">
        <v>4400</v>
      </c>
      <c r="Z785" s="108">
        <v>9161101</v>
      </c>
      <c r="AA785" s="138">
        <v>7.1340092431670096E-2</v>
      </c>
      <c r="AB785" s="111" t="s">
        <v>1472</v>
      </c>
    </row>
    <row r="786" spans="1:28" ht="15" customHeight="1" x14ac:dyDescent="0.25">
      <c r="A786" s="97" t="s">
        <v>1894</v>
      </c>
      <c r="B786" s="98">
        <v>7</v>
      </c>
      <c r="C786" s="99" t="s">
        <v>1562</v>
      </c>
      <c r="D786" s="99" t="s">
        <v>452</v>
      </c>
      <c r="E786" s="97" t="s">
        <v>4</v>
      </c>
      <c r="F786" s="100" t="s">
        <v>5</v>
      </c>
      <c r="G786" s="99" t="s">
        <v>1287</v>
      </c>
      <c r="H786" s="101">
        <v>43647</v>
      </c>
      <c r="I786" s="101">
        <v>43746</v>
      </c>
      <c r="J786" s="102" t="s">
        <v>6</v>
      </c>
      <c r="K786" s="103" t="s">
        <v>179</v>
      </c>
      <c r="L786" s="104" t="s">
        <v>180</v>
      </c>
      <c r="M786" s="105">
        <v>0</v>
      </c>
      <c r="N786" s="106">
        <v>9102.26</v>
      </c>
      <c r="O786" s="103" t="s">
        <v>197</v>
      </c>
      <c r="P786" s="101">
        <v>43746</v>
      </c>
      <c r="Q786" s="103" t="s">
        <v>10</v>
      </c>
      <c r="R786" s="106">
        <v>9102.26</v>
      </c>
      <c r="S786" s="110"/>
      <c r="T786" s="104"/>
      <c r="U786" s="102" t="s">
        <v>11</v>
      </c>
      <c r="V786" s="102" t="s">
        <v>12</v>
      </c>
      <c r="W786" s="102" t="s">
        <v>13</v>
      </c>
      <c r="X786" s="102" t="s">
        <v>14</v>
      </c>
      <c r="Y786" s="108">
        <v>4400</v>
      </c>
      <c r="Z786" s="108">
        <v>9161101</v>
      </c>
      <c r="AA786" s="138">
        <v>1.1470767611495116E-2</v>
      </c>
      <c r="AB786" s="111" t="s">
        <v>1494</v>
      </c>
    </row>
    <row r="787" spans="1:28" ht="15" customHeight="1" x14ac:dyDescent="0.25">
      <c r="A787" s="97" t="s">
        <v>2303</v>
      </c>
      <c r="B787" s="98">
        <v>7</v>
      </c>
      <c r="C787" s="99" t="s">
        <v>318</v>
      </c>
      <c r="D787" s="99" t="s">
        <v>452</v>
      </c>
      <c r="E787" s="97" t="s">
        <v>4</v>
      </c>
      <c r="F787" s="100" t="s">
        <v>658</v>
      </c>
      <c r="G787" s="99" t="s">
        <v>1233</v>
      </c>
      <c r="H787" s="101">
        <v>44292</v>
      </c>
      <c r="I787" s="101">
        <v>44342</v>
      </c>
      <c r="J787" s="102" t="s">
        <v>1051</v>
      </c>
      <c r="K787" s="103" t="s">
        <v>2304</v>
      </c>
      <c r="L787" s="104" t="s">
        <v>2363</v>
      </c>
      <c r="M787" s="105">
        <v>0</v>
      </c>
      <c r="N787" s="106">
        <v>42500</v>
      </c>
      <c r="O787" s="103" t="s">
        <v>2591</v>
      </c>
      <c r="P787" s="101">
        <v>44342</v>
      </c>
      <c r="Q787" s="103" t="s">
        <v>2592</v>
      </c>
      <c r="R787" s="106">
        <v>42500</v>
      </c>
      <c r="S787" s="110"/>
      <c r="T787" s="104"/>
      <c r="U787" s="102" t="s">
        <v>11</v>
      </c>
      <c r="V787" s="102" t="s">
        <v>12</v>
      </c>
      <c r="W787" s="102" t="s">
        <v>13</v>
      </c>
      <c r="X787" s="102" t="s">
        <v>14</v>
      </c>
      <c r="Y787" s="108">
        <v>6250</v>
      </c>
      <c r="Z787" s="108">
        <v>9161101</v>
      </c>
      <c r="AA787" s="138">
        <v>0.51515151515151514</v>
      </c>
      <c r="AB787" s="111" t="s">
        <v>2305</v>
      </c>
    </row>
    <row r="788" spans="1:28" ht="15" customHeight="1" x14ac:dyDescent="0.25">
      <c r="A788" s="97" t="s">
        <v>2303</v>
      </c>
      <c r="B788" s="98">
        <v>7</v>
      </c>
      <c r="C788" s="99" t="s">
        <v>318</v>
      </c>
      <c r="D788" s="99" t="s">
        <v>452</v>
      </c>
      <c r="E788" s="97" t="s">
        <v>4</v>
      </c>
      <c r="F788" s="100" t="s">
        <v>658</v>
      </c>
      <c r="G788" s="99" t="s">
        <v>1233</v>
      </c>
      <c r="H788" s="101">
        <v>44361</v>
      </c>
      <c r="I788" s="101">
        <v>44448</v>
      </c>
      <c r="J788" s="102" t="s">
        <v>2726</v>
      </c>
      <c r="K788" s="103" t="s">
        <v>2640</v>
      </c>
      <c r="L788" s="104" t="s">
        <v>2679</v>
      </c>
      <c r="M788" s="105">
        <v>0</v>
      </c>
      <c r="N788" s="106">
        <v>6500</v>
      </c>
      <c r="O788" s="103" t="s">
        <v>2944</v>
      </c>
      <c r="P788" s="101">
        <v>44448</v>
      </c>
      <c r="Q788" s="103" t="s">
        <v>2945</v>
      </c>
      <c r="R788" s="106">
        <v>6500</v>
      </c>
      <c r="S788" s="110"/>
      <c r="T788" s="104"/>
      <c r="U788" s="102" t="s">
        <v>11</v>
      </c>
      <c r="V788" s="102" t="s">
        <v>12</v>
      </c>
      <c r="W788" s="102" t="s">
        <v>13</v>
      </c>
      <c r="X788" s="102" t="s">
        <v>14</v>
      </c>
      <c r="Y788" s="108">
        <v>6250</v>
      </c>
      <c r="Z788" s="108">
        <v>9161101</v>
      </c>
      <c r="AA788" s="138">
        <v>0.38235294117647056</v>
      </c>
      <c r="AB788" s="111" t="s">
        <v>2642</v>
      </c>
    </row>
    <row r="789" spans="1:28" ht="15" customHeight="1" x14ac:dyDescent="0.25">
      <c r="A789" s="97" t="s">
        <v>1893</v>
      </c>
      <c r="B789" s="98">
        <v>7</v>
      </c>
      <c r="C789" s="97" t="s">
        <v>1656</v>
      </c>
      <c r="D789" s="99" t="s">
        <v>452</v>
      </c>
      <c r="E789" s="97" t="s">
        <v>4</v>
      </c>
      <c r="F789" s="100" t="s">
        <v>492</v>
      </c>
      <c r="G789" s="99" t="s">
        <v>140</v>
      </c>
      <c r="H789" s="101">
        <v>43770</v>
      </c>
      <c r="I789" s="101">
        <v>43864</v>
      </c>
      <c r="J789" s="102" t="s">
        <v>6</v>
      </c>
      <c r="K789" s="103" t="s">
        <v>147</v>
      </c>
      <c r="L789" s="104" t="s">
        <v>148</v>
      </c>
      <c r="M789" s="105">
        <v>0</v>
      </c>
      <c r="N789" s="106">
        <v>23990.6</v>
      </c>
      <c r="O789" s="103">
        <v>3207761219</v>
      </c>
      <c r="P789" s="101">
        <v>43864</v>
      </c>
      <c r="Q789" s="103" t="s">
        <v>604</v>
      </c>
      <c r="R789" s="106">
        <v>23990.6</v>
      </c>
      <c r="S789" s="110"/>
      <c r="T789" s="104"/>
      <c r="U789" s="102" t="s">
        <v>11</v>
      </c>
      <c r="V789" s="102" t="s">
        <v>12</v>
      </c>
      <c r="W789" s="102" t="s">
        <v>13</v>
      </c>
      <c r="X789" s="102" t="s">
        <v>14</v>
      </c>
      <c r="Y789" s="108">
        <v>4300</v>
      </c>
      <c r="Z789" s="108">
        <v>9161101</v>
      </c>
      <c r="AA789" s="138">
        <v>5.5749539270280715E-2</v>
      </c>
      <c r="AB789" s="111" t="s">
        <v>2851</v>
      </c>
    </row>
    <row r="790" spans="1:28" ht="15" customHeight="1" x14ac:dyDescent="0.25">
      <c r="A790" s="97" t="s">
        <v>1893</v>
      </c>
      <c r="B790" s="98">
        <v>7</v>
      </c>
      <c r="C790" s="97" t="s">
        <v>1656</v>
      </c>
      <c r="D790" s="99" t="s">
        <v>452</v>
      </c>
      <c r="E790" s="97" t="s">
        <v>4</v>
      </c>
      <c r="F790" s="100" t="s">
        <v>492</v>
      </c>
      <c r="G790" s="99" t="s">
        <v>140</v>
      </c>
      <c r="H790" s="101">
        <v>43770</v>
      </c>
      <c r="I790" s="101">
        <v>43864</v>
      </c>
      <c r="J790" s="102" t="s">
        <v>6</v>
      </c>
      <c r="K790" s="103" t="s">
        <v>147</v>
      </c>
      <c r="L790" s="104" t="s">
        <v>148</v>
      </c>
      <c r="M790" s="105">
        <v>0</v>
      </c>
      <c r="N790" s="106">
        <v>14247.57</v>
      </c>
      <c r="O790" s="103">
        <v>3207761219</v>
      </c>
      <c r="P790" s="101">
        <v>43864</v>
      </c>
      <c r="Q790" s="103" t="s">
        <v>604</v>
      </c>
      <c r="R790" s="106">
        <v>14247.57</v>
      </c>
      <c r="S790" s="110"/>
      <c r="T790" s="104"/>
      <c r="U790" s="102" t="s">
        <v>11</v>
      </c>
      <c r="V790" s="102" t="s">
        <v>12</v>
      </c>
      <c r="W790" s="102" t="s">
        <v>13</v>
      </c>
      <c r="X790" s="102" t="s">
        <v>14</v>
      </c>
      <c r="Y790" s="108">
        <v>4400</v>
      </c>
      <c r="Z790" s="108">
        <v>9161101</v>
      </c>
      <c r="AA790" s="138">
        <v>3.3108611840515598E-2</v>
      </c>
      <c r="AB790" s="111" t="s">
        <v>2851</v>
      </c>
    </row>
    <row r="791" spans="1:28" ht="15" customHeight="1" x14ac:dyDescent="0.25">
      <c r="A791" s="97" t="s">
        <v>1892</v>
      </c>
      <c r="B791" s="98">
        <v>7</v>
      </c>
      <c r="C791" s="97" t="s">
        <v>1566</v>
      </c>
      <c r="D791" s="99" t="s">
        <v>452</v>
      </c>
      <c r="E791" s="97" t="s">
        <v>4</v>
      </c>
      <c r="F791" s="100" t="s">
        <v>591</v>
      </c>
      <c r="G791" s="97" t="s">
        <v>1231</v>
      </c>
      <c r="H791" s="101">
        <v>43971</v>
      </c>
      <c r="I791" s="101">
        <v>44060</v>
      </c>
      <c r="J791" s="102" t="s">
        <v>1051</v>
      </c>
      <c r="K791" s="103" t="s">
        <v>829</v>
      </c>
      <c r="L791" s="104" t="s">
        <v>853</v>
      </c>
      <c r="M791" s="105">
        <v>0</v>
      </c>
      <c r="N791" s="106">
        <v>2600</v>
      </c>
      <c r="O791" s="103" t="s">
        <v>1127</v>
      </c>
      <c r="P791" s="101">
        <v>44060</v>
      </c>
      <c r="Q791" s="103" t="s">
        <v>1121</v>
      </c>
      <c r="R791" s="106">
        <v>2600</v>
      </c>
      <c r="S791" s="102"/>
      <c r="T791" s="104"/>
      <c r="U791" s="102" t="s">
        <v>11</v>
      </c>
      <c r="V791" s="102" t="s">
        <v>12</v>
      </c>
      <c r="W791" s="102" t="s">
        <v>13</v>
      </c>
      <c r="X791" s="102" t="s">
        <v>14</v>
      </c>
      <c r="Y791" s="108">
        <v>5850</v>
      </c>
      <c r="Z791" s="108">
        <v>9161101</v>
      </c>
      <c r="AA791" s="138">
        <v>1</v>
      </c>
      <c r="AB791" s="99" t="s">
        <v>1205</v>
      </c>
    </row>
    <row r="792" spans="1:28" ht="15" customHeight="1" x14ac:dyDescent="0.25">
      <c r="A792" s="97" t="s">
        <v>1895</v>
      </c>
      <c r="B792" s="98">
        <v>7</v>
      </c>
      <c r="C792" s="97" t="s">
        <v>318</v>
      </c>
      <c r="D792" s="99" t="s">
        <v>452</v>
      </c>
      <c r="E792" s="97" t="s">
        <v>441</v>
      </c>
      <c r="F792" s="100" t="s">
        <v>442</v>
      </c>
      <c r="G792" s="97" t="s">
        <v>318</v>
      </c>
      <c r="H792" s="101">
        <v>43647</v>
      </c>
      <c r="I792" s="101">
        <v>43816</v>
      </c>
      <c r="J792" s="102" t="s">
        <v>6</v>
      </c>
      <c r="K792" s="103"/>
      <c r="L792" s="104" t="s">
        <v>513</v>
      </c>
      <c r="M792" s="105">
        <v>0</v>
      </c>
      <c r="N792" s="106">
        <v>25747.66</v>
      </c>
      <c r="O792" s="103" t="s">
        <v>483</v>
      </c>
      <c r="P792" s="101">
        <v>43816</v>
      </c>
      <c r="Q792" s="103" t="s">
        <v>520</v>
      </c>
      <c r="R792" s="106">
        <v>25747.66</v>
      </c>
      <c r="S792" s="102"/>
      <c r="T792" s="104"/>
      <c r="U792" s="102" t="s">
        <v>11</v>
      </c>
      <c r="V792" s="102" t="s">
        <v>12</v>
      </c>
      <c r="W792" s="102" t="s">
        <v>13</v>
      </c>
      <c r="X792" s="102" t="s">
        <v>14</v>
      </c>
      <c r="Y792" s="108">
        <v>6250</v>
      </c>
      <c r="Z792" s="108">
        <v>9161105</v>
      </c>
      <c r="AA792" s="138">
        <v>5.6298555083795169E-3</v>
      </c>
      <c r="AB792" s="99" t="s">
        <v>1021</v>
      </c>
    </row>
    <row r="793" spans="1:28" ht="15" customHeight="1" x14ac:dyDescent="0.25">
      <c r="A793" s="97" t="s">
        <v>1895</v>
      </c>
      <c r="B793" s="98">
        <v>7</v>
      </c>
      <c r="C793" s="97" t="s">
        <v>318</v>
      </c>
      <c r="D793" s="99" t="s">
        <v>452</v>
      </c>
      <c r="E793" s="97" t="s">
        <v>441</v>
      </c>
      <c r="F793" s="100" t="s">
        <v>442</v>
      </c>
      <c r="G793" s="97" t="s">
        <v>318</v>
      </c>
      <c r="H793" s="101">
        <v>43647</v>
      </c>
      <c r="I793" s="101">
        <v>44364</v>
      </c>
      <c r="J793" s="102" t="s">
        <v>1051</v>
      </c>
      <c r="K793" s="103"/>
      <c r="L793" s="104" t="s">
        <v>513</v>
      </c>
      <c r="M793" s="105">
        <v>0</v>
      </c>
      <c r="N793" s="106">
        <v>231728.94</v>
      </c>
      <c r="O793" s="103" t="s">
        <v>1085</v>
      </c>
      <c r="P793" s="101">
        <v>44364</v>
      </c>
      <c r="Q793" s="103" t="s">
        <v>2674</v>
      </c>
      <c r="R793" s="106">
        <v>231728.94</v>
      </c>
      <c r="S793" s="102"/>
      <c r="T793" s="104"/>
      <c r="U793" s="102" t="s">
        <v>11</v>
      </c>
      <c r="V793" s="102" t="s">
        <v>12</v>
      </c>
      <c r="W793" s="102" t="s">
        <v>13</v>
      </c>
      <c r="X793" s="102" t="s">
        <v>14</v>
      </c>
      <c r="Y793" s="108">
        <v>6250</v>
      </c>
      <c r="Z793" s="108">
        <v>9161105</v>
      </c>
      <c r="AA793" s="138">
        <v>5.066869957541565E-2</v>
      </c>
      <c r="AB793" s="99" t="s">
        <v>1021</v>
      </c>
    </row>
    <row r="794" spans="1:28" ht="15" customHeight="1" x14ac:dyDescent="0.25">
      <c r="A794" s="97" t="s">
        <v>1895</v>
      </c>
      <c r="B794" s="98">
        <v>7</v>
      </c>
      <c r="C794" s="97" t="s">
        <v>318</v>
      </c>
      <c r="D794" s="99" t="s">
        <v>452</v>
      </c>
      <c r="E794" s="97" t="s">
        <v>441</v>
      </c>
      <c r="F794" s="100" t="s">
        <v>442</v>
      </c>
      <c r="G794" s="97" t="s">
        <v>318</v>
      </c>
      <c r="H794" s="101">
        <v>43647</v>
      </c>
      <c r="I794" s="101">
        <v>45673</v>
      </c>
      <c r="J794" s="102" t="s">
        <v>2726</v>
      </c>
      <c r="K794" s="103" t="s">
        <v>453</v>
      </c>
      <c r="L794" s="104" t="s">
        <v>513</v>
      </c>
      <c r="M794" s="105">
        <v>13551.399999999994</v>
      </c>
      <c r="N794" s="106">
        <v>13551.399999999994</v>
      </c>
      <c r="O794" s="103"/>
      <c r="P794" s="101"/>
      <c r="Q794" s="103"/>
      <c r="R794" s="106">
        <v>0</v>
      </c>
      <c r="S794" s="102"/>
      <c r="T794" s="104"/>
      <c r="U794" s="102" t="s">
        <v>11</v>
      </c>
      <c r="V794" s="102" t="s">
        <v>12</v>
      </c>
      <c r="W794" s="102" t="s">
        <v>13</v>
      </c>
      <c r="X794" s="102" t="s">
        <v>14</v>
      </c>
      <c r="Y794" s="108">
        <v>6250</v>
      </c>
      <c r="Z794" s="108">
        <v>9161105</v>
      </c>
      <c r="AA794" s="138">
        <v>0</v>
      </c>
      <c r="AB794" s="99" t="s">
        <v>1021</v>
      </c>
    </row>
    <row r="795" spans="1:28" ht="15" customHeight="1" x14ac:dyDescent="0.25">
      <c r="A795" s="97" t="s">
        <v>1896</v>
      </c>
      <c r="B795" s="98">
        <v>7</v>
      </c>
      <c r="C795" s="97" t="s">
        <v>1564</v>
      </c>
      <c r="D795" s="99" t="s">
        <v>452</v>
      </c>
      <c r="E795" s="97" t="s">
        <v>1043</v>
      </c>
      <c r="F795" s="100" t="s">
        <v>468</v>
      </c>
      <c r="G795" s="97" t="s">
        <v>469</v>
      </c>
      <c r="H795" s="101">
        <v>43836</v>
      </c>
      <c r="I795" s="101">
        <v>45118</v>
      </c>
      <c r="J795" s="102" t="s">
        <v>2726</v>
      </c>
      <c r="K795" s="103" t="s">
        <v>527</v>
      </c>
      <c r="L795" s="104" t="s">
        <v>807</v>
      </c>
      <c r="M795" s="105">
        <v>1200</v>
      </c>
      <c r="N795" s="106">
        <v>1200</v>
      </c>
      <c r="O795" s="103"/>
      <c r="P795" s="101"/>
      <c r="Q795" s="103"/>
      <c r="R795" s="106">
        <v>0</v>
      </c>
      <c r="S795" s="102"/>
      <c r="T795" s="104"/>
      <c r="U795" s="102" t="s">
        <v>11</v>
      </c>
      <c r="V795" s="102" t="s">
        <v>12</v>
      </c>
      <c r="W795" s="102" t="s">
        <v>13</v>
      </c>
      <c r="X795" s="102" t="s">
        <v>14</v>
      </c>
      <c r="Y795" s="108">
        <v>6281</v>
      </c>
      <c r="Z795" s="108">
        <v>9161104</v>
      </c>
      <c r="AA795" s="138">
        <v>0</v>
      </c>
      <c r="AB795" s="99" t="s">
        <v>1002</v>
      </c>
    </row>
    <row r="796" spans="1:28" ht="15" customHeight="1" x14ac:dyDescent="0.25">
      <c r="A796" s="97" t="s">
        <v>2168</v>
      </c>
      <c r="B796" s="98">
        <v>7</v>
      </c>
      <c r="C796" s="97" t="s">
        <v>1655</v>
      </c>
      <c r="D796" s="99" t="s">
        <v>452</v>
      </c>
      <c r="E796" s="97" t="s">
        <v>1266</v>
      </c>
      <c r="F796" s="100" t="s">
        <v>418</v>
      </c>
      <c r="G796" s="97" t="s">
        <v>3138</v>
      </c>
      <c r="H796" s="101">
        <v>44272</v>
      </c>
      <c r="I796" s="101">
        <v>44285</v>
      </c>
      <c r="J796" s="102" t="s">
        <v>1051</v>
      </c>
      <c r="K796" s="103" t="s">
        <v>2166</v>
      </c>
      <c r="L796" s="104" t="s">
        <v>2271</v>
      </c>
      <c r="M796" s="105">
        <v>0</v>
      </c>
      <c r="N796" s="106">
        <v>891</v>
      </c>
      <c r="O796" s="103" t="s">
        <v>271</v>
      </c>
      <c r="P796" s="101">
        <v>44285</v>
      </c>
      <c r="Q796" s="103" t="s">
        <v>2273</v>
      </c>
      <c r="R796" s="106">
        <v>891</v>
      </c>
      <c r="S796" s="102" t="s">
        <v>2372</v>
      </c>
      <c r="T796" s="104"/>
      <c r="U796" s="102" t="s">
        <v>11</v>
      </c>
      <c r="V796" s="102" t="s">
        <v>12</v>
      </c>
      <c r="W796" s="102" t="s">
        <v>13</v>
      </c>
      <c r="X796" s="102" t="s">
        <v>14</v>
      </c>
      <c r="Y796" s="108">
        <v>6230</v>
      </c>
      <c r="Z796" s="108">
        <v>9161103</v>
      </c>
      <c r="AA796" s="138">
        <v>0.12558139534883722</v>
      </c>
      <c r="AB796" s="99" t="s">
        <v>2176</v>
      </c>
    </row>
    <row r="797" spans="1:28" ht="15" customHeight="1" x14ac:dyDescent="0.25">
      <c r="A797" s="97" t="s">
        <v>1897</v>
      </c>
      <c r="B797" s="98">
        <v>7</v>
      </c>
      <c r="C797" s="97" t="s">
        <v>1571</v>
      </c>
      <c r="D797" s="99" t="s">
        <v>452</v>
      </c>
      <c r="E797" s="97" t="s">
        <v>1266</v>
      </c>
      <c r="F797" s="100" t="s">
        <v>395</v>
      </c>
      <c r="G797" s="97" t="s">
        <v>351</v>
      </c>
      <c r="H797" s="101">
        <v>44124</v>
      </c>
      <c r="I797" s="101">
        <v>44232</v>
      </c>
      <c r="J797" s="102" t="s">
        <v>1051</v>
      </c>
      <c r="K797" s="103"/>
      <c r="L797" s="104" t="s">
        <v>1385</v>
      </c>
      <c r="M797" s="105">
        <v>0</v>
      </c>
      <c r="N797" s="106">
        <v>7275</v>
      </c>
      <c r="O797" s="103">
        <v>28229</v>
      </c>
      <c r="P797" s="101">
        <v>44232</v>
      </c>
      <c r="Q797" s="103" t="s">
        <v>1706</v>
      </c>
      <c r="R797" s="106">
        <v>7275</v>
      </c>
      <c r="S797" s="102" t="s">
        <v>2372</v>
      </c>
      <c r="T797" s="104"/>
      <c r="U797" s="102" t="s">
        <v>11</v>
      </c>
      <c r="V797" s="102" t="s">
        <v>12</v>
      </c>
      <c r="W797" s="102" t="s">
        <v>13</v>
      </c>
      <c r="X797" s="102" t="s">
        <v>14</v>
      </c>
      <c r="Y797" s="108">
        <v>6210</v>
      </c>
      <c r="Z797" s="108">
        <v>9161103</v>
      </c>
      <c r="AA797" s="138">
        <v>1.8653846153846153E-2</v>
      </c>
      <c r="AB797" s="99" t="s">
        <v>1342</v>
      </c>
    </row>
    <row r="798" spans="1:28" ht="15" customHeight="1" x14ac:dyDescent="0.25">
      <c r="A798" s="97" t="s">
        <v>1897</v>
      </c>
      <c r="B798" s="98">
        <v>7</v>
      </c>
      <c r="C798" s="97" t="s">
        <v>1571</v>
      </c>
      <c r="D798" s="99" t="s">
        <v>452</v>
      </c>
      <c r="E798" s="97" t="s">
        <v>1266</v>
      </c>
      <c r="F798" s="100" t="s">
        <v>395</v>
      </c>
      <c r="G798" s="97" t="s">
        <v>351</v>
      </c>
      <c r="H798" s="101">
        <v>44124</v>
      </c>
      <c r="I798" s="101">
        <v>44236</v>
      </c>
      <c r="J798" s="102" t="s">
        <v>1051</v>
      </c>
      <c r="K798" s="103"/>
      <c r="L798" s="104" t="s">
        <v>1385</v>
      </c>
      <c r="M798" s="105">
        <v>0</v>
      </c>
      <c r="N798" s="106">
        <v>7275</v>
      </c>
      <c r="O798" s="103">
        <v>28290</v>
      </c>
      <c r="P798" s="101">
        <v>44236</v>
      </c>
      <c r="Q798" s="103" t="s">
        <v>1735</v>
      </c>
      <c r="R798" s="106">
        <v>7275</v>
      </c>
      <c r="S798" s="102" t="s">
        <v>2372</v>
      </c>
      <c r="T798" s="104"/>
      <c r="U798" s="102" t="s">
        <v>11</v>
      </c>
      <c r="V798" s="102" t="s">
        <v>12</v>
      </c>
      <c r="W798" s="102" t="s">
        <v>13</v>
      </c>
      <c r="X798" s="102" t="s">
        <v>14</v>
      </c>
      <c r="Y798" s="108">
        <v>6210</v>
      </c>
      <c r="Z798" s="108">
        <v>9161103</v>
      </c>
      <c r="AA798" s="138">
        <v>1.8653846153846153E-2</v>
      </c>
      <c r="AB798" s="99" t="s">
        <v>1342</v>
      </c>
    </row>
    <row r="799" spans="1:28" ht="15" customHeight="1" x14ac:dyDescent="0.25">
      <c r="A799" s="97" t="s">
        <v>1897</v>
      </c>
      <c r="B799" s="98">
        <v>7</v>
      </c>
      <c r="C799" s="97" t="s">
        <v>1571</v>
      </c>
      <c r="D799" s="99" t="s">
        <v>452</v>
      </c>
      <c r="E799" s="97" t="s">
        <v>1266</v>
      </c>
      <c r="F799" s="100" t="s">
        <v>395</v>
      </c>
      <c r="G799" s="97" t="s">
        <v>351</v>
      </c>
      <c r="H799" s="101">
        <v>44124</v>
      </c>
      <c r="I799" s="101">
        <v>44279</v>
      </c>
      <c r="J799" s="102" t="s">
        <v>1051</v>
      </c>
      <c r="K799" s="103"/>
      <c r="L799" s="104" t="s">
        <v>1385</v>
      </c>
      <c r="M799" s="105">
        <v>0</v>
      </c>
      <c r="N799" s="106">
        <v>7275</v>
      </c>
      <c r="O799" s="103">
        <v>28386</v>
      </c>
      <c r="P799" s="101">
        <v>44279</v>
      </c>
      <c r="Q799" s="103" t="s">
        <v>2253</v>
      </c>
      <c r="R799" s="106">
        <v>7275</v>
      </c>
      <c r="S799" s="102" t="s">
        <v>2372</v>
      </c>
      <c r="T799" s="104"/>
      <c r="U799" s="102" t="s">
        <v>11</v>
      </c>
      <c r="V799" s="102" t="s">
        <v>12</v>
      </c>
      <c r="W799" s="102" t="s">
        <v>13</v>
      </c>
      <c r="X799" s="102" t="s">
        <v>14</v>
      </c>
      <c r="Y799" s="108">
        <v>6210</v>
      </c>
      <c r="Z799" s="108">
        <v>9161103</v>
      </c>
      <c r="AA799" s="138">
        <v>1.8653846153846153E-2</v>
      </c>
      <c r="AB799" s="99" t="s">
        <v>1342</v>
      </c>
    </row>
    <row r="800" spans="1:28" ht="15" customHeight="1" x14ac:dyDescent="0.25">
      <c r="A800" s="97" t="s">
        <v>1897</v>
      </c>
      <c r="B800" s="98">
        <v>7</v>
      </c>
      <c r="C800" s="97" t="s">
        <v>1571</v>
      </c>
      <c r="D800" s="99" t="s">
        <v>452</v>
      </c>
      <c r="E800" s="97" t="s">
        <v>1266</v>
      </c>
      <c r="F800" s="100" t="s">
        <v>395</v>
      </c>
      <c r="G800" s="97" t="s">
        <v>351</v>
      </c>
      <c r="H800" s="101">
        <v>44124</v>
      </c>
      <c r="I800" s="101">
        <v>44342</v>
      </c>
      <c r="J800" s="102" t="s">
        <v>1051</v>
      </c>
      <c r="K800" s="103"/>
      <c r="L800" s="104" t="s">
        <v>1385</v>
      </c>
      <c r="M800" s="105">
        <v>0</v>
      </c>
      <c r="N800" s="106">
        <v>2425</v>
      </c>
      <c r="O800" s="103">
        <v>28515</v>
      </c>
      <c r="P800" s="101">
        <v>44342</v>
      </c>
      <c r="Q800" s="103" t="s">
        <v>2570</v>
      </c>
      <c r="R800" s="106">
        <v>2425</v>
      </c>
      <c r="S800" s="102" t="s">
        <v>2372</v>
      </c>
      <c r="T800" s="104"/>
      <c r="U800" s="102" t="s">
        <v>11</v>
      </c>
      <c r="V800" s="102" t="s">
        <v>12</v>
      </c>
      <c r="W800" s="102" t="s">
        <v>13</v>
      </c>
      <c r="X800" s="102" t="s">
        <v>14</v>
      </c>
      <c r="Y800" s="108">
        <v>6210</v>
      </c>
      <c r="Z800" s="108">
        <v>9161103</v>
      </c>
      <c r="AA800" s="138">
        <v>6.2179487179487179E-3</v>
      </c>
      <c r="AB800" s="99" t="s">
        <v>1342</v>
      </c>
    </row>
    <row r="801" spans="1:28" ht="15" customHeight="1" x14ac:dyDescent="0.25">
      <c r="A801" s="97" t="s">
        <v>1897</v>
      </c>
      <c r="B801" s="98">
        <v>7</v>
      </c>
      <c r="C801" s="97" t="s">
        <v>1571</v>
      </c>
      <c r="D801" s="99" t="s">
        <v>452</v>
      </c>
      <c r="E801" s="97" t="s">
        <v>1266</v>
      </c>
      <c r="F801" s="100" t="s">
        <v>395</v>
      </c>
      <c r="G801" s="97" t="s">
        <v>351</v>
      </c>
      <c r="H801" s="101">
        <v>44124</v>
      </c>
      <c r="I801" s="101">
        <v>44342</v>
      </c>
      <c r="J801" s="102" t="s">
        <v>1051</v>
      </c>
      <c r="K801" s="103"/>
      <c r="L801" s="104" t="s">
        <v>1385</v>
      </c>
      <c r="M801" s="105">
        <v>0</v>
      </c>
      <c r="N801" s="106">
        <v>9700</v>
      </c>
      <c r="O801" s="103">
        <v>28609</v>
      </c>
      <c r="P801" s="101">
        <v>44342</v>
      </c>
      <c r="Q801" s="103" t="s">
        <v>2570</v>
      </c>
      <c r="R801" s="106">
        <v>9700</v>
      </c>
      <c r="S801" s="102" t="s">
        <v>2372</v>
      </c>
      <c r="T801" s="104"/>
      <c r="U801" s="102" t="s">
        <v>11</v>
      </c>
      <c r="V801" s="102" t="s">
        <v>12</v>
      </c>
      <c r="W801" s="102" t="s">
        <v>13</v>
      </c>
      <c r="X801" s="102" t="s">
        <v>14</v>
      </c>
      <c r="Y801" s="108">
        <v>6210</v>
      </c>
      <c r="Z801" s="108">
        <v>9161103</v>
      </c>
      <c r="AA801" s="138">
        <v>2.4871794871794872E-2</v>
      </c>
      <c r="AB801" s="99" t="s">
        <v>1342</v>
      </c>
    </row>
    <row r="802" spans="1:28" ht="15" customHeight="1" x14ac:dyDescent="0.25">
      <c r="A802" s="97" t="s">
        <v>1897</v>
      </c>
      <c r="B802" s="98">
        <v>7</v>
      </c>
      <c r="C802" s="97" t="s">
        <v>1571</v>
      </c>
      <c r="D802" s="99" t="s">
        <v>452</v>
      </c>
      <c r="E802" s="97" t="s">
        <v>1266</v>
      </c>
      <c r="F802" s="100" t="s">
        <v>395</v>
      </c>
      <c r="G802" s="97" t="s">
        <v>351</v>
      </c>
      <c r="H802" s="101">
        <v>44124</v>
      </c>
      <c r="I802" s="101">
        <v>44370</v>
      </c>
      <c r="J802" s="102" t="s">
        <v>1051</v>
      </c>
      <c r="K802" s="103"/>
      <c r="L802" s="104" t="s">
        <v>1385</v>
      </c>
      <c r="M802" s="105">
        <v>0</v>
      </c>
      <c r="N802" s="106">
        <v>1455</v>
      </c>
      <c r="O802" s="103">
        <v>28685</v>
      </c>
      <c r="P802" s="101">
        <v>44370</v>
      </c>
      <c r="Q802" s="103" t="s">
        <v>2707</v>
      </c>
      <c r="R802" s="106">
        <v>1455</v>
      </c>
      <c r="S802" s="102" t="s">
        <v>2372</v>
      </c>
      <c r="T802" s="104"/>
      <c r="U802" s="102" t="s">
        <v>11</v>
      </c>
      <c r="V802" s="102" t="s">
        <v>12</v>
      </c>
      <c r="W802" s="102" t="s">
        <v>13</v>
      </c>
      <c r="X802" s="102" t="s">
        <v>14</v>
      </c>
      <c r="Y802" s="108">
        <v>6210</v>
      </c>
      <c r="Z802" s="108">
        <v>9161103</v>
      </c>
      <c r="AA802" s="138">
        <v>3.7307692307692306E-3</v>
      </c>
      <c r="AB802" s="99" t="s">
        <v>1342</v>
      </c>
    </row>
    <row r="803" spans="1:28" ht="15" customHeight="1" x14ac:dyDescent="0.25">
      <c r="A803" s="97" t="s">
        <v>1897</v>
      </c>
      <c r="B803" s="98">
        <v>7</v>
      </c>
      <c r="C803" s="97" t="s">
        <v>1571</v>
      </c>
      <c r="D803" s="99" t="s">
        <v>452</v>
      </c>
      <c r="E803" s="97" t="s">
        <v>1266</v>
      </c>
      <c r="F803" s="100" t="s">
        <v>395</v>
      </c>
      <c r="G803" s="97" t="s">
        <v>351</v>
      </c>
      <c r="H803" s="101">
        <v>44124</v>
      </c>
      <c r="I803" s="101">
        <v>44448</v>
      </c>
      <c r="J803" s="102" t="s">
        <v>2726</v>
      </c>
      <c r="K803" s="103"/>
      <c r="L803" s="104" t="s">
        <v>1385</v>
      </c>
      <c r="M803" s="105">
        <v>0</v>
      </c>
      <c r="N803" s="106">
        <v>970</v>
      </c>
      <c r="O803" s="103">
        <v>28834</v>
      </c>
      <c r="P803" s="101">
        <v>44448</v>
      </c>
      <c r="Q803" s="103" t="s">
        <v>2972</v>
      </c>
      <c r="R803" s="106">
        <v>970</v>
      </c>
      <c r="S803" s="102" t="s">
        <v>2372</v>
      </c>
      <c r="T803" s="104"/>
      <c r="U803" s="102" t="s">
        <v>11</v>
      </c>
      <c r="V803" s="102" t="s">
        <v>12</v>
      </c>
      <c r="W803" s="102" t="s">
        <v>13</v>
      </c>
      <c r="X803" s="102" t="s">
        <v>14</v>
      </c>
      <c r="Y803" s="108">
        <v>6210</v>
      </c>
      <c r="Z803" s="108">
        <v>9161103</v>
      </c>
      <c r="AA803" s="139">
        <v>2.4871794871794872E-3</v>
      </c>
      <c r="AB803" s="99" t="s">
        <v>1342</v>
      </c>
    </row>
    <row r="804" spans="1:28" ht="15" customHeight="1" x14ac:dyDescent="0.25">
      <c r="A804" s="97" t="s">
        <v>1897</v>
      </c>
      <c r="B804" s="98">
        <v>7</v>
      </c>
      <c r="C804" s="97" t="s">
        <v>1571</v>
      </c>
      <c r="D804" s="99" t="s">
        <v>452</v>
      </c>
      <c r="E804" s="97" t="s">
        <v>1266</v>
      </c>
      <c r="F804" s="100" t="s">
        <v>395</v>
      </c>
      <c r="G804" s="97" t="s">
        <v>351</v>
      </c>
      <c r="H804" s="101">
        <v>44124</v>
      </c>
      <c r="I804" s="101">
        <v>45950</v>
      </c>
      <c r="J804" s="102" t="s">
        <v>2726</v>
      </c>
      <c r="K804" s="103" t="s">
        <v>1340</v>
      </c>
      <c r="L804" s="104" t="s">
        <v>1385</v>
      </c>
      <c r="M804" s="105">
        <v>12125</v>
      </c>
      <c r="N804" s="106">
        <v>12125</v>
      </c>
      <c r="O804" s="103"/>
      <c r="P804" s="101"/>
      <c r="Q804" s="103"/>
      <c r="R804" s="106">
        <v>0</v>
      </c>
      <c r="S804" s="102" t="s">
        <v>2372</v>
      </c>
      <c r="T804" s="104"/>
      <c r="U804" s="102" t="s">
        <v>11</v>
      </c>
      <c r="V804" s="102" t="s">
        <v>12</v>
      </c>
      <c r="W804" s="102" t="s">
        <v>13</v>
      </c>
      <c r="X804" s="102" t="s">
        <v>14</v>
      </c>
      <c r="Y804" s="108">
        <v>6210</v>
      </c>
      <c r="Z804" s="108">
        <v>9161103</v>
      </c>
      <c r="AA804" s="138">
        <v>0</v>
      </c>
      <c r="AB804" s="99" t="s">
        <v>1342</v>
      </c>
    </row>
    <row r="805" spans="1:28" ht="15" customHeight="1" x14ac:dyDescent="0.25">
      <c r="A805" s="97" t="s">
        <v>1899</v>
      </c>
      <c r="B805" s="98">
        <v>5</v>
      </c>
      <c r="C805" s="99" t="s">
        <v>1562</v>
      </c>
      <c r="D805" s="99" t="s">
        <v>320</v>
      </c>
      <c r="E805" s="97" t="s">
        <v>4</v>
      </c>
      <c r="F805" s="100" t="s">
        <v>5</v>
      </c>
      <c r="G805" s="97" t="s">
        <v>1288</v>
      </c>
      <c r="H805" s="101">
        <v>43647</v>
      </c>
      <c r="I805" s="101">
        <v>43748</v>
      </c>
      <c r="J805" s="102" t="s">
        <v>6</v>
      </c>
      <c r="K805" s="103" t="s">
        <v>7</v>
      </c>
      <c r="L805" s="104" t="s">
        <v>8</v>
      </c>
      <c r="M805" s="105">
        <v>0</v>
      </c>
      <c r="N805" s="106">
        <v>13647.1</v>
      </c>
      <c r="O805" s="103" t="s">
        <v>26</v>
      </c>
      <c r="P805" s="101">
        <v>43748</v>
      </c>
      <c r="Q805" s="103" t="s">
        <v>25</v>
      </c>
      <c r="R805" s="106">
        <v>13647.1</v>
      </c>
      <c r="S805" s="102"/>
      <c r="T805" s="104"/>
      <c r="U805" s="102" t="s">
        <v>11</v>
      </c>
      <c r="V805" s="102" t="s">
        <v>12</v>
      </c>
      <c r="W805" s="102" t="s">
        <v>13</v>
      </c>
      <c r="X805" s="102" t="s">
        <v>14</v>
      </c>
      <c r="Y805" s="108">
        <v>4300</v>
      </c>
      <c r="Z805" s="108">
        <v>9401101</v>
      </c>
      <c r="AA805" s="138">
        <v>3.1411035545571707E-3</v>
      </c>
      <c r="AB805" s="99" t="s">
        <v>2852</v>
      </c>
    </row>
    <row r="806" spans="1:28" ht="15" customHeight="1" x14ac:dyDescent="0.25">
      <c r="A806" s="97" t="s">
        <v>1899</v>
      </c>
      <c r="B806" s="98">
        <v>5</v>
      </c>
      <c r="C806" s="99" t="s">
        <v>1562</v>
      </c>
      <c r="D806" s="99" t="s">
        <v>320</v>
      </c>
      <c r="E806" s="97" t="s">
        <v>4</v>
      </c>
      <c r="F806" s="100" t="s">
        <v>5</v>
      </c>
      <c r="G806" s="97" t="s">
        <v>1288</v>
      </c>
      <c r="H806" s="101">
        <v>43647</v>
      </c>
      <c r="I806" s="101">
        <v>43748</v>
      </c>
      <c r="J806" s="102" t="s">
        <v>6</v>
      </c>
      <c r="K806" s="103" t="s">
        <v>7</v>
      </c>
      <c r="L806" s="104" t="s">
        <v>8</v>
      </c>
      <c r="M806" s="105">
        <v>0</v>
      </c>
      <c r="N806" s="106">
        <v>20275.68</v>
      </c>
      <c r="O806" s="103" t="s">
        <v>41</v>
      </c>
      <c r="P806" s="101">
        <v>43748</v>
      </c>
      <c r="Q806" s="103" t="s">
        <v>25</v>
      </c>
      <c r="R806" s="106">
        <v>20275.68</v>
      </c>
      <c r="S806" s="102"/>
      <c r="T806" s="104"/>
      <c r="U806" s="102" t="s">
        <v>11</v>
      </c>
      <c r="V806" s="102" t="s">
        <v>12</v>
      </c>
      <c r="W806" s="102" t="s">
        <v>13</v>
      </c>
      <c r="X806" s="102" t="s">
        <v>14</v>
      </c>
      <c r="Y806" s="108">
        <v>4300</v>
      </c>
      <c r="Z806" s="108">
        <v>9401101</v>
      </c>
      <c r="AA806" s="138">
        <v>4.6667797934406381E-3</v>
      </c>
      <c r="AB806" s="99" t="s">
        <v>2852</v>
      </c>
    </row>
    <row r="807" spans="1:28" ht="15" customHeight="1" x14ac:dyDescent="0.25">
      <c r="A807" s="97" t="s">
        <v>1899</v>
      </c>
      <c r="B807" s="98">
        <v>5</v>
      </c>
      <c r="C807" s="99" t="s">
        <v>1562</v>
      </c>
      <c r="D807" s="99" t="s">
        <v>320</v>
      </c>
      <c r="E807" s="97" t="s">
        <v>4</v>
      </c>
      <c r="F807" s="100" t="s">
        <v>5</v>
      </c>
      <c r="G807" s="97" t="s">
        <v>1288</v>
      </c>
      <c r="H807" s="101">
        <v>43647</v>
      </c>
      <c r="I807" s="101">
        <v>43748</v>
      </c>
      <c r="J807" s="102" t="s">
        <v>6</v>
      </c>
      <c r="K807" s="103" t="s">
        <v>7</v>
      </c>
      <c r="L807" s="104" t="s">
        <v>8</v>
      </c>
      <c r="M807" s="105">
        <v>0</v>
      </c>
      <c r="N807" s="106">
        <v>366521.98</v>
      </c>
      <c r="O807" s="103" t="s">
        <v>76</v>
      </c>
      <c r="P807" s="101">
        <v>43748</v>
      </c>
      <c r="Q807" s="103" t="s">
        <v>25</v>
      </c>
      <c r="R807" s="106">
        <v>366521.98</v>
      </c>
      <c r="S807" s="102"/>
      <c r="T807" s="104"/>
      <c r="U807" s="102" t="s">
        <v>11</v>
      </c>
      <c r="V807" s="102" t="s">
        <v>12</v>
      </c>
      <c r="W807" s="102" t="s">
        <v>13</v>
      </c>
      <c r="X807" s="102" t="s">
        <v>14</v>
      </c>
      <c r="Y807" s="108">
        <v>4300</v>
      </c>
      <c r="Z807" s="108">
        <v>9401101</v>
      </c>
      <c r="AA807" s="138">
        <v>8.4361035985764901E-2</v>
      </c>
      <c r="AB807" s="99" t="s">
        <v>2852</v>
      </c>
    </row>
    <row r="808" spans="1:28" ht="15" customHeight="1" x14ac:dyDescent="0.25">
      <c r="A808" s="97" t="s">
        <v>1899</v>
      </c>
      <c r="B808" s="98">
        <v>5</v>
      </c>
      <c r="C808" s="99" t="s">
        <v>1562</v>
      </c>
      <c r="D808" s="99" t="s">
        <v>320</v>
      </c>
      <c r="E808" s="97" t="s">
        <v>4</v>
      </c>
      <c r="F808" s="100" t="s">
        <v>5</v>
      </c>
      <c r="G808" s="97" t="s">
        <v>1288</v>
      </c>
      <c r="H808" s="101">
        <v>43647</v>
      </c>
      <c r="I808" s="101">
        <v>43748</v>
      </c>
      <c r="J808" s="102" t="s">
        <v>6</v>
      </c>
      <c r="K808" s="103" t="s">
        <v>7</v>
      </c>
      <c r="L808" s="104" t="s">
        <v>8</v>
      </c>
      <c r="M808" s="105">
        <v>0</v>
      </c>
      <c r="N808" s="106">
        <v>175</v>
      </c>
      <c r="O808" s="103" t="s">
        <v>26</v>
      </c>
      <c r="P808" s="101">
        <v>43748</v>
      </c>
      <c r="Q808" s="103" t="s">
        <v>25</v>
      </c>
      <c r="R808" s="106">
        <v>175</v>
      </c>
      <c r="S808" s="102"/>
      <c r="T808" s="104"/>
      <c r="U808" s="102" t="s">
        <v>11</v>
      </c>
      <c r="V808" s="102" t="s">
        <v>12</v>
      </c>
      <c r="W808" s="102" t="s">
        <v>13</v>
      </c>
      <c r="X808" s="102" t="s">
        <v>14</v>
      </c>
      <c r="Y808" s="108">
        <v>4340</v>
      </c>
      <c r="Z808" s="108">
        <v>9401101</v>
      </c>
      <c r="AA808" s="138">
        <v>4.0279115859596899E-5</v>
      </c>
      <c r="AB808" s="99" t="s">
        <v>2852</v>
      </c>
    </row>
    <row r="809" spans="1:28" ht="15" customHeight="1" x14ac:dyDescent="0.25">
      <c r="A809" s="97" t="s">
        <v>1899</v>
      </c>
      <c r="B809" s="98">
        <v>5</v>
      </c>
      <c r="C809" s="99" t="s">
        <v>1562</v>
      </c>
      <c r="D809" s="99" t="s">
        <v>320</v>
      </c>
      <c r="E809" s="97" t="s">
        <v>4</v>
      </c>
      <c r="F809" s="100" t="s">
        <v>5</v>
      </c>
      <c r="G809" s="97" t="s">
        <v>1288</v>
      </c>
      <c r="H809" s="101">
        <v>43647</v>
      </c>
      <c r="I809" s="101">
        <v>43748</v>
      </c>
      <c r="J809" s="102" t="s">
        <v>6</v>
      </c>
      <c r="K809" s="103" t="s">
        <v>7</v>
      </c>
      <c r="L809" s="104" t="s">
        <v>8</v>
      </c>
      <c r="M809" s="105">
        <v>0</v>
      </c>
      <c r="N809" s="106">
        <v>105</v>
      </c>
      <c r="O809" s="103" t="s">
        <v>26</v>
      </c>
      <c r="P809" s="101">
        <v>43748</v>
      </c>
      <c r="Q809" s="103" t="s">
        <v>25</v>
      </c>
      <c r="R809" s="106">
        <v>105</v>
      </c>
      <c r="S809" s="102"/>
      <c r="T809" s="104"/>
      <c r="U809" s="102" t="s">
        <v>11</v>
      </c>
      <c r="V809" s="102" t="s">
        <v>12</v>
      </c>
      <c r="W809" s="102" t="s">
        <v>13</v>
      </c>
      <c r="X809" s="102" t="s">
        <v>14</v>
      </c>
      <c r="Y809" s="108">
        <v>4340</v>
      </c>
      <c r="Z809" s="108">
        <v>9401101</v>
      </c>
      <c r="AA809" s="138">
        <v>2.4167469515758138E-5</v>
      </c>
      <c r="AB809" s="99" t="s">
        <v>2852</v>
      </c>
    </row>
    <row r="810" spans="1:28" ht="15" customHeight="1" x14ac:dyDescent="0.25">
      <c r="A810" s="97" t="s">
        <v>1899</v>
      </c>
      <c r="B810" s="98">
        <v>5</v>
      </c>
      <c r="C810" s="99" t="s">
        <v>1562</v>
      </c>
      <c r="D810" s="99" t="s">
        <v>320</v>
      </c>
      <c r="E810" s="97" t="s">
        <v>4</v>
      </c>
      <c r="F810" s="100" t="s">
        <v>5</v>
      </c>
      <c r="G810" s="97" t="s">
        <v>1288</v>
      </c>
      <c r="H810" s="101">
        <v>43647</v>
      </c>
      <c r="I810" s="101">
        <v>43748</v>
      </c>
      <c r="J810" s="102" t="s">
        <v>6</v>
      </c>
      <c r="K810" s="103" t="s">
        <v>7</v>
      </c>
      <c r="L810" s="104" t="s">
        <v>8</v>
      </c>
      <c r="M810" s="105">
        <v>0</v>
      </c>
      <c r="N810" s="106">
        <v>52.5</v>
      </c>
      <c r="O810" s="103" t="s">
        <v>26</v>
      </c>
      <c r="P810" s="101">
        <v>43748</v>
      </c>
      <c r="Q810" s="103" t="s">
        <v>25</v>
      </c>
      <c r="R810" s="106">
        <v>52.5</v>
      </c>
      <c r="S810" s="102"/>
      <c r="T810" s="104"/>
      <c r="U810" s="102" t="s">
        <v>11</v>
      </c>
      <c r="V810" s="102" t="s">
        <v>12</v>
      </c>
      <c r="W810" s="102" t="s">
        <v>13</v>
      </c>
      <c r="X810" s="102" t="s">
        <v>14</v>
      </c>
      <c r="Y810" s="108">
        <v>4340</v>
      </c>
      <c r="Z810" s="108">
        <v>9401101</v>
      </c>
      <c r="AA810" s="138">
        <v>1.2083734757879069E-5</v>
      </c>
      <c r="AB810" s="99" t="s">
        <v>2852</v>
      </c>
    </row>
    <row r="811" spans="1:28" ht="15" customHeight="1" x14ac:dyDescent="0.25">
      <c r="A811" s="97" t="s">
        <v>1899</v>
      </c>
      <c r="B811" s="98">
        <v>5</v>
      </c>
      <c r="C811" s="99" t="s">
        <v>1562</v>
      </c>
      <c r="D811" s="99" t="s">
        <v>320</v>
      </c>
      <c r="E811" s="97" t="s">
        <v>4</v>
      </c>
      <c r="F811" s="100" t="s">
        <v>5</v>
      </c>
      <c r="G811" s="97" t="s">
        <v>1288</v>
      </c>
      <c r="H811" s="101">
        <v>43647</v>
      </c>
      <c r="I811" s="101">
        <v>43748</v>
      </c>
      <c r="J811" s="102" t="s">
        <v>6</v>
      </c>
      <c r="K811" s="103" t="s">
        <v>7</v>
      </c>
      <c r="L811" s="104" t="s">
        <v>8</v>
      </c>
      <c r="M811" s="105">
        <v>0</v>
      </c>
      <c r="N811" s="106">
        <v>332.5</v>
      </c>
      <c r="O811" s="103" t="s">
        <v>26</v>
      </c>
      <c r="P811" s="101">
        <v>43748</v>
      </c>
      <c r="Q811" s="103" t="s">
        <v>25</v>
      </c>
      <c r="R811" s="106">
        <v>332.5</v>
      </c>
      <c r="S811" s="102"/>
      <c r="T811" s="104"/>
      <c r="U811" s="102" t="s">
        <v>11</v>
      </c>
      <c r="V811" s="102" t="s">
        <v>12</v>
      </c>
      <c r="W811" s="102" t="s">
        <v>13</v>
      </c>
      <c r="X811" s="102" t="s">
        <v>14</v>
      </c>
      <c r="Y811" s="108">
        <v>4340</v>
      </c>
      <c r="Z811" s="108">
        <v>9401101</v>
      </c>
      <c r="AA811" s="138">
        <v>7.6530320133234105E-5</v>
      </c>
      <c r="AB811" s="99" t="s">
        <v>2852</v>
      </c>
    </row>
    <row r="812" spans="1:28" ht="15" customHeight="1" x14ac:dyDescent="0.25">
      <c r="A812" s="97" t="s">
        <v>1899</v>
      </c>
      <c r="B812" s="98">
        <v>5</v>
      </c>
      <c r="C812" s="99" t="s">
        <v>1562</v>
      </c>
      <c r="D812" s="99" t="s">
        <v>320</v>
      </c>
      <c r="E812" s="97" t="s">
        <v>4</v>
      </c>
      <c r="F812" s="100" t="s">
        <v>5</v>
      </c>
      <c r="G812" s="97" t="s">
        <v>1288</v>
      </c>
      <c r="H812" s="101">
        <v>43647</v>
      </c>
      <c r="I812" s="101">
        <v>43748</v>
      </c>
      <c r="J812" s="102" t="s">
        <v>6</v>
      </c>
      <c r="K812" s="103" t="s">
        <v>7</v>
      </c>
      <c r="L812" s="104" t="s">
        <v>8</v>
      </c>
      <c r="M812" s="105">
        <v>0</v>
      </c>
      <c r="N812" s="106">
        <v>407.4</v>
      </c>
      <c r="O812" s="103" t="s">
        <v>26</v>
      </c>
      <c r="P812" s="101">
        <v>43748</v>
      </c>
      <c r="Q812" s="103" t="s">
        <v>25</v>
      </c>
      <c r="R812" s="106">
        <v>407.4</v>
      </c>
      <c r="S812" s="102"/>
      <c r="T812" s="104"/>
      <c r="U812" s="102" t="s">
        <v>11</v>
      </c>
      <c r="V812" s="102" t="s">
        <v>12</v>
      </c>
      <c r="W812" s="102" t="s">
        <v>13</v>
      </c>
      <c r="X812" s="102" t="s">
        <v>14</v>
      </c>
      <c r="Y812" s="108">
        <v>4340</v>
      </c>
      <c r="Z812" s="108">
        <v>9401101</v>
      </c>
      <c r="AA812" s="138">
        <v>9.376978172114157E-5</v>
      </c>
      <c r="AB812" s="97" t="s">
        <v>2852</v>
      </c>
    </row>
    <row r="813" spans="1:28" ht="15" customHeight="1" x14ac:dyDescent="0.25">
      <c r="A813" s="97" t="s">
        <v>1899</v>
      </c>
      <c r="B813" s="98">
        <v>5</v>
      </c>
      <c r="C813" s="99" t="s">
        <v>1562</v>
      </c>
      <c r="D813" s="99" t="s">
        <v>320</v>
      </c>
      <c r="E813" s="97" t="s">
        <v>4</v>
      </c>
      <c r="F813" s="100" t="s">
        <v>5</v>
      </c>
      <c r="G813" s="97" t="s">
        <v>1288</v>
      </c>
      <c r="H813" s="101">
        <v>43647</v>
      </c>
      <c r="I813" s="101">
        <v>43748</v>
      </c>
      <c r="J813" s="102" t="s">
        <v>6</v>
      </c>
      <c r="K813" s="103" t="s">
        <v>7</v>
      </c>
      <c r="L813" s="104" t="s">
        <v>8</v>
      </c>
      <c r="M813" s="105">
        <v>0</v>
      </c>
      <c r="N813" s="106">
        <v>1121.05</v>
      </c>
      <c r="O813" s="103" t="s">
        <v>26</v>
      </c>
      <c r="P813" s="101">
        <v>43748</v>
      </c>
      <c r="Q813" s="103" t="s">
        <v>25</v>
      </c>
      <c r="R813" s="106">
        <v>1121.05</v>
      </c>
      <c r="S813" s="102"/>
      <c r="T813" s="104"/>
      <c r="U813" s="102" t="s">
        <v>11</v>
      </c>
      <c r="V813" s="102" t="s">
        <v>12</v>
      </c>
      <c r="W813" s="102" t="s">
        <v>13</v>
      </c>
      <c r="X813" s="102" t="s">
        <v>14</v>
      </c>
      <c r="Y813" s="108">
        <v>4340</v>
      </c>
      <c r="Z813" s="108">
        <v>9401101</v>
      </c>
      <c r="AA813" s="138">
        <v>2.5802801619657771E-4</v>
      </c>
      <c r="AB813" s="97" t="s">
        <v>2852</v>
      </c>
    </row>
    <row r="814" spans="1:28" ht="15" customHeight="1" x14ac:dyDescent="0.25">
      <c r="A814" s="97" t="s">
        <v>1899</v>
      </c>
      <c r="B814" s="98">
        <v>5</v>
      </c>
      <c r="C814" s="99" t="s">
        <v>1562</v>
      </c>
      <c r="D814" s="99" t="s">
        <v>320</v>
      </c>
      <c r="E814" s="97" t="s">
        <v>4</v>
      </c>
      <c r="F814" s="100" t="s">
        <v>5</v>
      </c>
      <c r="G814" s="99" t="s">
        <v>1288</v>
      </c>
      <c r="H814" s="101">
        <v>43647</v>
      </c>
      <c r="I814" s="101">
        <v>43748</v>
      </c>
      <c r="J814" s="102" t="s">
        <v>6</v>
      </c>
      <c r="K814" s="103" t="s">
        <v>7</v>
      </c>
      <c r="L814" s="104" t="s">
        <v>8</v>
      </c>
      <c r="M814" s="105">
        <v>0</v>
      </c>
      <c r="N814" s="106">
        <v>156</v>
      </c>
      <c r="O814" s="103" t="s">
        <v>41</v>
      </c>
      <c r="P814" s="101">
        <v>43748</v>
      </c>
      <c r="Q814" s="103" t="s">
        <v>25</v>
      </c>
      <c r="R814" s="106">
        <v>156</v>
      </c>
      <c r="S814" s="110"/>
      <c r="T814" s="104"/>
      <c r="U814" s="102" t="s">
        <v>11</v>
      </c>
      <c r="V814" s="102" t="s">
        <v>12</v>
      </c>
      <c r="W814" s="102" t="s">
        <v>13</v>
      </c>
      <c r="X814" s="102" t="s">
        <v>14</v>
      </c>
      <c r="Y814" s="108">
        <v>4340</v>
      </c>
      <c r="Z814" s="108">
        <v>9401101</v>
      </c>
      <c r="AA814" s="138">
        <v>3.590595470912638E-5</v>
      </c>
      <c r="AB814" s="111" t="s">
        <v>2852</v>
      </c>
    </row>
    <row r="815" spans="1:28" ht="15" customHeight="1" x14ac:dyDescent="0.25">
      <c r="A815" s="97" t="s">
        <v>1899</v>
      </c>
      <c r="B815" s="98">
        <v>5</v>
      </c>
      <c r="C815" s="99" t="s">
        <v>1562</v>
      </c>
      <c r="D815" s="99" t="s">
        <v>320</v>
      </c>
      <c r="E815" s="97" t="s">
        <v>4</v>
      </c>
      <c r="F815" s="99" t="s">
        <v>5</v>
      </c>
      <c r="G815" s="99" t="s">
        <v>1288</v>
      </c>
      <c r="H815" s="101">
        <v>43647</v>
      </c>
      <c r="I815" s="101">
        <v>43748</v>
      </c>
      <c r="J815" s="102" t="s">
        <v>6</v>
      </c>
      <c r="K815" s="103" t="s">
        <v>7</v>
      </c>
      <c r="L815" s="104" t="s">
        <v>8</v>
      </c>
      <c r="M815" s="105">
        <v>0</v>
      </c>
      <c r="N815" s="105">
        <v>78</v>
      </c>
      <c r="O815" s="103" t="s">
        <v>41</v>
      </c>
      <c r="P815" s="101">
        <v>43748</v>
      </c>
      <c r="Q815" s="103" t="s">
        <v>25</v>
      </c>
      <c r="R815" s="105">
        <v>78</v>
      </c>
      <c r="S815" s="110"/>
      <c r="T815" s="97"/>
      <c r="U815" s="102" t="s">
        <v>11</v>
      </c>
      <c r="V815" s="102" t="s">
        <v>12</v>
      </c>
      <c r="W815" s="102" t="s">
        <v>13</v>
      </c>
      <c r="X815" s="102" t="s">
        <v>14</v>
      </c>
      <c r="Y815" s="113">
        <v>4340</v>
      </c>
      <c r="Z815" s="113">
        <v>9401101</v>
      </c>
      <c r="AA815" s="138">
        <v>1.795297735456319E-5</v>
      </c>
      <c r="AB815" s="99" t="s">
        <v>2852</v>
      </c>
    </row>
    <row r="816" spans="1:28" ht="15" customHeight="1" x14ac:dyDescent="0.25">
      <c r="A816" s="97" t="s">
        <v>1899</v>
      </c>
      <c r="B816" s="98">
        <v>5</v>
      </c>
      <c r="C816" s="99" t="s">
        <v>1562</v>
      </c>
      <c r="D816" s="97" t="s">
        <v>320</v>
      </c>
      <c r="E816" s="97" t="s">
        <v>4</v>
      </c>
      <c r="F816" s="99" t="s">
        <v>5</v>
      </c>
      <c r="G816" s="99" t="s">
        <v>1288</v>
      </c>
      <c r="H816" s="101">
        <v>43647</v>
      </c>
      <c r="I816" s="101">
        <v>43748</v>
      </c>
      <c r="J816" s="102" t="s">
        <v>6</v>
      </c>
      <c r="K816" s="103" t="s">
        <v>7</v>
      </c>
      <c r="L816" s="99" t="s">
        <v>8</v>
      </c>
      <c r="M816" s="105">
        <v>0</v>
      </c>
      <c r="N816" s="105">
        <v>260</v>
      </c>
      <c r="O816" s="103" t="s">
        <v>41</v>
      </c>
      <c r="P816" s="101">
        <v>43748</v>
      </c>
      <c r="Q816" s="103" t="s">
        <v>25</v>
      </c>
      <c r="R816" s="105">
        <v>260</v>
      </c>
      <c r="S816" s="102"/>
      <c r="T816" s="97"/>
      <c r="U816" s="102" t="s">
        <v>11</v>
      </c>
      <c r="V816" s="102" t="s">
        <v>12</v>
      </c>
      <c r="W816" s="102" t="s">
        <v>13</v>
      </c>
      <c r="X816" s="102" t="s">
        <v>14</v>
      </c>
      <c r="Y816" s="113">
        <v>4340</v>
      </c>
      <c r="Z816" s="113">
        <v>9401101</v>
      </c>
      <c r="AA816" s="138">
        <v>5.9843257848543965E-5</v>
      </c>
      <c r="AB816" s="99" t="s">
        <v>2852</v>
      </c>
    </row>
    <row r="817" spans="1:28" ht="15" customHeight="1" x14ac:dyDescent="0.25">
      <c r="A817" s="97" t="s">
        <v>1899</v>
      </c>
      <c r="B817" s="98">
        <v>5</v>
      </c>
      <c r="C817" s="99" t="s">
        <v>1562</v>
      </c>
      <c r="D817" s="99" t="s">
        <v>320</v>
      </c>
      <c r="E817" s="97" t="s">
        <v>4</v>
      </c>
      <c r="F817" s="100" t="s">
        <v>5</v>
      </c>
      <c r="G817" s="97" t="s">
        <v>1288</v>
      </c>
      <c r="H817" s="101">
        <v>43647</v>
      </c>
      <c r="I817" s="101">
        <v>43748</v>
      </c>
      <c r="J817" s="102" t="s">
        <v>6</v>
      </c>
      <c r="K817" s="103" t="s">
        <v>7</v>
      </c>
      <c r="L817" s="104" t="s">
        <v>8</v>
      </c>
      <c r="M817" s="105">
        <v>0</v>
      </c>
      <c r="N817" s="106">
        <v>494</v>
      </c>
      <c r="O817" s="103" t="s">
        <v>41</v>
      </c>
      <c r="P817" s="101">
        <v>43748</v>
      </c>
      <c r="Q817" s="103" t="s">
        <v>25</v>
      </c>
      <c r="R817" s="106">
        <v>494</v>
      </c>
      <c r="S817" s="102"/>
      <c r="T817" s="104"/>
      <c r="U817" s="102" t="s">
        <v>11</v>
      </c>
      <c r="V817" s="102" t="s">
        <v>12</v>
      </c>
      <c r="W817" s="102" t="s">
        <v>13</v>
      </c>
      <c r="X817" s="102" t="s">
        <v>14</v>
      </c>
      <c r="Y817" s="108">
        <v>4340</v>
      </c>
      <c r="Z817" s="108">
        <v>9401101</v>
      </c>
      <c r="AA817" s="138">
        <v>1.1370218991223354E-4</v>
      </c>
      <c r="AB817" s="115" t="s">
        <v>2852</v>
      </c>
    </row>
    <row r="818" spans="1:28" ht="15" customHeight="1" x14ac:dyDescent="0.25">
      <c r="A818" s="97" t="s">
        <v>1899</v>
      </c>
      <c r="B818" s="98">
        <v>5</v>
      </c>
      <c r="C818" s="99" t="s">
        <v>1562</v>
      </c>
      <c r="D818" s="99" t="s">
        <v>320</v>
      </c>
      <c r="E818" s="97" t="s">
        <v>4</v>
      </c>
      <c r="F818" s="100" t="s">
        <v>5</v>
      </c>
      <c r="G818" s="97" t="s">
        <v>1288</v>
      </c>
      <c r="H818" s="101">
        <v>43647</v>
      </c>
      <c r="I818" s="101">
        <v>43748</v>
      </c>
      <c r="J818" s="102" t="s">
        <v>6</v>
      </c>
      <c r="K818" s="103" t="s">
        <v>7</v>
      </c>
      <c r="L818" s="104" t="s">
        <v>8</v>
      </c>
      <c r="M818" s="105">
        <v>0</v>
      </c>
      <c r="N818" s="106">
        <v>605.28</v>
      </c>
      <c r="O818" s="103" t="s">
        <v>41</v>
      </c>
      <c r="P818" s="101">
        <v>43748</v>
      </c>
      <c r="Q818" s="103" t="s">
        <v>25</v>
      </c>
      <c r="R818" s="106">
        <v>605.28</v>
      </c>
      <c r="S818" s="102"/>
      <c r="T818" s="104"/>
      <c r="U818" s="102" t="s">
        <v>11</v>
      </c>
      <c r="V818" s="102" t="s">
        <v>12</v>
      </c>
      <c r="W818" s="102" t="s">
        <v>13</v>
      </c>
      <c r="X818" s="102" t="s">
        <v>14</v>
      </c>
      <c r="Y818" s="108">
        <v>4340</v>
      </c>
      <c r="Z818" s="108">
        <v>9401101</v>
      </c>
      <c r="AA818" s="138">
        <v>1.3931510427141034E-4</v>
      </c>
      <c r="AB818" s="115" t="s">
        <v>2852</v>
      </c>
    </row>
    <row r="819" spans="1:28" ht="15" customHeight="1" x14ac:dyDescent="0.25">
      <c r="A819" s="97" t="s">
        <v>1899</v>
      </c>
      <c r="B819" s="98">
        <v>5</v>
      </c>
      <c r="C819" s="99" t="s">
        <v>1562</v>
      </c>
      <c r="D819" s="104" t="s">
        <v>320</v>
      </c>
      <c r="E819" s="97" t="s">
        <v>4</v>
      </c>
      <c r="F819" s="100" t="s">
        <v>5</v>
      </c>
      <c r="G819" s="97" t="s">
        <v>1288</v>
      </c>
      <c r="H819" s="101">
        <v>43647</v>
      </c>
      <c r="I819" s="101">
        <v>43748</v>
      </c>
      <c r="J819" s="102" t="s">
        <v>6</v>
      </c>
      <c r="K819" s="103" t="s">
        <v>7</v>
      </c>
      <c r="L819" s="104" t="s">
        <v>8</v>
      </c>
      <c r="M819" s="105">
        <v>0</v>
      </c>
      <c r="N819" s="106">
        <v>1665.56</v>
      </c>
      <c r="O819" s="103" t="s">
        <v>41</v>
      </c>
      <c r="P819" s="101">
        <v>43748</v>
      </c>
      <c r="Q819" s="103" t="s">
        <v>25</v>
      </c>
      <c r="R819" s="106">
        <v>1665.56</v>
      </c>
      <c r="S819" s="102"/>
      <c r="T819" s="104"/>
      <c r="U819" s="102" t="s">
        <v>11</v>
      </c>
      <c r="V819" s="102" t="s">
        <v>12</v>
      </c>
      <c r="W819" s="102" t="s">
        <v>13</v>
      </c>
      <c r="X819" s="102" t="s">
        <v>14</v>
      </c>
      <c r="Y819" s="108">
        <v>4340</v>
      </c>
      <c r="Z819" s="108">
        <v>9401101</v>
      </c>
      <c r="AA819" s="138">
        <v>3.8335590977777264E-4</v>
      </c>
      <c r="AB819" s="99" t="s">
        <v>2852</v>
      </c>
    </row>
    <row r="820" spans="1:28" ht="15" customHeight="1" x14ac:dyDescent="0.25">
      <c r="A820" s="97" t="s">
        <v>1899</v>
      </c>
      <c r="B820" s="98">
        <v>5</v>
      </c>
      <c r="C820" s="99" t="s">
        <v>1562</v>
      </c>
      <c r="D820" s="104" t="s">
        <v>320</v>
      </c>
      <c r="E820" s="97" t="s">
        <v>4</v>
      </c>
      <c r="F820" s="100" t="s">
        <v>5</v>
      </c>
      <c r="G820" s="97" t="s">
        <v>1288</v>
      </c>
      <c r="H820" s="101">
        <v>43647</v>
      </c>
      <c r="I820" s="101">
        <v>43748</v>
      </c>
      <c r="J820" s="102" t="s">
        <v>6</v>
      </c>
      <c r="K820" s="103" t="s">
        <v>7</v>
      </c>
      <c r="L820" s="104" t="s">
        <v>8</v>
      </c>
      <c r="M820" s="105">
        <v>0</v>
      </c>
      <c r="N820" s="106">
        <v>1410</v>
      </c>
      <c r="O820" s="103" t="s">
        <v>76</v>
      </c>
      <c r="P820" s="101">
        <v>43748</v>
      </c>
      <c r="Q820" s="103" t="s">
        <v>25</v>
      </c>
      <c r="R820" s="106">
        <v>1410</v>
      </c>
      <c r="S820" s="102"/>
      <c r="T820" s="104"/>
      <c r="U820" s="102" t="s">
        <v>11</v>
      </c>
      <c r="V820" s="102" t="s">
        <v>12</v>
      </c>
      <c r="W820" s="102" t="s">
        <v>13</v>
      </c>
      <c r="X820" s="102" t="s">
        <v>14</v>
      </c>
      <c r="Y820" s="108">
        <v>4340</v>
      </c>
      <c r="Z820" s="108">
        <v>9401101</v>
      </c>
      <c r="AA820" s="138">
        <v>3.2453459064018072E-4</v>
      </c>
      <c r="AB820" s="99" t="s">
        <v>2852</v>
      </c>
    </row>
    <row r="821" spans="1:28" ht="15" customHeight="1" x14ac:dyDescent="0.25">
      <c r="A821" s="97" t="s">
        <v>1899</v>
      </c>
      <c r="B821" s="98">
        <v>5</v>
      </c>
      <c r="C821" s="99" t="s">
        <v>1562</v>
      </c>
      <c r="D821" s="104" t="s">
        <v>320</v>
      </c>
      <c r="E821" s="97" t="s">
        <v>4</v>
      </c>
      <c r="F821" s="100" t="s">
        <v>5</v>
      </c>
      <c r="G821" s="97" t="s">
        <v>1288</v>
      </c>
      <c r="H821" s="101">
        <v>43647</v>
      </c>
      <c r="I821" s="101">
        <v>43748</v>
      </c>
      <c r="J821" s="102" t="s">
        <v>6</v>
      </c>
      <c r="K821" s="103" t="s">
        <v>7</v>
      </c>
      <c r="L821" s="104" t="s">
        <v>8</v>
      </c>
      <c r="M821" s="105">
        <v>0</v>
      </c>
      <c r="N821" s="106">
        <v>2820</v>
      </c>
      <c r="O821" s="103" t="s">
        <v>76</v>
      </c>
      <c r="P821" s="101">
        <v>43748</v>
      </c>
      <c r="Q821" s="103" t="s">
        <v>25</v>
      </c>
      <c r="R821" s="106">
        <v>2820</v>
      </c>
      <c r="S821" s="102"/>
      <c r="T821" s="104"/>
      <c r="U821" s="102" t="s">
        <v>11</v>
      </c>
      <c r="V821" s="102" t="s">
        <v>12</v>
      </c>
      <c r="W821" s="102" t="s">
        <v>13</v>
      </c>
      <c r="X821" s="102" t="s">
        <v>14</v>
      </c>
      <c r="Y821" s="108">
        <v>4340</v>
      </c>
      <c r="Z821" s="108">
        <v>9401101</v>
      </c>
      <c r="AA821" s="138">
        <v>6.4906918128036144E-4</v>
      </c>
      <c r="AB821" s="99" t="s">
        <v>2852</v>
      </c>
    </row>
    <row r="822" spans="1:28" ht="15" customHeight="1" x14ac:dyDescent="0.25">
      <c r="A822" s="97" t="s">
        <v>1899</v>
      </c>
      <c r="B822" s="98">
        <v>5</v>
      </c>
      <c r="C822" s="99" t="s">
        <v>1562</v>
      </c>
      <c r="D822" s="104" t="s">
        <v>320</v>
      </c>
      <c r="E822" s="97" t="s">
        <v>4</v>
      </c>
      <c r="F822" s="100" t="s">
        <v>5</v>
      </c>
      <c r="G822" s="97" t="s">
        <v>1288</v>
      </c>
      <c r="H822" s="101">
        <v>43647</v>
      </c>
      <c r="I822" s="101">
        <v>43748</v>
      </c>
      <c r="J822" s="102" t="s">
        <v>6</v>
      </c>
      <c r="K822" s="103" t="s">
        <v>7</v>
      </c>
      <c r="L822" s="104" t="s">
        <v>8</v>
      </c>
      <c r="M822" s="105">
        <v>0</v>
      </c>
      <c r="N822" s="106">
        <v>4700</v>
      </c>
      <c r="O822" s="103" t="s">
        <v>76</v>
      </c>
      <c r="P822" s="101">
        <v>43748</v>
      </c>
      <c r="Q822" s="103" t="s">
        <v>25</v>
      </c>
      <c r="R822" s="106">
        <v>4700</v>
      </c>
      <c r="S822" s="102"/>
      <c r="T822" s="104"/>
      <c r="U822" s="102" t="s">
        <v>11</v>
      </c>
      <c r="V822" s="102" t="s">
        <v>12</v>
      </c>
      <c r="W822" s="102" t="s">
        <v>13</v>
      </c>
      <c r="X822" s="102" t="s">
        <v>14</v>
      </c>
      <c r="Y822" s="108">
        <v>4340</v>
      </c>
      <c r="Z822" s="108">
        <v>9401101</v>
      </c>
      <c r="AA822" s="138">
        <v>1.0817819688006024E-3</v>
      </c>
      <c r="AB822" s="99" t="s">
        <v>2852</v>
      </c>
    </row>
    <row r="823" spans="1:28" ht="15" customHeight="1" x14ac:dyDescent="0.25">
      <c r="A823" s="97" t="s">
        <v>1899</v>
      </c>
      <c r="B823" s="98">
        <v>5</v>
      </c>
      <c r="C823" s="99" t="s">
        <v>1562</v>
      </c>
      <c r="D823" s="104" t="s">
        <v>320</v>
      </c>
      <c r="E823" s="97" t="s">
        <v>4</v>
      </c>
      <c r="F823" s="100" t="s">
        <v>5</v>
      </c>
      <c r="G823" s="97" t="s">
        <v>1288</v>
      </c>
      <c r="H823" s="101">
        <v>43647</v>
      </c>
      <c r="I823" s="101">
        <v>43748</v>
      </c>
      <c r="J823" s="102" t="s">
        <v>6</v>
      </c>
      <c r="K823" s="103" t="s">
        <v>7</v>
      </c>
      <c r="L823" s="104" t="s">
        <v>8</v>
      </c>
      <c r="M823" s="105">
        <v>0</v>
      </c>
      <c r="N823" s="106">
        <v>8930</v>
      </c>
      <c r="O823" s="103" t="s">
        <v>76</v>
      </c>
      <c r="P823" s="101">
        <v>43748</v>
      </c>
      <c r="Q823" s="103" t="s">
        <v>25</v>
      </c>
      <c r="R823" s="106">
        <v>8930</v>
      </c>
      <c r="S823" s="102"/>
      <c r="T823" s="104"/>
      <c r="U823" s="102" t="s">
        <v>11</v>
      </c>
      <c r="V823" s="102" t="s">
        <v>12</v>
      </c>
      <c r="W823" s="102" t="s">
        <v>13</v>
      </c>
      <c r="X823" s="102" t="s">
        <v>14</v>
      </c>
      <c r="Y823" s="108">
        <v>4340</v>
      </c>
      <c r="Z823" s="108">
        <v>9401101</v>
      </c>
      <c r="AA823" s="138">
        <v>2.0553857407211444E-3</v>
      </c>
      <c r="AB823" s="99" t="s">
        <v>2852</v>
      </c>
    </row>
    <row r="824" spans="1:28" ht="15" customHeight="1" x14ac:dyDescent="0.25">
      <c r="A824" s="97" t="s">
        <v>1899</v>
      </c>
      <c r="B824" s="98">
        <v>5</v>
      </c>
      <c r="C824" s="99" t="s">
        <v>1562</v>
      </c>
      <c r="D824" s="104" t="s">
        <v>320</v>
      </c>
      <c r="E824" s="97" t="s">
        <v>4</v>
      </c>
      <c r="F824" s="100" t="s">
        <v>5</v>
      </c>
      <c r="G824" s="97" t="s">
        <v>1288</v>
      </c>
      <c r="H824" s="101">
        <v>43647</v>
      </c>
      <c r="I824" s="101">
        <v>43748</v>
      </c>
      <c r="J824" s="102" t="s">
        <v>6</v>
      </c>
      <c r="K824" s="103" t="s">
        <v>7</v>
      </c>
      <c r="L824" s="104" t="s">
        <v>8</v>
      </c>
      <c r="M824" s="105">
        <v>0</v>
      </c>
      <c r="N824" s="106">
        <v>10941.6</v>
      </c>
      <c r="O824" s="103" t="s">
        <v>76</v>
      </c>
      <c r="P824" s="101">
        <v>43748</v>
      </c>
      <c r="Q824" s="103" t="s">
        <v>25</v>
      </c>
      <c r="R824" s="106">
        <v>10941.6</v>
      </c>
      <c r="S824" s="102"/>
      <c r="T824" s="104"/>
      <c r="U824" s="102" t="s">
        <v>11</v>
      </c>
      <c r="V824" s="102" t="s">
        <v>12</v>
      </c>
      <c r="W824" s="102" t="s">
        <v>13</v>
      </c>
      <c r="X824" s="102" t="s">
        <v>14</v>
      </c>
      <c r="Y824" s="108">
        <v>4340</v>
      </c>
      <c r="Z824" s="108">
        <v>9401101</v>
      </c>
      <c r="AA824" s="138">
        <v>2.5183884233678025E-3</v>
      </c>
      <c r="AB824" s="99" t="s">
        <v>2852</v>
      </c>
    </row>
    <row r="825" spans="1:28" ht="15" customHeight="1" x14ac:dyDescent="0.25">
      <c r="A825" s="97" t="s">
        <v>1899</v>
      </c>
      <c r="B825" s="98">
        <v>5</v>
      </c>
      <c r="C825" s="99" t="s">
        <v>1562</v>
      </c>
      <c r="D825" s="104" t="s">
        <v>320</v>
      </c>
      <c r="E825" s="97" t="s">
        <v>4</v>
      </c>
      <c r="F825" s="100" t="s">
        <v>5</v>
      </c>
      <c r="G825" s="97" t="s">
        <v>1288</v>
      </c>
      <c r="H825" s="101">
        <v>43647</v>
      </c>
      <c r="I825" s="101">
        <v>43748</v>
      </c>
      <c r="J825" s="102" t="s">
        <v>6</v>
      </c>
      <c r="K825" s="103" t="s">
        <v>7</v>
      </c>
      <c r="L825" s="104" t="s">
        <v>8</v>
      </c>
      <c r="M825" s="105">
        <v>0</v>
      </c>
      <c r="N825" s="106">
        <v>30108.2</v>
      </c>
      <c r="O825" s="103" t="s">
        <v>76</v>
      </c>
      <c r="P825" s="101">
        <v>43748</v>
      </c>
      <c r="Q825" s="103" t="s">
        <v>25</v>
      </c>
      <c r="R825" s="106">
        <v>30108.2</v>
      </c>
      <c r="S825" s="102"/>
      <c r="T825" s="104"/>
      <c r="U825" s="102" t="s">
        <v>11</v>
      </c>
      <c r="V825" s="102" t="s">
        <v>12</v>
      </c>
      <c r="W825" s="102" t="s">
        <v>13</v>
      </c>
      <c r="X825" s="102" t="s">
        <v>14</v>
      </c>
      <c r="Y825" s="108">
        <v>4340</v>
      </c>
      <c r="Z825" s="108">
        <v>9401101</v>
      </c>
      <c r="AA825" s="138">
        <v>6.9298952921366596E-3</v>
      </c>
      <c r="AB825" s="99" t="s">
        <v>2852</v>
      </c>
    </row>
    <row r="826" spans="1:28" ht="15" customHeight="1" x14ac:dyDescent="0.25">
      <c r="A826" s="97" t="s">
        <v>1899</v>
      </c>
      <c r="B826" s="98">
        <v>5</v>
      </c>
      <c r="C826" s="99" t="s">
        <v>1562</v>
      </c>
      <c r="D826" s="104" t="s">
        <v>320</v>
      </c>
      <c r="E826" s="97" t="s">
        <v>4</v>
      </c>
      <c r="F826" s="100" t="s">
        <v>5</v>
      </c>
      <c r="G826" s="97" t="s">
        <v>1287</v>
      </c>
      <c r="H826" s="101">
        <v>43647</v>
      </c>
      <c r="I826" s="101">
        <v>43731</v>
      </c>
      <c r="J826" s="102" t="s">
        <v>6</v>
      </c>
      <c r="K826" s="103" t="s">
        <v>153</v>
      </c>
      <c r="L826" s="104" t="s">
        <v>154</v>
      </c>
      <c r="M826" s="105">
        <v>0</v>
      </c>
      <c r="N826" s="106">
        <v>1306.26</v>
      </c>
      <c r="O826" s="103" t="s">
        <v>162</v>
      </c>
      <c r="P826" s="101">
        <v>43731</v>
      </c>
      <c r="Q826" s="103" t="s">
        <v>156</v>
      </c>
      <c r="R826" s="106">
        <v>1306.26</v>
      </c>
      <c r="S826" s="102"/>
      <c r="T826" s="104"/>
      <c r="U826" s="102" t="s">
        <v>11</v>
      </c>
      <c r="V826" s="102" t="s">
        <v>12</v>
      </c>
      <c r="W826" s="102" t="s">
        <v>13</v>
      </c>
      <c r="X826" s="102" t="s">
        <v>14</v>
      </c>
      <c r="Y826" s="108">
        <v>4400</v>
      </c>
      <c r="Z826" s="108">
        <v>9401101</v>
      </c>
      <c r="AA826" s="138">
        <v>1.4333174266034627E-2</v>
      </c>
      <c r="AB826" s="99" t="s">
        <v>1473</v>
      </c>
    </row>
    <row r="827" spans="1:28" ht="15" customHeight="1" x14ac:dyDescent="0.25">
      <c r="A827" s="97" t="s">
        <v>1899</v>
      </c>
      <c r="B827" s="98">
        <v>5</v>
      </c>
      <c r="C827" s="99" t="s">
        <v>1562</v>
      </c>
      <c r="D827" s="104" t="s">
        <v>320</v>
      </c>
      <c r="E827" s="97" t="s">
        <v>4</v>
      </c>
      <c r="F827" s="100" t="s">
        <v>5</v>
      </c>
      <c r="G827" s="97" t="s">
        <v>1287</v>
      </c>
      <c r="H827" s="101">
        <v>43647</v>
      </c>
      <c r="I827" s="101">
        <v>43746</v>
      </c>
      <c r="J827" s="102" t="s">
        <v>6</v>
      </c>
      <c r="K827" s="103" t="s">
        <v>179</v>
      </c>
      <c r="L827" s="104" t="s">
        <v>180</v>
      </c>
      <c r="M827" s="105">
        <v>0</v>
      </c>
      <c r="N827" s="106">
        <v>39187.83</v>
      </c>
      <c r="O827" s="103" t="s">
        <v>189</v>
      </c>
      <c r="P827" s="101">
        <v>43746</v>
      </c>
      <c r="Q827" s="103" t="s">
        <v>10</v>
      </c>
      <c r="R827" s="106">
        <v>39187.83</v>
      </c>
      <c r="S827" s="102"/>
      <c r="T827" s="104"/>
      <c r="U827" s="102" t="s">
        <v>11</v>
      </c>
      <c r="V827" s="102" t="s">
        <v>12</v>
      </c>
      <c r="W827" s="102" t="s">
        <v>13</v>
      </c>
      <c r="X827" s="102" t="s">
        <v>14</v>
      </c>
      <c r="Y827" s="108">
        <v>4400</v>
      </c>
      <c r="Z827" s="108">
        <v>9401101</v>
      </c>
      <c r="AA827" s="138">
        <v>4.9384931998072638E-2</v>
      </c>
      <c r="AB827" s="99" t="s">
        <v>1495</v>
      </c>
    </row>
    <row r="828" spans="1:28" ht="15" customHeight="1" x14ac:dyDescent="0.25">
      <c r="A828" s="97" t="s">
        <v>1898</v>
      </c>
      <c r="B828" s="98">
        <v>5</v>
      </c>
      <c r="C828" s="97" t="s">
        <v>1566</v>
      </c>
      <c r="D828" s="104" t="s">
        <v>320</v>
      </c>
      <c r="E828" s="97" t="s">
        <v>4</v>
      </c>
      <c r="F828" s="100" t="s">
        <v>591</v>
      </c>
      <c r="G828" s="97" t="s">
        <v>1231</v>
      </c>
      <c r="H828" s="101">
        <v>44069</v>
      </c>
      <c r="I828" s="101">
        <v>44278</v>
      </c>
      <c r="J828" s="102" t="s">
        <v>1051</v>
      </c>
      <c r="K828" s="103" t="s">
        <v>1183</v>
      </c>
      <c r="L828" s="104" t="s">
        <v>1192</v>
      </c>
      <c r="M828" s="105">
        <v>0</v>
      </c>
      <c r="N828" s="106">
        <v>6900</v>
      </c>
      <c r="O828" s="103" t="s">
        <v>2202</v>
      </c>
      <c r="P828" s="101">
        <v>44278</v>
      </c>
      <c r="Q828" s="103" t="s">
        <v>2203</v>
      </c>
      <c r="R828" s="106">
        <v>6900</v>
      </c>
      <c r="S828" s="102"/>
      <c r="T828" s="104"/>
      <c r="U828" s="102" t="s">
        <v>11</v>
      </c>
      <c r="V828" s="102" t="s">
        <v>12</v>
      </c>
      <c r="W828" s="102" t="s">
        <v>13</v>
      </c>
      <c r="X828" s="102" t="s">
        <v>14</v>
      </c>
      <c r="Y828" s="108">
        <v>5850</v>
      </c>
      <c r="Z828" s="108">
        <v>9401101</v>
      </c>
      <c r="AA828" s="138">
        <v>0.16747572815533981</v>
      </c>
      <c r="AB828" s="99" t="s">
        <v>1220</v>
      </c>
    </row>
    <row r="829" spans="1:28" ht="15" customHeight="1" x14ac:dyDescent="0.25">
      <c r="A829" s="97" t="s">
        <v>1900</v>
      </c>
      <c r="B829" s="98">
        <v>5</v>
      </c>
      <c r="C829" s="97" t="s">
        <v>1564</v>
      </c>
      <c r="D829" s="104" t="s">
        <v>320</v>
      </c>
      <c r="E829" s="97" t="s">
        <v>1043</v>
      </c>
      <c r="F829" s="100" t="s">
        <v>468</v>
      </c>
      <c r="G829" s="97" t="s">
        <v>469</v>
      </c>
      <c r="H829" s="101">
        <v>43836</v>
      </c>
      <c r="I829" s="101">
        <v>45118</v>
      </c>
      <c r="J829" s="102" t="s">
        <v>2726</v>
      </c>
      <c r="K829" s="103" t="s">
        <v>528</v>
      </c>
      <c r="L829" s="104" t="s">
        <v>807</v>
      </c>
      <c r="M829" s="105">
        <v>1200</v>
      </c>
      <c r="N829" s="106">
        <v>1200</v>
      </c>
      <c r="O829" s="103"/>
      <c r="P829" s="101"/>
      <c r="Q829" s="103"/>
      <c r="R829" s="106">
        <v>0</v>
      </c>
      <c r="S829" s="102"/>
      <c r="T829" s="104"/>
      <c r="U829" s="102" t="s">
        <v>11</v>
      </c>
      <c r="V829" s="102" t="s">
        <v>12</v>
      </c>
      <c r="W829" s="102" t="s">
        <v>13</v>
      </c>
      <c r="X829" s="102" t="s">
        <v>14</v>
      </c>
      <c r="Y829" s="108">
        <v>6281</v>
      </c>
      <c r="Z829" s="108">
        <v>9401104</v>
      </c>
      <c r="AA829" s="138">
        <v>0</v>
      </c>
      <c r="AB829" s="99" t="s">
        <v>2853</v>
      </c>
    </row>
    <row r="830" spans="1:28" ht="15" customHeight="1" x14ac:dyDescent="0.25">
      <c r="A830" s="97" t="s">
        <v>1902</v>
      </c>
      <c r="B830" s="98">
        <v>5</v>
      </c>
      <c r="C830" s="97" t="s">
        <v>1571</v>
      </c>
      <c r="D830" s="104" t="s">
        <v>320</v>
      </c>
      <c r="E830" s="97" t="s">
        <v>1266</v>
      </c>
      <c r="F830" s="100" t="s">
        <v>395</v>
      </c>
      <c r="G830" s="97" t="s">
        <v>351</v>
      </c>
      <c r="H830" s="101">
        <v>43282</v>
      </c>
      <c r="I830" s="101">
        <v>45138</v>
      </c>
      <c r="J830" s="102" t="s">
        <v>2726</v>
      </c>
      <c r="K830" s="103" t="s">
        <v>1267</v>
      </c>
      <c r="L830" s="104" t="s">
        <v>1270</v>
      </c>
      <c r="M830" s="105">
        <v>14700</v>
      </c>
      <c r="N830" s="106">
        <v>14700</v>
      </c>
      <c r="O830" s="103"/>
      <c r="P830" s="101"/>
      <c r="Q830" s="103"/>
      <c r="R830" s="106">
        <v>0</v>
      </c>
      <c r="S830" s="102" t="s">
        <v>1259</v>
      </c>
      <c r="T830" s="104"/>
      <c r="U830" s="102" t="s">
        <v>11</v>
      </c>
      <c r="V830" s="102" t="s">
        <v>12</v>
      </c>
      <c r="W830" s="102" t="s">
        <v>13</v>
      </c>
      <c r="X830" s="102" t="s">
        <v>14</v>
      </c>
      <c r="Y830" s="108">
        <v>6210</v>
      </c>
      <c r="Z830" s="108">
        <v>9401103</v>
      </c>
      <c r="AA830" s="138">
        <v>0</v>
      </c>
      <c r="AB830" s="99" t="s">
        <v>3191</v>
      </c>
    </row>
    <row r="831" spans="1:28" ht="15" customHeight="1" x14ac:dyDescent="0.25">
      <c r="A831" s="97" t="s">
        <v>1901</v>
      </c>
      <c r="B831" s="98">
        <v>5</v>
      </c>
      <c r="C831" s="97" t="s">
        <v>318</v>
      </c>
      <c r="D831" s="104" t="s">
        <v>320</v>
      </c>
      <c r="E831" s="97" t="s">
        <v>316</v>
      </c>
      <c r="F831" s="100" t="s">
        <v>321</v>
      </c>
      <c r="G831" s="97" t="s">
        <v>318</v>
      </c>
      <c r="H831" s="101">
        <v>43734</v>
      </c>
      <c r="I831" s="101">
        <v>43900</v>
      </c>
      <c r="J831" s="102" t="s">
        <v>6</v>
      </c>
      <c r="K831" s="103" t="s">
        <v>322</v>
      </c>
      <c r="L831" s="104" t="s">
        <v>487</v>
      </c>
      <c r="M831" s="105">
        <v>0</v>
      </c>
      <c r="N831" s="106">
        <v>2717.95</v>
      </c>
      <c r="O831" s="103" t="s">
        <v>483</v>
      </c>
      <c r="P831" s="101">
        <v>43900</v>
      </c>
      <c r="Q831" s="103" t="s">
        <v>693</v>
      </c>
      <c r="R831" s="106">
        <v>2717.95</v>
      </c>
      <c r="S831" s="110" t="s">
        <v>1259</v>
      </c>
      <c r="T831" s="104"/>
      <c r="U831" s="102" t="s">
        <v>11</v>
      </c>
      <c r="V831" s="102" t="s">
        <v>12</v>
      </c>
      <c r="W831" s="102" t="s">
        <v>13</v>
      </c>
      <c r="X831" s="102" t="s">
        <v>14</v>
      </c>
      <c r="Y831" s="108">
        <v>6150</v>
      </c>
      <c r="Z831" s="108">
        <v>9401103</v>
      </c>
      <c r="AA831" s="138">
        <v>2.1238589332576146E-3</v>
      </c>
      <c r="AB831" s="99" t="s">
        <v>3076</v>
      </c>
    </row>
    <row r="832" spans="1:28" ht="15" customHeight="1" x14ac:dyDescent="0.25">
      <c r="A832" s="97" t="s">
        <v>1905</v>
      </c>
      <c r="B832" s="98">
        <v>6</v>
      </c>
      <c r="C832" s="99" t="s">
        <v>1562</v>
      </c>
      <c r="D832" s="104" t="s">
        <v>516</v>
      </c>
      <c r="E832" s="97" t="s">
        <v>4</v>
      </c>
      <c r="F832" s="100" t="s">
        <v>5</v>
      </c>
      <c r="G832" s="97" t="s">
        <v>1288</v>
      </c>
      <c r="H832" s="101">
        <v>43647</v>
      </c>
      <c r="I832" s="101">
        <v>43748</v>
      </c>
      <c r="J832" s="102" t="s">
        <v>6</v>
      </c>
      <c r="K832" s="103" t="s">
        <v>7</v>
      </c>
      <c r="L832" s="104" t="s">
        <v>8</v>
      </c>
      <c r="M832" s="105">
        <v>0</v>
      </c>
      <c r="N832" s="106">
        <v>11697.51</v>
      </c>
      <c r="O832" s="103" t="s">
        <v>28</v>
      </c>
      <c r="P832" s="101">
        <v>43748</v>
      </c>
      <c r="Q832" s="103" t="s">
        <v>25</v>
      </c>
      <c r="R832" s="106">
        <v>11697.51</v>
      </c>
      <c r="S832" s="102"/>
      <c r="T832" s="104"/>
      <c r="U832" s="102" t="s">
        <v>11</v>
      </c>
      <c r="V832" s="102" t="s">
        <v>12</v>
      </c>
      <c r="W832" s="102" t="s">
        <v>13</v>
      </c>
      <c r="X832" s="102" t="s">
        <v>14</v>
      </c>
      <c r="Y832" s="108">
        <v>4300</v>
      </c>
      <c r="Z832" s="108">
        <v>9171101</v>
      </c>
      <c r="AA832" s="138">
        <v>2.6923734889073903E-3</v>
      </c>
      <c r="AB832" s="99" t="s">
        <v>2854</v>
      </c>
    </row>
    <row r="833" spans="1:28" ht="15" customHeight="1" x14ac:dyDescent="0.25">
      <c r="A833" s="97" t="s">
        <v>1905</v>
      </c>
      <c r="B833" s="98">
        <v>6</v>
      </c>
      <c r="C833" s="99" t="s">
        <v>1562</v>
      </c>
      <c r="D833" s="104" t="s">
        <v>516</v>
      </c>
      <c r="E833" s="97" t="s">
        <v>4</v>
      </c>
      <c r="F833" s="100" t="s">
        <v>5</v>
      </c>
      <c r="G833" s="97" t="s">
        <v>1288</v>
      </c>
      <c r="H833" s="101">
        <v>43647</v>
      </c>
      <c r="I833" s="101">
        <v>43748</v>
      </c>
      <c r="J833" s="102" t="s">
        <v>6</v>
      </c>
      <c r="K833" s="103" t="s">
        <v>7</v>
      </c>
      <c r="L833" s="104" t="s">
        <v>8</v>
      </c>
      <c r="M833" s="105">
        <v>0</v>
      </c>
      <c r="N833" s="106">
        <v>11697.51</v>
      </c>
      <c r="O833" s="103" t="s">
        <v>39</v>
      </c>
      <c r="P833" s="101">
        <v>43748</v>
      </c>
      <c r="Q833" s="103" t="s">
        <v>25</v>
      </c>
      <c r="R833" s="106">
        <v>11697.51</v>
      </c>
      <c r="S833" s="102"/>
      <c r="T833" s="104"/>
      <c r="U833" s="102" t="s">
        <v>11</v>
      </c>
      <c r="V833" s="102" t="s">
        <v>12</v>
      </c>
      <c r="W833" s="102" t="s">
        <v>13</v>
      </c>
      <c r="X833" s="102" t="s">
        <v>14</v>
      </c>
      <c r="Y833" s="108">
        <v>4300</v>
      </c>
      <c r="Z833" s="108">
        <v>9171101</v>
      </c>
      <c r="AA833" s="138">
        <v>2.6923734889073903E-3</v>
      </c>
      <c r="AB833" s="99" t="s">
        <v>2854</v>
      </c>
    </row>
    <row r="834" spans="1:28" ht="15" customHeight="1" x14ac:dyDescent="0.25">
      <c r="A834" s="97" t="s">
        <v>1905</v>
      </c>
      <c r="B834" s="98">
        <v>6</v>
      </c>
      <c r="C834" s="99" t="s">
        <v>1562</v>
      </c>
      <c r="D834" s="104" t="s">
        <v>516</v>
      </c>
      <c r="E834" s="97" t="s">
        <v>4</v>
      </c>
      <c r="F834" s="100" t="s">
        <v>5</v>
      </c>
      <c r="G834" s="97" t="s">
        <v>1288</v>
      </c>
      <c r="H834" s="101">
        <v>43647</v>
      </c>
      <c r="I834" s="101">
        <v>43748</v>
      </c>
      <c r="J834" s="102" t="s">
        <v>6</v>
      </c>
      <c r="K834" s="103" t="s">
        <v>7</v>
      </c>
      <c r="L834" s="104" t="s">
        <v>8</v>
      </c>
      <c r="M834" s="105">
        <v>0</v>
      </c>
      <c r="N834" s="106">
        <v>7798.34</v>
      </c>
      <c r="O834" s="103" t="s">
        <v>61</v>
      </c>
      <c r="P834" s="101">
        <v>43748</v>
      </c>
      <c r="Q834" s="103" t="s">
        <v>25</v>
      </c>
      <c r="R834" s="106">
        <v>7798.34</v>
      </c>
      <c r="S834" s="102"/>
      <c r="T834" s="104"/>
      <c r="U834" s="102" t="s">
        <v>11</v>
      </c>
      <c r="V834" s="102" t="s">
        <v>12</v>
      </c>
      <c r="W834" s="102" t="s">
        <v>13</v>
      </c>
      <c r="X834" s="102" t="s">
        <v>14</v>
      </c>
      <c r="Y834" s="108">
        <v>4300</v>
      </c>
      <c r="Z834" s="108">
        <v>9171101</v>
      </c>
      <c r="AA834" s="138">
        <v>1.7949156592715937E-3</v>
      </c>
      <c r="AB834" s="99" t="s">
        <v>2854</v>
      </c>
    </row>
    <row r="835" spans="1:28" ht="15" customHeight="1" x14ac:dyDescent="0.25">
      <c r="A835" s="97" t="s">
        <v>1905</v>
      </c>
      <c r="B835" s="98">
        <v>6</v>
      </c>
      <c r="C835" s="99" t="s">
        <v>1562</v>
      </c>
      <c r="D835" s="104" t="s">
        <v>516</v>
      </c>
      <c r="E835" s="97" t="s">
        <v>4</v>
      </c>
      <c r="F835" s="100" t="s">
        <v>5</v>
      </c>
      <c r="G835" s="97" t="s">
        <v>1288</v>
      </c>
      <c r="H835" s="101">
        <v>43647</v>
      </c>
      <c r="I835" s="101">
        <v>43748</v>
      </c>
      <c r="J835" s="102" t="s">
        <v>6</v>
      </c>
      <c r="K835" s="103" t="s">
        <v>7</v>
      </c>
      <c r="L835" s="104" t="s">
        <v>8</v>
      </c>
      <c r="M835" s="105">
        <v>0</v>
      </c>
      <c r="N835" s="106">
        <v>150118.04999999999</v>
      </c>
      <c r="O835" s="103" t="s">
        <v>69</v>
      </c>
      <c r="P835" s="101">
        <v>43748</v>
      </c>
      <c r="Q835" s="103" t="s">
        <v>25</v>
      </c>
      <c r="R835" s="106">
        <v>150118.04999999999</v>
      </c>
      <c r="S835" s="102"/>
      <c r="T835" s="104"/>
      <c r="U835" s="102" t="s">
        <v>11</v>
      </c>
      <c r="V835" s="102" t="s">
        <v>12</v>
      </c>
      <c r="W835" s="102" t="s">
        <v>13</v>
      </c>
      <c r="X835" s="102" t="s">
        <v>14</v>
      </c>
      <c r="Y835" s="108">
        <v>4300</v>
      </c>
      <c r="Z835" s="108">
        <v>9171101</v>
      </c>
      <c r="AA835" s="138">
        <v>3.4552127591810054E-2</v>
      </c>
      <c r="AB835" s="99" t="s">
        <v>2854</v>
      </c>
    </row>
    <row r="836" spans="1:28" ht="15" customHeight="1" x14ac:dyDescent="0.25">
      <c r="A836" s="97" t="s">
        <v>1905</v>
      </c>
      <c r="B836" s="98">
        <v>6</v>
      </c>
      <c r="C836" s="99" t="s">
        <v>1562</v>
      </c>
      <c r="D836" s="104" t="s">
        <v>516</v>
      </c>
      <c r="E836" s="97" t="s">
        <v>4</v>
      </c>
      <c r="F836" s="100" t="s">
        <v>5</v>
      </c>
      <c r="G836" s="97" t="s">
        <v>1288</v>
      </c>
      <c r="H836" s="101">
        <v>43647</v>
      </c>
      <c r="I836" s="101">
        <v>43748</v>
      </c>
      <c r="J836" s="102" t="s">
        <v>6</v>
      </c>
      <c r="K836" s="103" t="s">
        <v>7</v>
      </c>
      <c r="L836" s="104" t="s">
        <v>8</v>
      </c>
      <c r="M836" s="105">
        <v>0</v>
      </c>
      <c r="N836" s="106">
        <v>150</v>
      </c>
      <c r="O836" s="103" t="s">
        <v>28</v>
      </c>
      <c r="P836" s="101">
        <v>43748</v>
      </c>
      <c r="Q836" s="103" t="s">
        <v>25</v>
      </c>
      <c r="R836" s="106">
        <v>150</v>
      </c>
      <c r="S836" s="102"/>
      <c r="T836" s="104"/>
      <c r="U836" s="102" t="s">
        <v>11</v>
      </c>
      <c r="V836" s="102" t="s">
        <v>12</v>
      </c>
      <c r="W836" s="102" t="s">
        <v>13</v>
      </c>
      <c r="X836" s="102" t="s">
        <v>14</v>
      </c>
      <c r="Y836" s="108">
        <v>4340</v>
      </c>
      <c r="Z836" s="108">
        <v>9171101</v>
      </c>
      <c r="AA836" s="138">
        <v>3.4524956451083058E-5</v>
      </c>
      <c r="AB836" s="99" t="s">
        <v>2854</v>
      </c>
    </row>
    <row r="837" spans="1:28" ht="15" customHeight="1" x14ac:dyDescent="0.25">
      <c r="A837" s="97" t="s">
        <v>1905</v>
      </c>
      <c r="B837" s="98">
        <v>6</v>
      </c>
      <c r="C837" s="99" t="s">
        <v>1562</v>
      </c>
      <c r="D837" s="104" t="s">
        <v>516</v>
      </c>
      <c r="E837" s="97" t="s">
        <v>4</v>
      </c>
      <c r="F837" s="100" t="s">
        <v>5</v>
      </c>
      <c r="G837" s="97" t="s">
        <v>1288</v>
      </c>
      <c r="H837" s="101">
        <v>43647</v>
      </c>
      <c r="I837" s="101">
        <v>43748</v>
      </c>
      <c r="J837" s="102" t="s">
        <v>6</v>
      </c>
      <c r="K837" s="103" t="s">
        <v>7</v>
      </c>
      <c r="L837" s="104" t="s">
        <v>8</v>
      </c>
      <c r="M837" s="105">
        <v>0</v>
      </c>
      <c r="N837" s="106">
        <v>90</v>
      </c>
      <c r="O837" s="103" t="s">
        <v>28</v>
      </c>
      <c r="P837" s="101">
        <v>43748</v>
      </c>
      <c r="Q837" s="103" t="s">
        <v>25</v>
      </c>
      <c r="R837" s="106">
        <v>90</v>
      </c>
      <c r="S837" s="102"/>
      <c r="T837" s="104"/>
      <c r="U837" s="102" t="s">
        <v>11</v>
      </c>
      <c r="V837" s="102" t="s">
        <v>12</v>
      </c>
      <c r="W837" s="102" t="s">
        <v>13</v>
      </c>
      <c r="X837" s="102" t="s">
        <v>14</v>
      </c>
      <c r="Y837" s="108">
        <v>4340</v>
      </c>
      <c r="Z837" s="108">
        <v>9171101</v>
      </c>
      <c r="AA837" s="138">
        <v>2.0714973870649835E-5</v>
      </c>
      <c r="AB837" s="99" t="s">
        <v>2854</v>
      </c>
    </row>
    <row r="838" spans="1:28" ht="15" customHeight="1" x14ac:dyDescent="0.25">
      <c r="A838" s="97" t="s">
        <v>1905</v>
      </c>
      <c r="B838" s="98">
        <v>6</v>
      </c>
      <c r="C838" s="99" t="s">
        <v>1562</v>
      </c>
      <c r="D838" s="104" t="s">
        <v>516</v>
      </c>
      <c r="E838" s="97" t="s">
        <v>4</v>
      </c>
      <c r="F838" s="100" t="s">
        <v>5</v>
      </c>
      <c r="G838" s="97" t="s">
        <v>1288</v>
      </c>
      <c r="H838" s="101">
        <v>43647</v>
      </c>
      <c r="I838" s="101">
        <v>43748</v>
      </c>
      <c r="J838" s="102" t="s">
        <v>6</v>
      </c>
      <c r="K838" s="103" t="s">
        <v>7</v>
      </c>
      <c r="L838" s="104" t="s">
        <v>8</v>
      </c>
      <c r="M838" s="105">
        <v>0</v>
      </c>
      <c r="N838" s="106">
        <v>45</v>
      </c>
      <c r="O838" s="103" t="s">
        <v>28</v>
      </c>
      <c r="P838" s="101">
        <v>43748</v>
      </c>
      <c r="Q838" s="103" t="s">
        <v>25</v>
      </c>
      <c r="R838" s="106">
        <v>45</v>
      </c>
      <c r="S838" s="102"/>
      <c r="T838" s="104"/>
      <c r="U838" s="102" t="s">
        <v>11</v>
      </c>
      <c r="V838" s="102" t="s">
        <v>12</v>
      </c>
      <c r="W838" s="102" t="s">
        <v>13</v>
      </c>
      <c r="X838" s="102" t="s">
        <v>14</v>
      </c>
      <c r="Y838" s="108">
        <v>4340</v>
      </c>
      <c r="Z838" s="108">
        <v>9171101</v>
      </c>
      <c r="AA838" s="138">
        <v>1.0357486935324918E-5</v>
      </c>
      <c r="AB838" s="99" t="s">
        <v>2854</v>
      </c>
    </row>
    <row r="839" spans="1:28" ht="15" customHeight="1" x14ac:dyDescent="0.25">
      <c r="A839" s="97" t="s">
        <v>1905</v>
      </c>
      <c r="B839" s="98">
        <v>6</v>
      </c>
      <c r="C839" s="99" t="s">
        <v>1562</v>
      </c>
      <c r="D839" s="104" t="s">
        <v>516</v>
      </c>
      <c r="E839" s="97" t="s">
        <v>4</v>
      </c>
      <c r="F839" s="100" t="s">
        <v>5</v>
      </c>
      <c r="G839" s="97" t="s">
        <v>1288</v>
      </c>
      <c r="H839" s="101">
        <v>43647</v>
      </c>
      <c r="I839" s="101">
        <v>43748</v>
      </c>
      <c r="J839" s="102" t="s">
        <v>6</v>
      </c>
      <c r="K839" s="103" t="s">
        <v>7</v>
      </c>
      <c r="L839" s="104" t="s">
        <v>8</v>
      </c>
      <c r="M839" s="105">
        <v>0</v>
      </c>
      <c r="N839" s="106">
        <v>285</v>
      </c>
      <c r="O839" s="103" t="s">
        <v>28</v>
      </c>
      <c r="P839" s="101">
        <v>43748</v>
      </c>
      <c r="Q839" s="103" t="s">
        <v>25</v>
      </c>
      <c r="R839" s="106">
        <v>285</v>
      </c>
      <c r="S839" s="102"/>
      <c r="T839" s="104"/>
      <c r="U839" s="102" t="s">
        <v>11</v>
      </c>
      <c r="V839" s="102" t="s">
        <v>12</v>
      </c>
      <c r="W839" s="102" t="s">
        <v>13</v>
      </c>
      <c r="X839" s="102" t="s">
        <v>14</v>
      </c>
      <c r="Y839" s="108">
        <v>4340</v>
      </c>
      <c r="Z839" s="108">
        <v>9171101</v>
      </c>
      <c r="AA839" s="138">
        <v>6.5597417257057806E-5</v>
      </c>
      <c r="AB839" s="99" t="s">
        <v>2854</v>
      </c>
    </row>
    <row r="840" spans="1:28" ht="15" customHeight="1" x14ac:dyDescent="0.25">
      <c r="A840" s="97" t="s">
        <v>1905</v>
      </c>
      <c r="B840" s="98">
        <v>6</v>
      </c>
      <c r="C840" s="99" t="s">
        <v>1562</v>
      </c>
      <c r="D840" s="104" t="s">
        <v>516</v>
      </c>
      <c r="E840" s="97" t="s">
        <v>4</v>
      </c>
      <c r="F840" s="100" t="s">
        <v>5</v>
      </c>
      <c r="G840" s="97" t="s">
        <v>1288</v>
      </c>
      <c r="H840" s="101">
        <v>43647</v>
      </c>
      <c r="I840" s="101">
        <v>43748</v>
      </c>
      <c r="J840" s="102" t="s">
        <v>6</v>
      </c>
      <c r="K840" s="103" t="s">
        <v>7</v>
      </c>
      <c r="L840" s="104" t="s">
        <v>8</v>
      </c>
      <c r="M840" s="105">
        <v>0</v>
      </c>
      <c r="N840" s="106">
        <v>349.2</v>
      </c>
      <c r="O840" s="103" t="s">
        <v>28</v>
      </c>
      <c r="P840" s="101">
        <v>43748</v>
      </c>
      <c r="Q840" s="103" t="s">
        <v>25</v>
      </c>
      <c r="R840" s="106">
        <v>349.2</v>
      </c>
      <c r="S840" s="102"/>
      <c r="T840" s="104"/>
      <c r="U840" s="102" t="s">
        <v>11</v>
      </c>
      <c r="V840" s="102" t="s">
        <v>12</v>
      </c>
      <c r="W840" s="102" t="s">
        <v>13</v>
      </c>
      <c r="X840" s="102" t="s">
        <v>14</v>
      </c>
      <c r="Y840" s="108">
        <v>4340</v>
      </c>
      <c r="Z840" s="108">
        <v>9171101</v>
      </c>
      <c r="AA840" s="138">
        <v>8.0374098618121359E-5</v>
      </c>
      <c r="AB840" s="99" t="s">
        <v>2854</v>
      </c>
    </row>
    <row r="841" spans="1:28" ht="15" customHeight="1" x14ac:dyDescent="0.25">
      <c r="A841" s="97" t="s">
        <v>1905</v>
      </c>
      <c r="B841" s="98">
        <v>6</v>
      </c>
      <c r="C841" s="99" t="s">
        <v>1562</v>
      </c>
      <c r="D841" s="104" t="s">
        <v>516</v>
      </c>
      <c r="E841" s="97" t="s">
        <v>4</v>
      </c>
      <c r="F841" s="100" t="s">
        <v>5</v>
      </c>
      <c r="G841" s="97" t="s">
        <v>1288</v>
      </c>
      <c r="H841" s="101">
        <v>43647</v>
      </c>
      <c r="I841" s="101">
        <v>43748</v>
      </c>
      <c r="J841" s="102" t="s">
        <v>6</v>
      </c>
      <c r="K841" s="103" t="s">
        <v>7</v>
      </c>
      <c r="L841" s="104" t="s">
        <v>8</v>
      </c>
      <c r="M841" s="105">
        <v>0</v>
      </c>
      <c r="N841" s="106">
        <v>960.9</v>
      </c>
      <c r="O841" s="103" t="s">
        <v>28</v>
      </c>
      <c r="P841" s="101">
        <v>43748</v>
      </c>
      <c r="Q841" s="103" t="s">
        <v>25</v>
      </c>
      <c r="R841" s="106">
        <v>960.9</v>
      </c>
      <c r="S841" s="102"/>
      <c r="T841" s="104"/>
      <c r="U841" s="102" t="s">
        <v>11</v>
      </c>
      <c r="V841" s="102" t="s">
        <v>12</v>
      </c>
      <c r="W841" s="102" t="s">
        <v>13</v>
      </c>
      <c r="X841" s="102" t="s">
        <v>14</v>
      </c>
      <c r="Y841" s="108">
        <v>4340</v>
      </c>
      <c r="Z841" s="108">
        <v>9171101</v>
      </c>
      <c r="AA841" s="138">
        <v>2.2116687102563805E-4</v>
      </c>
      <c r="AB841" s="99" t="s">
        <v>2854</v>
      </c>
    </row>
    <row r="842" spans="1:28" ht="15" customHeight="1" x14ac:dyDescent="0.25">
      <c r="A842" s="97" t="s">
        <v>1905</v>
      </c>
      <c r="B842" s="98">
        <v>6</v>
      </c>
      <c r="C842" s="99" t="s">
        <v>1562</v>
      </c>
      <c r="D842" s="104" t="s">
        <v>516</v>
      </c>
      <c r="E842" s="97" t="s">
        <v>4</v>
      </c>
      <c r="F842" s="100" t="s">
        <v>5</v>
      </c>
      <c r="G842" s="97" t="s">
        <v>1288</v>
      </c>
      <c r="H842" s="101">
        <v>43647</v>
      </c>
      <c r="I842" s="101">
        <v>43748</v>
      </c>
      <c r="J842" s="102" t="s">
        <v>6</v>
      </c>
      <c r="K842" s="103" t="s">
        <v>7</v>
      </c>
      <c r="L842" s="104" t="s">
        <v>8</v>
      </c>
      <c r="M842" s="105">
        <v>0</v>
      </c>
      <c r="N842" s="106">
        <v>150</v>
      </c>
      <c r="O842" s="103" t="s">
        <v>39</v>
      </c>
      <c r="P842" s="101">
        <v>43748</v>
      </c>
      <c r="Q842" s="103" t="s">
        <v>25</v>
      </c>
      <c r="R842" s="106">
        <v>150</v>
      </c>
      <c r="S842" s="102"/>
      <c r="T842" s="104"/>
      <c r="U842" s="102" t="s">
        <v>11</v>
      </c>
      <c r="V842" s="102" t="s">
        <v>12</v>
      </c>
      <c r="W842" s="102" t="s">
        <v>13</v>
      </c>
      <c r="X842" s="102" t="s">
        <v>14</v>
      </c>
      <c r="Y842" s="108">
        <v>4340</v>
      </c>
      <c r="Z842" s="108">
        <v>9171101</v>
      </c>
      <c r="AA842" s="138">
        <v>3.4524956451083058E-5</v>
      </c>
      <c r="AB842" s="99" t="s">
        <v>2854</v>
      </c>
    </row>
    <row r="843" spans="1:28" ht="15" customHeight="1" x14ac:dyDescent="0.25">
      <c r="A843" s="97" t="s">
        <v>1905</v>
      </c>
      <c r="B843" s="98">
        <v>6</v>
      </c>
      <c r="C843" s="99" t="s">
        <v>1562</v>
      </c>
      <c r="D843" s="104" t="s">
        <v>516</v>
      </c>
      <c r="E843" s="97" t="s">
        <v>4</v>
      </c>
      <c r="F843" s="100" t="s">
        <v>5</v>
      </c>
      <c r="G843" s="97" t="s">
        <v>1288</v>
      </c>
      <c r="H843" s="101">
        <v>43647</v>
      </c>
      <c r="I843" s="101">
        <v>43748</v>
      </c>
      <c r="J843" s="102" t="s">
        <v>6</v>
      </c>
      <c r="K843" s="103" t="s">
        <v>7</v>
      </c>
      <c r="L843" s="104" t="s">
        <v>8</v>
      </c>
      <c r="M843" s="105">
        <v>0</v>
      </c>
      <c r="N843" s="106">
        <v>90</v>
      </c>
      <c r="O843" s="103" t="s">
        <v>39</v>
      </c>
      <c r="P843" s="101">
        <v>43748</v>
      </c>
      <c r="Q843" s="103" t="s">
        <v>25</v>
      </c>
      <c r="R843" s="106">
        <v>90</v>
      </c>
      <c r="S843" s="102"/>
      <c r="T843" s="104"/>
      <c r="U843" s="102" t="s">
        <v>11</v>
      </c>
      <c r="V843" s="102" t="s">
        <v>12</v>
      </c>
      <c r="W843" s="102" t="s">
        <v>13</v>
      </c>
      <c r="X843" s="102" t="s">
        <v>14</v>
      </c>
      <c r="Y843" s="108">
        <v>4340</v>
      </c>
      <c r="Z843" s="108">
        <v>9171101</v>
      </c>
      <c r="AA843" s="138">
        <v>2.0714973870649835E-5</v>
      </c>
      <c r="AB843" s="99" t="s">
        <v>2854</v>
      </c>
    </row>
    <row r="844" spans="1:28" ht="15" customHeight="1" x14ac:dyDescent="0.25">
      <c r="A844" s="97" t="s">
        <v>1905</v>
      </c>
      <c r="B844" s="98">
        <v>6</v>
      </c>
      <c r="C844" s="99" t="s">
        <v>1562</v>
      </c>
      <c r="D844" s="104" t="s">
        <v>516</v>
      </c>
      <c r="E844" s="97" t="s">
        <v>4</v>
      </c>
      <c r="F844" s="100" t="s">
        <v>5</v>
      </c>
      <c r="G844" s="97" t="s">
        <v>1288</v>
      </c>
      <c r="H844" s="101">
        <v>43647</v>
      </c>
      <c r="I844" s="101">
        <v>43748</v>
      </c>
      <c r="J844" s="102" t="s">
        <v>6</v>
      </c>
      <c r="K844" s="103" t="s">
        <v>7</v>
      </c>
      <c r="L844" s="104" t="s">
        <v>8</v>
      </c>
      <c r="M844" s="105">
        <v>0</v>
      </c>
      <c r="N844" s="106">
        <v>45</v>
      </c>
      <c r="O844" s="103" t="s">
        <v>39</v>
      </c>
      <c r="P844" s="101">
        <v>43748</v>
      </c>
      <c r="Q844" s="103" t="s">
        <v>25</v>
      </c>
      <c r="R844" s="106">
        <v>45</v>
      </c>
      <c r="S844" s="102"/>
      <c r="T844" s="104"/>
      <c r="U844" s="102" t="s">
        <v>11</v>
      </c>
      <c r="V844" s="102" t="s">
        <v>12</v>
      </c>
      <c r="W844" s="102" t="s">
        <v>13</v>
      </c>
      <c r="X844" s="102" t="s">
        <v>14</v>
      </c>
      <c r="Y844" s="108">
        <v>4340</v>
      </c>
      <c r="Z844" s="108">
        <v>9171101</v>
      </c>
      <c r="AA844" s="138">
        <v>1.0357486935324918E-5</v>
      </c>
      <c r="AB844" s="99" t="s">
        <v>2854</v>
      </c>
    </row>
    <row r="845" spans="1:28" ht="15" customHeight="1" x14ac:dyDescent="0.25">
      <c r="A845" s="97" t="s">
        <v>1905</v>
      </c>
      <c r="B845" s="98">
        <v>6</v>
      </c>
      <c r="C845" s="99" t="s">
        <v>1562</v>
      </c>
      <c r="D845" s="104" t="s">
        <v>516</v>
      </c>
      <c r="E845" s="97" t="s">
        <v>4</v>
      </c>
      <c r="F845" s="100" t="s">
        <v>5</v>
      </c>
      <c r="G845" s="97" t="s">
        <v>1288</v>
      </c>
      <c r="H845" s="101">
        <v>43647</v>
      </c>
      <c r="I845" s="101">
        <v>43748</v>
      </c>
      <c r="J845" s="102" t="s">
        <v>6</v>
      </c>
      <c r="K845" s="103" t="s">
        <v>7</v>
      </c>
      <c r="L845" s="104" t="s">
        <v>8</v>
      </c>
      <c r="M845" s="105">
        <v>0</v>
      </c>
      <c r="N845" s="106">
        <v>285</v>
      </c>
      <c r="O845" s="103" t="s">
        <v>39</v>
      </c>
      <c r="P845" s="101">
        <v>43748</v>
      </c>
      <c r="Q845" s="103" t="s">
        <v>25</v>
      </c>
      <c r="R845" s="106">
        <v>285</v>
      </c>
      <c r="S845" s="102"/>
      <c r="T845" s="104"/>
      <c r="U845" s="102" t="s">
        <v>11</v>
      </c>
      <c r="V845" s="102" t="s">
        <v>12</v>
      </c>
      <c r="W845" s="102" t="s">
        <v>13</v>
      </c>
      <c r="X845" s="102" t="s">
        <v>14</v>
      </c>
      <c r="Y845" s="108">
        <v>4340</v>
      </c>
      <c r="Z845" s="108">
        <v>9171101</v>
      </c>
      <c r="AA845" s="138">
        <v>6.5597417257057806E-5</v>
      </c>
      <c r="AB845" s="99" t="s">
        <v>2854</v>
      </c>
    </row>
    <row r="846" spans="1:28" ht="15" customHeight="1" x14ac:dyDescent="0.25">
      <c r="A846" s="97" t="s">
        <v>1905</v>
      </c>
      <c r="B846" s="98">
        <v>6</v>
      </c>
      <c r="C846" s="99" t="s">
        <v>1562</v>
      </c>
      <c r="D846" s="104" t="s">
        <v>516</v>
      </c>
      <c r="E846" s="97" t="s">
        <v>4</v>
      </c>
      <c r="F846" s="100" t="s">
        <v>5</v>
      </c>
      <c r="G846" s="97" t="s">
        <v>1288</v>
      </c>
      <c r="H846" s="101">
        <v>43647</v>
      </c>
      <c r="I846" s="101">
        <v>43748</v>
      </c>
      <c r="J846" s="102" t="s">
        <v>6</v>
      </c>
      <c r="K846" s="103" t="s">
        <v>7</v>
      </c>
      <c r="L846" s="104" t="s">
        <v>8</v>
      </c>
      <c r="M846" s="105">
        <v>0</v>
      </c>
      <c r="N846" s="106">
        <v>349.2</v>
      </c>
      <c r="O846" s="103" t="s">
        <v>39</v>
      </c>
      <c r="P846" s="101">
        <v>43748</v>
      </c>
      <c r="Q846" s="103" t="s">
        <v>25</v>
      </c>
      <c r="R846" s="106">
        <v>349.2</v>
      </c>
      <c r="S846" s="102"/>
      <c r="T846" s="104"/>
      <c r="U846" s="102" t="s">
        <v>11</v>
      </c>
      <c r="V846" s="102" t="s">
        <v>12</v>
      </c>
      <c r="W846" s="102" t="s">
        <v>13</v>
      </c>
      <c r="X846" s="102" t="s">
        <v>14</v>
      </c>
      <c r="Y846" s="108">
        <v>4340</v>
      </c>
      <c r="Z846" s="108">
        <v>9171101</v>
      </c>
      <c r="AA846" s="138">
        <v>8.0374098618121359E-5</v>
      </c>
      <c r="AB846" s="97" t="s">
        <v>2854</v>
      </c>
    </row>
    <row r="847" spans="1:28" ht="15" customHeight="1" x14ac:dyDescent="0.25">
      <c r="A847" s="97" t="s">
        <v>1905</v>
      </c>
      <c r="B847" s="98">
        <v>6</v>
      </c>
      <c r="C847" s="99" t="s">
        <v>1562</v>
      </c>
      <c r="D847" s="104" t="s">
        <v>516</v>
      </c>
      <c r="E847" s="97" t="s">
        <v>4</v>
      </c>
      <c r="F847" s="100" t="s">
        <v>5</v>
      </c>
      <c r="G847" s="97" t="s">
        <v>1288</v>
      </c>
      <c r="H847" s="101">
        <v>43647</v>
      </c>
      <c r="I847" s="101">
        <v>43748</v>
      </c>
      <c r="J847" s="102" t="s">
        <v>6</v>
      </c>
      <c r="K847" s="103" t="s">
        <v>7</v>
      </c>
      <c r="L847" s="104" t="s">
        <v>8</v>
      </c>
      <c r="M847" s="105">
        <v>0</v>
      </c>
      <c r="N847" s="106">
        <v>960.9</v>
      </c>
      <c r="O847" s="103" t="s">
        <v>39</v>
      </c>
      <c r="P847" s="101">
        <v>43748</v>
      </c>
      <c r="Q847" s="103" t="s">
        <v>25</v>
      </c>
      <c r="R847" s="106">
        <v>960.9</v>
      </c>
      <c r="S847" s="102"/>
      <c r="T847" s="104"/>
      <c r="U847" s="102" t="s">
        <v>11</v>
      </c>
      <c r="V847" s="102" t="s">
        <v>12</v>
      </c>
      <c r="W847" s="102" t="s">
        <v>13</v>
      </c>
      <c r="X847" s="102" t="s">
        <v>14</v>
      </c>
      <c r="Y847" s="108">
        <v>4340</v>
      </c>
      <c r="Z847" s="108">
        <v>9171101</v>
      </c>
      <c r="AA847" s="138">
        <v>2.2116687102563805E-4</v>
      </c>
      <c r="AB847" s="97" t="s">
        <v>2854</v>
      </c>
    </row>
    <row r="848" spans="1:28" ht="15" customHeight="1" x14ac:dyDescent="0.25">
      <c r="A848" s="97" t="s">
        <v>1905</v>
      </c>
      <c r="B848" s="98">
        <v>6</v>
      </c>
      <c r="C848" s="99" t="s">
        <v>1562</v>
      </c>
      <c r="D848" s="104" t="s">
        <v>516</v>
      </c>
      <c r="E848" s="97" t="s">
        <v>4</v>
      </c>
      <c r="F848" s="100" t="s">
        <v>5</v>
      </c>
      <c r="G848" s="97" t="s">
        <v>1288</v>
      </c>
      <c r="H848" s="101">
        <v>43647</v>
      </c>
      <c r="I848" s="101">
        <v>43748</v>
      </c>
      <c r="J848" s="102" t="s">
        <v>6</v>
      </c>
      <c r="K848" s="103" t="s">
        <v>7</v>
      </c>
      <c r="L848" s="104" t="s">
        <v>8</v>
      </c>
      <c r="M848" s="105">
        <v>0</v>
      </c>
      <c r="N848" s="106">
        <v>190</v>
      </c>
      <c r="O848" s="103" t="s">
        <v>61</v>
      </c>
      <c r="P848" s="101">
        <v>43748</v>
      </c>
      <c r="Q848" s="103" t="s">
        <v>25</v>
      </c>
      <c r="R848" s="106">
        <v>190</v>
      </c>
      <c r="S848" s="102"/>
      <c r="T848" s="104"/>
      <c r="U848" s="102" t="s">
        <v>11</v>
      </c>
      <c r="V848" s="102" t="s">
        <v>12</v>
      </c>
      <c r="W848" s="102" t="s">
        <v>13</v>
      </c>
      <c r="X848" s="102" t="s">
        <v>14</v>
      </c>
      <c r="Y848" s="108">
        <v>4340</v>
      </c>
      <c r="Z848" s="108">
        <v>9171101</v>
      </c>
      <c r="AA848" s="138">
        <v>4.3731611504705202E-5</v>
      </c>
      <c r="AB848" s="97" t="s">
        <v>2854</v>
      </c>
    </row>
    <row r="849" spans="1:28" ht="15" customHeight="1" x14ac:dyDescent="0.25">
      <c r="A849" s="97" t="s">
        <v>1905</v>
      </c>
      <c r="B849" s="98">
        <v>6</v>
      </c>
      <c r="C849" s="99" t="s">
        <v>1562</v>
      </c>
      <c r="D849" s="104" t="s">
        <v>516</v>
      </c>
      <c r="E849" s="97" t="s">
        <v>4</v>
      </c>
      <c r="F849" s="100" t="s">
        <v>5</v>
      </c>
      <c r="G849" s="97" t="s">
        <v>1288</v>
      </c>
      <c r="H849" s="101">
        <v>43647</v>
      </c>
      <c r="I849" s="101">
        <v>43748</v>
      </c>
      <c r="J849" s="102" t="s">
        <v>6</v>
      </c>
      <c r="K849" s="103" t="s">
        <v>7</v>
      </c>
      <c r="L849" s="104" t="s">
        <v>8</v>
      </c>
      <c r="M849" s="105">
        <v>0</v>
      </c>
      <c r="N849" s="106">
        <v>100</v>
      </c>
      <c r="O849" s="103" t="s">
        <v>61</v>
      </c>
      <c r="P849" s="101">
        <v>43748</v>
      </c>
      <c r="Q849" s="103" t="s">
        <v>25</v>
      </c>
      <c r="R849" s="106">
        <v>100</v>
      </c>
      <c r="S849" s="102"/>
      <c r="T849" s="104"/>
      <c r="U849" s="102" t="s">
        <v>11</v>
      </c>
      <c r="V849" s="102" t="s">
        <v>12</v>
      </c>
      <c r="W849" s="102" t="s">
        <v>13</v>
      </c>
      <c r="X849" s="102" t="s">
        <v>14</v>
      </c>
      <c r="Y849" s="108">
        <v>4340</v>
      </c>
      <c r="Z849" s="108">
        <v>9171101</v>
      </c>
      <c r="AA849" s="138">
        <v>2.301663763405537E-5</v>
      </c>
      <c r="AB849" s="97" t="s">
        <v>2854</v>
      </c>
    </row>
    <row r="850" spans="1:28" ht="15" customHeight="1" x14ac:dyDescent="0.25">
      <c r="A850" s="97" t="s">
        <v>1905</v>
      </c>
      <c r="B850" s="98">
        <v>6</v>
      </c>
      <c r="C850" s="99" t="s">
        <v>1562</v>
      </c>
      <c r="D850" s="104" t="s">
        <v>516</v>
      </c>
      <c r="E850" s="97" t="s">
        <v>4</v>
      </c>
      <c r="F850" s="100" t="s">
        <v>5</v>
      </c>
      <c r="G850" s="97" t="s">
        <v>1288</v>
      </c>
      <c r="H850" s="101">
        <v>43647</v>
      </c>
      <c r="I850" s="101">
        <v>43748</v>
      </c>
      <c r="J850" s="102" t="s">
        <v>6</v>
      </c>
      <c r="K850" s="112" t="s">
        <v>7</v>
      </c>
      <c r="L850" s="99" t="s">
        <v>8</v>
      </c>
      <c r="M850" s="105">
        <v>0</v>
      </c>
      <c r="N850" s="106">
        <v>60</v>
      </c>
      <c r="O850" s="103" t="s">
        <v>61</v>
      </c>
      <c r="P850" s="101">
        <v>43748</v>
      </c>
      <c r="Q850" s="103" t="s">
        <v>25</v>
      </c>
      <c r="R850" s="106">
        <v>60</v>
      </c>
      <c r="S850" s="102"/>
      <c r="T850" s="104"/>
      <c r="U850" s="102" t="s">
        <v>11</v>
      </c>
      <c r="V850" s="102" t="s">
        <v>12</v>
      </c>
      <c r="W850" s="102" t="s">
        <v>13</v>
      </c>
      <c r="X850" s="102" t="s">
        <v>14</v>
      </c>
      <c r="Y850" s="113">
        <v>4340</v>
      </c>
      <c r="Z850" s="108">
        <v>9171101</v>
      </c>
      <c r="AA850" s="138">
        <v>1.3809982580433222E-5</v>
      </c>
      <c r="AB850" s="99" t="s">
        <v>2854</v>
      </c>
    </row>
    <row r="851" spans="1:28" ht="15" customHeight="1" x14ac:dyDescent="0.25">
      <c r="A851" s="97" t="s">
        <v>1905</v>
      </c>
      <c r="B851" s="98">
        <v>6</v>
      </c>
      <c r="C851" s="99" t="s">
        <v>1562</v>
      </c>
      <c r="D851" s="104" t="s">
        <v>516</v>
      </c>
      <c r="E851" s="97" t="s">
        <v>4</v>
      </c>
      <c r="F851" s="100" t="s">
        <v>5</v>
      </c>
      <c r="G851" s="97" t="s">
        <v>1288</v>
      </c>
      <c r="H851" s="101">
        <v>43647</v>
      </c>
      <c r="I851" s="101">
        <v>43748</v>
      </c>
      <c r="J851" s="102" t="s">
        <v>6</v>
      </c>
      <c r="K851" s="112" t="s">
        <v>7</v>
      </c>
      <c r="L851" s="99" t="s">
        <v>8</v>
      </c>
      <c r="M851" s="105">
        <v>0</v>
      </c>
      <c r="N851" s="105">
        <v>232.8</v>
      </c>
      <c r="O851" s="103" t="s">
        <v>61</v>
      </c>
      <c r="P851" s="101">
        <v>43748</v>
      </c>
      <c r="Q851" s="103" t="s">
        <v>25</v>
      </c>
      <c r="R851" s="106">
        <v>232.8</v>
      </c>
      <c r="S851" s="102"/>
      <c r="T851" s="104"/>
      <c r="U851" s="102" t="s">
        <v>11</v>
      </c>
      <c r="V851" s="102" t="s">
        <v>12</v>
      </c>
      <c r="W851" s="102" t="s">
        <v>13</v>
      </c>
      <c r="X851" s="102" t="s">
        <v>14</v>
      </c>
      <c r="Y851" s="108">
        <v>4340</v>
      </c>
      <c r="Z851" s="108">
        <v>9171101</v>
      </c>
      <c r="AA851" s="138">
        <v>5.3582732412080904E-5</v>
      </c>
      <c r="AB851" s="99" t="s">
        <v>2854</v>
      </c>
    </row>
    <row r="852" spans="1:28" ht="15" customHeight="1" x14ac:dyDescent="0.25">
      <c r="A852" s="97" t="s">
        <v>1905</v>
      </c>
      <c r="B852" s="98">
        <v>6</v>
      </c>
      <c r="C852" s="99" t="s">
        <v>1562</v>
      </c>
      <c r="D852" s="104" t="s">
        <v>516</v>
      </c>
      <c r="E852" s="97" t="s">
        <v>4</v>
      </c>
      <c r="F852" s="100" t="s">
        <v>5</v>
      </c>
      <c r="G852" s="99" t="s">
        <v>1288</v>
      </c>
      <c r="H852" s="101">
        <v>43647</v>
      </c>
      <c r="I852" s="101">
        <v>43748</v>
      </c>
      <c r="J852" s="102" t="s">
        <v>6</v>
      </c>
      <c r="K852" s="103" t="s">
        <v>7</v>
      </c>
      <c r="L852" s="104" t="s">
        <v>8</v>
      </c>
      <c r="M852" s="105">
        <v>0</v>
      </c>
      <c r="N852" s="106">
        <v>640.6</v>
      </c>
      <c r="O852" s="103" t="s">
        <v>61</v>
      </c>
      <c r="P852" s="101">
        <v>43748</v>
      </c>
      <c r="Q852" s="103" t="s">
        <v>25</v>
      </c>
      <c r="R852" s="106">
        <v>640.6</v>
      </c>
      <c r="S852" s="110"/>
      <c r="T852" s="104"/>
      <c r="U852" s="102" t="s">
        <v>11</v>
      </c>
      <c r="V852" s="102" t="s">
        <v>12</v>
      </c>
      <c r="W852" s="102" t="s">
        <v>13</v>
      </c>
      <c r="X852" s="102" t="s">
        <v>14</v>
      </c>
      <c r="Y852" s="108">
        <v>4340</v>
      </c>
      <c r="Z852" s="108">
        <v>9171101</v>
      </c>
      <c r="AA852" s="138">
        <v>1.4744458068375872E-4</v>
      </c>
      <c r="AB852" s="111" t="s">
        <v>2854</v>
      </c>
    </row>
    <row r="853" spans="1:28" ht="15" customHeight="1" x14ac:dyDescent="0.25">
      <c r="A853" s="97" t="s">
        <v>1905</v>
      </c>
      <c r="B853" s="98">
        <v>6</v>
      </c>
      <c r="C853" s="99" t="s">
        <v>1562</v>
      </c>
      <c r="D853" s="104" t="s">
        <v>516</v>
      </c>
      <c r="E853" s="97" t="s">
        <v>4</v>
      </c>
      <c r="F853" s="99" t="s">
        <v>5</v>
      </c>
      <c r="G853" s="99" t="s">
        <v>1288</v>
      </c>
      <c r="H853" s="101">
        <v>43647</v>
      </c>
      <c r="I853" s="101">
        <v>43748</v>
      </c>
      <c r="J853" s="102" t="s">
        <v>6</v>
      </c>
      <c r="K853" s="103" t="s">
        <v>7</v>
      </c>
      <c r="L853" s="104" t="s">
        <v>8</v>
      </c>
      <c r="M853" s="105">
        <v>0</v>
      </c>
      <c r="N853" s="105">
        <v>30</v>
      </c>
      <c r="O853" s="103" t="s">
        <v>61</v>
      </c>
      <c r="P853" s="101">
        <v>43748</v>
      </c>
      <c r="Q853" s="103" t="s">
        <v>25</v>
      </c>
      <c r="R853" s="105">
        <v>30</v>
      </c>
      <c r="S853" s="110"/>
      <c r="T853" s="97"/>
      <c r="U853" s="102" t="s">
        <v>11</v>
      </c>
      <c r="V853" s="102" t="s">
        <v>12</v>
      </c>
      <c r="W853" s="102" t="s">
        <v>13</v>
      </c>
      <c r="X853" s="102" t="s">
        <v>14</v>
      </c>
      <c r="Y853" s="113">
        <v>4340</v>
      </c>
      <c r="Z853" s="113">
        <v>9171101</v>
      </c>
      <c r="AA853" s="138">
        <v>6.9049912902166112E-6</v>
      </c>
      <c r="AB853" s="99" t="s">
        <v>2854</v>
      </c>
    </row>
    <row r="854" spans="1:28" ht="15" customHeight="1" x14ac:dyDescent="0.25">
      <c r="A854" s="97" t="s">
        <v>1905</v>
      </c>
      <c r="B854" s="98">
        <v>6</v>
      </c>
      <c r="C854" s="99" t="s">
        <v>1562</v>
      </c>
      <c r="D854" s="99" t="s">
        <v>516</v>
      </c>
      <c r="E854" s="97" t="s">
        <v>4</v>
      </c>
      <c r="F854" s="100" t="s">
        <v>5</v>
      </c>
      <c r="G854" s="97" t="s">
        <v>1288</v>
      </c>
      <c r="H854" s="101">
        <v>43647</v>
      </c>
      <c r="I854" s="101">
        <v>43748</v>
      </c>
      <c r="J854" s="102" t="s">
        <v>6</v>
      </c>
      <c r="K854" s="112" t="s">
        <v>7</v>
      </c>
      <c r="L854" s="104" t="s">
        <v>8</v>
      </c>
      <c r="M854" s="105">
        <v>0</v>
      </c>
      <c r="N854" s="106">
        <v>577.5</v>
      </c>
      <c r="O854" s="103" t="s">
        <v>69</v>
      </c>
      <c r="P854" s="101">
        <v>43748</v>
      </c>
      <c r="Q854" s="103" t="s">
        <v>25</v>
      </c>
      <c r="R854" s="106">
        <v>577.5</v>
      </c>
      <c r="S854" s="110"/>
      <c r="T854" s="104"/>
      <c r="U854" s="102" t="s">
        <v>11</v>
      </c>
      <c r="V854" s="102" t="s">
        <v>12</v>
      </c>
      <c r="W854" s="102" t="s">
        <v>13</v>
      </c>
      <c r="X854" s="102" t="s">
        <v>14</v>
      </c>
      <c r="Y854" s="108">
        <v>4340</v>
      </c>
      <c r="Z854" s="108">
        <v>9171101</v>
      </c>
      <c r="AA854" s="138">
        <v>1.3292108233666977E-4</v>
      </c>
      <c r="AB854" s="97" t="s">
        <v>2854</v>
      </c>
    </row>
    <row r="855" spans="1:28" ht="15" customHeight="1" x14ac:dyDescent="0.25">
      <c r="A855" s="97" t="s">
        <v>1905</v>
      </c>
      <c r="B855" s="98">
        <v>6</v>
      </c>
      <c r="C855" s="99" t="s">
        <v>1562</v>
      </c>
      <c r="D855" s="104" t="s">
        <v>516</v>
      </c>
      <c r="E855" s="97" t="s">
        <v>4</v>
      </c>
      <c r="F855" s="99" t="s">
        <v>5</v>
      </c>
      <c r="G855" s="99" t="s">
        <v>1288</v>
      </c>
      <c r="H855" s="101">
        <v>43647</v>
      </c>
      <c r="I855" s="101">
        <v>43748</v>
      </c>
      <c r="J855" s="102" t="s">
        <v>6</v>
      </c>
      <c r="K855" s="103" t="s">
        <v>7</v>
      </c>
      <c r="L855" s="99" t="s">
        <v>8</v>
      </c>
      <c r="M855" s="105">
        <v>0</v>
      </c>
      <c r="N855" s="105">
        <v>1155</v>
      </c>
      <c r="O855" s="103" t="s">
        <v>69</v>
      </c>
      <c r="P855" s="101">
        <v>43748</v>
      </c>
      <c r="Q855" s="103" t="s">
        <v>25</v>
      </c>
      <c r="R855" s="105">
        <v>1155</v>
      </c>
      <c r="S855" s="110"/>
      <c r="T855" s="97"/>
      <c r="U855" s="102" t="s">
        <v>11</v>
      </c>
      <c r="V855" s="102" t="s">
        <v>12</v>
      </c>
      <c r="W855" s="102" t="s">
        <v>13</v>
      </c>
      <c r="X855" s="102" t="s">
        <v>14</v>
      </c>
      <c r="Y855" s="113">
        <v>4340</v>
      </c>
      <c r="Z855" s="113">
        <v>9171101</v>
      </c>
      <c r="AA855" s="138">
        <v>2.6584216467333955E-4</v>
      </c>
      <c r="AB855" s="99" t="s">
        <v>2854</v>
      </c>
    </row>
    <row r="856" spans="1:28" ht="15" customHeight="1" x14ac:dyDescent="0.25">
      <c r="A856" s="97" t="s">
        <v>1905</v>
      </c>
      <c r="B856" s="98">
        <v>6</v>
      </c>
      <c r="C856" s="99" t="s">
        <v>1562</v>
      </c>
      <c r="D856" s="97" t="s">
        <v>516</v>
      </c>
      <c r="E856" s="97" t="s">
        <v>4</v>
      </c>
      <c r="F856" s="99" t="s">
        <v>5</v>
      </c>
      <c r="G856" s="97" t="s">
        <v>1288</v>
      </c>
      <c r="H856" s="101">
        <v>43647</v>
      </c>
      <c r="I856" s="101">
        <v>43748</v>
      </c>
      <c r="J856" s="102" t="s">
        <v>6</v>
      </c>
      <c r="K856" s="103" t="s">
        <v>7</v>
      </c>
      <c r="L856" s="104" t="s">
        <v>8</v>
      </c>
      <c r="M856" s="105">
        <v>0</v>
      </c>
      <c r="N856" s="105">
        <v>1925</v>
      </c>
      <c r="O856" s="103" t="s">
        <v>69</v>
      </c>
      <c r="P856" s="101">
        <v>43748</v>
      </c>
      <c r="Q856" s="103" t="s">
        <v>25</v>
      </c>
      <c r="R856" s="105">
        <v>1925</v>
      </c>
      <c r="S856" s="98"/>
      <c r="T856" s="103"/>
      <c r="U856" s="102" t="s">
        <v>11</v>
      </c>
      <c r="V856" s="102" t="s">
        <v>12</v>
      </c>
      <c r="W856" s="102" t="s">
        <v>13</v>
      </c>
      <c r="X856" s="102" t="s">
        <v>14</v>
      </c>
      <c r="Y856" s="113">
        <v>4340</v>
      </c>
      <c r="Z856" s="113">
        <v>9171101</v>
      </c>
      <c r="AA856" s="138">
        <v>4.4307027445556591E-4</v>
      </c>
      <c r="AB856" s="97" t="s">
        <v>2854</v>
      </c>
    </row>
    <row r="857" spans="1:28" ht="15" customHeight="1" x14ac:dyDescent="0.25">
      <c r="A857" s="97" t="s">
        <v>1905</v>
      </c>
      <c r="B857" s="98">
        <v>6</v>
      </c>
      <c r="C857" s="99" t="s">
        <v>1562</v>
      </c>
      <c r="D857" s="99" t="s">
        <v>516</v>
      </c>
      <c r="E857" s="97" t="s">
        <v>4</v>
      </c>
      <c r="F857" s="100" t="s">
        <v>5</v>
      </c>
      <c r="G857" s="97" t="s">
        <v>1288</v>
      </c>
      <c r="H857" s="101">
        <v>43647</v>
      </c>
      <c r="I857" s="101">
        <v>43748</v>
      </c>
      <c r="J857" s="102" t="s">
        <v>6</v>
      </c>
      <c r="K857" s="103" t="s">
        <v>7</v>
      </c>
      <c r="L857" s="104" t="s">
        <v>8</v>
      </c>
      <c r="M857" s="105">
        <v>0</v>
      </c>
      <c r="N857" s="106">
        <v>3657.5</v>
      </c>
      <c r="O857" s="103" t="s">
        <v>69</v>
      </c>
      <c r="P857" s="101">
        <v>43748</v>
      </c>
      <c r="Q857" s="103" t="s">
        <v>25</v>
      </c>
      <c r="R857" s="106">
        <v>3657.5</v>
      </c>
      <c r="S857" s="98"/>
      <c r="T857" s="104"/>
      <c r="U857" s="102" t="s">
        <v>11</v>
      </c>
      <c r="V857" s="102" t="s">
        <v>12</v>
      </c>
      <c r="W857" s="102" t="s">
        <v>13</v>
      </c>
      <c r="X857" s="102" t="s">
        <v>14</v>
      </c>
      <c r="Y857" s="108">
        <v>4340</v>
      </c>
      <c r="Z857" s="113">
        <v>9171101</v>
      </c>
      <c r="AA857" s="138">
        <v>8.418335214655752E-4</v>
      </c>
      <c r="AB857" s="99" t="s">
        <v>2854</v>
      </c>
    </row>
    <row r="858" spans="1:28" ht="15" customHeight="1" x14ac:dyDescent="0.25">
      <c r="A858" s="97" t="s">
        <v>1905</v>
      </c>
      <c r="B858" s="98">
        <v>6</v>
      </c>
      <c r="C858" s="99" t="s">
        <v>1562</v>
      </c>
      <c r="D858" s="99" t="s">
        <v>516</v>
      </c>
      <c r="E858" s="97" t="s">
        <v>4</v>
      </c>
      <c r="F858" s="100" t="s">
        <v>5</v>
      </c>
      <c r="G858" s="97" t="s">
        <v>1288</v>
      </c>
      <c r="H858" s="101">
        <v>43647</v>
      </c>
      <c r="I858" s="101">
        <v>43748</v>
      </c>
      <c r="J858" s="102" t="s">
        <v>6</v>
      </c>
      <c r="K858" s="103" t="s">
        <v>7</v>
      </c>
      <c r="L858" s="104" t="s">
        <v>8</v>
      </c>
      <c r="M858" s="105">
        <v>0</v>
      </c>
      <c r="N858" s="106">
        <v>4481.4000000000005</v>
      </c>
      <c r="O858" s="103" t="s">
        <v>69</v>
      </c>
      <c r="P858" s="101">
        <v>43748</v>
      </c>
      <c r="Q858" s="103" t="s">
        <v>25</v>
      </c>
      <c r="R858" s="106">
        <v>4481.4000000000005</v>
      </c>
      <c r="S858" s="98"/>
      <c r="T858" s="104"/>
      <c r="U858" s="102" t="s">
        <v>11</v>
      </c>
      <c r="V858" s="102" t="s">
        <v>12</v>
      </c>
      <c r="W858" s="102" t="s">
        <v>13</v>
      </c>
      <c r="X858" s="102" t="s">
        <v>14</v>
      </c>
      <c r="Y858" s="108">
        <v>4340</v>
      </c>
      <c r="Z858" s="113">
        <v>9171101</v>
      </c>
      <c r="AA858" s="138">
        <v>1.0314675989325575E-3</v>
      </c>
      <c r="AB858" s="99" t="s">
        <v>2854</v>
      </c>
    </row>
    <row r="859" spans="1:28" ht="15" customHeight="1" x14ac:dyDescent="0.25">
      <c r="A859" s="97" t="s">
        <v>1905</v>
      </c>
      <c r="B859" s="98">
        <v>6</v>
      </c>
      <c r="C859" s="99" t="s">
        <v>1562</v>
      </c>
      <c r="D859" s="99" t="s">
        <v>516</v>
      </c>
      <c r="E859" s="97" t="s">
        <v>4</v>
      </c>
      <c r="F859" s="100" t="s">
        <v>5</v>
      </c>
      <c r="G859" s="97" t="s">
        <v>1288</v>
      </c>
      <c r="H859" s="101">
        <v>43647</v>
      </c>
      <c r="I859" s="101">
        <v>43748</v>
      </c>
      <c r="J859" s="102" t="s">
        <v>6</v>
      </c>
      <c r="K859" s="103" t="s">
        <v>7</v>
      </c>
      <c r="L859" s="104" t="s">
        <v>8</v>
      </c>
      <c r="M859" s="105">
        <v>0</v>
      </c>
      <c r="N859" s="106">
        <v>12331.55</v>
      </c>
      <c r="O859" s="103" t="s">
        <v>69</v>
      </c>
      <c r="P859" s="101">
        <v>43748</v>
      </c>
      <c r="Q859" s="103" t="s">
        <v>25</v>
      </c>
      <c r="R859" s="106">
        <v>12331.55</v>
      </c>
      <c r="S859" s="98"/>
      <c r="T859" s="104"/>
      <c r="U859" s="102" t="s">
        <v>11</v>
      </c>
      <c r="V859" s="102" t="s">
        <v>12</v>
      </c>
      <c r="W859" s="102" t="s">
        <v>13</v>
      </c>
      <c r="X859" s="102" t="s">
        <v>14</v>
      </c>
      <c r="Y859" s="108">
        <v>4340</v>
      </c>
      <c r="Z859" s="113">
        <v>9171101</v>
      </c>
      <c r="AA859" s="138">
        <v>2.838308178162355E-3</v>
      </c>
      <c r="AB859" s="99" t="s">
        <v>2854</v>
      </c>
    </row>
    <row r="860" spans="1:28" ht="15" customHeight="1" x14ac:dyDescent="0.25">
      <c r="A860" s="97" t="s">
        <v>1905</v>
      </c>
      <c r="B860" s="98">
        <v>6</v>
      </c>
      <c r="C860" s="99" t="s">
        <v>1562</v>
      </c>
      <c r="D860" s="99" t="s">
        <v>516</v>
      </c>
      <c r="E860" s="97" t="s">
        <v>4</v>
      </c>
      <c r="F860" s="100" t="s">
        <v>5</v>
      </c>
      <c r="G860" s="97" t="s">
        <v>1287</v>
      </c>
      <c r="H860" s="101">
        <v>43647</v>
      </c>
      <c r="I860" s="101">
        <v>43731</v>
      </c>
      <c r="J860" s="102" t="s">
        <v>6</v>
      </c>
      <c r="K860" s="103" t="s">
        <v>153</v>
      </c>
      <c r="L860" s="104" t="s">
        <v>154</v>
      </c>
      <c r="M860" s="105">
        <v>0</v>
      </c>
      <c r="N860" s="106">
        <v>1306.26</v>
      </c>
      <c r="O860" s="103" t="s">
        <v>157</v>
      </c>
      <c r="P860" s="101">
        <v>43731</v>
      </c>
      <c r="Q860" s="103" t="s">
        <v>156</v>
      </c>
      <c r="R860" s="106">
        <v>1306.26</v>
      </c>
      <c r="S860" s="98"/>
      <c r="T860" s="104"/>
      <c r="U860" s="102" t="s">
        <v>11</v>
      </c>
      <c r="V860" s="102" t="s">
        <v>12</v>
      </c>
      <c r="W860" s="102" t="s">
        <v>13</v>
      </c>
      <c r="X860" s="102" t="s">
        <v>14</v>
      </c>
      <c r="Y860" s="108">
        <v>4400</v>
      </c>
      <c r="Z860" s="113">
        <v>9171101</v>
      </c>
      <c r="AA860" s="138">
        <v>1.4333174266034627E-2</v>
      </c>
      <c r="AB860" s="99" t="s">
        <v>1474</v>
      </c>
    </row>
    <row r="861" spans="1:28" ht="15" customHeight="1" x14ac:dyDescent="0.25">
      <c r="A861" s="97" t="s">
        <v>1905</v>
      </c>
      <c r="B861" s="98">
        <v>6</v>
      </c>
      <c r="C861" s="99" t="s">
        <v>1562</v>
      </c>
      <c r="D861" s="99" t="s">
        <v>516</v>
      </c>
      <c r="E861" s="97" t="s">
        <v>4</v>
      </c>
      <c r="F861" s="100" t="s">
        <v>5</v>
      </c>
      <c r="G861" s="97" t="s">
        <v>1287</v>
      </c>
      <c r="H861" s="101">
        <v>43647</v>
      </c>
      <c r="I861" s="101">
        <v>43731</v>
      </c>
      <c r="J861" s="102" t="s">
        <v>6</v>
      </c>
      <c r="K861" s="103" t="s">
        <v>153</v>
      </c>
      <c r="L861" s="104" t="s">
        <v>154</v>
      </c>
      <c r="M861" s="105">
        <v>0</v>
      </c>
      <c r="N861" s="106">
        <v>1306.26</v>
      </c>
      <c r="O861" s="103" t="s">
        <v>171</v>
      </c>
      <c r="P861" s="101">
        <v>43731</v>
      </c>
      <c r="Q861" s="103" t="s">
        <v>156</v>
      </c>
      <c r="R861" s="106">
        <v>1306.26</v>
      </c>
      <c r="S861" s="98"/>
      <c r="T861" s="104"/>
      <c r="U861" s="102" t="s">
        <v>11</v>
      </c>
      <c r="V861" s="102" t="s">
        <v>12</v>
      </c>
      <c r="W861" s="102" t="s">
        <v>13</v>
      </c>
      <c r="X861" s="102" t="s">
        <v>14</v>
      </c>
      <c r="Y861" s="108">
        <v>4400</v>
      </c>
      <c r="Z861" s="113">
        <v>9171101</v>
      </c>
      <c r="AA861" s="138">
        <v>1.4333174266034627E-2</v>
      </c>
      <c r="AB861" s="99" t="s">
        <v>1474</v>
      </c>
    </row>
    <row r="862" spans="1:28" ht="15" customHeight="1" x14ac:dyDescent="0.25">
      <c r="A862" s="97" t="s">
        <v>1905</v>
      </c>
      <c r="B862" s="98">
        <v>6</v>
      </c>
      <c r="C862" s="99" t="s">
        <v>1562</v>
      </c>
      <c r="D862" s="99" t="s">
        <v>516</v>
      </c>
      <c r="E862" s="97" t="s">
        <v>4</v>
      </c>
      <c r="F862" s="100" t="s">
        <v>5</v>
      </c>
      <c r="G862" s="97" t="s">
        <v>1287</v>
      </c>
      <c r="H862" s="101">
        <v>43647</v>
      </c>
      <c r="I862" s="101">
        <v>43731</v>
      </c>
      <c r="J862" s="102" t="s">
        <v>6</v>
      </c>
      <c r="K862" s="103" t="s">
        <v>153</v>
      </c>
      <c r="L862" s="104" t="s">
        <v>154</v>
      </c>
      <c r="M862" s="105">
        <v>0</v>
      </c>
      <c r="N862" s="106">
        <v>18287.669999999998</v>
      </c>
      <c r="O862" s="103" t="s">
        <v>176</v>
      </c>
      <c r="P862" s="101">
        <v>43731</v>
      </c>
      <c r="Q862" s="103" t="s">
        <v>156</v>
      </c>
      <c r="R862" s="106">
        <v>18287.669999999998</v>
      </c>
      <c r="S862" s="98"/>
      <c r="T862" s="104"/>
      <c r="U862" s="102" t="s">
        <v>11</v>
      </c>
      <c r="V862" s="102" t="s">
        <v>12</v>
      </c>
      <c r="W862" s="102" t="s">
        <v>13</v>
      </c>
      <c r="X862" s="102" t="s">
        <v>14</v>
      </c>
      <c r="Y862" s="108">
        <v>4400</v>
      </c>
      <c r="Z862" s="113">
        <v>9171101</v>
      </c>
      <c r="AA862" s="138">
        <v>0.20066476890491436</v>
      </c>
      <c r="AB862" s="99" t="s">
        <v>1474</v>
      </c>
    </row>
    <row r="863" spans="1:28" ht="15" customHeight="1" x14ac:dyDescent="0.25">
      <c r="A863" s="97" t="s">
        <v>1905</v>
      </c>
      <c r="B863" s="98">
        <v>6</v>
      </c>
      <c r="C863" s="99" t="s">
        <v>1562</v>
      </c>
      <c r="D863" s="99" t="s">
        <v>516</v>
      </c>
      <c r="E863" s="97" t="s">
        <v>4</v>
      </c>
      <c r="F863" s="100" t="s">
        <v>5</v>
      </c>
      <c r="G863" s="97" t="s">
        <v>1287</v>
      </c>
      <c r="H863" s="101">
        <v>43647</v>
      </c>
      <c r="I863" s="101">
        <v>43776</v>
      </c>
      <c r="J863" s="102" t="s">
        <v>6</v>
      </c>
      <c r="K863" s="103" t="s">
        <v>179</v>
      </c>
      <c r="L863" s="104" t="s">
        <v>180</v>
      </c>
      <c r="M863" s="105">
        <v>0</v>
      </c>
      <c r="N863" s="106">
        <v>11756.35</v>
      </c>
      <c r="O863" s="103" t="s">
        <v>183</v>
      </c>
      <c r="P863" s="101">
        <v>43776</v>
      </c>
      <c r="Q863" s="103" t="s">
        <v>484</v>
      </c>
      <c r="R863" s="106">
        <v>11756.35</v>
      </c>
      <c r="S863" s="98"/>
      <c r="T863" s="104"/>
      <c r="U863" s="102" t="s">
        <v>11</v>
      </c>
      <c r="V863" s="102" t="s">
        <v>12</v>
      </c>
      <c r="W863" s="102" t="s">
        <v>13</v>
      </c>
      <c r="X863" s="102" t="s">
        <v>14</v>
      </c>
      <c r="Y863" s="108">
        <v>4400</v>
      </c>
      <c r="Z863" s="113">
        <v>9171101</v>
      </c>
      <c r="AA863" s="138">
        <v>1.4815480859632729E-2</v>
      </c>
      <c r="AB863" s="99" t="s">
        <v>1496</v>
      </c>
    </row>
    <row r="864" spans="1:28" ht="15" customHeight="1" x14ac:dyDescent="0.25">
      <c r="A864" s="97" t="s">
        <v>1904</v>
      </c>
      <c r="B864" s="98">
        <v>6</v>
      </c>
      <c r="C864" s="97" t="s">
        <v>1656</v>
      </c>
      <c r="D864" s="99" t="s">
        <v>516</v>
      </c>
      <c r="E864" s="97" t="s">
        <v>4</v>
      </c>
      <c r="F864" s="100" t="s">
        <v>492</v>
      </c>
      <c r="G864" s="97" t="s">
        <v>140</v>
      </c>
      <c r="H864" s="101">
        <v>43770</v>
      </c>
      <c r="I864" s="101">
        <v>43864</v>
      </c>
      <c r="J864" s="102" t="s">
        <v>6</v>
      </c>
      <c r="K864" s="103" t="s">
        <v>147</v>
      </c>
      <c r="L864" s="104" t="s">
        <v>148</v>
      </c>
      <c r="M864" s="105">
        <v>0</v>
      </c>
      <c r="N864" s="106">
        <v>13596.83</v>
      </c>
      <c r="O864" s="103">
        <v>3207761219</v>
      </c>
      <c r="P864" s="101">
        <v>43864</v>
      </c>
      <c r="Q864" s="103" t="s">
        <v>604</v>
      </c>
      <c r="R864" s="106">
        <v>13596.83</v>
      </c>
      <c r="S864" s="98"/>
      <c r="T864" s="104"/>
      <c r="U864" s="102" t="s">
        <v>11</v>
      </c>
      <c r="V864" s="102" t="s">
        <v>12</v>
      </c>
      <c r="W864" s="102" t="s">
        <v>13</v>
      </c>
      <c r="X864" s="102" t="s">
        <v>14</v>
      </c>
      <c r="Y864" s="108">
        <v>4300</v>
      </c>
      <c r="Z864" s="113">
        <v>9171101</v>
      </c>
      <c r="AA864" s="138">
        <v>3.1596417264942563E-2</v>
      </c>
      <c r="AB864" s="99" t="s">
        <v>2855</v>
      </c>
    </row>
    <row r="865" spans="1:28" ht="15" customHeight="1" x14ac:dyDescent="0.25">
      <c r="A865" s="97" t="s">
        <v>1904</v>
      </c>
      <c r="B865" s="98">
        <v>6</v>
      </c>
      <c r="C865" s="97" t="s">
        <v>1656</v>
      </c>
      <c r="D865" s="99" t="s">
        <v>516</v>
      </c>
      <c r="E865" s="97" t="s">
        <v>4</v>
      </c>
      <c r="F865" s="100" t="s">
        <v>492</v>
      </c>
      <c r="G865" s="97" t="s">
        <v>140</v>
      </c>
      <c r="H865" s="101">
        <v>43770</v>
      </c>
      <c r="I865" s="101">
        <v>43864</v>
      </c>
      <c r="J865" s="102" t="s">
        <v>6</v>
      </c>
      <c r="K865" s="103" t="s">
        <v>147</v>
      </c>
      <c r="L865" s="104" t="s">
        <v>148</v>
      </c>
      <c r="M865" s="105">
        <v>0</v>
      </c>
      <c r="N865" s="106">
        <v>7123.78</v>
      </c>
      <c r="O865" s="103">
        <v>3207761219</v>
      </c>
      <c r="P865" s="101">
        <v>43864</v>
      </c>
      <c r="Q865" s="103" t="s">
        <v>604</v>
      </c>
      <c r="R865" s="106">
        <v>7123.78</v>
      </c>
      <c r="S865" s="98"/>
      <c r="T865" s="104"/>
      <c r="U865" s="102" t="s">
        <v>11</v>
      </c>
      <c r="V865" s="102" t="s">
        <v>12</v>
      </c>
      <c r="W865" s="102" t="s">
        <v>13</v>
      </c>
      <c r="X865" s="102" t="s">
        <v>14</v>
      </c>
      <c r="Y865" s="108">
        <v>4400</v>
      </c>
      <c r="Z865" s="113">
        <v>9171101</v>
      </c>
      <c r="AA865" s="138">
        <v>1.6554294301219661E-2</v>
      </c>
      <c r="AB865" s="99" t="s">
        <v>2855</v>
      </c>
    </row>
    <row r="866" spans="1:28" ht="15" customHeight="1" x14ac:dyDescent="0.25">
      <c r="A866" s="97" t="s">
        <v>1903</v>
      </c>
      <c r="B866" s="98">
        <v>6</v>
      </c>
      <c r="C866" s="97" t="s">
        <v>1566</v>
      </c>
      <c r="D866" s="99" t="s">
        <v>516</v>
      </c>
      <c r="E866" s="97" t="s">
        <v>4</v>
      </c>
      <c r="F866" s="100" t="s">
        <v>591</v>
      </c>
      <c r="G866" s="97" t="s">
        <v>1231</v>
      </c>
      <c r="H866" s="101">
        <v>44069</v>
      </c>
      <c r="I866" s="101">
        <v>44117</v>
      </c>
      <c r="J866" s="102" t="s">
        <v>1051</v>
      </c>
      <c r="K866" s="103" t="s">
        <v>1179</v>
      </c>
      <c r="L866" s="104" t="s">
        <v>1192</v>
      </c>
      <c r="M866" s="105">
        <v>0</v>
      </c>
      <c r="N866" s="106">
        <v>2800</v>
      </c>
      <c r="O866" s="103" t="s">
        <v>1312</v>
      </c>
      <c r="P866" s="101">
        <v>44117</v>
      </c>
      <c r="Q866" s="103" t="s">
        <v>1304</v>
      </c>
      <c r="R866" s="106">
        <v>2800</v>
      </c>
      <c r="S866" s="98"/>
      <c r="T866" s="104"/>
      <c r="U866" s="102" t="s">
        <v>11</v>
      </c>
      <c r="V866" s="102" t="s">
        <v>12</v>
      </c>
      <c r="W866" s="102" t="s">
        <v>13</v>
      </c>
      <c r="X866" s="102" t="s">
        <v>14</v>
      </c>
      <c r="Y866" s="108">
        <v>5850</v>
      </c>
      <c r="Z866" s="113">
        <v>9171101</v>
      </c>
      <c r="AA866" s="138">
        <v>6.7961165048543687E-2</v>
      </c>
      <c r="AB866" s="99" t="s">
        <v>1221</v>
      </c>
    </row>
    <row r="867" spans="1:28" ht="15" customHeight="1" x14ac:dyDescent="0.25">
      <c r="A867" s="97" t="s">
        <v>1906</v>
      </c>
      <c r="B867" s="98">
        <v>6</v>
      </c>
      <c r="C867" s="97" t="s">
        <v>1564</v>
      </c>
      <c r="D867" s="99" t="s">
        <v>516</v>
      </c>
      <c r="E867" s="97" t="s">
        <v>1043</v>
      </c>
      <c r="F867" s="100" t="s">
        <v>468</v>
      </c>
      <c r="G867" s="97" t="s">
        <v>469</v>
      </c>
      <c r="H867" s="101">
        <v>43836</v>
      </c>
      <c r="I867" s="101">
        <v>45118</v>
      </c>
      <c r="J867" s="102" t="s">
        <v>2726</v>
      </c>
      <c r="K867" s="103" t="s">
        <v>529</v>
      </c>
      <c r="L867" s="104" t="s">
        <v>807</v>
      </c>
      <c r="M867" s="105">
        <v>1200</v>
      </c>
      <c r="N867" s="106">
        <v>1200</v>
      </c>
      <c r="O867" s="103"/>
      <c r="P867" s="101"/>
      <c r="Q867" s="103"/>
      <c r="R867" s="106">
        <v>0</v>
      </c>
      <c r="S867" s="98"/>
      <c r="T867" s="104"/>
      <c r="U867" s="102" t="s">
        <v>11</v>
      </c>
      <c r="V867" s="102" t="s">
        <v>12</v>
      </c>
      <c r="W867" s="102" t="s">
        <v>13</v>
      </c>
      <c r="X867" s="102" t="s">
        <v>14</v>
      </c>
      <c r="Y867" s="108">
        <v>6281</v>
      </c>
      <c r="Z867" s="113">
        <v>9171104</v>
      </c>
      <c r="AA867" s="138">
        <v>0</v>
      </c>
      <c r="AB867" s="99" t="s">
        <v>1003</v>
      </c>
    </row>
    <row r="868" spans="1:28" ht="15" customHeight="1" x14ac:dyDescent="0.25">
      <c r="A868" s="97" t="s">
        <v>2220</v>
      </c>
      <c r="B868" s="98">
        <v>6</v>
      </c>
      <c r="C868" s="97" t="s">
        <v>1655</v>
      </c>
      <c r="D868" s="99" t="s">
        <v>516</v>
      </c>
      <c r="E868" s="97" t="s">
        <v>1266</v>
      </c>
      <c r="F868" s="100" t="s">
        <v>418</v>
      </c>
      <c r="G868" s="97" t="s">
        <v>3138</v>
      </c>
      <c r="H868" s="101">
        <v>43845</v>
      </c>
      <c r="I868" s="101">
        <v>43874</v>
      </c>
      <c r="J868" s="102" t="s">
        <v>6</v>
      </c>
      <c r="K868" s="103"/>
      <c r="L868" s="104" t="s">
        <v>2223</v>
      </c>
      <c r="M868" s="105">
        <v>0</v>
      </c>
      <c r="N868" s="106">
        <v>945</v>
      </c>
      <c r="O868" s="103" t="s">
        <v>271</v>
      </c>
      <c r="P868" s="101">
        <v>43874</v>
      </c>
      <c r="Q868" s="103" t="s">
        <v>2222</v>
      </c>
      <c r="R868" s="106">
        <v>945</v>
      </c>
      <c r="S868" s="98" t="s">
        <v>668</v>
      </c>
      <c r="T868" s="104"/>
      <c r="U868" s="102" t="s">
        <v>11</v>
      </c>
      <c r="V868" s="102" t="s">
        <v>12</v>
      </c>
      <c r="W868" s="102" t="s">
        <v>13</v>
      </c>
      <c r="X868" s="102" t="s">
        <v>14</v>
      </c>
      <c r="Y868" s="108">
        <v>6230</v>
      </c>
      <c r="Z868" s="113">
        <v>9171103</v>
      </c>
      <c r="AA868" s="144">
        <v>1</v>
      </c>
      <c r="AB868" s="99" t="s">
        <v>3279</v>
      </c>
    </row>
    <row r="869" spans="1:28" ht="15" customHeight="1" x14ac:dyDescent="0.25">
      <c r="A869" s="295" t="s">
        <v>2220</v>
      </c>
      <c r="B869" s="296">
        <v>6</v>
      </c>
      <c r="C869" s="297" t="s">
        <v>1655</v>
      </c>
      <c r="D869" s="297" t="s">
        <v>516</v>
      </c>
      <c r="E869" s="295" t="s">
        <v>1266</v>
      </c>
      <c r="F869" s="298" t="s">
        <v>418</v>
      </c>
      <c r="G869" s="297" t="s">
        <v>3138</v>
      </c>
      <c r="H869" s="299">
        <v>43845</v>
      </c>
      <c r="I869" s="299">
        <v>43874</v>
      </c>
      <c r="J869" s="300" t="s">
        <v>6</v>
      </c>
      <c r="K869" s="301" t="s">
        <v>2221</v>
      </c>
      <c r="L869" s="302" t="s">
        <v>2223</v>
      </c>
      <c r="M869" s="303">
        <v>0</v>
      </c>
      <c r="N869" s="304">
        <v>-945</v>
      </c>
      <c r="O869" s="301" t="s">
        <v>271</v>
      </c>
      <c r="P869" s="299">
        <v>43874</v>
      </c>
      <c r="Q869" s="301" t="s">
        <v>2222</v>
      </c>
      <c r="R869" s="304">
        <v>-945</v>
      </c>
      <c r="S869" s="305" t="s">
        <v>668</v>
      </c>
      <c r="T869" s="302"/>
      <c r="U869" s="300" t="s">
        <v>11</v>
      </c>
      <c r="V869" s="300" t="s">
        <v>12</v>
      </c>
      <c r="W869" s="300" t="s">
        <v>13</v>
      </c>
      <c r="X869" s="300" t="s">
        <v>14</v>
      </c>
      <c r="Y869" s="306">
        <v>6230</v>
      </c>
      <c r="Z869" s="306">
        <v>9171103</v>
      </c>
      <c r="AA869" s="307">
        <v>-1</v>
      </c>
      <c r="AB869" s="111" t="s">
        <v>3282</v>
      </c>
    </row>
    <row r="870" spans="1:28" ht="15" customHeight="1" x14ac:dyDescent="0.25">
      <c r="A870" s="97" t="s">
        <v>1907</v>
      </c>
      <c r="B870" s="98">
        <v>6</v>
      </c>
      <c r="C870" s="97" t="s">
        <v>1571</v>
      </c>
      <c r="D870" s="99" t="s">
        <v>516</v>
      </c>
      <c r="E870" s="97" t="s">
        <v>316</v>
      </c>
      <c r="F870" s="100" t="s">
        <v>395</v>
      </c>
      <c r="G870" s="97" t="s">
        <v>351</v>
      </c>
      <c r="H870" s="101">
        <v>43844</v>
      </c>
      <c r="I870" s="101">
        <v>45138</v>
      </c>
      <c r="J870" s="102" t="s">
        <v>2726</v>
      </c>
      <c r="K870" s="103" t="s">
        <v>560</v>
      </c>
      <c r="L870" s="104" t="s">
        <v>635</v>
      </c>
      <c r="M870" s="105">
        <v>12375</v>
      </c>
      <c r="N870" s="106">
        <v>12375</v>
      </c>
      <c r="O870" s="103"/>
      <c r="P870" s="101"/>
      <c r="Q870" s="103"/>
      <c r="R870" s="106">
        <v>0</v>
      </c>
      <c r="S870" s="98" t="s">
        <v>668</v>
      </c>
      <c r="T870" s="104"/>
      <c r="U870" s="102" t="s">
        <v>11</v>
      </c>
      <c r="V870" s="102" t="s">
        <v>12</v>
      </c>
      <c r="W870" s="102" t="s">
        <v>13</v>
      </c>
      <c r="X870" s="102" t="s">
        <v>14</v>
      </c>
      <c r="Y870" s="108">
        <v>6210</v>
      </c>
      <c r="Z870" s="113">
        <v>9171103</v>
      </c>
      <c r="AA870" s="138">
        <v>0</v>
      </c>
      <c r="AB870" s="99" t="s">
        <v>3192</v>
      </c>
    </row>
    <row r="871" spans="1:28" ht="15" customHeight="1" x14ac:dyDescent="0.25">
      <c r="A871" s="97" t="s">
        <v>1917</v>
      </c>
      <c r="B871" s="98">
        <v>2</v>
      </c>
      <c r="C871" s="97" t="s">
        <v>1568</v>
      </c>
      <c r="D871" s="99" t="s">
        <v>279</v>
      </c>
      <c r="E871" s="97" t="s">
        <v>4</v>
      </c>
      <c r="F871" s="100" t="s">
        <v>275</v>
      </c>
      <c r="G871" s="97" t="s">
        <v>276</v>
      </c>
      <c r="H871" s="101">
        <v>43739</v>
      </c>
      <c r="I871" s="101">
        <v>43943</v>
      </c>
      <c r="J871" s="102" t="s">
        <v>6</v>
      </c>
      <c r="K871" s="103"/>
      <c r="L871" s="104" t="s">
        <v>776</v>
      </c>
      <c r="M871" s="105">
        <v>0</v>
      </c>
      <c r="N871" s="106">
        <v>728.6</v>
      </c>
      <c r="O871" s="103">
        <v>10597813</v>
      </c>
      <c r="P871" s="101">
        <v>43943</v>
      </c>
      <c r="Q871" s="103" t="s">
        <v>742</v>
      </c>
      <c r="R871" s="106">
        <v>728.6</v>
      </c>
      <c r="S871" s="98" t="s">
        <v>408</v>
      </c>
      <c r="T871" s="104"/>
      <c r="U871" s="102" t="s">
        <v>11</v>
      </c>
      <c r="V871" s="102" t="s">
        <v>12</v>
      </c>
      <c r="W871" s="102" t="s">
        <v>13</v>
      </c>
      <c r="X871" s="102" t="s">
        <v>14</v>
      </c>
      <c r="Y871" s="108">
        <v>5800</v>
      </c>
      <c r="Z871" s="113">
        <v>9191101</v>
      </c>
      <c r="AA871" s="138">
        <v>0.36430000000000001</v>
      </c>
      <c r="AB871" s="99" t="s">
        <v>1035</v>
      </c>
    </row>
    <row r="872" spans="1:28" ht="15" customHeight="1" x14ac:dyDescent="0.25">
      <c r="A872" s="97" t="s">
        <v>1918</v>
      </c>
      <c r="B872" s="98">
        <v>2</v>
      </c>
      <c r="C872" s="99" t="s">
        <v>1562</v>
      </c>
      <c r="D872" s="99" t="s">
        <v>279</v>
      </c>
      <c r="E872" s="97" t="s">
        <v>4</v>
      </c>
      <c r="F872" s="100" t="s">
        <v>5</v>
      </c>
      <c r="G872" s="97" t="s">
        <v>1288</v>
      </c>
      <c r="H872" s="101">
        <v>43647</v>
      </c>
      <c r="I872" s="101">
        <v>43748</v>
      </c>
      <c r="J872" s="102" t="s">
        <v>6</v>
      </c>
      <c r="K872" s="103" t="s">
        <v>7</v>
      </c>
      <c r="L872" s="104" t="s">
        <v>8</v>
      </c>
      <c r="M872" s="105">
        <v>0</v>
      </c>
      <c r="N872" s="106">
        <v>8539.18</v>
      </c>
      <c r="O872" s="103" t="s">
        <v>43</v>
      </c>
      <c r="P872" s="101">
        <v>43748</v>
      </c>
      <c r="Q872" s="103" t="s">
        <v>25</v>
      </c>
      <c r="R872" s="106">
        <v>8539.18</v>
      </c>
      <c r="S872" s="98" t="s">
        <v>408</v>
      </c>
      <c r="T872" s="104"/>
      <c r="U872" s="102" t="s">
        <v>11</v>
      </c>
      <c r="V872" s="102" t="s">
        <v>12</v>
      </c>
      <c r="W872" s="102" t="s">
        <v>13</v>
      </c>
      <c r="X872" s="102" t="s">
        <v>14</v>
      </c>
      <c r="Y872" s="108">
        <v>4300</v>
      </c>
      <c r="Z872" s="113">
        <v>9191101</v>
      </c>
      <c r="AA872" s="138">
        <v>1.9654321175197297E-3</v>
      </c>
      <c r="AB872" s="97" t="s">
        <v>2856</v>
      </c>
    </row>
    <row r="873" spans="1:28" ht="15" customHeight="1" x14ac:dyDescent="0.25">
      <c r="A873" s="97" t="s">
        <v>1918</v>
      </c>
      <c r="B873" s="98">
        <v>2</v>
      </c>
      <c r="C873" s="99" t="s">
        <v>1562</v>
      </c>
      <c r="D873" s="99" t="s">
        <v>279</v>
      </c>
      <c r="E873" s="97" t="s">
        <v>4</v>
      </c>
      <c r="F873" s="100" t="s">
        <v>5</v>
      </c>
      <c r="G873" s="97" t="s">
        <v>1288</v>
      </c>
      <c r="H873" s="101">
        <v>43647</v>
      </c>
      <c r="I873" s="101">
        <v>43748</v>
      </c>
      <c r="J873" s="102" t="s">
        <v>6</v>
      </c>
      <c r="K873" s="103" t="s">
        <v>7</v>
      </c>
      <c r="L873" s="104" t="s">
        <v>8</v>
      </c>
      <c r="M873" s="105">
        <v>0</v>
      </c>
      <c r="N873" s="106">
        <v>209</v>
      </c>
      <c r="O873" s="103" t="s">
        <v>43</v>
      </c>
      <c r="P873" s="101">
        <v>43748</v>
      </c>
      <c r="Q873" s="103" t="s">
        <v>25</v>
      </c>
      <c r="R873" s="106">
        <v>209</v>
      </c>
      <c r="S873" s="98" t="s">
        <v>408</v>
      </c>
      <c r="T873" s="104"/>
      <c r="U873" s="102" t="s">
        <v>11</v>
      </c>
      <c r="V873" s="102" t="s">
        <v>12</v>
      </c>
      <c r="W873" s="102" t="s">
        <v>13</v>
      </c>
      <c r="X873" s="102" t="s">
        <v>14</v>
      </c>
      <c r="Y873" s="108">
        <v>4340</v>
      </c>
      <c r="Z873" s="113">
        <v>9191101</v>
      </c>
      <c r="AA873" s="138">
        <v>4.8104772655175727E-5</v>
      </c>
      <c r="AB873" s="99" t="s">
        <v>2856</v>
      </c>
    </row>
    <row r="874" spans="1:28" ht="15" customHeight="1" x14ac:dyDescent="0.25">
      <c r="A874" s="97" t="s">
        <v>1918</v>
      </c>
      <c r="B874" s="98">
        <v>2</v>
      </c>
      <c r="C874" s="99" t="s">
        <v>1562</v>
      </c>
      <c r="D874" s="99" t="s">
        <v>279</v>
      </c>
      <c r="E874" s="97" t="s">
        <v>4</v>
      </c>
      <c r="F874" s="100" t="s">
        <v>5</v>
      </c>
      <c r="G874" s="97" t="s">
        <v>1288</v>
      </c>
      <c r="H874" s="101">
        <v>43647</v>
      </c>
      <c r="I874" s="101">
        <v>43748</v>
      </c>
      <c r="J874" s="102" t="s">
        <v>6</v>
      </c>
      <c r="K874" s="103" t="s">
        <v>7</v>
      </c>
      <c r="L874" s="104" t="s">
        <v>8</v>
      </c>
      <c r="M874" s="105">
        <v>0</v>
      </c>
      <c r="N874" s="106">
        <v>110</v>
      </c>
      <c r="O874" s="103" t="s">
        <v>43</v>
      </c>
      <c r="P874" s="101">
        <v>43748</v>
      </c>
      <c r="Q874" s="103" t="s">
        <v>25</v>
      </c>
      <c r="R874" s="106">
        <v>110</v>
      </c>
      <c r="S874" s="98" t="s">
        <v>408</v>
      </c>
      <c r="T874" s="104"/>
      <c r="U874" s="102" t="s">
        <v>11</v>
      </c>
      <c r="V874" s="102" t="s">
        <v>12</v>
      </c>
      <c r="W874" s="102" t="s">
        <v>13</v>
      </c>
      <c r="X874" s="102" t="s">
        <v>14</v>
      </c>
      <c r="Y874" s="108">
        <v>4340</v>
      </c>
      <c r="Z874" s="113">
        <v>9191101</v>
      </c>
      <c r="AA874" s="138">
        <v>2.5318301397460907E-5</v>
      </c>
      <c r="AB874" s="99" t="s">
        <v>2856</v>
      </c>
    </row>
    <row r="875" spans="1:28" ht="15" customHeight="1" x14ac:dyDescent="0.25">
      <c r="A875" s="97" t="s">
        <v>1918</v>
      </c>
      <c r="B875" s="98">
        <v>2</v>
      </c>
      <c r="C875" s="99" t="s">
        <v>1562</v>
      </c>
      <c r="D875" s="99" t="s">
        <v>279</v>
      </c>
      <c r="E875" s="97" t="s">
        <v>4</v>
      </c>
      <c r="F875" s="100" t="s">
        <v>5</v>
      </c>
      <c r="G875" s="97" t="s">
        <v>1288</v>
      </c>
      <c r="H875" s="101">
        <v>43647</v>
      </c>
      <c r="I875" s="101">
        <v>43748</v>
      </c>
      <c r="J875" s="102" t="s">
        <v>6</v>
      </c>
      <c r="K875" s="103" t="s">
        <v>7</v>
      </c>
      <c r="L875" s="104" t="s">
        <v>8</v>
      </c>
      <c r="M875" s="105">
        <v>0</v>
      </c>
      <c r="N875" s="106">
        <v>66</v>
      </c>
      <c r="O875" s="103" t="s">
        <v>43</v>
      </c>
      <c r="P875" s="101">
        <v>43748</v>
      </c>
      <c r="Q875" s="103" t="s">
        <v>25</v>
      </c>
      <c r="R875" s="106">
        <v>66</v>
      </c>
      <c r="S875" s="98" t="s">
        <v>408</v>
      </c>
      <c r="T875" s="104"/>
      <c r="U875" s="102" t="s">
        <v>11</v>
      </c>
      <c r="V875" s="102" t="s">
        <v>12</v>
      </c>
      <c r="W875" s="102" t="s">
        <v>13</v>
      </c>
      <c r="X875" s="102" t="s">
        <v>14</v>
      </c>
      <c r="Y875" s="108">
        <v>4340</v>
      </c>
      <c r="Z875" s="113">
        <v>9191101</v>
      </c>
      <c r="AA875" s="138">
        <v>1.5190980838476545E-5</v>
      </c>
      <c r="AB875" s="99" t="s">
        <v>2856</v>
      </c>
    </row>
    <row r="876" spans="1:28" ht="15" customHeight="1" x14ac:dyDescent="0.25">
      <c r="A876" s="97" t="s">
        <v>1918</v>
      </c>
      <c r="B876" s="98">
        <v>2</v>
      </c>
      <c r="C876" s="99" t="s">
        <v>1562</v>
      </c>
      <c r="D876" s="99" t="s">
        <v>279</v>
      </c>
      <c r="E876" s="97" t="s">
        <v>4</v>
      </c>
      <c r="F876" s="100" t="s">
        <v>5</v>
      </c>
      <c r="G876" s="97" t="s">
        <v>1288</v>
      </c>
      <c r="H876" s="101">
        <v>43647</v>
      </c>
      <c r="I876" s="101">
        <v>43748</v>
      </c>
      <c r="J876" s="102" t="s">
        <v>6</v>
      </c>
      <c r="K876" s="103" t="s">
        <v>7</v>
      </c>
      <c r="L876" s="104" t="s">
        <v>8</v>
      </c>
      <c r="M876" s="105">
        <v>0</v>
      </c>
      <c r="N876" s="106">
        <v>33</v>
      </c>
      <c r="O876" s="103" t="s">
        <v>43</v>
      </c>
      <c r="P876" s="101">
        <v>43748</v>
      </c>
      <c r="Q876" s="103" t="s">
        <v>25</v>
      </c>
      <c r="R876" s="106">
        <v>33</v>
      </c>
      <c r="S876" s="98" t="s">
        <v>408</v>
      </c>
      <c r="T876" s="104"/>
      <c r="U876" s="102" t="s">
        <v>11</v>
      </c>
      <c r="V876" s="102" t="s">
        <v>12</v>
      </c>
      <c r="W876" s="102" t="s">
        <v>13</v>
      </c>
      <c r="X876" s="102" t="s">
        <v>14</v>
      </c>
      <c r="Y876" s="108">
        <v>4340</v>
      </c>
      <c r="Z876" s="113">
        <v>9191101</v>
      </c>
      <c r="AA876" s="138">
        <v>7.5954904192382725E-6</v>
      </c>
      <c r="AB876" s="115" t="s">
        <v>2856</v>
      </c>
    </row>
    <row r="877" spans="1:28" ht="15" customHeight="1" x14ac:dyDescent="0.25">
      <c r="A877" s="97" t="s">
        <v>1918</v>
      </c>
      <c r="B877" s="98">
        <v>2</v>
      </c>
      <c r="C877" s="99" t="s">
        <v>1562</v>
      </c>
      <c r="D877" s="99" t="s">
        <v>279</v>
      </c>
      <c r="E877" s="97" t="s">
        <v>4</v>
      </c>
      <c r="F877" s="100" t="s">
        <v>5</v>
      </c>
      <c r="G877" s="97" t="s">
        <v>1288</v>
      </c>
      <c r="H877" s="101">
        <v>43647</v>
      </c>
      <c r="I877" s="101">
        <v>43748</v>
      </c>
      <c r="J877" s="102" t="s">
        <v>6</v>
      </c>
      <c r="K877" s="103" t="s">
        <v>7</v>
      </c>
      <c r="L877" s="104" t="s">
        <v>8</v>
      </c>
      <c r="M877" s="105">
        <v>0</v>
      </c>
      <c r="N877" s="106">
        <v>256.08</v>
      </c>
      <c r="O877" s="103" t="s">
        <v>43</v>
      </c>
      <c r="P877" s="101">
        <v>43748</v>
      </c>
      <c r="Q877" s="103" t="s">
        <v>25</v>
      </c>
      <c r="R877" s="106">
        <v>256.08</v>
      </c>
      <c r="S877" s="98" t="s">
        <v>408</v>
      </c>
      <c r="T877" s="104"/>
      <c r="U877" s="102" t="s">
        <v>11</v>
      </c>
      <c r="V877" s="102" t="s">
        <v>12</v>
      </c>
      <c r="W877" s="102" t="s">
        <v>13</v>
      </c>
      <c r="X877" s="102" t="s">
        <v>14</v>
      </c>
      <c r="Y877" s="108">
        <v>4340</v>
      </c>
      <c r="Z877" s="113">
        <v>9191101</v>
      </c>
      <c r="AA877" s="138">
        <v>5.8941005653288991E-5</v>
      </c>
      <c r="AB877" s="115" t="s">
        <v>2856</v>
      </c>
    </row>
    <row r="878" spans="1:28" ht="15" customHeight="1" x14ac:dyDescent="0.25">
      <c r="A878" s="97" t="s">
        <v>1918</v>
      </c>
      <c r="B878" s="98">
        <v>2</v>
      </c>
      <c r="C878" s="99" t="s">
        <v>1562</v>
      </c>
      <c r="D878" s="99" t="s">
        <v>279</v>
      </c>
      <c r="E878" s="97" t="s">
        <v>4</v>
      </c>
      <c r="F878" s="100" t="s">
        <v>5</v>
      </c>
      <c r="G878" s="97" t="s">
        <v>1288</v>
      </c>
      <c r="H878" s="101">
        <v>43647</v>
      </c>
      <c r="I878" s="101">
        <v>43748</v>
      </c>
      <c r="J878" s="102" t="s">
        <v>6</v>
      </c>
      <c r="K878" s="103" t="s">
        <v>7</v>
      </c>
      <c r="L878" s="104" t="s">
        <v>8</v>
      </c>
      <c r="M878" s="105">
        <v>0</v>
      </c>
      <c r="N878" s="106">
        <v>704.66</v>
      </c>
      <c r="O878" s="103" t="s">
        <v>43</v>
      </c>
      <c r="P878" s="101">
        <v>43748</v>
      </c>
      <c r="Q878" s="103" t="s">
        <v>25</v>
      </c>
      <c r="R878" s="106">
        <v>704.66</v>
      </c>
      <c r="S878" s="98" t="s">
        <v>408</v>
      </c>
      <c r="T878" s="104"/>
      <c r="U878" s="102" t="s">
        <v>11</v>
      </c>
      <c r="V878" s="102" t="s">
        <v>12</v>
      </c>
      <c r="W878" s="102" t="s">
        <v>13</v>
      </c>
      <c r="X878" s="102" t="s">
        <v>14</v>
      </c>
      <c r="Y878" s="108">
        <v>4340</v>
      </c>
      <c r="Z878" s="113">
        <v>9191101</v>
      </c>
      <c r="AA878" s="138">
        <v>1.6218903875213456E-4</v>
      </c>
      <c r="AB878" s="115" t="s">
        <v>2856</v>
      </c>
    </row>
    <row r="879" spans="1:28" ht="15" customHeight="1" x14ac:dyDescent="0.25">
      <c r="A879" s="97" t="s">
        <v>1918</v>
      </c>
      <c r="B879" s="98">
        <v>2</v>
      </c>
      <c r="C879" s="99" t="s">
        <v>1562</v>
      </c>
      <c r="D879" s="99" t="s">
        <v>279</v>
      </c>
      <c r="E879" s="97" t="s">
        <v>4</v>
      </c>
      <c r="F879" s="100" t="s">
        <v>5</v>
      </c>
      <c r="G879" s="97" t="s">
        <v>1288</v>
      </c>
      <c r="H879" s="101">
        <v>43647</v>
      </c>
      <c r="I879" s="101">
        <v>43760</v>
      </c>
      <c r="J879" s="102" t="s">
        <v>6</v>
      </c>
      <c r="K879" s="103" t="s">
        <v>98</v>
      </c>
      <c r="L879" s="99" t="s">
        <v>2165</v>
      </c>
      <c r="M879" s="105">
        <v>0</v>
      </c>
      <c r="N879" s="106">
        <v>114502.67</v>
      </c>
      <c r="O879" s="103" t="s">
        <v>116</v>
      </c>
      <c r="P879" s="101">
        <v>43760</v>
      </c>
      <c r="Q879" s="103" t="s">
        <v>104</v>
      </c>
      <c r="R879" s="106">
        <v>114502.67</v>
      </c>
      <c r="S879" s="98" t="s">
        <v>408</v>
      </c>
      <c r="T879" s="104"/>
      <c r="U879" s="102" t="s">
        <v>11</v>
      </c>
      <c r="V879" s="102" t="s">
        <v>12</v>
      </c>
      <c r="W879" s="102" t="s">
        <v>13</v>
      </c>
      <c r="X879" s="102" t="s">
        <v>14</v>
      </c>
      <c r="Y879" s="108">
        <v>4300</v>
      </c>
      <c r="Z879" s="113">
        <v>9191101</v>
      </c>
      <c r="AA879" s="138">
        <v>4.0812944819982502E-2</v>
      </c>
      <c r="AB879" s="99" t="s">
        <v>2857</v>
      </c>
    </row>
    <row r="880" spans="1:28" ht="15" customHeight="1" x14ac:dyDescent="0.25">
      <c r="A880" s="97" t="s">
        <v>1918</v>
      </c>
      <c r="B880" s="98">
        <v>2</v>
      </c>
      <c r="C880" s="99" t="s">
        <v>1562</v>
      </c>
      <c r="D880" s="97" t="s">
        <v>279</v>
      </c>
      <c r="E880" s="97" t="s">
        <v>4</v>
      </c>
      <c r="F880" s="97" t="s">
        <v>5</v>
      </c>
      <c r="G880" s="99" t="s">
        <v>1288</v>
      </c>
      <c r="H880" s="101">
        <v>43647</v>
      </c>
      <c r="I880" s="101">
        <v>43760</v>
      </c>
      <c r="J880" s="102" t="s">
        <v>6</v>
      </c>
      <c r="K880" s="103" t="s">
        <v>98</v>
      </c>
      <c r="L880" s="97" t="s">
        <v>2165</v>
      </c>
      <c r="M880" s="105">
        <v>0</v>
      </c>
      <c r="N880" s="114">
        <v>442.5</v>
      </c>
      <c r="O880" s="103" t="s">
        <v>116</v>
      </c>
      <c r="P880" s="101">
        <v>43760</v>
      </c>
      <c r="Q880" s="103" t="s">
        <v>104</v>
      </c>
      <c r="R880" s="105">
        <v>442.5</v>
      </c>
      <c r="S880" s="98" t="s">
        <v>408</v>
      </c>
      <c r="T880" s="103"/>
      <c r="U880" s="102" t="s">
        <v>11</v>
      </c>
      <c r="V880" s="102" t="s">
        <v>12</v>
      </c>
      <c r="W880" s="102" t="s">
        <v>13</v>
      </c>
      <c r="X880" s="102" t="s">
        <v>14</v>
      </c>
      <c r="Y880" s="113">
        <v>4340</v>
      </c>
      <c r="Z880" s="113">
        <v>9191101</v>
      </c>
      <c r="AA880" s="138">
        <v>1.5772320490729395E-4</v>
      </c>
      <c r="AB880" s="115" t="s">
        <v>2857</v>
      </c>
    </row>
    <row r="881" spans="1:28" ht="15" customHeight="1" x14ac:dyDescent="0.25">
      <c r="A881" s="97" t="s">
        <v>1918</v>
      </c>
      <c r="B881" s="98">
        <v>2</v>
      </c>
      <c r="C881" s="99" t="s">
        <v>1562</v>
      </c>
      <c r="D881" s="97" t="s">
        <v>279</v>
      </c>
      <c r="E881" s="97" t="s">
        <v>4</v>
      </c>
      <c r="F881" s="97" t="s">
        <v>5</v>
      </c>
      <c r="G881" s="99" t="s">
        <v>1288</v>
      </c>
      <c r="H881" s="101">
        <v>43647</v>
      </c>
      <c r="I881" s="101">
        <v>43760</v>
      </c>
      <c r="J881" s="102" t="s">
        <v>6</v>
      </c>
      <c r="K881" s="103" t="s">
        <v>98</v>
      </c>
      <c r="L881" s="97" t="s">
        <v>2165</v>
      </c>
      <c r="M881" s="105">
        <v>0</v>
      </c>
      <c r="N881" s="114">
        <v>885</v>
      </c>
      <c r="O881" s="103" t="s">
        <v>116</v>
      </c>
      <c r="P881" s="101">
        <v>43760</v>
      </c>
      <c r="Q881" s="103" t="s">
        <v>104</v>
      </c>
      <c r="R881" s="105">
        <v>885</v>
      </c>
      <c r="S881" s="98" t="s">
        <v>408</v>
      </c>
      <c r="T881" s="103"/>
      <c r="U881" s="102" t="s">
        <v>11</v>
      </c>
      <c r="V881" s="102" t="s">
        <v>12</v>
      </c>
      <c r="W881" s="102" t="s">
        <v>13</v>
      </c>
      <c r="X881" s="102" t="s">
        <v>14</v>
      </c>
      <c r="Y881" s="113">
        <v>4340</v>
      </c>
      <c r="Z881" s="113">
        <v>9191101</v>
      </c>
      <c r="AA881" s="138">
        <v>3.1544640981458791E-4</v>
      </c>
      <c r="AB881" s="115" t="s">
        <v>2857</v>
      </c>
    </row>
    <row r="882" spans="1:28" ht="15" customHeight="1" x14ac:dyDescent="0.25">
      <c r="A882" s="97" t="s">
        <v>1918</v>
      </c>
      <c r="B882" s="98">
        <v>2</v>
      </c>
      <c r="C882" s="99" t="s">
        <v>1562</v>
      </c>
      <c r="D882" s="97" t="s">
        <v>279</v>
      </c>
      <c r="E882" s="97" t="s">
        <v>4</v>
      </c>
      <c r="F882" s="100" t="s">
        <v>5</v>
      </c>
      <c r="G882" s="97" t="s">
        <v>1288</v>
      </c>
      <c r="H882" s="101">
        <v>43647</v>
      </c>
      <c r="I882" s="101">
        <v>43760</v>
      </c>
      <c r="J882" s="102" t="s">
        <v>6</v>
      </c>
      <c r="K882" s="103" t="s">
        <v>98</v>
      </c>
      <c r="L882" s="104" t="s">
        <v>2165</v>
      </c>
      <c r="M882" s="105">
        <v>0</v>
      </c>
      <c r="N882" s="106">
        <v>1475</v>
      </c>
      <c r="O882" s="103" t="s">
        <v>116</v>
      </c>
      <c r="P882" s="101">
        <v>43760</v>
      </c>
      <c r="Q882" s="103" t="s">
        <v>104</v>
      </c>
      <c r="R882" s="106">
        <v>1475</v>
      </c>
      <c r="S882" s="98" t="s">
        <v>408</v>
      </c>
      <c r="T882" s="104"/>
      <c r="U882" s="102" t="s">
        <v>11</v>
      </c>
      <c r="V882" s="102" t="s">
        <v>12</v>
      </c>
      <c r="W882" s="102" t="s">
        <v>13</v>
      </c>
      <c r="X882" s="102" t="s">
        <v>14</v>
      </c>
      <c r="Y882" s="108">
        <v>4340</v>
      </c>
      <c r="Z882" s="113">
        <v>9191101</v>
      </c>
      <c r="AA882" s="138">
        <v>5.2574401635764644E-4</v>
      </c>
      <c r="AB882" s="115" t="s">
        <v>2857</v>
      </c>
    </row>
    <row r="883" spans="1:28" ht="15" customHeight="1" x14ac:dyDescent="0.25">
      <c r="A883" s="97" t="s">
        <v>1918</v>
      </c>
      <c r="B883" s="98">
        <v>2</v>
      </c>
      <c r="C883" s="99" t="s">
        <v>1562</v>
      </c>
      <c r="D883" s="97" t="s">
        <v>279</v>
      </c>
      <c r="E883" s="97" t="s">
        <v>4</v>
      </c>
      <c r="F883" s="97" t="s">
        <v>5</v>
      </c>
      <c r="G883" s="99" t="s">
        <v>1288</v>
      </c>
      <c r="H883" s="101">
        <v>43647</v>
      </c>
      <c r="I883" s="101">
        <v>43760</v>
      </c>
      <c r="J883" s="102" t="s">
        <v>6</v>
      </c>
      <c r="K883" s="103" t="s">
        <v>98</v>
      </c>
      <c r="L883" s="97" t="s">
        <v>2165</v>
      </c>
      <c r="M883" s="105">
        <v>0</v>
      </c>
      <c r="N883" s="114">
        <v>2802.5</v>
      </c>
      <c r="O883" s="103" t="s">
        <v>116</v>
      </c>
      <c r="P883" s="101">
        <v>43760</v>
      </c>
      <c r="Q883" s="103" t="s">
        <v>104</v>
      </c>
      <c r="R883" s="105">
        <v>2802.5</v>
      </c>
      <c r="S883" s="98" t="s">
        <v>408</v>
      </c>
      <c r="T883" s="103"/>
      <c r="U883" s="102" t="s">
        <v>11</v>
      </c>
      <c r="V883" s="102" t="s">
        <v>12</v>
      </c>
      <c r="W883" s="102" t="s">
        <v>13</v>
      </c>
      <c r="X883" s="102" t="s">
        <v>14</v>
      </c>
      <c r="Y883" s="113">
        <v>4340</v>
      </c>
      <c r="Z883" s="113">
        <v>9191101</v>
      </c>
      <c r="AA883" s="138">
        <v>9.9891363107952841E-4</v>
      </c>
      <c r="AB883" s="115" t="s">
        <v>2857</v>
      </c>
    </row>
    <row r="884" spans="1:28" ht="15" customHeight="1" x14ac:dyDescent="0.25">
      <c r="A884" s="97" t="s">
        <v>1918</v>
      </c>
      <c r="B884" s="98">
        <v>2</v>
      </c>
      <c r="C884" s="99" t="s">
        <v>1562</v>
      </c>
      <c r="D884" s="97" t="s">
        <v>279</v>
      </c>
      <c r="E884" s="97" t="s">
        <v>4</v>
      </c>
      <c r="F884" s="97" t="s">
        <v>5</v>
      </c>
      <c r="G884" s="99" t="s">
        <v>1288</v>
      </c>
      <c r="H884" s="101">
        <v>43647</v>
      </c>
      <c r="I884" s="101">
        <v>43760</v>
      </c>
      <c r="J884" s="102" t="s">
        <v>6</v>
      </c>
      <c r="K884" s="103" t="s">
        <v>98</v>
      </c>
      <c r="L884" s="97" t="s">
        <v>2165</v>
      </c>
      <c r="M884" s="105">
        <v>0</v>
      </c>
      <c r="N884" s="114">
        <v>3433.8</v>
      </c>
      <c r="O884" s="103" t="s">
        <v>116</v>
      </c>
      <c r="P884" s="101">
        <v>43760</v>
      </c>
      <c r="Q884" s="103" t="s">
        <v>104</v>
      </c>
      <c r="R884" s="105">
        <v>3433.8</v>
      </c>
      <c r="S884" s="98" t="s">
        <v>408</v>
      </c>
      <c r="T884" s="103"/>
      <c r="U884" s="102" t="s">
        <v>11</v>
      </c>
      <c r="V884" s="102" t="s">
        <v>12</v>
      </c>
      <c r="W884" s="102" t="s">
        <v>13</v>
      </c>
      <c r="X884" s="102" t="s">
        <v>14</v>
      </c>
      <c r="Y884" s="113">
        <v>4340</v>
      </c>
      <c r="Z884" s="113">
        <v>9191101</v>
      </c>
      <c r="AA884" s="138">
        <v>1.2239320700806011E-3</v>
      </c>
      <c r="AB884" s="115" t="s">
        <v>2857</v>
      </c>
    </row>
    <row r="885" spans="1:28" ht="15" customHeight="1" x14ac:dyDescent="0.25">
      <c r="A885" s="97" t="s">
        <v>1918</v>
      </c>
      <c r="B885" s="98">
        <v>2</v>
      </c>
      <c r="C885" s="99" t="s">
        <v>1562</v>
      </c>
      <c r="D885" s="97" t="s">
        <v>279</v>
      </c>
      <c r="E885" s="97" t="s">
        <v>4</v>
      </c>
      <c r="F885" s="97" t="s">
        <v>5</v>
      </c>
      <c r="G885" s="99" t="s">
        <v>1288</v>
      </c>
      <c r="H885" s="101">
        <v>43647</v>
      </c>
      <c r="I885" s="101">
        <v>43760</v>
      </c>
      <c r="J885" s="102" t="s">
        <v>6</v>
      </c>
      <c r="K885" s="103" t="s">
        <v>98</v>
      </c>
      <c r="L885" s="97" t="s">
        <v>2165</v>
      </c>
      <c r="M885" s="105">
        <v>0</v>
      </c>
      <c r="N885" s="114">
        <v>9448.85</v>
      </c>
      <c r="O885" s="103" t="s">
        <v>116</v>
      </c>
      <c r="P885" s="101">
        <v>43760</v>
      </c>
      <c r="Q885" s="103" t="s">
        <v>104</v>
      </c>
      <c r="R885" s="105">
        <v>9448.85</v>
      </c>
      <c r="S885" s="98" t="s">
        <v>408</v>
      </c>
      <c r="T885" s="103"/>
      <c r="U885" s="102" t="s">
        <v>11</v>
      </c>
      <c r="V885" s="102" t="s">
        <v>12</v>
      </c>
      <c r="W885" s="102" t="s">
        <v>13</v>
      </c>
      <c r="X885" s="102" t="s">
        <v>14</v>
      </c>
      <c r="Y885" s="113">
        <v>4340</v>
      </c>
      <c r="Z885" s="113">
        <v>9191101</v>
      </c>
      <c r="AA885" s="138">
        <v>3.3679161687870836E-3</v>
      </c>
      <c r="AB885" s="115" t="s">
        <v>2857</v>
      </c>
    </row>
    <row r="886" spans="1:28" ht="15" customHeight="1" x14ac:dyDescent="0.25">
      <c r="A886" s="97" t="s">
        <v>1918</v>
      </c>
      <c r="B886" s="98">
        <v>2</v>
      </c>
      <c r="C886" s="99" t="s">
        <v>1562</v>
      </c>
      <c r="D886" s="97" t="s">
        <v>279</v>
      </c>
      <c r="E886" s="97" t="s">
        <v>4</v>
      </c>
      <c r="F886" s="97" t="s">
        <v>5</v>
      </c>
      <c r="G886" s="99" t="s">
        <v>1287</v>
      </c>
      <c r="H886" s="101">
        <v>43647</v>
      </c>
      <c r="I886" s="101">
        <v>43760</v>
      </c>
      <c r="J886" s="102" t="s">
        <v>6</v>
      </c>
      <c r="K886" s="103" t="s">
        <v>179</v>
      </c>
      <c r="L886" s="97" t="s">
        <v>180</v>
      </c>
      <c r="M886" s="105">
        <v>0</v>
      </c>
      <c r="N886" s="114">
        <v>27306.79</v>
      </c>
      <c r="O886" s="103" t="s">
        <v>226</v>
      </c>
      <c r="P886" s="101">
        <v>43760</v>
      </c>
      <c r="Q886" s="103" t="s">
        <v>104</v>
      </c>
      <c r="R886" s="105">
        <v>27306.79</v>
      </c>
      <c r="S886" s="98" t="s">
        <v>408</v>
      </c>
      <c r="T886" s="103"/>
      <c r="U886" s="102" t="s">
        <v>11</v>
      </c>
      <c r="V886" s="102" t="s">
        <v>12</v>
      </c>
      <c r="W886" s="102" t="s">
        <v>13</v>
      </c>
      <c r="X886" s="102" t="s">
        <v>14</v>
      </c>
      <c r="Y886" s="113">
        <v>4400</v>
      </c>
      <c r="Z886" s="113">
        <v>9191101</v>
      </c>
      <c r="AA886" s="138">
        <v>3.4412315436594725E-2</v>
      </c>
      <c r="AB886" s="115" t="s">
        <v>1497</v>
      </c>
    </row>
    <row r="887" spans="1:28" ht="15" customHeight="1" x14ac:dyDescent="0.25">
      <c r="A887" s="97" t="s">
        <v>1918</v>
      </c>
      <c r="B887" s="98">
        <v>2</v>
      </c>
      <c r="C887" s="99" t="s">
        <v>1562</v>
      </c>
      <c r="D887" s="97" t="s">
        <v>279</v>
      </c>
      <c r="E887" s="97" t="s">
        <v>4</v>
      </c>
      <c r="F887" s="97" t="s">
        <v>5</v>
      </c>
      <c r="G887" s="99" t="s">
        <v>2756</v>
      </c>
      <c r="H887" s="101">
        <v>44013</v>
      </c>
      <c r="I887" s="101">
        <v>44105</v>
      </c>
      <c r="J887" s="102" t="s">
        <v>1051</v>
      </c>
      <c r="K887" s="103" t="s">
        <v>1058</v>
      </c>
      <c r="L887" s="97" t="s">
        <v>1059</v>
      </c>
      <c r="M887" s="105">
        <v>0</v>
      </c>
      <c r="N887" s="114">
        <v>120</v>
      </c>
      <c r="O887" s="103" t="s">
        <v>1279</v>
      </c>
      <c r="P887" s="101">
        <v>44105</v>
      </c>
      <c r="Q887" s="103" t="s">
        <v>1280</v>
      </c>
      <c r="R887" s="105">
        <v>120</v>
      </c>
      <c r="S887" s="98" t="s">
        <v>408</v>
      </c>
      <c r="T887" s="103"/>
      <c r="U887" s="102" t="s">
        <v>11</v>
      </c>
      <c r="V887" s="102" t="s">
        <v>12</v>
      </c>
      <c r="W887" s="102" t="s">
        <v>1440</v>
      </c>
      <c r="X887" s="102" t="s">
        <v>1441</v>
      </c>
      <c r="Y887" s="113">
        <v>4300</v>
      </c>
      <c r="Z887" s="113">
        <v>9191101</v>
      </c>
      <c r="AA887" s="138">
        <v>9.6286556495053799E-4</v>
      </c>
      <c r="AB887" s="118" t="s">
        <v>1462</v>
      </c>
    </row>
    <row r="888" spans="1:28" ht="15" customHeight="1" x14ac:dyDescent="0.25">
      <c r="A888" s="97" t="s">
        <v>1918</v>
      </c>
      <c r="B888" s="98">
        <v>2</v>
      </c>
      <c r="C888" s="99" t="s">
        <v>1562</v>
      </c>
      <c r="D888" s="97" t="s">
        <v>279</v>
      </c>
      <c r="E888" s="97" t="s">
        <v>4</v>
      </c>
      <c r="F888" s="100" t="s">
        <v>5</v>
      </c>
      <c r="G888" s="97" t="s">
        <v>2756</v>
      </c>
      <c r="H888" s="101">
        <v>44013</v>
      </c>
      <c r="I888" s="101">
        <v>44105</v>
      </c>
      <c r="J888" s="102" t="s">
        <v>1051</v>
      </c>
      <c r="K888" s="103" t="s">
        <v>1058</v>
      </c>
      <c r="L888" s="104" t="s">
        <v>1059</v>
      </c>
      <c r="M888" s="105">
        <v>0</v>
      </c>
      <c r="N888" s="106">
        <v>43574.21</v>
      </c>
      <c r="O888" s="103" t="s">
        <v>1279</v>
      </c>
      <c r="P888" s="101">
        <v>44105</v>
      </c>
      <c r="Q888" s="103" t="s">
        <v>1280</v>
      </c>
      <c r="R888" s="106">
        <v>43574.21</v>
      </c>
      <c r="S888" s="98" t="s">
        <v>408</v>
      </c>
      <c r="T888" s="104"/>
      <c r="U888" s="102" t="s">
        <v>11</v>
      </c>
      <c r="V888" s="102" t="s">
        <v>12</v>
      </c>
      <c r="W888" s="102" t="s">
        <v>13</v>
      </c>
      <c r="X888" s="102" t="s">
        <v>14</v>
      </c>
      <c r="Y888" s="108">
        <v>4400</v>
      </c>
      <c r="Z888" s="113">
        <v>9191101</v>
      </c>
      <c r="AA888" s="138">
        <v>0.34963421940769485</v>
      </c>
      <c r="AB888" s="111" t="s">
        <v>1462</v>
      </c>
    </row>
    <row r="889" spans="1:28" ht="15" customHeight="1" x14ac:dyDescent="0.25">
      <c r="A889" s="97" t="s">
        <v>1918</v>
      </c>
      <c r="B889" s="98">
        <v>2</v>
      </c>
      <c r="C889" s="99" t="s">
        <v>1562</v>
      </c>
      <c r="D889" s="97" t="s">
        <v>279</v>
      </c>
      <c r="E889" s="97" t="s">
        <v>4</v>
      </c>
      <c r="F889" s="100" t="s">
        <v>1063</v>
      </c>
      <c r="G889" s="97" t="s">
        <v>2753</v>
      </c>
      <c r="H889" s="101">
        <v>44013</v>
      </c>
      <c r="I889" s="101">
        <v>44028</v>
      </c>
      <c r="J889" s="102" t="s">
        <v>1051</v>
      </c>
      <c r="K889" s="103" t="s">
        <v>1064</v>
      </c>
      <c r="L889" s="104" t="s">
        <v>1065</v>
      </c>
      <c r="M889" s="105">
        <v>0</v>
      </c>
      <c r="N889" s="106">
        <v>11954.12</v>
      </c>
      <c r="O889" s="103">
        <v>2494523</v>
      </c>
      <c r="P889" s="101">
        <v>44028</v>
      </c>
      <c r="Q889" s="103" t="s">
        <v>1066</v>
      </c>
      <c r="R889" s="106">
        <v>11954.12</v>
      </c>
      <c r="S889" s="98" t="s">
        <v>408</v>
      </c>
      <c r="T889" s="104"/>
      <c r="U889" s="102" t="s">
        <v>11</v>
      </c>
      <c r="V889" s="102" t="s">
        <v>12</v>
      </c>
      <c r="W889" s="102" t="s">
        <v>13</v>
      </c>
      <c r="X889" s="102" t="s">
        <v>14</v>
      </c>
      <c r="Y889" s="108">
        <v>4400</v>
      </c>
      <c r="Z889" s="113">
        <v>9191101</v>
      </c>
      <c r="AA889" s="138">
        <v>0.35087741955935592</v>
      </c>
      <c r="AB889" s="111" t="s">
        <v>1583</v>
      </c>
    </row>
    <row r="890" spans="1:28" ht="15" customHeight="1" x14ac:dyDescent="0.25">
      <c r="A890" s="97" t="s">
        <v>1918</v>
      </c>
      <c r="B890" s="98">
        <v>2</v>
      </c>
      <c r="C890" s="97" t="s">
        <v>1562</v>
      </c>
      <c r="D890" s="97" t="s">
        <v>279</v>
      </c>
      <c r="E890" s="97" t="s">
        <v>4</v>
      </c>
      <c r="F890" s="100" t="s">
        <v>493</v>
      </c>
      <c r="G890" s="97" t="s">
        <v>1666</v>
      </c>
      <c r="H890" s="101">
        <v>44174</v>
      </c>
      <c r="I890" s="101">
        <v>44260</v>
      </c>
      <c r="J890" s="102" t="s">
        <v>1051</v>
      </c>
      <c r="K890" s="103" t="s">
        <v>1548</v>
      </c>
      <c r="L890" s="104" t="s">
        <v>1589</v>
      </c>
      <c r="M890" s="105">
        <v>0</v>
      </c>
      <c r="N890" s="106">
        <v>319.35000000000002</v>
      </c>
      <c r="O890" s="103">
        <v>8316064</v>
      </c>
      <c r="P890" s="101">
        <v>44260</v>
      </c>
      <c r="Q890" s="103" t="s">
        <v>2153</v>
      </c>
      <c r="R890" s="106">
        <v>319.35000000000002</v>
      </c>
      <c r="S890" s="98" t="s">
        <v>408</v>
      </c>
      <c r="T890" s="104"/>
      <c r="U890" s="102" t="s">
        <v>11</v>
      </c>
      <c r="V890" s="102" t="s">
        <v>12</v>
      </c>
      <c r="W890" s="102" t="s">
        <v>1440</v>
      </c>
      <c r="X890" s="102" t="s">
        <v>1441</v>
      </c>
      <c r="Y890" s="108">
        <v>4300</v>
      </c>
      <c r="Z890" s="113">
        <v>9191101</v>
      </c>
      <c r="AA890" s="138">
        <v>8.3326810176125254E-2</v>
      </c>
      <c r="AB890" s="111" t="s">
        <v>2653</v>
      </c>
    </row>
    <row r="891" spans="1:28" ht="15" customHeight="1" x14ac:dyDescent="0.25">
      <c r="A891" s="97" t="s">
        <v>1918</v>
      </c>
      <c r="B891" s="98">
        <v>2</v>
      </c>
      <c r="C891" s="97" t="s">
        <v>1562</v>
      </c>
      <c r="D891" s="97" t="s">
        <v>279</v>
      </c>
      <c r="E891" s="97" t="s">
        <v>4</v>
      </c>
      <c r="F891" s="100" t="s">
        <v>493</v>
      </c>
      <c r="G891" s="97" t="s">
        <v>1666</v>
      </c>
      <c r="H891" s="101">
        <v>44174</v>
      </c>
      <c r="I891" s="101">
        <v>44260</v>
      </c>
      <c r="J891" s="102" t="s">
        <v>1051</v>
      </c>
      <c r="K891" s="103"/>
      <c r="L891" s="104" t="s">
        <v>1589</v>
      </c>
      <c r="M891" s="105">
        <v>0</v>
      </c>
      <c r="N891" s="106">
        <v>56.66</v>
      </c>
      <c r="O891" s="103">
        <v>5725548</v>
      </c>
      <c r="P891" s="101">
        <v>44260</v>
      </c>
      <c r="Q891" s="103" t="s">
        <v>2153</v>
      </c>
      <c r="R891" s="106">
        <v>56.66</v>
      </c>
      <c r="S891" s="98" t="s">
        <v>408</v>
      </c>
      <c r="T891" s="104"/>
      <c r="U891" s="102" t="s">
        <v>11</v>
      </c>
      <c r="V891" s="102" t="s">
        <v>12</v>
      </c>
      <c r="W891" s="102" t="s">
        <v>1440</v>
      </c>
      <c r="X891" s="102" t="s">
        <v>1441</v>
      </c>
      <c r="Y891" s="108">
        <v>4300</v>
      </c>
      <c r="Z891" s="113">
        <v>9191101</v>
      </c>
      <c r="AA891" s="138">
        <v>1.4784083496412262E-2</v>
      </c>
      <c r="AB891" s="111" t="s">
        <v>2653</v>
      </c>
    </row>
    <row r="892" spans="1:28" ht="15" customHeight="1" x14ac:dyDescent="0.25">
      <c r="A892" s="97" t="s">
        <v>1918</v>
      </c>
      <c r="B892" s="98">
        <v>2</v>
      </c>
      <c r="C892" s="97" t="s">
        <v>1562</v>
      </c>
      <c r="D892" s="97" t="s">
        <v>279</v>
      </c>
      <c r="E892" s="97" t="s">
        <v>4</v>
      </c>
      <c r="F892" s="100" t="s">
        <v>493</v>
      </c>
      <c r="G892" s="97" t="s">
        <v>1666</v>
      </c>
      <c r="H892" s="101">
        <v>44174</v>
      </c>
      <c r="I892" s="101">
        <v>44260</v>
      </c>
      <c r="J892" s="102" t="s">
        <v>1051</v>
      </c>
      <c r="K892" s="103"/>
      <c r="L892" s="104" t="s">
        <v>1589</v>
      </c>
      <c r="M892" s="105">
        <v>0</v>
      </c>
      <c r="N892" s="106">
        <v>267.85000000000002</v>
      </c>
      <c r="O892" s="103">
        <v>8312741</v>
      </c>
      <c r="P892" s="101">
        <v>44260</v>
      </c>
      <c r="Q892" s="103" t="s">
        <v>2153</v>
      </c>
      <c r="R892" s="106">
        <v>267.85000000000002</v>
      </c>
      <c r="S892" s="98" t="s">
        <v>408</v>
      </c>
      <c r="T892" s="104"/>
      <c r="U892" s="102" t="s">
        <v>11</v>
      </c>
      <c r="V892" s="102" t="s">
        <v>12</v>
      </c>
      <c r="W892" s="102" t="s">
        <v>1440</v>
      </c>
      <c r="X892" s="102" t="s">
        <v>1441</v>
      </c>
      <c r="Y892" s="108">
        <v>4300</v>
      </c>
      <c r="Z892" s="113">
        <v>9191101</v>
      </c>
      <c r="AA892" s="138">
        <v>6.9889106327462494E-2</v>
      </c>
      <c r="AB892" s="111" t="s">
        <v>2653</v>
      </c>
    </row>
    <row r="893" spans="1:28" ht="15" customHeight="1" x14ac:dyDescent="0.25">
      <c r="A893" s="97" t="s">
        <v>1913</v>
      </c>
      <c r="B893" s="98">
        <v>2</v>
      </c>
      <c r="C893" s="97" t="s">
        <v>1572</v>
      </c>
      <c r="D893" s="97" t="s">
        <v>279</v>
      </c>
      <c r="E893" s="97" t="s">
        <v>4</v>
      </c>
      <c r="F893" s="100" t="s">
        <v>472</v>
      </c>
      <c r="G893" s="97" t="s">
        <v>473</v>
      </c>
      <c r="H893" s="101">
        <v>43987</v>
      </c>
      <c r="I893" s="101">
        <v>44060</v>
      </c>
      <c r="J893" s="102" t="s">
        <v>1051</v>
      </c>
      <c r="K893" s="103"/>
      <c r="L893" s="104" t="s">
        <v>904</v>
      </c>
      <c r="M893" s="105">
        <v>0</v>
      </c>
      <c r="N893" s="106">
        <v>779.5</v>
      </c>
      <c r="O893" s="103" t="s">
        <v>1115</v>
      </c>
      <c r="P893" s="101">
        <v>44060</v>
      </c>
      <c r="Q893" s="103" t="s">
        <v>1116</v>
      </c>
      <c r="R893" s="106">
        <v>779.5</v>
      </c>
      <c r="S893" s="98" t="s">
        <v>408</v>
      </c>
      <c r="T893" s="104"/>
      <c r="U893" s="102" t="s">
        <v>11</v>
      </c>
      <c r="V893" s="102" t="s">
        <v>12</v>
      </c>
      <c r="W893" s="102" t="s">
        <v>13</v>
      </c>
      <c r="X893" s="102" t="s">
        <v>14</v>
      </c>
      <c r="Y893" s="108">
        <v>6284</v>
      </c>
      <c r="Z893" s="113">
        <v>9191101</v>
      </c>
      <c r="AA893" s="138">
        <v>3.2918074324324323E-2</v>
      </c>
      <c r="AB893" s="111" t="s">
        <v>1015</v>
      </c>
    </row>
    <row r="894" spans="1:28" ht="15" customHeight="1" x14ac:dyDescent="0.25">
      <c r="A894" s="97" t="s">
        <v>1913</v>
      </c>
      <c r="B894" s="98">
        <v>2</v>
      </c>
      <c r="C894" s="97" t="s">
        <v>1572</v>
      </c>
      <c r="D894" s="97" t="s">
        <v>279</v>
      </c>
      <c r="E894" s="97" t="s">
        <v>4</v>
      </c>
      <c r="F894" s="100" t="s">
        <v>472</v>
      </c>
      <c r="G894" s="97" t="s">
        <v>473</v>
      </c>
      <c r="H894" s="101">
        <v>43987</v>
      </c>
      <c r="I894" s="101">
        <v>44169</v>
      </c>
      <c r="J894" s="102" t="s">
        <v>1051</v>
      </c>
      <c r="K894" s="103"/>
      <c r="L894" s="104" t="s">
        <v>904</v>
      </c>
      <c r="M894" s="105">
        <v>0</v>
      </c>
      <c r="N894" s="106">
        <v>342.5</v>
      </c>
      <c r="O894" s="103" t="s">
        <v>1536</v>
      </c>
      <c r="P894" s="101">
        <v>44169</v>
      </c>
      <c r="Q894" s="103" t="s">
        <v>1537</v>
      </c>
      <c r="R894" s="106">
        <v>342.5</v>
      </c>
      <c r="S894" s="98" t="s">
        <v>408</v>
      </c>
      <c r="T894" s="104"/>
      <c r="U894" s="102" t="s">
        <v>11</v>
      </c>
      <c r="V894" s="102" t="s">
        <v>12</v>
      </c>
      <c r="W894" s="102" t="s">
        <v>13</v>
      </c>
      <c r="X894" s="102" t="s">
        <v>14</v>
      </c>
      <c r="Y894" s="108">
        <v>6284</v>
      </c>
      <c r="Z894" s="113">
        <v>9191101</v>
      </c>
      <c r="AA894" s="138">
        <v>1.4463682432432432E-2</v>
      </c>
      <c r="AB894" s="111" t="s">
        <v>1015</v>
      </c>
    </row>
    <row r="895" spans="1:28" ht="15" customHeight="1" x14ac:dyDescent="0.25">
      <c r="A895" s="97" t="s">
        <v>1913</v>
      </c>
      <c r="B895" s="98">
        <v>2</v>
      </c>
      <c r="C895" s="97" t="s">
        <v>1572</v>
      </c>
      <c r="D895" s="99" t="s">
        <v>279</v>
      </c>
      <c r="E895" s="97" t="s">
        <v>4</v>
      </c>
      <c r="F895" s="100" t="s">
        <v>472</v>
      </c>
      <c r="G895" s="97" t="s">
        <v>473</v>
      </c>
      <c r="H895" s="101">
        <v>43987</v>
      </c>
      <c r="I895" s="101">
        <v>44232</v>
      </c>
      <c r="J895" s="102" t="s">
        <v>1051</v>
      </c>
      <c r="K895" s="103"/>
      <c r="L895" s="104" t="s">
        <v>904</v>
      </c>
      <c r="M895" s="105">
        <v>0</v>
      </c>
      <c r="N895" s="106">
        <v>1153.5</v>
      </c>
      <c r="O895" s="103" t="s">
        <v>1715</v>
      </c>
      <c r="P895" s="101">
        <v>44232</v>
      </c>
      <c r="Q895" s="103" t="s">
        <v>1716</v>
      </c>
      <c r="R895" s="106">
        <v>1153.5</v>
      </c>
      <c r="S895" s="98" t="s">
        <v>408</v>
      </c>
      <c r="T895" s="104"/>
      <c r="U895" s="102" t="s">
        <v>11</v>
      </c>
      <c r="V895" s="102" t="s">
        <v>12</v>
      </c>
      <c r="W895" s="102" t="s">
        <v>13</v>
      </c>
      <c r="X895" s="102" t="s">
        <v>14</v>
      </c>
      <c r="Y895" s="108">
        <v>6284</v>
      </c>
      <c r="Z895" s="113">
        <v>9191101</v>
      </c>
      <c r="AA895" s="138">
        <v>4.871199324324324E-2</v>
      </c>
      <c r="AB895" s="104" t="s">
        <v>1015</v>
      </c>
    </row>
    <row r="896" spans="1:28" ht="15" customHeight="1" x14ac:dyDescent="0.25">
      <c r="A896" s="97" t="s">
        <v>1913</v>
      </c>
      <c r="B896" s="98">
        <v>2</v>
      </c>
      <c r="C896" s="97" t="s">
        <v>1572</v>
      </c>
      <c r="D896" s="99" t="s">
        <v>279</v>
      </c>
      <c r="E896" s="97" t="s">
        <v>4</v>
      </c>
      <c r="F896" s="100" t="s">
        <v>472</v>
      </c>
      <c r="G896" s="97" t="s">
        <v>473</v>
      </c>
      <c r="H896" s="101">
        <v>43987</v>
      </c>
      <c r="I896" s="101">
        <v>44279</v>
      </c>
      <c r="J896" s="102" t="s">
        <v>1051</v>
      </c>
      <c r="K896" s="103"/>
      <c r="L896" s="104" t="s">
        <v>904</v>
      </c>
      <c r="M896" s="105">
        <v>0</v>
      </c>
      <c r="N896" s="106">
        <v>1722.5</v>
      </c>
      <c r="O896" s="103" t="s">
        <v>2247</v>
      </c>
      <c r="P896" s="101">
        <v>44279</v>
      </c>
      <c r="Q896" s="103" t="s">
        <v>2248</v>
      </c>
      <c r="R896" s="106">
        <v>1722.5</v>
      </c>
      <c r="S896" s="98" t="s">
        <v>408</v>
      </c>
      <c r="T896" s="104"/>
      <c r="U896" s="102" t="s">
        <v>11</v>
      </c>
      <c r="V896" s="102" t="s">
        <v>12</v>
      </c>
      <c r="W896" s="102" t="s">
        <v>13</v>
      </c>
      <c r="X896" s="102" t="s">
        <v>14</v>
      </c>
      <c r="Y896" s="108">
        <v>6284</v>
      </c>
      <c r="Z896" s="113">
        <v>9191101</v>
      </c>
      <c r="AA896" s="138">
        <v>7.2740709459459457E-2</v>
      </c>
      <c r="AB896" s="104" t="s">
        <v>1015</v>
      </c>
    </row>
    <row r="897" spans="1:28" ht="15" customHeight="1" x14ac:dyDescent="0.25">
      <c r="A897" s="97" t="s">
        <v>1913</v>
      </c>
      <c r="B897" s="98">
        <v>2</v>
      </c>
      <c r="C897" s="99" t="s">
        <v>1572</v>
      </c>
      <c r="D897" s="97" t="s">
        <v>279</v>
      </c>
      <c r="E897" s="97" t="s">
        <v>4</v>
      </c>
      <c r="F897" s="97" t="s">
        <v>472</v>
      </c>
      <c r="G897" s="99" t="s">
        <v>473</v>
      </c>
      <c r="H897" s="101">
        <v>43987</v>
      </c>
      <c r="I897" s="101">
        <v>44279</v>
      </c>
      <c r="J897" s="102" t="s">
        <v>1051</v>
      </c>
      <c r="K897" s="103"/>
      <c r="L897" s="99" t="s">
        <v>904</v>
      </c>
      <c r="M897" s="105">
        <v>0</v>
      </c>
      <c r="N897" s="114">
        <v>2565</v>
      </c>
      <c r="O897" s="103" t="s">
        <v>2249</v>
      </c>
      <c r="P897" s="101">
        <v>44279</v>
      </c>
      <c r="Q897" s="103" t="s">
        <v>2248</v>
      </c>
      <c r="R897" s="105">
        <v>2565</v>
      </c>
      <c r="S897" s="98" t="s">
        <v>408</v>
      </c>
      <c r="T897" s="103"/>
      <c r="U897" s="102" t="s">
        <v>11</v>
      </c>
      <c r="V897" s="102" t="s">
        <v>12</v>
      </c>
      <c r="W897" s="102" t="s">
        <v>13</v>
      </c>
      <c r="X897" s="102" t="s">
        <v>14</v>
      </c>
      <c r="Y897" s="113">
        <v>6284</v>
      </c>
      <c r="Z897" s="113">
        <v>9191101</v>
      </c>
      <c r="AA897" s="138">
        <v>0.10831925675675676</v>
      </c>
      <c r="AB897" s="99" t="s">
        <v>1015</v>
      </c>
    </row>
    <row r="898" spans="1:28" ht="15" customHeight="1" x14ac:dyDescent="0.25">
      <c r="A898" s="97" t="s">
        <v>1913</v>
      </c>
      <c r="B898" s="98">
        <v>2</v>
      </c>
      <c r="C898" s="99" t="s">
        <v>1572</v>
      </c>
      <c r="D898" s="97" t="s">
        <v>279</v>
      </c>
      <c r="E898" s="97" t="s">
        <v>4</v>
      </c>
      <c r="F898" s="97" t="s">
        <v>472</v>
      </c>
      <c r="G898" s="99" t="s">
        <v>473</v>
      </c>
      <c r="H898" s="101">
        <v>43987</v>
      </c>
      <c r="I898" s="101">
        <v>44279</v>
      </c>
      <c r="J898" s="102" t="s">
        <v>1051</v>
      </c>
      <c r="K898" s="103"/>
      <c r="L898" s="99" t="s">
        <v>904</v>
      </c>
      <c r="M898" s="105">
        <v>0</v>
      </c>
      <c r="N898" s="114">
        <v>4936</v>
      </c>
      <c r="O898" s="103" t="s">
        <v>2250</v>
      </c>
      <c r="P898" s="101">
        <v>44279</v>
      </c>
      <c r="Q898" s="103" t="s">
        <v>2248</v>
      </c>
      <c r="R898" s="114">
        <v>4936</v>
      </c>
      <c r="S898" s="98" t="s">
        <v>408</v>
      </c>
      <c r="T898" s="103"/>
      <c r="U898" s="102" t="s">
        <v>11</v>
      </c>
      <c r="V898" s="102" t="s">
        <v>12</v>
      </c>
      <c r="W898" s="102" t="s">
        <v>13</v>
      </c>
      <c r="X898" s="102" t="s">
        <v>14</v>
      </c>
      <c r="Y898" s="113">
        <v>6284</v>
      </c>
      <c r="Z898" s="113">
        <v>9191101</v>
      </c>
      <c r="AA898" s="138">
        <v>0.20844594594594595</v>
      </c>
      <c r="AB898" s="99" t="s">
        <v>1015</v>
      </c>
    </row>
    <row r="899" spans="1:28" ht="15" customHeight="1" x14ac:dyDescent="0.25">
      <c r="A899" s="97" t="s">
        <v>1913</v>
      </c>
      <c r="B899" s="98">
        <v>2</v>
      </c>
      <c r="C899" s="99" t="s">
        <v>1572</v>
      </c>
      <c r="D899" s="97" t="s">
        <v>279</v>
      </c>
      <c r="E899" s="97" t="s">
        <v>4</v>
      </c>
      <c r="F899" s="97" t="s">
        <v>472</v>
      </c>
      <c r="G899" s="99" t="s">
        <v>473</v>
      </c>
      <c r="H899" s="101">
        <v>43987</v>
      </c>
      <c r="I899" s="101">
        <v>44305</v>
      </c>
      <c r="J899" s="102" t="s">
        <v>1051</v>
      </c>
      <c r="K899" s="103"/>
      <c r="L899" s="99" t="s">
        <v>904</v>
      </c>
      <c r="M899" s="105">
        <v>0</v>
      </c>
      <c r="N899" s="114">
        <v>880</v>
      </c>
      <c r="O899" s="103" t="s">
        <v>2327</v>
      </c>
      <c r="P899" s="101">
        <v>44305</v>
      </c>
      <c r="Q899" s="103" t="s">
        <v>2328</v>
      </c>
      <c r="R899" s="114">
        <v>880</v>
      </c>
      <c r="S899" s="98" t="s">
        <v>408</v>
      </c>
      <c r="T899" s="103"/>
      <c r="U899" s="102" t="s">
        <v>11</v>
      </c>
      <c r="V899" s="102" t="s">
        <v>12</v>
      </c>
      <c r="W899" s="102" t="s">
        <v>13</v>
      </c>
      <c r="X899" s="102" t="s">
        <v>14</v>
      </c>
      <c r="Y899" s="113">
        <v>6284</v>
      </c>
      <c r="Z899" s="113">
        <v>9191101</v>
      </c>
      <c r="AA899" s="138">
        <v>3.7162162162162164E-2</v>
      </c>
      <c r="AB899" s="99" t="s">
        <v>1015</v>
      </c>
    </row>
    <row r="900" spans="1:28" ht="15" customHeight="1" x14ac:dyDescent="0.25">
      <c r="A900" s="97" t="s">
        <v>1913</v>
      </c>
      <c r="B900" s="98">
        <v>2</v>
      </c>
      <c r="C900" s="99" t="s">
        <v>1572</v>
      </c>
      <c r="D900" s="97" t="s">
        <v>279</v>
      </c>
      <c r="E900" s="97" t="s">
        <v>4</v>
      </c>
      <c r="F900" s="97" t="s">
        <v>472</v>
      </c>
      <c r="G900" s="99" t="s">
        <v>473</v>
      </c>
      <c r="H900" s="101">
        <v>43987</v>
      </c>
      <c r="I900" s="101">
        <v>45138</v>
      </c>
      <c r="J900" s="102" t="s">
        <v>2726</v>
      </c>
      <c r="K900" s="103" t="s">
        <v>896</v>
      </c>
      <c r="L900" s="99" t="s">
        <v>904</v>
      </c>
      <c r="M900" s="105">
        <v>11301</v>
      </c>
      <c r="N900" s="105">
        <v>11301</v>
      </c>
      <c r="O900" s="103"/>
      <c r="P900" s="101"/>
      <c r="Q900" s="103"/>
      <c r="R900" s="105">
        <v>0</v>
      </c>
      <c r="S900" s="98" t="s">
        <v>408</v>
      </c>
      <c r="T900" s="103"/>
      <c r="U900" s="102" t="s">
        <v>11</v>
      </c>
      <c r="V900" s="102" t="s">
        <v>12</v>
      </c>
      <c r="W900" s="102" t="s">
        <v>13</v>
      </c>
      <c r="X900" s="102" t="s">
        <v>14</v>
      </c>
      <c r="Y900" s="113">
        <v>6284</v>
      </c>
      <c r="Z900" s="113">
        <v>9191101</v>
      </c>
      <c r="AA900" s="138">
        <v>0</v>
      </c>
      <c r="AB900" s="99" t="s">
        <v>1015</v>
      </c>
    </row>
    <row r="901" spans="1:28" ht="15" customHeight="1" x14ac:dyDescent="0.25">
      <c r="A901" s="97" t="s">
        <v>1913</v>
      </c>
      <c r="B901" s="98">
        <v>2</v>
      </c>
      <c r="C901" s="99" t="s">
        <v>1572</v>
      </c>
      <c r="D901" s="97" t="s">
        <v>279</v>
      </c>
      <c r="E901" s="97" t="s">
        <v>4</v>
      </c>
      <c r="F901" s="99" t="s">
        <v>472</v>
      </c>
      <c r="G901" s="99" t="s">
        <v>1381</v>
      </c>
      <c r="H901" s="101">
        <v>44132</v>
      </c>
      <c r="I901" s="101">
        <v>44448</v>
      </c>
      <c r="J901" s="102" t="s">
        <v>2726</v>
      </c>
      <c r="K901" s="112" t="s">
        <v>1378</v>
      </c>
      <c r="L901" s="99" t="s">
        <v>1439</v>
      </c>
      <c r="M901" s="105">
        <v>0</v>
      </c>
      <c r="N901" s="105">
        <v>2537.5</v>
      </c>
      <c r="O901" s="103" t="s">
        <v>2936</v>
      </c>
      <c r="P901" s="101">
        <v>44448</v>
      </c>
      <c r="Q901" s="103" t="s">
        <v>2937</v>
      </c>
      <c r="R901" s="105">
        <v>2537.5</v>
      </c>
      <c r="S901" s="110" t="s">
        <v>408</v>
      </c>
      <c r="T901" s="97"/>
      <c r="U901" s="102" t="s">
        <v>11</v>
      </c>
      <c r="V901" s="102" t="s">
        <v>12</v>
      </c>
      <c r="W901" s="102" t="s">
        <v>13</v>
      </c>
      <c r="X901" s="102" t="s">
        <v>14</v>
      </c>
      <c r="Y901" s="113">
        <v>6281</v>
      </c>
      <c r="Z901" s="113">
        <v>9191101</v>
      </c>
      <c r="AA901" s="139">
        <v>0.30480480480480482</v>
      </c>
      <c r="AB901" s="104" t="s">
        <v>1379</v>
      </c>
    </row>
    <row r="902" spans="1:28" ht="15" customHeight="1" x14ac:dyDescent="0.25">
      <c r="A902" s="97" t="s">
        <v>1915</v>
      </c>
      <c r="B902" s="98">
        <v>2</v>
      </c>
      <c r="C902" s="99" t="s">
        <v>1656</v>
      </c>
      <c r="D902" s="97" t="s">
        <v>279</v>
      </c>
      <c r="E902" s="97" t="s">
        <v>4</v>
      </c>
      <c r="F902" s="97" t="s">
        <v>137</v>
      </c>
      <c r="G902" s="99" t="s">
        <v>140</v>
      </c>
      <c r="H902" s="101">
        <v>43907</v>
      </c>
      <c r="I902" s="101">
        <v>44323</v>
      </c>
      <c r="J902" s="102" t="s">
        <v>1051</v>
      </c>
      <c r="K902" s="103"/>
      <c r="L902" s="99" t="s">
        <v>703</v>
      </c>
      <c r="M902" s="105">
        <v>0</v>
      </c>
      <c r="N902" s="105">
        <v>45198.42</v>
      </c>
      <c r="O902" s="103">
        <v>30789</v>
      </c>
      <c r="P902" s="101">
        <v>44323</v>
      </c>
      <c r="Q902" s="103" t="s">
        <v>2480</v>
      </c>
      <c r="R902" s="105">
        <v>45198.42</v>
      </c>
      <c r="S902" s="98" t="s">
        <v>408</v>
      </c>
      <c r="T902" s="103"/>
      <c r="U902" s="102" t="s">
        <v>11</v>
      </c>
      <c r="V902" s="102" t="s">
        <v>12</v>
      </c>
      <c r="W902" s="102" t="s">
        <v>1440</v>
      </c>
      <c r="X902" s="102" t="s">
        <v>1441</v>
      </c>
      <c r="Y902" s="113">
        <v>4300</v>
      </c>
      <c r="Z902" s="113">
        <v>9191101</v>
      </c>
      <c r="AA902" s="138">
        <v>7.3263580292639879E-2</v>
      </c>
      <c r="AB902" s="99" t="s">
        <v>2607</v>
      </c>
    </row>
    <row r="903" spans="1:28" ht="15" customHeight="1" x14ac:dyDescent="0.25">
      <c r="A903" s="97" t="s">
        <v>1915</v>
      </c>
      <c r="B903" s="98">
        <v>2</v>
      </c>
      <c r="C903" s="99" t="s">
        <v>1656</v>
      </c>
      <c r="D903" s="97" t="s">
        <v>279</v>
      </c>
      <c r="E903" s="97" t="s">
        <v>4</v>
      </c>
      <c r="F903" s="97" t="s">
        <v>137</v>
      </c>
      <c r="G903" s="99" t="s">
        <v>140</v>
      </c>
      <c r="H903" s="101">
        <v>43907</v>
      </c>
      <c r="I903" s="101">
        <v>44323</v>
      </c>
      <c r="J903" s="102" t="s">
        <v>1051</v>
      </c>
      <c r="K903" s="103"/>
      <c r="L903" s="99" t="s">
        <v>703</v>
      </c>
      <c r="M903" s="105">
        <v>0</v>
      </c>
      <c r="N903" s="114">
        <v>25304.560000000001</v>
      </c>
      <c r="O903" s="103">
        <v>30789</v>
      </c>
      <c r="P903" s="101">
        <v>44323</v>
      </c>
      <c r="Q903" s="103" t="s">
        <v>2480</v>
      </c>
      <c r="R903" s="105">
        <v>25304.560000000001</v>
      </c>
      <c r="S903" s="98" t="s">
        <v>408</v>
      </c>
      <c r="T903" s="103"/>
      <c r="U903" s="102" t="s">
        <v>11</v>
      </c>
      <c r="V903" s="102" t="s">
        <v>12</v>
      </c>
      <c r="W903" s="102" t="s">
        <v>13</v>
      </c>
      <c r="X903" s="102" t="s">
        <v>14</v>
      </c>
      <c r="Y903" s="113">
        <v>4400</v>
      </c>
      <c r="Z903" s="113">
        <v>9191101</v>
      </c>
      <c r="AA903" s="138">
        <v>4.1016979428261505E-2</v>
      </c>
      <c r="AB903" s="99" t="s">
        <v>2607</v>
      </c>
    </row>
    <row r="904" spans="1:28" ht="15" customHeight="1" x14ac:dyDescent="0.25">
      <c r="A904" s="97" t="s">
        <v>1915</v>
      </c>
      <c r="B904" s="98">
        <v>2</v>
      </c>
      <c r="C904" s="99" t="s">
        <v>1656</v>
      </c>
      <c r="D904" s="97" t="s">
        <v>279</v>
      </c>
      <c r="E904" s="97" t="s">
        <v>4</v>
      </c>
      <c r="F904" s="97" t="s">
        <v>137</v>
      </c>
      <c r="G904" s="99" t="s">
        <v>140</v>
      </c>
      <c r="H904" s="101">
        <v>43907</v>
      </c>
      <c r="I904" s="101">
        <v>44323</v>
      </c>
      <c r="J904" s="102" t="s">
        <v>1051</v>
      </c>
      <c r="K904" s="103"/>
      <c r="L904" s="99" t="s">
        <v>703</v>
      </c>
      <c r="M904" s="105">
        <v>0</v>
      </c>
      <c r="N904" s="114">
        <v>40063.800000000003</v>
      </c>
      <c r="O904" s="103">
        <v>30790</v>
      </c>
      <c r="P904" s="101">
        <v>44323</v>
      </c>
      <c r="Q904" s="103" t="s">
        <v>2481</v>
      </c>
      <c r="R904" s="114">
        <v>40063.800000000003</v>
      </c>
      <c r="S904" s="98" t="s">
        <v>408</v>
      </c>
      <c r="T904" s="103"/>
      <c r="U904" s="102" t="s">
        <v>11</v>
      </c>
      <c r="V904" s="102" t="s">
        <v>12</v>
      </c>
      <c r="W904" s="102" t="s">
        <v>1440</v>
      </c>
      <c r="X904" s="102" t="s">
        <v>1441</v>
      </c>
      <c r="Y904" s="113">
        <v>4300</v>
      </c>
      <c r="Z904" s="113">
        <v>9191101</v>
      </c>
      <c r="AA904" s="138">
        <v>6.4940708726726859E-2</v>
      </c>
      <c r="AB904" s="99" t="s">
        <v>2607</v>
      </c>
    </row>
    <row r="905" spans="1:28" ht="15" customHeight="1" x14ac:dyDescent="0.25">
      <c r="A905" s="97" t="s">
        <v>1915</v>
      </c>
      <c r="B905" s="98">
        <v>2</v>
      </c>
      <c r="C905" s="99" t="s">
        <v>1656</v>
      </c>
      <c r="D905" s="97" t="s">
        <v>279</v>
      </c>
      <c r="E905" s="97" t="s">
        <v>4</v>
      </c>
      <c r="F905" s="97" t="s">
        <v>137</v>
      </c>
      <c r="G905" s="99" t="s">
        <v>140</v>
      </c>
      <c r="H905" s="101">
        <v>43907</v>
      </c>
      <c r="I905" s="101">
        <v>44323</v>
      </c>
      <c r="J905" s="102" t="s">
        <v>1051</v>
      </c>
      <c r="K905" s="103"/>
      <c r="L905" s="99" t="s">
        <v>703</v>
      </c>
      <c r="M905" s="105">
        <v>0</v>
      </c>
      <c r="N905" s="114">
        <v>22953.74</v>
      </c>
      <c r="O905" s="103">
        <v>30790</v>
      </c>
      <c r="P905" s="101">
        <v>44323</v>
      </c>
      <c r="Q905" s="103" t="s">
        <v>2481</v>
      </c>
      <c r="R905" s="114">
        <v>22953.74</v>
      </c>
      <c r="S905" s="98" t="s">
        <v>408</v>
      </c>
      <c r="T905" s="103"/>
      <c r="U905" s="102" t="s">
        <v>11</v>
      </c>
      <c r="V905" s="102" t="s">
        <v>12</v>
      </c>
      <c r="W905" s="102" t="s">
        <v>13</v>
      </c>
      <c r="X905" s="102" t="s">
        <v>14</v>
      </c>
      <c r="Y905" s="113">
        <v>4400</v>
      </c>
      <c r="Z905" s="113">
        <v>9191101</v>
      </c>
      <c r="AA905" s="138">
        <v>3.720645928566485E-2</v>
      </c>
      <c r="AB905" s="99" t="s">
        <v>2607</v>
      </c>
    </row>
    <row r="906" spans="1:28" ht="15" customHeight="1" x14ac:dyDescent="0.25">
      <c r="A906" s="97" t="s">
        <v>1915</v>
      </c>
      <c r="B906" s="98">
        <v>2</v>
      </c>
      <c r="C906" s="99" t="s">
        <v>1656</v>
      </c>
      <c r="D906" s="97" t="s">
        <v>279</v>
      </c>
      <c r="E906" s="97" t="s">
        <v>4</v>
      </c>
      <c r="F906" s="99" t="s">
        <v>137</v>
      </c>
      <c r="G906" s="99" t="s">
        <v>140</v>
      </c>
      <c r="H906" s="101">
        <v>43907</v>
      </c>
      <c r="I906" s="101">
        <v>44323</v>
      </c>
      <c r="J906" s="102" t="s">
        <v>1051</v>
      </c>
      <c r="K906" s="103"/>
      <c r="L906" s="104" t="s">
        <v>703</v>
      </c>
      <c r="M906" s="105">
        <v>0</v>
      </c>
      <c r="N906" s="105">
        <v>22251.5</v>
      </c>
      <c r="O906" s="103">
        <v>30860</v>
      </c>
      <c r="P906" s="101">
        <v>44323</v>
      </c>
      <c r="Q906" s="103" t="s">
        <v>2482</v>
      </c>
      <c r="R906" s="105">
        <v>22251.5</v>
      </c>
      <c r="S906" s="98" t="s">
        <v>408</v>
      </c>
      <c r="T906" s="97"/>
      <c r="U906" s="102" t="s">
        <v>11</v>
      </c>
      <c r="V906" s="102" t="s">
        <v>12</v>
      </c>
      <c r="W906" s="102" t="s">
        <v>1440</v>
      </c>
      <c r="X906" s="102" t="s">
        <v>1441</v>
      </c>
      <c r="Y906" s="113">
        <v>4300</v>
      </c>
      <c r="Z906" s="113">
        <v>9191101</v>
      </c>
      <c r="AA906" s="138">
        <v>3.6068175765473137E-2</v>
      </c>
      <c r="AB906" s="99" t="s">
        <v>2607</v>
      </c>
    </row>
    <row r="907" spans="1:28" ht="15" customHeight="1" x14ac:dyDescent="0.25">
      <c r="A907" s="97" t="s">
        <v>1915</v>
      </c>
      <c r="B907" s="98">
        <v>2</v>
      </c>
      <c r="C907" s="99" t="s">
        <v>1656</v>
      </c>
      <c r="D907" s="97" t="s">
        <v>279</v>
      </c>
      <c r="E907" s="97" t="s">
        <v>4</v>
      </c>
      <c r="F907" s="99" t="s">
        <v>137</v>
      </c>
      <c r="G907" s="99" t="s">
        <v>140</v>
      </c>
      <c r="H907" s="101">
        <v>43907</v>
      </c>
      <c r="I907" s="101">
        <v>44323</v>
      </c>
      <c r="J907" s="102" t="s">
        <v>1051</v>
      </c>
      <c r="K907" s="103" t="s">
        <v>696</v>
      </c>
      <c r="L907" s="104" t="s">
        <v>703</v>
      </c>
      <c r="M907" s="105">
        <v>0</v>
      </c>
      <c r="N907" s="105">
        <v>615.5</v>
      </c>
      <c r="O907" s="103">
        <v>30860</v>
      </c>
      <c r="P907" s="101">
        <v>44323</v>
      </c>
      <c r="Q907" s="103" t="s">
        <v>2482</v>
      </c>
      <c r="R907" s="105">
        <v>615.5</v>
      </c>
      <c r="S907" s="98" t="s">
        <v>408</v>
      </c>
      <c r="T907" s="97"/>
      <c r="U907" s="102" t="s">
        <v>11</v>
      </c>
      <c r="V907" s="102" t="s">
        <v>12</v>
      </c>
      <c r="W907" s="102" t="s">
        <v>13</v>
      </c>
      <c r="X907" s="102" t="s">
        <v>14</v>
      </c>
      <c r="Y907" s="113">
        <v>4400</v>
      </c>
      <c r="Z907" s="113">
        <v>9191101</v>
      </c>
      <c r="AA907" s="138">
        <v>9.9768384979209116E-4</v>
      </c>
      <c r="AB907" s="99" t="s">
        <v>2633</v>
      </c>
    </row>
    <row r="908" spans="1:28" ht="15" customHeight="1" x14ac:dyDescent="0.25">
      <c r="A908" s="97" t="s">
        <v>1915</v>
      </c>
      <c r="B908" s="98">
        <v>2</v>
      </c>
      <c r="C908" s="99" t="s">
        <v>1656</v>
      </c>
      <c r="D908" s="97" t="s">
        <v>279</v>
      </c>
      <c r="E908" s="97" t="s">
        <v>4</v>
      </c>
      <c r="F908" s="99" t="s">
        <v>137</v>
      </c>
      <c r="G908" s="99" t="s">
        <v>140</v>
      </c>
      <c r="H908" s="101">
        <v>43907</v>
      </c>
      <c r="I908" s="101">
        <v>44341</v>
      </c>
      <c r="J908" s="102" t="s">
        <v>1051</v>
      </c>
      <c r="K908" s="103"/>
      <c r="L908" s="104" t="s">
        <v>703</v>
      </c>
      <c r="M908" s="105">
        <v>0</v>
      </c>
      <c r="N908" s="105">
        <v>192.72</v>
      </c>
      <c r="O908" s="103">
        <v>31584</v>
      </c>
      <c r="P908" s="101">
        <v>44341</v>
      </c>
      <c r="Q908" s="103" t="s">
        <v>2560</v>
      </c>
      <c r="R908" s="105">
        <v>192.72</v>
      </c>
      <c r="S908" s="98" t="s">
        <v>408</v>
      </c>
      <c r="T908" s="97"/>
      <c r="U908" s="102" t="s">
        <v>11</v>
      </c>
      <c r="V908" s="102" t="s">
        <v>12</v>
      </c>
      <c r="W908" s="102" t="s">
        <v>1440</v>
      </c>
      <c r="X908" s="102" t="s">
        <v>1441</v>
      </c>
      <c r="Y908" s="113">
        <v>4300</v>
      </c>
      <c r="Z908" s="113">
        <v>9191101</v>
      </c>
      <c r="AA908" s="138">
        <v>3.1238607884960485E-4</v>
      </c>
      <c r="AB908" s="99" t="s">
        <v>2607</v>
      </c>
    </row>
    <row r="909" spans="1:28" ht="15" customHeight="1" x14ac:dyDescent="0.25">
      <c r="A909" s="97" t="s">
        <v>1915</v>
      </c>
      <c r="B909" s="98">
        <v>2</v>
      </c>
      <c r="C909" s="99" t="s">
        <v>1656</v>
      </c>
      <c r="D909" s="99" t="s">
        <v>279</v>
      </c>
      <c r="E909" s="97" t="s">
        <v>4</v>
      </c>
      <c r="F909" s="100" t="s">
        <v>137</v>
      </c>
      <c r="G909" s="99" t="s">
        <v>140</v>
      </c>
      <c r="H909" s="101">
        <v>44141</v>
      </c>
      <c r="I909" s="101">
        <v>44236</v>
      </c>
      <c r="J909" s="102" t="s">
        <v>1051</v>
      </c>
      <c r="K909" s="103" t="s">
        <v>1406</v>
      </c>
      <c r="L909" s="104" t="s">
        <v>1427</v>
      </c>
      <c r="M909" s="105">
        <v>0</v>
      </c>
      <c r="N909" s="106">
        <v>126666.16</v>
      </c>
      <c r="O909" s="103">
        <v>30874</v>
      </c>
      <c r="P909" s="101">
        <v>44236</v>
      </c>
      <c r="Q909" s="103" t="s">
        <v>1726</v>
      </c>
      <c r="R909" s="106">
        <v>126666.16</v>
      </c>
      <c r="S909" s="110" t="s">
        <v>408</v>
      </c>
      <c r="T909" s="104"/>
      <c r="U909" s="102" t="s">
        <v>11</v>
      </c>
      <c r="V909" s="102" t="s">
        <v>12</v>
      </c>
      <c r="W909" s="102" t="s">
        <v>1440</v>
      </c>
      <c r="X909" s="102" t="s">
        <v>1441</v>
      </c>
      <c r="Y909" s="108">
        <v>4300</v>
      </c>
      <c r="Z909" s="113">
        <v>9191101</v>
      </c>
      <c r="AA909" s="138">
        <v>0.74828583766897794</v>
      </c>
      <c r="AB909" s="99" t="s">
        <v>1407</v>
      </c>
    </row>
    <row r="910" spans="1:28" ht="15" customHeight="1" x14ac:dyDescent="0.25">
      <c r="A910" s="97" t="s">
        <v>1915</v>
      </c>
      <c r="B910" s="98">
        <v>2</v>
      </c>
      <c r="C910" s="99" t="s">
        <v>1656</v>
      </c>
      <c r="D910" s="99" t="s">
        <v>279</v>
      </c>
      <c r="E910" s="97" t="s">
        <v>4</v>
      </c>
      <c r="F910" s="100" t="s">
        <v>137</v>
      </c>
      <c r="G910" s="99" t="s">
        <v>140</v>
      </c>
      <c r="H910" s="101">
        <v>44141</v>
      </c>
      <c r="I910" s="101">
        <v>44236</v>
      </c>
      <c r="J910" s="102" t="s">
        <v>1051</v>
      </c>
      <c r="K910" s="103" t="s">
        <v>1406</v>
      </c>
      <c r="L910" s="104" t="s">
        <v>1427</v>
      </c>
      <c r="M910" s="105">
        <v>0</v>
      </c>
      <c r="N910" s="106">
        <v>42608.94</v>
      </c>
      <c r="O910" s="103">
        <v>30874</v>
      </c>
      <c r="P910" s="101">
        <v>44236</v>
      </c>
      <c r="Q910" s="103" t="s">
        <v>1726</v>
      </c>
      <c r="R910" s="106">
        <v>42608.94</v>
      </c>
      <c r="S910" s="110" t="s">
        <v>408</v>
      </c>
      <c r="T910" s="104"/>
      <c r="U910" s="102" t="s">
        <v>11</v>
      </c>
      <c r="V910" s="102" t="s">
        <v>12</v>
      </c>
      <c r="W910" s="102" t="s">
        <v>13</v>
      </c>
      <c r="X910" s="102" t="s">
        <v>14</v>
      </c>
      <c r="Y910" s="108">
        <v>4400</v>
      </c>
      <c r="Z910" s="113">
        <v>9191101</v>
      </c>
      <c r="AA910" s="138">
        <v>0.25171416233102212</v>
      </c>
      <c r="AB910" s="99" t="s">
        <v>1407</v>
      </c>
    </row>
    <row r="911" spans="1:28" ht="15" customHeight="1" x14ac:dyDescent="0.25">
      <c r="A911" s="97" t="s">
        <v>1915</v>
      </c>
      <c r="B911" s="98">
        <v>2</v>
      </c>
      <c r="C911" s="99" t="s">
        <v>1656</v>
      </c>
      <c r="D911" s="99" t="s">
        <v>279</v>
      </c>
      <c r="E911" s="97" t="s">
        <v>4</v>
      </c>
      <c r="F911" s="100" t="s">
        <v>137</v>
      </c>
      <c r="G911" s="99" t="s">
        <v>140</v>
      </c>
      <c r="H911" s="101">
        <v>44446</v>
      </c>
      <c r="I911" s="101">
        <v>44516</v>
      </c>
      <c r="J911" s="102" t="s">
        <v>2726</v>
      </c>
      <c r="K911" s="103" t="s">
        <v>2931</v>
      </c>
      <c r="L911" s="104" t="s">
        <v>2995</v>
      </c>
      <c r="M911" s="105">
        <v>0</v>
      </c>
      <c r="N911" s="106">
        <v>983.31</v>
      </c>
      <c r="O911" s="103">
        <v>32994</v>
      </c>
      <c r="P911" s="101">
        <v>44516</v>
      </c>
      <c r="Q911" s="103" t="s">
        <v>3053</v>
      </c>
      <c r="R911" s="106">
        <v>983.31</v>
      </c>
      <c r="S911" s="110" t="s">
        <v>408</v>
      </c>
      <c r="T911" s="104"/>
      <c r="U911" s="102" t="s">
        <v>11</v>
      </c>
      <c r="V911" s="102" t="s">
        <v>12</v>
      </c>
      <c r="W911" s="102" t="s">
        <v>1440</v>
      </c>
      <c r="X911" s="102" t="s">
        <v>1441</v>
      </c>
      <c r="Y911" s="108">
        <v>4300</v>
      </c>
      <c r="Z911" s="113">
        <v>9191101</v>
      </c>
      <c r="AA911" s="138">
        <v>1</v>
      </c>
      <c r="AB911" s="99" t="s">
        <v>2932</v>
      </c>
    </row>
    <row r="912" spans="1:28" ht="15" customHeight="1" x14ac:dyDescent="0.25">
      <c r="A912" s="97" t="s">
        <v>1915</v>
      </c>
      <c r="B912" s="98">
        <v>2</v>
      </c>
      <c r="C912" s="99" t="s">
        <v>1656</v>
      </c>
      <c r="D912" s="99" t="s">
        <v>279</v>
      </c>
      <c r="E912" s="97" t="s">
        <v>4</v>
      </c>
      <c r="F912" s="100" t="s">
        <v>137</v>
      </c>
      <c r="G912" s="99" t="s">
        <v>140</v>
      </c>
      <c r="H912" s="101">
        <v>44446</v>
      </c>
      <c r="I912" s="101">
        <v>44940</v>
      </c>
      <c r="J912" s="102" t="s">
        <v>2726</v>
      </c>
      <c r="K912" s="103" t="s">
        <v>3116</v>
      </c>
      <c r="L912" s="104" t="s">
        <v>3140</v>
      </c>
      <c r="M912" s="105">
        <v>19218.560000000001</v>
      </c>
      <c r="N912" s="106">
        <v>19218.560000000001</v>
      </c>
      <c r="O912" s="103"/>
      <c r="P912" s="101"/>
      <c r="Q912" s="103"/>
      <c r="R912" s="106">
        <v>0</v>
      </c>
      <c r="S912" s="102" t="s">
        <v>408</v>
      </c>
      <c r="T912" s="104"/>
      <c r="U912" s="102" t="s">
        <v>11</v>
      </c>
      <c r="V912" s="102" t="s">
        <v>12</v>
      </c>
      <c r="W912" s="102" t="s">
        <v>13</v>
      </c>
      <c r="X912" s="102" t="s">
        <v>14</v>
      </c>
      <c r="Y912" s="108">
        <v>4400</v>
      </c>
      <c r="Z912" s="108">
        <v>9191101</v>
      </c>
      <c r="AA912" s="139">
        <v>0</v>
      </c>
      <c r="AB912" s="111" t="s">
        <v>3248</v>
      </c>
    </row>
    <row r="913" spans="1:28" ht="15" customHeight="1" x14ac:dyDescent="0.25">
      <c r="A913" s="97" t="s">
        <v>1908</v>
      </c>
      <c r="B913" s="98">
        <v>2</v>
      </c>
      <c r="C913" s="99" t="s">
        <v>1565</v>
      </c>
      <c r="D913" s="99" t="s">
        <v>279</v>
      </c>
      <c r="E913" s="97" t="s">
        <v>4</v>
      </c>
      <c r="F913" s="100" t="s">
        <v>284</v>
      </c>
      <c r="G913" s="99" t="s">
        <v>285</v>
      </c>
      <c r="H913" s="101">
        <v>43748</v>
      </c>
      <c r="I913" s="101">
        <v>43839</v>
      </c>
      <c r="J913" s="102" t="s">
        <v>6</v>
      </c>
      <c r="K913" s="103"/>
      <c r="L913" s="104" t="s">
        <v>488</v>
      </c>
      <c r="M913" s="105">
        <v>0</v>
      </c>
      <c r="N913" s="106">
        <v>8571.25</v>
      </c>
      <c r="O913" s="103">
        <v>80804</v>
      </c>
      <c r="P913" s="101">
        <v>43839</v>
      </c>
      <c r="Q913" s="103" t="s">
        <v>542</v>
      </c>
      <c r="R913" s="106">
        <v>8571.25</v>
      </c>
      <c r="S913" s="110" t="s">
        <v>408</v>
      </c>
      <c r="T913" s="104"/>
      <c r="U913" s="102" t="s">
        <v>11</v>
      </c>
      <c r="V913" s="102" t="s">
        <v>12</v>
      </c>
      <c r="W913" s="102" t="s">
        <v>13</v>
      </c>
      <c r="X913" s="102" t="s">
        <v>14</v>
      </c>
      <c r="Y913" s="108">
        <v>5800</v>
      </c>
      <c r="Z913" s="108">
        <v>9191101</v>
      </c>
      <c r="AA913" s="138">
        <v>5.9609499965227065E-3</v>
      </c>
      <c r="AB913" s="99" t="s">
        <v>2789</v>
      </c>
    </row>
    <row r="914" spans="1:28" x14ac:dyDescent="0.25">
      <c r="A914" s="97" t="s">
        <v>1908</v>
      </c>
      <c r="B914" s="98">
        <v>2</v>
      </c>
      <c r="C914" s="99" t="s">
        <v>1565</v>
      </c>
      <c r="D914" s="99" t="s">
        <v>279</v>
      </c>
      <c r="E914" s="97" t="s">
        <v>4</v>
      </c>
      <c r="F914" s="100" t="s">
        <v>284</v>
      </c>
      <c r="G914" s="99" t="s">
        <v>285</v>
      </c>
      <c r="H914" s="101">
        <v>43748</v>
      </c>
      <c r="I914" s="101">
        <v>43844</v>
      </c>
      <c r="J914" s="102" t="s">
        <v>6</v>
      </c>
      <c r="K914" s="103"/>
      <c r="L914" s="104" t="s">
        <v>488</v>
      </c>
      <c r="M914" s="105">
        <v>0</v>
      </c>
      <c r="N914" s="106">
        <v>3268.75</v>
      </c>
      <c r="O914" s="103">
        <v>80796</v>
      </c>
      <c r="P914" s="101">
        <v>43844</v>
      </c>
      <c r="Q914" s="103" t="s">
        <v>575</v>
      </c>
      <c r="R914" s="106">
        <v>3268.75</v>
      </c>
      <c r="S914" s="110" t="s">
        <v>408</v>
      </c>
      <c r="T914" s="104"/>
      <c r="U914" s="102" t="s">
        <v>11</v>
      </c>
      <c r="V914" s="102" t="s">
        <v>12</v>
      </c>
      <c r="W914" s="102" t="s">
        <v>13</v>
      </c>
      <c r="X914" s="102" t="s">
        <v>14</v>
      </c>
      <c r="Y914" s="108">
        <v>5800</v>
      </c>
      <c r="Z914" s="108">
        <v>9191101</v>
      </c>
      <c r="AA914" s="138">
        <v>2.2732804784755547E-3</v>
      </c>
      <c r="AB914" s="111" t="s">
        <v>2789</v>
      </c>
    </row>
    <row r="915" spans="1:28" x14ac:dyDescent="0.25">
      <c r="A915" s="97" t="s">
        <v>1908</v>
      </c>
      <c r="B915" s="98">
        <v>2</v>
      </c>
      <c r="C915" s="99" t="s">
        <v>1565</v>
      </c>
      <c r="D915" s="99" t="s">
        <v>279</v>
      </c>
      <c r="E915" s="97" t="s">
        <v>4</v>
      </c>
      <c r="F915" s="99" t="s">
        <v>284</v>
      </c>
      <c r="G915" s="99" t="s">
        <v>285</v>
      </c>
      <c r="H915" s="101">
        <v>43748</v>
      </c>
      <c r="I915" s="101">
        <v>43844</v>
      </c>
      <c r="J915" s="102" t="s">
        <v>6</v>
      </c>
      <c r="K915" s="103"/>
      <c r="L915" s="99" t="s">
        <v>488</v>
      </c>
      <c r="M915" s="105">
        <v>0</v>
      </c>
      <c r="N915" s="105">
        <v>9428.75</v>
      </c>
      <c r="O915" s="103">
        <v>81699</v>
      </c>
      <c r="P915" s="101">
        <v>43844</v>
      </c>
      <c r="Q915" s="103" t="s">
        <v>575</v>
      </c>
      <c r="R915" s="105">
        <v>9428.75</v>
      </c>
      <c r="S915" s="98" t="s">
        <v>408</v>
      </c>
      <c r="T915" s="97"/>
      <c r="U915" s="102" t="s">
        <v>11</v>
      </c>
      <c r="V915" s="102" t="s">
        <v>12</v>
      </c>
      <c r="W915" s="102" t="s">
        <v>13</v>
      </c>
      <c r="X915" s="102" t="s">
        <v>14</v>
      </c>
      <c r="Y915" s="113">
        <v>5800</v>
      </c>
      <c r="Z915" s="113">
        <v>9191101</v>
      </c>
      <c r="AA915" s="138">
        <v>6.5573057931705963E-3</v>
      </c>
      <c r="AB915" s="104" t="s">
        <v>2789</v>
      </c>
    </row>
    <row r="916" spans="1:28" x14ac:dyDescent="0.25">
      <c r="A916" s="97" t="s">
        <v>1908</v>
      </c>
      <c r="B916" s="98">
        <v>2</v>
      </c>
      <c r="C916" s="99" t="s">
        <v>1565</v>
      </c>
      <c r="D916" s="99" t="s">
        <v>279</v>
      </c>
      <c r="E916" s="97" t="s">
        <v>4</v>
      </c>
      <c r="F916" s="100" t="s">
        <v>284</v>
      </c>
      <c r="G916" s="97" t="s">
        <v>285</v>
      </c>
      <c r="H916" s="101">
        <v>43748</v>
      </c>
      <c r="I916" s="101">
        <v>43922</v>
      </c>
      <c r="J916" s="102" t="s">
        <v>6</v>
      </c>
      <c r="K916" s="103"/>
      <c r="L916" s="99" t="s">
        <v>488</v>
      </c>
      <c r="M916" s="105">
        <v>0</v>
      </c>
      <c r="N916" s="106">
        <v>8872.5</v>
      </c>
      <c r="O916" s="103">
        <v>83068</v>
      </c>
      <c r="P916" s="101">
        <v>43922</v>
      </c>
      <c r="Q916" s="103" t="s">
        <v>3090</v>
      </c>
      <c r="R916" s="106">
        <v>8872.5</v>
      </c>
      <c r="S916" s="98" t="s">
        <v>408</v>
      </c>
      <c r="T916" s="104"/>
      <c r="U916" s="102" t="s">
        <v>11</v>
      </c>
      <c r="V916" s="102" t="s">
        <v>12</v>
      </c>
      <c r="W916" s="102" t="s">
        <v>13</v>
      </c>
      <c r="X916" s="102" t="s">
        <v>14</v>
      </c>
      <c r="Y916" s="108">
        <v>5800</v>
      </c>
      <c r="Z916" s="113">
        <v>9191101</v>
      </c>
      <c r="AA916" s="138">
        <v>6.170456916336324E-3</v>
      </c>
      <c r="AB916" s="115" t="s">
        <v>2789</v>
      </c>
    </row>
    <row r="917" spans="1:28" x14ac:dyDescent="0.25">
      <c r="A917" s="97" t="s">
        <v>1908</v>
      </c>
      <c r="B917" s="98">
        <v>2</v>
      </c>
      <c r="C917" s="99" t="s">
        <v>1565</v>
      </c>
      <c r="D917" s="99" t="s">
        <v>279</v>
      </c>
      <c r="E917" s="97" t="s">
        <v>4</v>
      </c>
      <c r="F917" s="100" t="s">
        <v>284</v>
      </c>
      <c r="G917" s="97" t="s">
        <v>285</v>
      </c>
      <c r="H917" s="101">
        <v>43748</v>
      </c>
      <c r="I917" s="101">
        <v>43922</v>
      </c>
      <c r="J917" s="102" t="s">
        <v>6</v>
      </c>
      <c r="K917" s="103"/>
      <c r="L917" s="99" t="s">
        <v>488</v>
      </c>
      <c r="M917" s="105">
        <v>0</v>
      </c>
      <c r="N917" s="106">
        <v>8525</v>
      </c>
      <c r="O917" s="103">
        <v>82273</v>
      </c>
      <c r="P917" s="101">
        <v>43922</v>
      </c>
      <c r="Q917" s="103" t="s">
        <v>709</v>
      </c>
      <c r="R917" s="106">
        <v>8525</v>
      </c>
      <c r="S917" s="98" t="s">
        <v>408</v>
      </c>
      <c r="T917" s="104"/>
      <c r="U917" s="102" t="s">
        <v>11</v>
      </c>
      <c r="V917" s="102" t="s">
        <v>12</v>
      </c>
      <c r="W917" s="102" t="s">
        <v>13</v>
      </c>
      <c r="X917" s="102" t="s">
        <v>14</v>
      </c>
      <c r="Y917" s="108">
        <v>5800</v>
      </c>
      <c r="Z917" s="113">
        <v>9191101</v>
      </c>
      <c r="AA917" s="138">
        <v>5.9287850337297445E-3</v>
      </c>
      <c r="AB917" s="115" t="s">
        <v>2789</v>
      </c>
    </row>
    <row r="918" spans="1:28" x14ac:dyDescent="0.25">
      <c r="A918" s="97" t="s">
        <v>1908</v>
      </c>
      <c r="B918" s="98">
        <v>2</v>
      </c>
      <c r="C918" s="97" t="s">
        <v>1565</v>
      </c>
      <c r="D918" s="97" t="s">
        <v>279</v>
      </c>
      <c r="E918" s="97" t="s">
        <v>4</v>
      </c>
      <c r="F918" s="97" t="s">
        <v>284</v>
      </c>
      <c r="G918" s="99" t="s">
        <v>285</v>
      </c>
      <c r="H918" s="101">
        <v>43748</v>
      </c>
      <c r="I918" s="101">
        <v>43936</v>
      </c>
      <c r="J918" s="102" t="s">
        <v>6</v>
      </c>
      <c r="K918" s="103"/>
      <c r="L918" s="104" t="s">
        <v>488</v>
      </c>
      <c r="M918" s="105">
        <v>0</v>
      </c>
      <c r="N918" s="114">
        <v>12647.5</v>
      </c>
      <c r="O918" s="103">
        <v>84567</v>
      </c>
      <c r="P918" s="101">
        <v>43936</v>
      </c>
      <c r="Q918" s="103" t="s">
        <v>730</v>
      </c>
      <c r="R918" s="105">
        <v>12647.5</v>
      </c>
      <c r="S918" s="98" t="s">
        <v>408</v>
      </c>
      <c r="T918" s="103"/>
      <c r="U918" s="102" t="s">
        <v>11</v>
      </c>
      <c r="V918" s="102" t="s">
        <v>12</v>
      </c>
      <c r="W918" s="102" t="s">
        <v>13</v>
      </c>
      <c r="X918" s="102" t="s">
        <v>14</v>
      </c>
      <c r="Y918" s="113">
        <v>5800</v>
      </c>
      <c r="Z918" s="113">
        <v>9191101</v>
      </c>
      <c r="AA918" s="144">
        <v>8.795813338897002E-3</v>
      </c>
      <c r="AB918" s="115" t="s">
        <v>2789</v>
      </c>
    </row>
    <row r="919" spans="1:28" x14ac:dyDescent="0.25">
      <c r="A919" s="97" t="s">
        <v>1908</v>
      </c>
      <c r="B919" s="98">
        <v>2</v>
      </c>
      <c r="C919" s="99" t="s">
        <v>1565</v>
      </c>
      <c r="D919" s="99" t="s">
        <v>279</v>
      </c>
      <c r="E919" s="97" t="s">
        <v>4</v>
      </c>
      <c r="F919" s="100" t="s">
        <v>284</v>
      </c>
      <c r="G919" s="99" t="s">
        <v>285</v>
      </c>
      <c r="H919" s="101">
        <v>43748</v>
      </c>
      <c r="I919" s="101">
        <v>43979</v>
      </c>
      <c r="J919" s="102" t="s">
        <v>6</v>
      </c>
      <c r="K919" s="103"/>
      <c r="L919" s="104" t="s">
        <v>488</v>
      </c>
      <c r="M919" s="105">
        <v>0</v>
      </c>
      <c r="N919" s="106">
        <v>9337.5</v>
      </c>
      <c r="O919" s="103">
        <v>85320</v>
      </c>
      <c r="P919" s="101">
        <v>43979</v>
      </c>
      <c r="Q919" s="103" t="s">
        <v>866</v>
      </c>
      <c r="R919" s="106">
        <v>9337.5</v>
      </c>
      <c r="S919" s="98" t="s">
        <v>408</v>
      </c>
      <c r="T919" s="104"/>
      <c r="U919" s="102" t="s">
        <v>11</v>
      </c>
      <c r="V919" s="102" t="s">
        <v>12</v>
      </c>
      <c r="W919" s="102" t="s">
        <v>13</v>
      </c>
      <c r="X919" s="102" t="s">
        <v>14</v>
      </c>
      <c r="Y919" s="108">
        <v>5800</v>
      </c>
      <c r="Z919" s="113">
        <v>9191101</v>
      </c>
      <c r="AA919" s="138">
        <v>6.4938451909034006E-3</v>
      </c>
      <c r="AB919" s="111" t="s">
        <v>2789</v>
      </c>
    </row>
    <row r="920" spans="1:28" x14ac:dyDescent="0.25">
      <c r="A920" s="97" t="s">
        <v>1908</v>
      </c>
      <c r="B920" s="98">
        <v>2</v>
      </c>
      <c r="C920" s="99" t="s">
        <v>1565</v>
      </c>
      <c r="D920" s="99" t="s">
        <v>279</v>
      </c>
      <c r="E920" s="97" t="s">
        <v>4</v>
      </c>
      <c r="F920" s="100" t="s">
        <v>284</v>
      </c>
      <c r="G920" s="99" t="s">
        <v>285</v>
      </c>
      <c r="H920" s="101">
        <v>43748</v>
      </c>
      <c r="I920" s="101">
        <v>43999</v>
      </c>
      <c r="J920" s="102" t="s">
        <v>6</v>
      </c>
      <c r="K920" s="103"/>
      <c r="L920" s="104" t="s">
        <v>488</v>
      </c>
      <c r="M920" s="105">
        <v>0</v>
      </c>
      <c r="N920" s="106">
        <v>9947.5</v>
      </c>
      <c r="O920" s="103">
        <v>86240</v>
      </c>
      <c r="P920" s="101">
        <v>43999</v>
      </c>
      <c r="Q920" s="103" t="s">
        <v>910</v>
      </c>
      <c r="R920" s="106">
        <v>9947.5</v>
      </c>
      <c r="S920" s="98" t="s">
        <v>408</v>
      </c>
      <c r="T920" s="104"/>
      <c r="U920" s="102" t="s">
        <v>11</v>
      </c>
      <c r="V920" s="102" t="s">
        <v>12</v>
      </c>
      <c r="W920" s="102" t="s">
        <v>13</v>
      </c>
      <c r="X920" s="102" t="s">
        <v>14</v>
      </c>
      <c r="Y920" s="108">
        <v>5800</v>
      </c>
      <c r="Z920" s="113">
        <v>9191101</v>
      </c>
      <c r="AA920" s="138">
        <v>6.918074970443007E-3</v>
      </c>
      <c r="AB920" s="111" t="s">
        <v>2789</v>
      </c>
    </row>
    <row r="921" spans="1:28" x14ac:dyDescent="0.25">
      <c r="A921" s="97" t="s">
        <v>1908</v>
      </c>
      <c r="B921" s="98">
        <v>2</v>
      </c>
      <c r="C921" s="99" t="s">
        <v>1565</v>
      </c>
      <c r="D921" s="99" t="s">
        <v>279</v>
      </c>
      <c r="E921" s="97" t="s">
        <v>4</v>
      </c>
      <c r="F921" s="99" t="s">
        <v>284</v>
      </c>
      <c r="G921" s="97" t="s">
        <v>285</v>
      </c>
      <c r="H921" s="101">
        <v>43748</v>
      </c>
      <c r="I921" s="101">
        <v>44039</v>
      </c>
      <c r="J921" s="102" t="s">
        <v>6</v>
      </c>
      <c r="K921" s="103"/>
      <c r="L921" s="99" t="s">
        <v>488</v>
      </c>
      <c r="M921" s="105">
        <v>0</v>
      </c>
      <c r="N921" s="106">
        <v>13287.5</v>
      </c>
      <c r="O921" s="103">
        <v>86864</v>
      </c>
      <c r="P921" s="101">
        <v>44039</v>
      </c>
      <c r="Q921" s="103" t="s">
        <v>1082</v>
      </c>
      <c r="R921" s="106">
        <v>13287.5</v>
      </c>
      <c r="S921" s="98" t="s">
        <v>408</v>
      </c>
      <c r="T921" s="104"/>
      <c r="U921" s="102" t="s">
        <v>11</v>
      </c>
      <c r="V921" s="102" t="s">
        <v>12</v>
      </c>
      <c r="W921" s="102" t="s">
        <v>13</v>
      </c>
      <c r="X921" s="102" t="s">
        <v>14</v>
      </c>
      <c r="Y921" s="108">
        <v>5800</v>
      </c>
      <c r="Z921" s="113">
        <v>9191101</v>
      </c>
      <c r="AA921" s="138">
        <v>9.240906878086097E-3</v>
      </c>
      <c r="AB921" s="97" t="s">
        <v>2789</v>
      </c>
    </row>
    <row r="922" spans="1:28" x14ac:dyDescent="0.25">
      <c r="A922" s="97" t="s">
        <v>1908</v>
      </c>
      <c r="B922" s="98">
        <v>2</v>
      </c>
      <c r="C922" s="99" t="s">
        <v>1565</v>
      </c>
      <c r="D922" s="99" t="s">
        <v>279</v>
      </c>
      <c r="E922" s="97" t="s">
        <v>4</v>
      </c>
      <c r="F922" s="100" t="s">
        <v>284</v>
      </c>
      <c r="G922" s="97" t="s">
        <v>285</v>
      </c>
      <c r="H922" s="101">
        <v>43748</v>
      </c>
      <c r="I922" s="101">
        <v>44060</v>
      </c>
      <c r="J922" s="102" t="s">
        <v>1051</v>
      </c>
      <c r="K922" s="103"/>
      <c r="L922" s="104" t="s">
        <v>488</v>
      </c>
      <c r="M922" s="105">
        <v>0</v>
      </c>
      <c r="N922" s="106">
        <v>5953.78</v>
      </c>
      <c r="O922" s="103">
        <v>88480</v>
      </c>
      <c r="P922" s="101">
        <v>44060</v>
      </c>
      <c r="Q922" s="103" t="s">
        <v>1117</v>
      </c>
      <c r="R922" s="106">
        <v>5953.78</v>
      </c>
      <c r="S922" s="98" t="s">
        <v>408</v>
      </c>
      <c r="T922" s="104"/>
      <c r="U922" s="102" t="s">
        <v>11</v>
      </c>
      <c r="V922" s="102" t="s">
        <v>12</v>
      </c>
      <c r="W922" s="102" t="s">
        <v>13</v>
      </c>
      <c r="X922" s="102" t="s">
        <v>14</v>
      </c>
      <c r="Y922" s="108">
        <v>5800</v>
      </c>
      <c r="Z922" s="113">
        <v>9191101</v>
      </c>
      <c r="AA922" s="138">
        <v>4.1406078308644546E-3</v>
      </c>
      <c r="AB922" s="99" t="s">
        <v>2789</v>
      </c>
    </row>
    <row r="923" spans="1:28" x14ac:dyDescent="0.25">
      <c r="A923" s="97" t="s">
        <v>1908</v>
      </c>
      <c r="B923" s="98">
        <v>2</v>
      </c>
      <c r="C923" s="111" t="s">
        <v>1565</v>
      </c>
      <c r="D923" s="99" t="s">
        <v>279</v>
      </c>
      <c r="E923" s="97" t="s">
        <v>4</v>
      </c>
      <c r="F923" s="100" t="s">
        <v>284</v>
      </c>
      <c r="G923" s="111" t="s">
        <v>285</v>
      </c>
      <c r="H923" s="101">
        <v>43748</v>
      </c>
      <c r="I923" s="101">
        <v>44117</v>
      </c>
      <c r="J923" s="102" t="s">
        <v>1051</v>
      </c>
      <c r="K923" s="103"/>
      <c r="L923" s="99" t="s">
        <v>488</v>
      </c>
      <c r="M923" s="105">
        <v>0</v>
      </c>
      <c r="N923" s="106">
        <v>5623.68</v>
      </c>
      <c r="O923" s="103">
        <v>89359</v>
      </c>
      <c r="P923" s="101">
        <v>44117</v>
      </c>
      <c r="Q923" s="103" t="s">
        <v>1296</v>
      </c>
      <c r="R923" s="106">
        <v>5623.68</v>
      </c>
      <c r="S923" s="98" t="s">
        <v>408</v>
      </c>
      <c r="T923" s="104"/>
      <c r="U923" s="102" t="s">
        <v>11</v>
      </c>
      <c r="V923" s="102" t="s">
        <v>12</v>
      </c>
      <c r="W923" s="102" t="s">
        <v>13</v>
      </c>
      <c r="X923" s="102" t="s">
        <v>14</v>
      </c>
      <c r="Y923" s="108">
        <v>5800</v>
      </c>
      <c r="Z923" s="113">
        <v>9191101</v>
      </c>
      <c r="AA923" s="138">
        <v>3.9110369288545797E-3</v>
      </c>
      <c r="AB923" s="111" t="s">
        <v>2789</v>
      </c>
    </row>
    <row r="924" spans="1:28" x14ac:dyDescent="0.25">
      <c r="A924" s="97" t="s">
        <v>1908</v>
      </c>
      <c r="B924" s="98">
        <v>2</v>
      </c>
      <c r="C924" s="111" t="s">
        <v>1565</v>
      </c>
      <c r="D924" s="99" t="s">
        <v>279</v>
      </c>
      <c r="E924" s="97" t="s">
        <v>4</v>
      </c>
      <c r="F924" s="100" t="s">
        <v>284</v>
      </c>
      <c r="G924" s="97" t="s">
        <v>285</v>
      </c>
      <c r="H924" s="101">
        <v>43748</v>
      </c>
      <c r="I924" s="101">
        <v>44124</v>
      </c>
      <c r="J924" s="102" t="s">
        <v>1051</v>
      </c>
      <c r="K924" s="103"/>
      <c r="L924" s="97" t="s">
        <v>488</v>
      </c>
      <c r="M924" s="105">
        <v>0</v>
      </c>
      <c r="N924" s="106">
        <v>5328.17</v>
      </c>
      <c r="O924" s="103">
        <v>90460</v>
      </c>
      <c r="P924" s="101">
        <v>44124</v>
      </c>
      <c r="Q924" s="103" t="s">
        <v>1332</v>
      </c>
      <c r="R924" s="106">
        <v>5328.17</v>
      </c>
      <c r="S924" s="98" t="s">
        <v>408</v>
      </c>
      <c r="T924" s="104"/>
      <c r="U924" s="102" t="s">
        <v>11</v>
      </c>
      <c r="V924" s="102" t="s">
        <v>12</v>
      </c>
      <c r="W924" s="102" t="s">
        <v>13</v>
      </c>
      <c r="X924" s="102" t="s">
        <v>14</v>
      </c>
      <c r="Y924" s="108">
        <v>5800</v>
      </c>
      <c r="Z924" s="113">
        <v>9191101</v>
      </c>
      <c r="AA924" s="138">
        <v>3.7055219417205646E-3</v>
      </c>
      <c r="AB924" s="99" t="s">
        <v>2789</v>
      </c>
    </row>
    <row r="925" spans="1:28" x14ac:dyDescent="0.25">
      <c r="A925" s="97" t="s">
        <v>1908</v>
      </c>
      <c r="B925" s="98">
        <v>2</v>
      </c>
      <c r="C925" s="97" t="s">
        <v>1565</v>
      </c>
      <c r="D925" s="99" t="s">
        <v>279</v>
      </c>
      <c r="E925" s="97" t="s">
        <v>4</v>
      </c>
      <c r="F925" s="100" t="s">
        <v>284</v>
      </c>
      <c r="G925" s="97" t="s">
        <v>285</v>
      </c>
      <c r="H925" s="101">
        <v>43748</v>
      </c>
      <c r="I925" s="101">
        <v>44183</v>
      </c>
      <c r="J925" s="102" t="s">
        <v>1051</v>
      </c>
      <c r="K925" s="112"/>
      <c r="L925" s="97" t="s">
        <v>488</v>
      </c>
      <c r="M925" s="105">
        <v>0</v>
      </c>
      <c r="N925" s="105">
        <v>5936.86</v>
      </c>
      <c r="O925" s="103">
        <v>91321</v>
      </c>
      <c r="P925" s="101">
        <v>44183</v>
      </c>
      <c r="Q925" s="103" t="s">
        <v>1598</v>
      </c>
      <c r="R925" s="106">
        <v>5936.86</v>
      </c>
      <c r="S925" s="98" t="s">
        <v>408</v>
      </c>
      <c r="T925" s="104"/>
      <c r="U925" s="102" t="s">
        <v>11</v>
      </c>
      <c r="V925" s="102" t="s">
        <v>12</v>
      </c>
      <c r="W925" s="102" t="s">
        <v>13</v>
      </c>
      <c r="X925" s="102" t="s">
        <v>14</v>
      </c>
      <c r="Y925" s="108">
        <v>5800</v>
      </c>
      <c r="Z925" s="113">
        <v>9191101</v>
      </c>
      <c r="AA925" s="138">
        <v>4.1288406704221431E-3</v>
      </c>
      <c r="AB925" s="115" t="s">
        <v>2789</v>
      </c>
    </row>
    <row r="926" spans="1:28" x14ac:dyDescent="0.25">
      <c r="A926" s="97" t="s">
        <v>1908</v>
      </c>
      <c r="B926" s="98">
        <v>2</v>
      </c>
      <c r="C926" s="97" t="s">
        <v>1565</v>
      </c>
      <c r="D926" s="99" t="s">
        <v>279</v>
      </c>
      <c r="E926" s="97" t="s">
        <v>4</v>
      </c>
      <c r="F926" s="100" t="s">
        <v>284</v>
      </c>
      <c r="G926" s="97" t="s">
        <v>285</v>
      </c>
      <c r="H926" s="101">
        <v>43748</v>
      </c>
      <c r="I926" s="101">
        <v>44183</v>
      </c>
      <c r="J926" s="102" t="s">
        <v>1051</v>
      </c>
      <c r="K926" s="112"/>
      <c r="L926" s="97" t="s">
        <v>488</v>
      </c>
      <c r="M926" s="105">
        <v>0</v>
      </c>
      <c r="N926" s="105">
        <v>5132.67</v>
      </c>
      <c r="O926" s="103">
        <v>91964</v>
      </c>
      <c r="P926" s="101">
        <v>44183</v>
      </c>
      <c r="Q926" s="103" t="s">
        <v>1598</v>
      </c>
      <c r="R926" s="106">
        <v>5132.67</v>
      </c>
      <c r="S926" s="98" t="s">
        <v>408</v>
      </c>
      <c r="T926" s="104"/>
      <c r="U926" s="102" t="s">
        <v>11</v>
      </c>
      <c r="V926" s="102" t="s">
        <v>12</v>
      </c>
      <c r="W926" s="102" t="s">
        <v>13</v>
      </c>
      <c r="X926" s="102" t="s">
        <v>14</v>
      </c>
      <c r="Y926" s="108">
        <v>5800</v>
      </c>
      <c r="Z926" s="113">
        <v>9191101</v>
      </c>
      <c r="AA926" s="138">
        <v>3.569559774671396E-3</v>
      </c>
      <c r="AB926" s="115" t="s">
        <v>2789</v>
      </c>
    </row>
    <row r="927" spans="1:28" x14ac:dyDescent="0.25">
      <c r="A927" s="97" t="s">
        <v>1908</v>
      </c>
      <c r="B927" s="98">
        <v>2</v>
      </c>
      <c r="C927" s="97" t="s">
        <v>1565</v>
      </c>
      <c r="D927" s="99" t="s">
        <v>279</v>
      </c>
      <c r="E927" s="97" t="s">
        <v>4</v>
      </c>
      <c r="F927" s="100" t="s">
        <v>284</v>
      </c>
      <c r="G927" s="97" t="s">
        <v>285</v>
      </c>
      <c r="H927" s="101">
        <v>43748</v>
      </c>
      <c r="I927" s="101">
        <v>44235</v>
      </c>
      <c r="J927" s="102" t="s">
        <v>1051</v>
      </c>
      <c r="K927" s="103"/>
      <c r="L927" s="104" t="s">
        <v>488</v>
      </c>
      <c r="M927" s="105">
        <v>0</v>
      </c>
      <c r="N927" s="106">
        <v>5488.71</v>
      </c>
      <c r="O927" s="103">
        <v>92821</v>
      </c>
      <c r="P927" s="101">
        <v>44235</v>
      </c>
      <c r="Q927" s="103" t="s">
        <v>1724</v>
      </c>
      <c r="R927" s="106">
        <v>5488.71</v>
      </c>
      <c r="S927" s="98" t="s">
        <v>408</v>
      </c>
      <c r="T927" s="104"/>
      <c r="U927" s="102" t="s">
        <v>11</v>
      </c>
      <c r="V927" s="102" t="s">
        <v>12</v>
      </c>
      <c r="W927" s="102" t="s">
        <v>13</v>
      </c>
      <c r="X927" s="102" t="s">
        <v>14</v>
      </c>
      <c r="Y927" s="108">
        <v>5800</v>
      </c>
      <c r="Z927" s="113">
        <v>9191101</v>
      </c>
      <c r="AA927" s="138">
        <v>3.8171708741915294E-3</v>
      </c>
      <c r="AB927" s="99" t="s">
        <v>2789</v>
      </c>
    </row>
    <row r="928" spans="1:28" x14ac:dyDescent="0.25">
      <c r="A928" s="97" t="s">
        <v>1908</v>
      </c>
      <c r="B928" s="98">
        <v>2</v>
      </c>
      <c r="C928" s="99" t="s">
        <v>1565</v>
      </c>
      <c r="D928" s="99" t="s">
        <v>279</v>
      </c>
      <c r="E928" s="97" t="s">
        <v>4</v>
      </c>
      <c r="F928" s="100" t="s">
        <v>284</v>
      </c>
      <c r="G928" s="99" t="s">
        <v>285</v>
      </c>
      <c r="H928" s="101">
        <v>43748</v>
      </c>
      <c r="I928" s="101">
        <v>44291</v>
      </c>
      <c r="J928" s="102" t="s">
        <v>1051</v>
      </c>
      <c r="K928" s="103"/>
      <c r="L928" s="104" t="s">
        <v>488</v>
      </c>
      <c r="M928" s="105">
        <v>0</v>
      </c>
      <c r="N928" s="106">
        <v>4037.49</v>
      </c>
      <c r="O928" s="103">
        <v>94011</v>
      </c>
      <c r="P928" s="101">
        <v>44291</v>
      </c>
      <c r="Q928" s="103" t="s">
        <v>2298</v>
      </c>
      <c r="R928" s="106">
        <v>4037.49</v>
      </c>
      <c r="S928" s="98" t="s">
        <v>408</v>
      </c>
      <c r="T928" s="104"/>
      <c r="U928" s="102" t="s">
        <v>11</v>
      </c>
      <c r="V928" s="102" t="s">
        <v>12</v>
      </c>
      <c r="W928" s="102" t="s">
        <v>13</v>
      </c>
      <c r="X928" s="102" t="s">
        <v>14</v>
      </c>
      <c r="Y928" s="108">
        <v>5800</v>
      </c>
      <c r="Z928" s="108">
        <v>9191101</v>
      </c>
      <c r="AA928" s="139">
        <v>2.8079073649071563E-3</v>
      </c>
      <c r="AB928" s="111" t="s">
        <v>2789</v>
      </c>
    </row>
    <row r="929" spans="1:28" x14ac:dyDescent="0.25">
      <c r="A929" s="97" t="s">
        <v>1908</v>
      </c>
      <c r="B929" s="98">
        <v>2</v>
      </c>
      <c r="C929" s="99" t="s">
        <v>1565</v>
      </c>
      <c r="D929" s="99" t="s">
        <v>279</v>
      </c>
      <c r="E929" s="97" t="s">
        <v>4</v>
      </c>
      <c r="F929" s="100" t="s">
        <v>284</v>
      </c>
      <c r="G929" s="99" t="s">
        <v>285</v>
      </c>
      <c r="H929" s="101">
        <v>43748</v>
      </c>
      <c r="I929" s="101">
        <v>44302</v>
      </c>
      <c r="J929" s="102" t="s">
        <v>1051</v>
      </c>
      <c r="K929" s="103"/>
      <c r="L929" s="104" t="s">
        <v>488</v>
      </c>
      <c r="M929" s="105">
        <v>0</v>
      </c>
      <c r="N929" s="106">
        <v>3419.03</v>
      </c>
      <c r="O929" s="103">
        <v>94918</v>
      </c>
      <c r="P929" s="101">
        <v>44302</v>
      </c>
      <c r="Q929" s="103" t="s">
        <v>2321</v>
      </c>
      <c r="R929" s="106">
        <v>3419.03</v>
      </c>
      <c r="S929" s="98" t="s">
        <v>408</v>
      </c>
      <c r="T929" s="104"/>
      <c r="U929" s="102" t="s">
        <v>11</v>
      </c>
      <c r="V929" s="102" t="s">
        <v>12</v>
      </c>
      <c r="W929" s="102" t="s">
        <v>13</v>
      </c>
      <c r="X929" s="102" t="s">
        <v>14</v>
      </c>
      <c r="Y929" s="108">
        <v>5800</v>
      </c>
      <c r="Z929" s="108">
        <v>9191101</v>
      </c>
      <c r="AA929" s="139">
        <v>2.3777940051463941E-3</v>
      </c>
      <c r="AB929" s="111" t="s">
        <v>2789</v>
      </c>
    </row>
    <row r="930" spans="1:28" x14ac:dyDescent="0.25">
      <c r="A930" s="97" t="s">
        <v>1908</v>
      </c>
      <c r="B930" s="98">
        <v>2</v>
      </c>
      <c r="C930" s="97" t="s">
        <v>1565</v>
      </c>
      <c r="D930" s="99" t="s">
        <v>279</v>
      </c>
      <c r="E930" s="97" t="s">
        <v>4</v>
      </c>
      <c r="F930" s="100" t="s">
        <v>284</v>
      </c>
      <c r="G930" s="97" t="s">
        <v>285</v>
      </c>
      <c r="H930" s="101">
        <v>43748</v>
      </c>
      <c r="I930" s="101">
        <v>44341</v>
      </c>
      <c r="J930" s="102" t="s">
        <v>1051</v>
      </c>
      <c r="K930" s="103"/>
      <c r="L930" s="104" t="s">
        <v>488</v>
      </c>
      <c r="M930" s="105">
        <v>0</v>
      </c>
      <c r="N930" s="106">
        <v>3651.37</v>
      </c>
      <c r="O930" s="103">
        <v>95700</v>
      </c>
      <c r="P930" s="101">
        <v>44341</v>
      </c>
      <c r="Q930" s="103" t="s">
        <v>2561</v>
      </c>
      <c r="R930" s="106">
        <v>3651.37</v>
      </c>
      <c r="S930" s="102" t="s">
        <v>408</v>
      </c>
      <c r="T930" s="104"/>
      <c r="U930" s="102" t="s">
        <v>11</v>
      </c>
      <c r="V930" s="102" t="s">
        <v>12</v>
      </c>
      <c r="W930" s="102" t="s">
        <v>13</v>
      </c>
      <c r="X930" s="102" t="s">
        <v>14</v>
      </c>
      <c r="Y930" s="108">
        <v>5800</v>
      </c>
      <c r="Z930" s="108">
        <v>9191101</v>
      </c>
      <c r="AA930" s="138">
        <v>2.5393768690451352E-3</v>
      </c>
      <c r="AB930" s="99" t="s">
        <v>2789</v>
      </c>
    </row>
    <row r="931" spans="1:28" x14ac:dyDescent="0.25">
      <c r="A931" s="97" t="s">
        <v>1908</v>
      </c>
      <c r="B931" s="98">
        <v>2</v>
      </c>
      <c r="C931" s="99" t="s">
        <v>1565</v>
      </c>
      <c r="D931" s="99" t="s">
        <v>279</v>
      </c>
      <c r="E931" s="97" t="s">
        <v>4</v>
      </c>
      <c r="F931" s="100" t="s">
        <v>284</v>
      </c>
      <c r="G931" s="99" t="s">
        <v>285</v>
      </c>
      <c r="H931" s="101">
        <v>43748</v>
      </c>
      <c r="I931" s="101">
        <v>44341</v>
      </c>
      <c r="J931" s="102" t="s">
        <v>1051</v>
      </c>
      <c r="K931" s="103"/>
      <c r="L931" s="104" t="s">
        <v>488</v>
      </c>
      <c r="M931" s="105">
        <v>0</v>
      </c>
      <c r="N931" s="106">
        <v>2117.4299999999998</v>
      </c>
      <c r="O931" s="103">
        <v>96936</v>
      </c>
      <c r="P931" s="101">
        <v>44341</v>
      </c>
      <c r="Q931" s="103" t="s">
        <v>2561</v>
      </c>
      <c r="R931" s="106">
        <v>2117.4299999999998</v>
      </c>
      <c r="S931" s="110" t="s">
        <v>408</v>
      </c>
      <c r="T931" s="104"/>
      <c r="U931" s="102" t="s">
        <v>11</v>
      </c>
      <c r="V931" s="102" t="s">
        <v>12</v>
      </c>
      <c r="W931" s="102" t="s">
        <v>13</v>
      </c>
      <c r="X931" s="102" t="s">
        <v>14</v>
      </c>
      <c r="Y931" s="108">
        <v>5800</v>
      </c>
      <c r="Z931" s="108">
        <v>9191101</v>
      </c>
      <c r="AA931" s="139">
        <v>1.4725850198205716E-3</v>
      </c>
      <c r="AB931" s="111" t="s">
        <v>2789</v>
      </c>
    </row>
    <row r="932" spans="1:28" x14ac:dyDescent="0.25">
      <c r="A932" s="97" t="s">
        <v>1908</v>
      </c>
      <c r="B932" s="98">
        <v>2</v>
      </c>
      <c r="C932" s="99" t="s">
        <v>1565</v>
      </c>
      <c r="D932" s="99" t="s">
        <v>279</v>
      </c>
      <c r="E932" s="97" t="s">
        <v>4</v>
      </c>
      <c r="F932" s="100" t="s">
        <v>284</v>
      </c>
      <c r="G932" s="99" t="s">
        <v>285</v>
      </c>
      <c r="H932" s="101">
        <v>43748</v>
      </c>
      <c r="I932" s="101">
        <v>44469</v>
      </c>
      <c r="J932" s="102" t="s">
        <v>2726</v>
      </c>
      <c r="K932" s="103"/>
      <c r="L932" s="104" t="s">
        <v>488</v>
      </c>
      <c r="M932" s="105">
        <v>0</v>
      </c>
      <c r="N932" s="106">
        <v>11952.82</v>
      </c>
      <c r="O932" s="103">
        <v>101444</v>
      </c>
      <c r="P932" s="101">
        <v>44469</v>
      </c>
      <c r="Q932" s="103" t="s">
        <v>3010</v>
      </c>
      <c r="R932" s="106">
        <v>11952.82</v>
      </c>
      <c r="S932" s="110" t="s">
        <v>408</v>
      </c>
      <c r="T932" s="104"/>
      <c r="U932" s="102" t="s">
        <v>11</v>
      </c>
      <c r="V932" s="102" t="s">
        <v>12</v>
      </c>
      <c r="W932" s="102" t="s">
        <v>13</v>
      </c>
      <c r="X932" s="102" t="s">
        <v>14</v>
      </c>
      <c r="Y932" s="108">
        <v>5800</v>
      </c>
      <c r="Z932" s="108">
        <v>9191101</v>
      </c>
      <c r="AA932" s="139">
        <v>8.3126921204534389E-3</v>
      </c>
      <c r="AB932" s="111" t="s">
        <v>2789</v>
      </c>
    </row>
    <row r="933" spans="1:28" x14ac:dyDescent="0.25">
      <c r="A933" s="97" t="s">
        <v>1908</v>
      </c>
      <c r="B933" s="98">
        <v>2</v>
      </c>
      <c r="C933" s="99" t="s">
        <v>1565</v>
      </c>
      <c r="D933" s="99" t="s">
        <v>279</v>
      </c>
      <c r="E933" s="97" t="s">
        <v>4</v>
      </c>
      <c r="F933" s="100" t="s">
        <v>284</v>
      </c>
      <c r="G933" s="99" t="s">
        <v>285</v>
      </c>
      <c r="H933" s="101">
        <v>43748</v>
      </c>
      <c r="I933" s="101">
        <v>44487</v>
      </c>
      <c r="J933" s="102" t="s">
        <v>2726</v>
      </c>
      <c r="K933" s="103"/>
      <c r="L933" s="104" t="s">
        <v>488</v>
      </c>
      <c r="M933" s="105">
        <v>0</v>
      </c>
      <c r="N933" s="106">
        <v>2897.99</v>
      </c>
      <c r="O933" s="103">
        <v>102576</v>
      </c>
      <c r="P933" s="101">
        <v>44487</v>
      </c>
      <c r="Q933" s="103" t="s">
        <v>3022</v>
      </c>
      <c r="R933" s="106">
        <v>2897.99</v>
      </c>
      <c r="S933" s="98" t="s">
        <v>408</v>
      </c>
      <c r="T933" s="104"/>
      <c r="U933" s="102" t="s">
        <v>11</v>
      </c>
      <c r="V933" s="102" t="s">
        <v>12</v>
      </c>
      <c r="W933" s="102" t="s">
        <v>13</v>
      </c>
      <c r="X933" s="102" t="s">
        <v>14</v>
      </c>
      <c r="Y933" s="108">
        <v>5800</v>
      </c>
      <c r="Z933" s="108">
        <v>9191101</v>
      </c>
      <c r="AA933" s="139">
        <v>2.0154322275540717E-3</v>
      </c>
      <c r="AB933" s="111" t="s">
        <v>2789</v>
      </c>
    </row>
    <row r="934" spans="1:28" x14ac:dyDescent="0.25">
      <c r="A934" s="97" t="s">
        <v>1908</v>
      </c>
      <c r="B934" s="98">
        <v>2</v>
      </c>
      <c r="C934" s="99" t="s">
        <v>1565</v>
      </c>
      <c r="D934" s="99" t="s">
        <v>279</v>
      </c>
      <c r="E934" s="97" t="s">
        <v>4</v>
      </c>
      <c r="F934" s="100" t="s">
        <v>284</v>
      </c>
      <c r="G934" s="99" t="s">
        <v>285</v>
      </c>
      <c r="H934" s="101">
        <v>43748</v>
      </c>
      <c r="I934" s="101">
        <v>44844</v>
      </c>
      <c r="J934" s="102" t="s">
        <v>2726</v>
      </c>
      <c r="K934" s="103" t="s">
        <v>287</v>
      </c>
      <c r="L934" s="104" t="s">
        <v>488</v>
      </c>
      <c r="M934" s="105">
        <v>25.750000000029104</v>
      </c>
      <c r="N934" s="106">
        <v>25.750000000029104</v>
      </c>
      <c r="O934" s="103"/>
      <c r="P934" s="101"/>
      <c r="Q934" s="103"/>
      <c r="R934" s="106">
        <v>0</v>
      </c>
      <c r="S934" s="98" t="s">
        <v>408</v>
      </c>
      <c r="T934" s="104"/>
      <c r="U934" s="102" t="s">
        <v>11</v>
      </c>
      <c r="V934" s="102" t="s">
        <v>12</v>
      </c>
      <c r="W934" s="102" t="s">
        <v>13</v>
      </c>
      <c r="X934" s="102" t="s">
        <v>14</v>
      </c>
      <c r="Y934" s="108">
        <v>5800</v>
      </c>
      <c r="Z934" s="108">
        <v>9191101</v>
      </c>
      <c r="AA934" s="139">
        <v>0</v>
      </c>
      <c r="AB934" s="111" t="s">
        <v>2789</v>
      </c>
    </row>
    <row r="935" spans="1:28" x14ac:dyDescent="0.25">
      <c r="A935" s="97" t="s">
        <v>1918</v>
      </c>
      <c r="B935" s="98">
        <v>2</v>
      </c>
      <c r="C935" s="99" t="s">
        <v>1562</v>
      </c>
      <c r="D935" s="99" t="s">
        <v>279</v>
      </c>
      <c r="E935" s="97" t="s">
        <v>4</v>
      </c>
      <c r="F935" s="100" t="s">
        <v>2514</v>
      </c>
      <c r="G935" s="97" t="s">
        <v>2757</v>
      </c>
      <c r="H935" s="101">
        <v>44328</v>
      </c>
      <c r="I935" s="101">
        <v>44435</v>
      </c>
      <c r="J935" s="102" t="s">
        <v>2726</v>
      </c>
      <c r="K935" s="103" t="s">
        <v>2515</v>
      </c>
      <c r="L935" s="104" t="s">
        <v>2557</v>
      </c>
      <c r="M935" s="105">
        <v>0</v>
      </c>
      <c r="N935" s="106">
        <v>9695.44</v>
      </c>
      <c r="O935" s="103">
        <v>10513843591</v>
      </c>
      <c r="P935" s="101">
        <v>44435</v>
      </c>
      <c r="Q935" s="103" t="s">
        <v>2918</v>
      </c>
      <c r="R935" s="106">
        <v>9695.44</v>
      </c>
      <c r="S935" s="98" t="s">
        <v>408</v>
      </c>
      <c r="T935" s="104"/>
      <c r="U935" s="102" t="s">
        <v>11</v>
      </c>
      <c r="V935" s="102" t="s">
        <v>12</v>
      </c>
      <c r="W935" s="102" t="s">
        <v>13</v>
      </c>
      <c r="X935" s="102" t="s">
        <v>14</v>
      </c>
      <c r="Y935" s="108">
        <v>4400</v>
      </c>
      <c r="Z935" s="113">
        <v>9191101</v>
      </c>
      <c r="AA935" s="138">
        <v>0.13333333333333333</v>
      </c>
      <c r="AB935" s="99" t="s">
        <v>2919</v>
      </c>
    </row>
    <row r="936" spans="1:28" x14ac:dyDescent="0.25">
      <c r="A936" s="97" t="s">
        <v>1911</v>
      </c>
      <c r="B936" s="98">
        <v>2</v>
      </c>
      <c r="C936" s="99" t="s">
        <v>1655</v>
      </c>
      <c r="D936" s="99" t="s">
        <v>279</v>
      </c>
      <c r="E936" s="97" t="s">
        <v>4</v>
      </c>
      <c r="F936" s="100" t="s">
        <v>1609</v>
      </c>
      <c r="G936" s="99" t="s">
        <v>3138</v>
      </c>
      <c r="H936" s="101">
        <v>44545</v>
      </c>
      <c r="I936" s="101">
        <v>44567</v>
      </c>
      <c r="J936" s="102" t="s">
        <v>2726</v>
      </c>
      <c r="K936" s="103" t="s">
        <v>3077</v>
      </c>
      <c r="L936" s="104" t="s">
        <v>3100</v>
      </c>
      <c r="M936" s="105">
        <v>0</v>
      </c>
      <c r="N936" s="106">
        <v>15210.87</v>
      </c>
      <c r="O936" s="103">
        <v>12901</v>
      </c>
      <c r="P936" s="101">
        <v>44567</v>
      </c>
      <c r="Q936" s="103" t="s">
        <v>3101</v>
      </c>
      <c r="R936" s="106">
        <v>15210.87</v>
      </c>
      <c r="S936" s="110" t="s">
        <v>408</v>
      </c>
      <c r="T936" s="104"/>
      <c r="U936" s="102" t="s">
        <v>11</v>
      </c>
      <c r="V936" s="102" t="s">
        <v>12</v>
      </c>
      <c r="W936" s="102" t="s">
        <v>13</v>
      </c>
      <c r="X936" s="102" t="s">
        <v>14</v>
      </c>
      <c r="Y936" s="108">
        <v>6230</v>
      </c>
      <c r="Z936" s="108">
        <v>9191101</v>
      </c>
      <c r="AA936" s="139">
        <v>1</v>
      </c>
      <c r="AB936" s="111" t="s">
        <v>3078</v>
      </c>
    </row>
    <row r="937" spans="1:28" x14ac:dyDescent="0.25">
      <c r="A937" s="97" t="s">
        <v>1911</v>
      </c>
      <c r="B937" s="98">
        <v>2</v>
      </c>
      <c r="C937" s="97" t="s">
        <v>1655</v>
      </c>
      <c r="D937" s="99" t="s">
        <v>279</v>
      </c>
      <c r="E937" s="97" t="s">
        <v>4</v>
      </c>
      <c r="F937" s="100" t="s">
        <v>418</v>
      </c>
      <c r="G937" s="97" t="s">
        <v>3138</v>
      </c>
      <c r="H937" s="101">
        <v>43627</v>
      </c>
      <c r="I937" s="101">
        <v>43635</v>
      </c>
      <c r="J937" s="102" t="s">
        <v>269</v>
      </c>
      <c r="K937" s="103"/>
      <c r="L937" s="104" t="s">
        <v>421</v>
      </c>
      <c r="M937" s="105">
        <v>0</v>
      </c>
      <c r="N937" s="106">
        <v>14918.24</v>
      </c>
      <c r="O937" s="103" t="s">
        <v>271</v>
      </c>
      <c r="P937" s="101">
        <v>43635</v>
      </c>
      <c r="Q937" s="103">
        <v>25365032</v>
      </c>
      <c r="R937" s="106">
        <v>14918.24</v>
      </c>
      <c r="S937" s="98" t="s">
        <v>408</v>
      </c>
      <c r="T937" s="104"/>
      <c r="U937" s="102" t="s">
        <v>11</v>
      </c>
      <c r="V937" s="102" t="s">
        <v>12</v>
      </c>
      <c r="W937" s="102" t="s">
        <v>13</v>
      </c>
      <c r="X937" s="102" t="s">
        <v>14</v>
      </c>
      <c r="Y937" s="108">
        <v>6230</v>
      </c>
      <c r="Z937" s="113">
        <v>9191101</v>
      </c>
      <c r="AA937" s="138">
        <v>1</v>
      </c>
      <c r="AB937" s="99" t="s">
        <v>1616</v>
      </c>
    </row>
    <row r="938" spans="1:28" x14ac:dyDescent="0.25">
      <c r="A938" s="97" t="s">
        <v>1909</v>
      </c>
      <c r="B938" s="98">
        <v>2</v>
      </c>
      <c r="C938" s="99" t="s">
        <v>318</v>
      </c>
      <c r="D938" s="99" t="s">
        <v>279</v>
      </c>
      <c r="E938" s="97" t="s">
        <v>4</v>
      </c>
      <c r="F938" s="100" t="s">
        <v>304</v>
      </c>
      <c r="G938" s="99" t="s">
        <v>318</v>
      </c>
      <c r="H938" s="101">
        <v>44085</v>
      </c>
      <c r="I938" s="101">
        <v>44281</v>
      </c>
      <c r="J938" s="102" t="s">
        <v>1051</v>
      </c>
      <c r="K938" s="103" t="s">
        <v>1246</v>
      </c>
      <c r="L938" s="104" t="s">
        <v>1282</v>
      </c>
      <c r="M938" s="105">
        <v>0</v>
      </c>
      <c r="N938" s="106">
        <v>7950</v>
      </c>
      <c r="O938" s="103">
        <v>6232</v>
      </c>
      <c r="P938" s="101">
        <v>44281</v>
      </c>
      <c r="Q938" s="103" t="s">
        <v>2264</v>
      </c>
      <c r="R938" s="106">
        <v>7950</v>
      </c>
      <c r="S938" s="110" t="s">
        <v>408</v>
      </c>
      <c r="T938" s="104"/>
      <c r="U938" s="102" t="s">
        <v>11</v>
      </c>
      <c r="V938" s="102" t="s">
        <v>12</v>
      </c>
      <c r="W938" s="102" t="s">
        <v>13</v>
      </c>
      <c r="X938" s="102" t="s">
        <v>14</v>
      </c>
      <c r="Y938" s="108">
        <v>6150</v>
      </c>
      <c r="Z938" s="113">
        <v>9191101</v>
      </c>
      <c r="AA938" s="138">
        <v>0.36642699115044247</v>
      </c>
      <c r="AB938" s="111" t="s">
        <v>2761</v>
      </c>
    </row>
    <row r="939" spans="1:28" x14ac:dyDescent="0.25">
      <c r="A939" s="97" t="s">
        <v>1909</v>
      </c>
      <c r="B939" s="98">
        <v>2</v>
      </c>
      <c r="C939" s="99" t="s">
        <v>318</v>
      </c>
      <c r="D939" s="99" t="s">
        <v>279</v>
      </c>
      <c r="E939" s="97" t="s">
        <v>4</v>
      </c>
      <c r="F939" s="100" t="s">
        <v>304</v>
      </c>
      <c r="G939" s="99" t="s">
        <v>318</v>
      </c>
      <c r="H939" s="101">
        <v>44085</v>
      </c>
      <c r="I939" s="101">
        <v>44281</v>
      </c>
      <c r="J939" s="102" t="s">
        <v>1051</v>
      </c>
      <c r="K939" s="103" t="s">
        <v>1246</v>
      </c>
      <c r="L939" s="104" t="s">
        <v>1282</v>
      </c>
      <c r="M939" s="105">
        <v>0</v>
      </c>
      <c r="N939" s="106">
        <v>13746</v>
      </c>
      <c r="O939" s="103">
        <v>6233</v>
      </c>
      <c r="P939" s="101">
        <v>44281</v>
      </c>
      <c r="Q939" s="103" t="s">
        <v>2264</v>
      </c>
      <c r="R939" s="106">
        <v>13746</v>
      </c>
      <c r="S939" s="110" t="s">
        <v>408</v>
      </c>
      <c r="T939" s="104"/>
      <c r="U939" s="102" t="s">
        <v>11</v>
      </c>
      <c r="V939" s="102" t="s">
        <v>12</v>
      </c>
      <c r="W939" s="102" t="s">
        <v>13</v>
      </c>
      <c r="X939" s="102" t="s">
        <v>14</v>
      </c>
      <c r="Y939" s="108">
        <v>6150</v>
      </c>
      <c r="Z939" s="113">
        <v>9191101</v>
      </c>
      <c r="AA939" s="138">
        <v>0.63357300884955747</v>
      </c>
      <c r="AB939" s="111" t="s">
        <v>2762</v>
      </c>
    </row>
    <row r="940" spans="1:28" x14ac:dyDescent="0.25">
      <c r="A940" s="97" t="s">
        <v>1915</v>
      </c>
      <c r="B940" s="98">
        <v>2</v>
      </c>
      <c r="C940" s="99" t="s">
        <v>1656</v>
      </c>
      <c r="D940" s="99" t="s">
        <v>279</v>
      </c>
      <c r="E940" s="97" t="s">
        <v>4</v>
      </c>
      <c r="F940" s="100" t="s">
        <v>1552</v>
      </c>
      <c r="G940" s="99" t="s">
        <v>2658</v>
      </c>
      <c r="H940" s="101">
        <v>44179</v>
      </c>
      <c r="I940" s="101">
        <v>44235</v>
      </c>
      <c r="J940" s="102" t="s">
        <v>1051</v>
      </c>
      <c r="K940" s="103" t="s">
        <v>1553</v>
      </c>
      <c r="L940" s="104" t="s">
        <v>1557</v>
      </c>
      <c r="M940" s="105">
        <v>0</v>
      </c>
      <c r="N940" s="106">
        <v>246.82</v>
      </c>
      <c r="O940" s="103">
        <v>9319230223</v>
      </c>
      <c r="P940" s="101">
        <v>44235</v>
      </c>
      <c r="Q940" s="103" t="s">
        <v>1725</v>
      </c>
      <c r="R940" s="106">
        <v>246.82</v>
      </c>
      <c r="S940" s="110" t="s">
        <v>408</v>
      </c>
      <c r="T940" s="104"/>
      <c r="U940" s="102" t="s">
        <v>11</v>
      </c>
      <c r="V940" s="102" t="s">
        <v>12</v>
      </c>
      <c r="W940" s="102" t="s">
        <v>1440</v>
      </c>
      <c r="X940" s="102" t="s">
        <v>1441</v>
      </c>
      <c r="Y940" s="108">
        <v>4300</v>
      </c>
      <c r="Z940" s="113">
        <v>9191101</v>
      </c>
      <c r="AA940" s="138">
        <v>0.33334233698881743</v>
      </c>
      <c r="AB940" s="111" t="s">
        <v>1554</v>
      </c>
    </row>
    <row r="941" spans="1:28" x14ac:dyDescent="0.25">
      <c r="A941" s="97" t="s">
        <v>1909</v>
      </c>
      <c r="B941" s="98">
        <v>2</v>
      </c>
      <c r="C941" s="99" t="s">
        <v>318</v>
      </c>
      <c r="D941" s="99" t="s">
        <v>279</v>
      </c>
      <c r="E941" s="97" t="s">
        <v>4</v>
      </c>
      <c r="F941" s="100" t="s">
        <v>1451</v>
      </c>
      <c r="G941" s="99" t="s">
        <v>318</v>
      </c>
      <c r="H941" s="101">
        <v>44475</v>
      </c>
      <c r="I941" s="101">
        <v>44490</v>
      </c>
      <c r="J941" s="102" t="s">
        <v>2726</v>
      </c>
      <c r="K941" s="103" t="s">
        <v>3019</v>
      </c>
      <c r="L941" s="104" t="s">
        <v>3027</v>
      </c>
      <c r="M941" s="105">
        <v>0</v>
      </c>
      <c r="N941" s="106">
        <v>130.80000000000001</v>
      </c>
      <c r="O941" s="103">
        <v>35256</v>
      </c>
      <c r="P941" s="101">
        <v>44490</v>
      </c>
      <c r="Q941" s="103" t="s">
        <v>3028</v>
      </c>
      <c r="R941" s="106">
        <v>130.80000000000001</v>
      </c>
      <c r="S941" s="110" t="s">
        <v>408</v>
      </c>
      <c r="T941" s="104"/>
      <c r="U941" s="102" t="s">
        <v>11</v>
      </c>
      <c r="V941" s="102" t="s">
        <v>12</v>
      </c>
      <c r="W941" s="102" t="s">
        <v>1440</v>
      </c>
      <c r="X941" s="102" t="s">
        <v>1441</v>
      </c>
      <c r="Y941" s="108">
        <v>5800</v>
      </c>
      <c r="Z941" s="108">
        <v>9191101</v>
      </c>
      <c r="AA941" s="139">
        <v>4.2402826855123678E-2</v>
      </c>
      <c r="AB941" s="111" t="s">
        <v>3033</v>
      </c>
    </row>
    <row r="942" spans="1:28" x14ac:dyDescent="0.25">
      <c r="A942" s="97" t="s">
        <v>1918</v>
      </c>
      <c r="B942" s="98">
        <v>2</v>
      </c>
      <c r="C942" s="97" t="s">
        <v>1562</v>
      </c>
      <c r="D942" s="99" t="s">
        <v>279</v>
      </c>
      <c r="E942" s="97" t="s">
        <v>4</v>
      </c>
      <c r="F942" s="100" t="s">
        <v>1451</v>
      </c>
      <c r="G942" s="99" t="s">
        <v>1445</v>
      </c>
      <c r="H942" s="101">
        <v>44306</v>
      </c>
      <c r="I942" s="101">
        <v>44354</v>
      </c>
      <c r="J942" s="102" t="s">
        <v>1051</v>
      </c>
      <c r="K942" s="103" t="s">
        <v>2360</v>
      </c>
      <c r="L942" s="104" t="s">
        <v>2366</v>
      </c>
      <c r="M942" s="105">
        <v>0</v>
      </c>
      <c r="N942" s="106">
        <v>1971.64</v>
      </c>
      <c r="O942" s="103">
        <v>34985</v>
      </c>
      <c r="P942" s="101">
        <v>44354</v>
      </c>
      <c r="Q942" s="103" t="s">
        <v>2623</v>
      </c>
      <c r="R942" s="106">
        <v>1971.64</v>
      </c>
      <c r="S942" s="110" t="s">
        <v>408</v>
      </c>
      <c r="T942" s="104"/>
      <c r="U942" s="102" t="s">
        <v>11</v>
      </c>
      <c r="V942" s="102" t="s">
        <v>12</v>
      </c>
      <c r="W942" s="102" t="s">
        <v>1440</v>
      </c>
      <c r="X942" s="102" t="s">
        <v>1441</v>
      </c>
      <c r="Y942" s="108">
        <v>4300</v>
      </c>
      <c r="Z942" s="113">
        <v>9191101</v>
      </c>
      <c r="AA942" s="138">
        <v>0.23613360032959346</v>
      </c>
      <c r="AB942" s="111" t="s">
        <v>2361</v>
      </c>
    </row>
    <row r="943" spans="1:28" x14ac:dyDescent="0.25">
      <c r="A943" s="97" t="s">
        <v>1918</v>
      </c>
      <c r="B943" s="98">
        <v>2</v>
      </c>
      <c r="C943" s="97" t="s">
        <v>1562</v>
      </c>
      <c r="D943" s="99" t="s">
        <v>279</v>
      </c>
      <c r="E943" s="97" t="s">
        <v>4</v>
      </c>
      <c r="F943" s="100" t="s">
        <v>1451</v>
      </c>
      <c r="G943" s="99" t="s">
        <v>1445</v>
      </c>
      <c r="H943" s="101">
        <v>44306</v>
      </c>
      <c r="I943" s="101">
        <v>44354</v>
      </c>
      <c r="J943" s="102" t="s">
        <v>1051</v>
      </c>
      <c r="K943" s="103" t="s">
        <v>2360</v>
      </c>
      <c r="L943" s="104" t="s">
        <v>2366</v>
      </c>
      <c r="M943" s="105">
        <v>0</v>
      </c>
      <c r="N943" s="106">
        <v>558.94000000000005</v>
      </c>
      <c r="O943" s="103">
        <v>34985</v>
      </c>
      <c r="P943" s="101">
        <v>44354</v>
      </c>
      <c r="Q943" s="103" t="s">
        <v>2623</v>
      </c>
      <c r="R943" s="106">
        <v>558.94000000000005</v>
      </c>
      <c r="S943" s="110" t="s">
        <v>408</v>
      </c>
      <c r="T943" s="104"/>
      <c r="U943" s="102" t="s">
        <v>11</v>
      </c>
      <c r="V943" s="102" t="s">
        <v>12</v>
      </c>
      <c r="W943" s="102" t="s">
        <v>13</v>
      </c>
      <c r="X943" s="102" t="s">
        <v>14</v>
      </c>
      <c r="Y943" s="108">
        <v>4400</v>
      </c>
      <c r="Z943" s="113">
        <v>9191101</v>
      </c>
      <c r="AA943" s="138">
        <v>6.6941487577967071E-2</v>
      </c>
      <c r="AB943" s="111" t="s">
        <v>2361</v>
      </c>
    </row>
    <row r="944" spans="1:28" x14ac:dyDescent="0.25">
      <c r="A944" s="97" t="s">
        <v>1909</v>
      </c>
      <c r="B944" s="98">
        <v>2</v>
      </c>
      <c r="C944" s="99" t="s">
        <v>318</v>
      </c>
      <c r="D944" s="99" t="s">
        <v>279</v>
      </c>
      <c r="E944" s="97" t="s">
        <v>4</v>
      </c>
      <c r="F944" s="100" t="s">
        <v>658</v>
      </c>
      <c r="G944" s="99" t="s">
        <v>1038</v>
      </c>
      <c r="H944" s="101">
        <v>43987</v>
      </c>
      <c r="I944" s="101">
        <v>44061</v>
      </c>
      <c r="J944" s="102" t="s">
        <v>6</v>
      </c>
      <c r="K944" s="103" t="s">
        <v>894</v>
      </c>
      <c r="L944" s="104" t="s">
        <v>944</v>
      </c>
      <c r="M944" s="105">
        <v>0</v>
      </c>
      <c r="N944" s="106">
        <v>18000</v>
      </c>
      <c r="O944" s="103" t="s">
        <v>1139</v>
      </c>
      <c r="P944" s="101">
        <v>44061</v>
      </c>
      <c r="Q944" s="103" t="s">
        <v>1140</v>
      </c>
      <c r="R944" s="106">
        <v>18000</v>
      </c>
      <c r="S944" s="110" t="s">
        <v>408</v>
      </c>
      <c r="T944" s="104"/>
      <c r="U944" s="102" t="s">
        <v>11</v>
      </c>
      <c r="V944" s="102" t="s">
        <v>12</v>
      </c>
      <c r="W944" s="102" t="s">
        <v>13</v>
      </c>
      <c r="X944" s="102" t="s">
        <v>14</v>
      </c>
      <c r="Y944" s="108">
        <v>6250</v>
      </c>
      <c r="Z944" s="113">
        <v>9191101</v>
      </c>
      <c r="AA944" s="138">
        <v>1</v>
      </c>
      <c r="AB944" s="111" t="s">
        <v>994</v>
      </c>
    </row>
    <row r="945" spans="1:28" x14ac:dyDescent="0.25">
      <c r="A945" s="97" t="s">
        <v>1909</v>
      </c>
      <c r="B945" s="98">
        <v>2</v>
      </c>
      <c r="C945" s="99" t="s">
        <v>318</v>
      </c>
      <c r="D945" s="99" t="s">
        <v>279</v>
      </c>
      <c r="E945" s="97" t="s">
        <v>4</v>
      </c>
      <c r="F945" s="100" t="s">
        <v>658</v>
      </c>
      <c r="G945" s="99" t="s">
        <v>1038</v>
      </c>
      <c r="H945" s="101">
        <v>44018</v>
      </c>
      <c r="I945" s="101">
        <v>44117</v>
      </c>
      <c r="J945" s="102" t="s">
        <v>1051</v>
      </c>
      <c r="K945" s="103" t="s">
        <v>1067</v>
      </c>
      <c r="L945" s="104" t="s">
        <v>2164</v>
      </c>
      <c r="M945" s="105">
        <v>0</v>
      </c>
      <c r="N945" s="106">
        <v>32000</v>
      </c>
      <c r="O945" s="103" t="s">
        <v>1299</v>
      </c>
      <c r="P945" s="101">
        <v>44117</v>
      </c>
      <c r="Q945" s="103" t="s">
        <v>1298</v>
      </c>
      <c r="R945" s="106">
        <v>32000</v>
      </c>
      <c r="S945" s="110" t="s">
        <v>408</v>
      </c>
      <c r="T945" s="104"/>
      <c r="U945" s="102" t="s">
        <v>11</v>
      </c>
      <c r="V945" s="102" t="s">
        <v>12</v>
      </c>
      <c r="W945" s="102" t="s">
        <v>13</v>
      </c>
      <c r="X945" s="102" t="s">
        <v>14</v>
      </c>
      <c r="Y945" s="108">
        <v>6250</v>
      </c>
      <c r="Z945" s="113">
        <v>9191101</v>
      </c>
      <c r="AA945" s="138">
        <v>1</v>
      </c>
      <c r="AB945" s="111" t="s">
        <v>1068</v>
      </c>
    </row>
    <row r="946" spans="1:28" x14ac:dyDescent="0.25">
      <c r="A946" s="97" t="s">
        <v>1909</v>
      </c>
      <c r="B946" s="98">
        <v>2</v>
      </c>
      <c r="C946" s="99" t="s">
        <v>318</v>
      </c>
      <c r="D946" s="99" t="s">
        <v>279</v>
      </c>
      <c r="E946" s="97" t="s">
        <v>4</v>
      </c>
      <c r="F946" s="100" t="s">
        <v>658</v>
      </c>
      <c r="G946" s="99" t="s">
        <v>1233</v>
      </c>
      <c r="H946" s="101">
        <v>44113</v>
      </c>
      <c r="I946" s="101">
        <v>44155</v>
      </c>
      <c r="J946" s="102" t="s">
        <v>1051</v>
      </c>
      <c r="K946" s="103" t="s">
        <v>1290</v>
      </c>
      <c r="L946" s="104" t="s">
        <v>1392</v>
      </c>
      <c r="M946" s="105">
        <v>0</v>
      </c>
      <c r="N946" s="106">
        <v>45000</v>
      </c>
      <c r="O946" s="103" t="s">
        <v>1432</v>
      </c>
      <c r="P946" s="101">
        <v>44155</v>
      </c>
      <c r="Q946" s="103" t="s">
        <v>1433</v>
      </c>
      <c r="R946" s="106">
        <v>45000</v>
      </c>
      <c r="S946" s="110" t="s">
        <v>408</v>
      </c>
      <c r="T946" s="104"/>
      <c r="U946" s="102" t="s">
        <v>11</v>
      </c>
      <c r="V946" s="102" t="s">
        <v>12</v>
      </c>
      <c r="W946" s="102" t="s">
        <v>13</v>
      </c>
      <c r="X946" s="102" t="s">
        <v>14</v>
      </c>
      <c r="Y946" s="108">
        <v>6250</v>
      </c>
      <c r="Z946" s="113">
        <v>9191101</v>
      </c>
      <c r="AA946" s="138">
        <v>0.38297872340425532</v>
      </c>
      <c r="AB946" s="111" t="s">
        <v>1291</v>
      </c>
    </row>
    <row r="947" spans="1:28" x14ac:dyDescent="0.25">
      <c r="A947" s="97" t="s">
        <v>1909</v>
      </c>
      <c r="B947" s="98">
        <v>2</v>
      </c>
      <c r="C947" s="99" t="s">
        <v>318</v>
      </c>
      <c r="D947" s="99" t="s">
        <v>279</v>
      </c>
      <c r="E947" s="97" t="s">
        <v>4</v>
      </c>
      <c r="F947" s="100" t="s">
        <v>1095</v>
      </c>
      <c r="G947" s="99" t="s">
        <v>1437</v>
      </c>
      <c r="H947" s="101">
        <v>44050</v>
      </c>
      <c r="I947" s="101">
        <v>44067</v>
      </c>
      <c r="J947" s="102" t="s">
        <v>1051</v>
      </c>
      <c r="K947" s="103" t="s">
        <v>1096</v>
      </c>
      <c r="L947" s="104" t="s">
        <v>1171</v>
      </c>
      <c r="M947" s="105">
        <v>0</v>
      </c>
      <c r="N947" s="106">
        <v>785</v>
      </c>
      <c r="O947" s="103">
        <v>25029</v>
      </c>
      <c r="P947" s="101">
        <v>44067</v>
      </c>
      <c r="Q947" s="103" t="s">
        <v>1172</v>
      </c>
      <c r="R947" s="106">
        <v>785</v>
      </c>
      <c r="S947" s="110" t="s">
        <v>408</v>
      </c>
      <c r="T947" s="104"/>
      <c r="U947" s="102" t="s">
        <v>11</v>
      </c>
      <c r="V947" s="102" t="s">
        <v>12</v>
      </c>
      <c r="W947" s="102" t="s">
        <v>13</v>
      </c>
      <c r="X947" s="102" t="s">
        <v>14</v>
      </c>
      <c r="Y947" s="108">
        <v>5570</v>
      </c>
      <c r="Z947" s="113">
        <v>9191101</v>
      </c>
      <c r="AA947" s="138">
        <v>1</v>
      </c>
      <c r="AB947" s="111" t="s">
        <v>1438</v>
      </c>
    </row>
    <row r="948" spans="1:28" x14ac:dyDescent="0.25">
      <c r="A948" s="97" t="s">
        <v>1915</v>
      </c>
      <c r="B948" s="98">
        <v>2</v>
      </c>
      <c r="C948" s="99" t="s">
        <v>1656</v>
      </c>
      <c r="D948" s="99" t="s">
        <v>279</v>
      </c>
      <c r="E948" s="97" t="s">
        <v>4</v>
      </c>
      <c r="F948" s="100" t="s">
        <v>492</v>
      </c>
      <c r="G948" s="99" t="s">
        <v>140</v>
      </c>
      <c r="H948" s="101">
        <v>44145</v>
      </c>
      <c r="I948" s="101">
        <v>44244</v>
      </c>
      <c r="J948" s="102" t="s">
        <v>1051</v>
      </c>
      <c r="K948" s="103" t="s">
        <v>1416</v>
      </c>
      <c r="L948" s="104" t="s">
        <v>1421</v>
      </c>
      <c r="M948" s="105">
        <v>0</v>
      </c>
      <c r="N948" s="106">
        <v>27585.39</v>
      </c>
      <c r="O948" s="103">
        <v>2979771220</v>
      </c>
      <c r="P948" s="101">
        <v>44244</v>
      </c>
      <c r="Q948" s="103" t="s">
        <v>1769</v>
      </c>
      <c r="R948" s="106">
        <v>27585.39</v>
      </c>
      <c r="S948" s="110" t="s">
        <v>408</v>
      </c>
      <c r="T948" s="104"/>
      <c r="U948" s="102" t="s">
        <v>11</v>
      </c>
      <c r="V948" s="102" t="s">
        <v>12</v>
      </c>
      <c r="W948" s="102" t="s">
        <v>1440</v>
      </c>
      <c r="X948" s="102" t="s">
        <v>1441</v>
      </c>
      <c r="Y948" s="108">
        <v>4300</v>
      </c>
      <c r="Z948" s="113">
        <v>9191101</v>
      </c>
      <c r="AA948" s="138">
        <v>0.46365280635823136</v>
      </c>
      <c r="AB948" s="111" t="s">
        <v>1417</v>
      </c>
    </row>
    <row r="949" spans="1:28" x14ac:dyDescent="0.25">
      <c r="A949" s="97" t="s">
        <v>1915</v>
      </c>
      <c r="B949" s="98">
        <v>2</v>
      </c>
      <c r="C949" s="99" t="s">
        <v>1656</v>
      </c>
      <c r="D949" s="99" t="s">
        <v>279</v>
      </c>
      <c r="E949" s="97" t="s">
        <v>4</v>
      </c>
      <c r="F949" s="100" t="s">
        <v>492</v>
      </c>
      <c r="G949" s="99" t="s">
        <v>140</v>
      </c>
      <c r="H949" s="101">
        <v>44145</v>
      </c>
      <c r="I949" s="101">
        <v>44244</v>
      </c>
      <c r="J949" s="102" t="s">
        <v>1051</v>
      </c>
      <c r="K949" s="103" t="s">
        <v>1416</v>
      </c>
      <c r="L949" s="104" t="s">
        <v>1421</v>
      </c>
      <c r="M949" s="105">
        <v>0</v>
      </c>
      <c r="N949" s="106">
        <v>31910.400000000001</v>
      </c>
      <c r="O949" s="103">
        <v>2979771220</v>
      </c>
      <c r="P949" s="101">
        <v>44244</v>
      </c>
      <c r="Q949" s="103" t="s">
        <v>1769</v>
      </c>
      <c r="R949" s="106">
        <v>31910.400000000001</v>
      </c>
      <c r="S949" s="110" t="s">
        <v>408</v>
      </c>
      <c r="T949" s="104"/>
      <c r="U949" s="102" t="s">
        <v>11</v>
      </c>
      <c r="V949" s="102" t="s">
        <v>12</v>
      </c>
      <c r="W949" s="102" t="s">
        <v>13</v>
      </c>
      <c r="X949" s="102" t="s">
        <v>14</v>
      </c>
      <c r="Y949" s="108">
        <v>4400</v>
      </c>
      <c r="Z949" s="113">
        <v>9191101</v>
      </c>
      <c r="AA949" s="138">
        <v>0.53634719364176864</v>
      </c>
      <c r="AB949" s="111" t="s">
        <v>1417</v>
      </c>
    </row>
    <row r="950" spans="1:28" x14ac:dyDescent="0.25">
      <c r="A950" s="97" t="s">
        <v>1918</v>
      </c>
      <c r="B950" s="98">
        <v>2</v>
      </c>
      <c r="C950" s="97" t="s">
        <v>1562</v>
      </c>
      <c r="D950" s="99" t="s">
        <v>279</v>
      </c>
      <c r="E950" s="97" t="s">
        <v>4</v>
      </c>
      <c r="F950" s="100" t="s">
        <v>1048</v>
      </c>
      <c r="G950" s="99" t="s">
        <v>2823</v>
      </c>
      <c r="H950" s="101">
        <v>44013</v>
      </c>
      <c r="I950" s="101">
        <v>44039</v>
      </c>
      <c r="J950" s="102" t="s">
        <v>1051</v>
      </c>
      <c r="K950" s="103" t="s">
        <v>1060</v>
      </c>
      <c r="L950" s="104" t="s">
        <v>1061</v>
      </c>
      <c r="M950" s="105">
        <v>0</v>
      </c>
      <c r="N950" s="106">
        <v>1401.61</v>
      </c>
      <c r="O950" s="103">
        <v>6454842481</v>
      </c>
      <c r="P950" s="101">
        <v>44039</v>
      </c>
      <c r="Q950" s="103" t="s">
        <v>1084</v>
      </c>
      <c r="R950" s="106">
        <v>1401.61</v>
      </c>
      <c r="S950" s="110" t="s">
        <v>408</v>
      </c>
      <c r="T950" s="104"/>
      <c r="U950" s="102" t="s">
        <v>11</v>
      </c>
      <c r="V950" s="102" t="s">
        <v>12</v>
      </c>
      <c r="W950" s="102" t="s">
        <v>1440</v>
      </c>
      <c r="X950" s="102" t="s">
        <v>1441</v>
      </c>
      <c r="Y950" s="108">
        <v>4300</v>
      </c>
      <c r="Z950" s="113">
        <v>9191101</v>
      </c>
      <c r="AA950" s="138">
        <v>2.4922112160485385E-2</v>
      </c>
      <c r="AB950" s="111" t="s">
        <v>1525</v>
      </c>
    </row>
    <row r="951" spans="1:28" x14ac:dyDescent="0.25">
      <c r="A951" s="97" t="s">
        <v>1918</v>
      </c>
      <c r="B951" s="98">
        <v>2</v>
      </c>
      <c r="C951" s="97" t="s">
        <v>1562</v>
      </c>
      <c r="D951" s="99" t="s">
        <v>279</v>
      </c>
      <c r="E951" s="97" t="s">
        <v>4</v>
      </c>
      <c r="F951" s="100" t="s">
        <v>1048</v>
      </c>
      <c r="G951" s="99" t="s">
        <v>2823</v>
      </c>
      <c r="H951" s="101">
        <v>44013</v>
      </c>
      <c r="I951" s="101">
        <v>44048</v>
      </c>
      <c r="J951" s="102" t="s">
        <v>1051</v>
      </c>
      <c r="K951" s="103" t="s">
        <v>1060</v>
      </c>
      <c r="L951" s="104" t="s">
        <v>1061</v>
      </c>
      <c r="M951" s="105">
        <v>0</v>
      </c>
      <c r="N951" s="106">
        <v>19688.099999999999</v>
      </c>
      <c r="O951" s="103">
        <v>6454893288</v>
      </c>
      <c r="P951" s="101">
        <v>44048</v>
      </c>
      <c r="Q951" s="103" t="s">
        <v>1091</v>
      </c>
      <c r="R951" s="106">
        <v>19688.099999999999</v>
      </c>
      <c r="S951" s="110" t="s">
        <v>408</v>
      </c>
      <c r="T951" s="104"/>
      <c r="U951" s="102" t="s">
        <v>11</v>
      </c>
      <c r="V951" s="102" t="s">
        <v>12</v>
      </c>
      <c r="W951" s="102" t="s">
        <v>13</v>
      </c>
      <c r="X951" s="102" t="s">
        <v>14</v>
      </c>
      <c r="Y951" s="108">
        <v>4400</v>
      </c>
      <c r="Z951" s="113">
        <v>9191101</v>
      </c>
      <c r="AA951" s="138">
        <v>0.32755817006251986</v>
      </c>
      <c r="AB951" s="111" t="s">
        <v>1525</v>
      </c>
    </row>
    <row r="952" spans="1:28" x14ac:dyDescent="0.25">
      <c r="A952" s="97" t="s">
        <v>1918</v>
      </c>
      <c r="B952" s="98">
        <v>2</v>
      </c>
      <c r="C952" s="97" t="s">
        <v>1562</v>
      </c>
      <c r="D952" s="99" t="s">
        <v>279</v>
      </c>
      <c r="E952" s="97" t="s">
        <v>4</v>
      </c>
      <c r="F952" s="100" t="s">
        <v>1077</v>
      </c>
      <c r="G952" s="99" t="s">
        <v>1078</v>
      </c>
      <c r="H952" s="101">
        <v>44019</v>
      </c>
      <c r="I952" s="101">
        <v>44035</v>
      </c>
      <c r="J952" s="102" t="s">
        <v>1051</v>
      </c>
      <c r="K952" s="103" t="s">
        <v>1079</v>
      </c>
      <c r="L952" s="104" t="s">
        <v>1080</v>
      </c>
      <c r="M952" s="105">
        <v>0</v>
      </c>
      <c r="N952" s="106">
        <v>4292.3999999999996</v>
      </c>
      <c r="O952" s="103">
        <v>128357</v>
      </c>
      <c r="P952" s="101">
        <v>44035</v>
      </c>
      <c r="Q952" s="103" t="s">
        <v>1081</v>
      </c>
      <c r="R952" s="106">
        <v>4292.3999999999996</v>
      </c>
      <c r="S952" s="110" t="s">
        <v>408</v>
      </c>
      <c r="T952" s="104"/>
      <c r="U952" s="102" t="s">
        <v>11</v>
      </c>
      <c r="V952" s="102" t="s">
        <v>12</v>
      </c>
      <c r="W952" s="102" t="s">
        <v>1440</v>
      </c>
      <c r="X952" s="102" t="s">
        <v>1441</v>
      </c>
      <c r="Y952" s="108">
        <v>4300</v>
      </c>
      <c r="Z952" s="113">
        <v>9191101</v>
      </c>
      <c r="AA952" s="138">
        <v>3.8143054225713499E-2</v>
      </c>
      <c r="AB952" s="111" t="s">
        <v>2533</v>
      </c>
    </row>
    <row r="953" spans="1:28" x14ac:dyDescent="0.25">
      <c r="A953" s="97" t="s">
        <v>1918</v>
      </c>
      <c r="B953" s="98">
        <v>2</v>
      </c>
      <c r="C953" s="97" t="s">
        <v>1562</v>
      </c>
      <c r="D953" s="99" t="s">
        <v>279</v>
      </c>
      <c r="E953" s="97" t="s">
        <v>4</v>
      </c>
      <c r="F953" s="100" t="s">
        <v>1077</v>
      </c>
      <c r="G953" s="99" t="s">
        <v>1078</v>
      </c>
      <c r="H953" s="101">
        <v>44019</v>
      </c>
      <c r="I953" s="101">
        <v>44035</v>
      </c>
      <c r="J953" s="102" t="s">
        <v>1051</v>
      </c>
      <c r="K953" s="103" t="s">
        <v>1079</v>
      </c>
      <c r="L953" s="104" t="s">
        <v>1080</v>
      </c>
      <c r="M953" s="105">
        <v>0</v>
      </c>
      <c r="N953" s="106">
        <v>35193.300000000003</v>
      </c>
      <c r="O953" s="103">
        <v>128357</v>
      </c>
      <c r="P953" s="101">
        <v>44035</v>
      </c>
      <c r="Q953" s="103" t="s">
        <v>1081</v>
      </c>
      <c r="R953" s="106">
        <v>35193.300000000003</v>
      </c>
      <c r="S953" s="110" t="s">
        <v>408</v>
      </c>
      <c r="T953" s="104"/>
      <c r="U953" s="102" t="s">
        <v>11</v>
      </c>
      <c r="V953" s="102" t="s">
        <v>12</v>
      </c>
      <c r="W953" s="102" t="s">
        <v>13</v>
      </c>
      <c r="X953" s="102" t="s">
        <v>14</v>
      </c>
      <c r="Y953" s="108">
        <v>4400</v>
      </c>
      <c r="Z953" s="113">
        <v>9191101</v>
      </c>
      <c r="AA953" s="138">
        <v>0.31273412316694699</v>
      </c>
      <c r="AB953" s="111" t="s">
        <v>2533</v>
      </c>
    </row>
    <row r="954" spans="1:28" x14ac:dyDescent="0.25">
      <c r="A954" s="97" t="s">
        <v>1916</v>
      </c>
      <c r="B954" s="98">
        <v>2</v>
      </c>
      <c r="C954" s="99" t="s">
        <v>1574</v>
      </c>
      <c r="D954" s="99" t="s">
        <v>279</v>
      </c>
      <c r="E954" s="97" t="s">
        <v>4</v>
      </c>
      <c r="F954" s="100" t="s">
        <v>785</v>
      </c>
      <c r="G954" s="99" t="s">
        <v>2748</v>
      </c>
      <c r="H954" s="101">
        <v>44237</v>
      </c>
      <c r="I954" s="101">
        <v>44249</v>
      </c>
      <c r="J954" s="102" t="s">
        <v>1051</v>
      </c>
      <c r="K954" s="103"/>
      <c r="L954" s="104" t="s">
        <v>2183</v>
      </c>
      <c r="M954" s="105">
        <v>0</v>
      </c>
      <c r="N954" s="106">
        <v>273.76</v>
      </c>
      <c r="O954" s="103" t="s">
        <v>1776</v>
      </c>
      <c r="P954" s="101">
        <v>44249</v>
      </c>
      <c r="Q954" s="103" t="s">
        <v>1775</v>
      </c>
      <c r="R954" s="106">
        <v>273.76</v>
      </c>
      <c r="S954" s="110" t="s">
        <v>408</v>
      </c>
      <c r="T954" s="104"/>
      <c r="U954" s="102" t="s">
        <v>11</v>
      </c>
      <c r="V954" s="102" t="s">
        <v>12</v>
      </c>
      <c r="W954" s="102" t="s">
        <v>13</v>
      </c>
      <c r="X954" s="102" t="s">
        <v>14</v>
      </c>
      <c r="Y954" s="108">
        <v>5600</v>
      </c>
      <c r="Z954" s="113">
        <v>9191101</v>
      </c>
      <c r="AA954" s="138">
        <v>1.3217177696109198E-2</v>
      </c>
      <c r="AB954" s="111" t="s">
        <v>1756</v>
      </c>
    </row>
    <row r="955" spans="1:28" x14ac:dyDescent="0.25">
      <c r="A955" s="97" t="s">
        <v>1916</v>
      </c>
      <c r="B955" s="98">
        <v>2</v>
      </c>
      <c r="C955" s="99" t="s">
        <v>1574</v>
      </c>
      <c r="D955" s="99" t="s">
        <v>279</v>
      </c>
      <c r="E955" s="97" t="s">
        <v>4</v>
      </c>
      <c r="F955" s="100" t="s">
        <v>785</v>
      </c>
      <c r="G955" s="99" t="s">
        <v>2748</v>
      </c>
      <c r="H955" s="101">
        <v>44237</v>
      </c>
      <c r="I955" s="101">
        <v>44249</v>
      </c>
      <c r="J955" s="102" t="s">
        <v>1051</v>
      </c>
      <c r="K955" s="103"/>
      <c r="L955" s="104" t="s">
        <v>2183</v>
      </c>
      <c r="M955" s="105">
        <v>0</v>
      </c>
      <c r="N955" s="106">
        <v>136.88</v>
      </c>
      <c r="O955" s="103" t="s">
        <v>1777</v>
      </c>
      <c r="P955" s="101">
        <v>44249</v>
      </c>
      <c r="Q955" s="103" t="s">
        <v>1775</v>
      </c>
      <c r="R955" s="106">
        <v>136.88</v>
      </c>
      <c r="S955" s="110" t="s">
        <v>408</v>
      </c>
      <c r="T955" s="104"/>
      <c r="U955" s="102" t="s">
        <v>11</v>
      </c>
      <c r="V955" s="102" t="s">
        <v>12</v>
      </c>
      <c r="W955" s="102" t="s">
        <v>13</v>
      </c>
      <c r="X955" s="102" t="s">
        <v>14</v>
      </c>
      <c r="Y955" s="108">
        <v>5600</v>
      </c>
      <c r="Z955" s="113">
        <v>9191101</v>
      </c>
      <c r="AA955" s="138">
        <v>6.6085888480545991E-3</v>
      </c>
      <c r="AB955" s="111" t="s">
        <v>1756</v>
      </c>
    </row>
    <row r="956" spans="1:28" x14ac:dyDescent="0.25">
      <c r="A956" s="97" t="s">
        <v>1916</v>
      </c>
      <c r="B956" s="98">
        <v>2</v>
      </c>
      <c r="C956" s="99" t="s">
        <v>1574</v>
      </c>
      <c r="D956" s="99" t="s">
        <v>279</v>
      </c>
      <c r="E956" s="97" t="s">
        <v>4</v>
      </c>
      <c r="F956" s="100" t="s">
        <v>785</v>
      </c>
      <c r="G956" s="99" t="s">
        <v>2748</v>
      </c>
      <c r="H956" s="101">
        <v>44237</v>
      </c>
      <c r="I956" s="101">
        <v>44249</v>
      </c>
      <c r="J956" s="102" t="s">
        <v>1051</v>
      </c>
      <c r="K956" s="103"/>
      <c r="L956" s="104" t="s">
        <v>2183</v>
      </c>
      <c r="M956" s="105">
        <v>0</v>
      </c>
      <c r="N956" s="106">
        <v>136.87</v>
      </c>
      <c r="O956" s="103" t="s">
        <v>1778</v>
      </c>
      <c r="P956" s="101">
        <v>44249</v>
      </c>
      <c r="Q956" s="103" t="s">
        <v>1775</v>
      </c>
      <c r="R956" s="106">
        <v>136.87</v>
      </c>
      <c r="S956" s="110" t="s">
        <v>408</v>
      </c>
      <c r="T956" s="104"/>
      <c r="U956" s="102" t="s">
        <v>11</v>
      </c>
      <c r="V956" s="102" t="s">
        <v>12</v>
      </c>
      <c r="W956" s="102" t="s">
        <v>13</v>
      </c>
      <c r="X956" s="102" t="s">
        <v>14</v>
      </c>
      <c r="Y956" s="108">
        <v>5600</v>
      </c>
      <c r="Z956" s="113">
        <v>9191101</v>
      </c>
      <c r="AA956" s="138">
        <v>6.6081060464146194E-3</v>
      </c>
      <c r="AB956" s="111" t="s">
        <v>1756</v>
      </c>
    </row>
    <row r="957" spans="1:28" x14ac:dyDescent="0.25">
      <c r="A957" s="97" t="s">
        <v>1916</v>
      </c>
      <c r="B957" s="98">
        <v>2</v>
      </c>
      <c r="C957" s="99" t="s">
        <v>1574</v>
      </c>
      <c r="D957" s="99" t="s">
        <v>279</v>
      </c>
      <c r="E957" s="97" t="s">
        <v>4</v>
      </c>
      <c r="F957" s="100" t="s">
        <v>785</v>
      </c>
      <c r="G957" s="99" t="s">
        <v>2748</v>
      </c>
      <c r="H957" s="101">
        <v>44237</v>
      </c>
      <c r="I957" s="101">
        <v>44249</v>
      </c>
      <c r="J957" s="102" t="s">
        <v>1051</v>
      </c>
      <c r="K957" s="103"/>
      <c r="L957" s="104" t="s">
        <v>2183</v>
      </c>
      <c r="M957" s="105">
        <v>0</v>
      </c>
      <c r="N957" s="106">
        <v>273.76</v>
      </c>
      <c r="O957" s="103" t="s">
        <v>1779</v>
      </c>
      <c r="P957" s="101">
        <v>44249</v>
      </c>
      <c r="Q957" s="103" t="s">
        <v>1775</v>
      </c>
      <c r="R957" s="106">
        <v>273.76</v>
      </c>
      <c r="S957" s="110" t="s">
        <v>408</v>
      </c>
      <c r="T957" s="104"/>
      <c r="U957" s="102" t="s">
        <v>11</v>
      </c>
      <c r="V957" s="102" t="s">
        <v>12</v>
      </c>
      <c r="W957" s="102" t="s">
        <v>13</v>
      </c>
      <c r="X957" s="102" t="s">
        <v>14</v>
      </c>
      <c r="Y957" s="108">
        <v>5600</v>
      </c>
      <c r="Z957" s="113">
        <v>9191101</v>
      </c>
      <c r="AA957" s="138">
        <v>1.3217177696109198E-2</v>
      </c>
      <c r="AB957" s="111" t="s">
        <v>1756</v>
      </c>
    </row>
    <row r="958" spans="1:28" x14ac:dyDescent="0.25">
      <c r="A958" s="97" t="s">
        <v>1916</v>
      </c>
      <c r="B958" s="98">
        <v>2</v>
      </c>
      <c r="C958" s="99" t="s">
        <v>1574</v>
      </c>
      <c r="D958" s="99" t="s">
        <v>279</v>
      </c>
      <c r="E958" s="97" t="s">
        <v>4</v>
      </c>
      <c r="F958" s="100" t="s">
        <v>785</v>
      </c>
      <c r="G958" s="99" t="s">
        <v>2748</v>
      </c>
      <c r="H958" s="101">
        <v>44237</v>
      </c>
      <c r="I958" s="101">
        <v>44249</v>
      </c>
      <c r="J958" s="102" t="s">
        <v>1051</v>
      </c>
      <c r="K958" s="103"/>
      <c r="L958" s="104" t="s">
        <v>2183</v>
      </c>
      <c r="M958" s="105">
        <v>0</v>
      </c>
      <c r="N958" s="106">
        <v>136.86000000000001</v>
      </c>
      <c r="O958" s="103" t="s">
        <v>1780</v>
      </c>
      <c r="P958" s="101">
        <v>44249</v>
      </c>
      <c r="Q958" s="103" t="s">
        <v>1775</v>
      </c>
      <c r="R958" s="106">
        <v>136.86000000000001</v>
      </c>
      <c r="S958" s="110" t="s">
        <v>408</v>
      </c>
      <c r="T958" s="104"/>
      <c r="U958" s="102" t="s">
        <v>11</v>
      </c>
      <c r="V958" s="102" t="s">
        <v>12</v>
      </c>
      <c r="W958" s="102" t="s">
        <v>13</v>
      </c>
      <c r="X958" s="102" t="s">
        <v>14</v>
      </c>
      <c r="Y958" s="108">
        <v>5600</v>
      </c>
      <c r="Z958" s="113">
        <v>9191101</v>
      </c>
      <c r="AA958" s="138">
        <v>6.6076232447746389E-3</v>
      </c>
      <c r="AB958" s="111" t="s">
        <v>1756</v>
      </c>
    </row>
    <row r="959" spans="1:28" x14ac:dyDescent="0.25">
      <c r="A959" s="97" t="s">
        <v>1916</v>
      </c>
      <c r="B959" s="98">
        <v>2</v>
      </c>
      <c r="C959" s="99" t="s">
        <v>1574</v>
      </c>
      <c r="D959" s="99" t="s">
        <v>279</v>
      </c>
      <c r="E959" s="97" t="s">
        <v>4</v>
      </c>
      <c r="F959" s="100" t="s">
        <v>785</v>
      </c>
      <c r="G959" s="99" t="s">
        <v>2748</v>
      </c>
      <c r="H959" s="101">
        <v>44237</v>
      </c>
      <c r="I959" s="101">
        <v>44279</v>
      </c>
      <c r="J959" s="102" t="s">
        <v>1051</v>
      </c>
      <c r="K959" s="103"/>
      <c r="L959" s="104" t="s">
        <v>2183</v>
      </c>
      <c r="M959" s="105">
        <v>0</v>
      </c>
      <c r="N959" s="106">
        <v>136.87</v>
      </c>
      <c r="O959" s="103" t="s">
        <v>2224</v>
      </c>
      <c r="P959" s="101">
        <v>44279</v>
      </c>
      <c r="Q959" s="103" t="s">
        <v>2225</v>
      </c>
      <c r="R959" s="106">
        <v>136.87</v>
      </c>
      <c r="S959" s="110" t="s">
        <v>408</v>
      </c>
      <c r="T959" s="104"/>
      <c r="U959" s="102" t="s">
        <v>11</v>
      </c>
      <c r="V959" s="102" t="s">
        <v>12</v>
      </c>
      <c r="W959" s="102" t="s">
        <v>13</v>
      </c>
      <c r="X959" s="102" t="s">
        <v>14</v>
      </c>
      <c r="Y959" s="108">
        <v>5600</v>
      </c>
      <c r="Z959" s="108">
        <v>9191101</v>
      </c>
      <c r="AA959" s="138">
        <v>6.6081060464146194E-3</v>
      </c>
      <c r="AB959" s="111" t="s">
        <v>1756</v>
      </c>
    </row>
    <row r="960" spans="1:28" x14ac:dyDescent="0.25">
      <c r="A960" s="97" t="s">
        <v>1916</v>
      </c>
      <c r="B960" s="98">
        <v>2</v>
      </c>
      <c r="C960" s="97" t="s">
        <v>1574</v>
      </c>
      <c r="D960" s="99" t="s">
        <v>279</v>
      </c>
      <c r="E960" s="97" t="s">
        <v>4</v>
      </c>
      <c r="F960" s="97" t="s">
        <v>785</v>
      </c>
      <c r="G960" s="99" t="s">
        <v>2748</v>
      </c>
      <c r="H960" s="101">
        <v>44237</v>
      </c>
      <c r="I960" s="101">
        <v>44279</v>
      </c>
      <c r="J960" s="102" t="s">
        <v>1051</v>
      </c>
      <c r="K960" s="103"/>
      <c r="L960" s="97" t="s">
        <v>2183</v>
      </c>
      <c r="M960" s="105">
        <v>0</v>
      </c>
      <c r="N960" s="114">
        <v>273.75</v>
      </c>
      <c r="O960" s="103" t="s">
        <v>2226</v>
      </c>
      <c r="P960" s="101">
        <v>44279</v>
      </c>
      <c r="Q960" s="103" t="s">
        <v>2225</v>
      </c>
      <c r="R960" s="114">
        <v>273.75</v>
      </c>
      <c r="S960" s="98" t="s">
        <v>408</v>
      </c>
      <c r="T960" s="103"/>
      <c r="U960" s="102" t="s">
        <v>11</v>
      </c>
      <c r="V960" s="102" t="s">
        <v>12</v>
      </c>
      <c r="W960" s="102" t="s">
        <v>13</v>
      </c>
      <c r="X960" s="102" t="s">
        <v>14</v>
      </c>
      <c r="Y960" s="113">
        <v>5600</v>
      </c>
      <c r="Z960" s="113">
        <v>9191101</v>
      </c>
      <c r="AA960" s="138">
        <v>1.3216694894469218E-2</v>
      </c>
      <c r="AB960" s="115" t="s">
        <v>1756</v>
      </c>
    </row>
    <row r="961" spans="1:28" x14ac:dyDescent="0.25">
      <c r="A961" s="97" t="s">
        <v>1916</v>
      </c>
      <c r="B961" s="98">
        <v>2</v>
      </c>
      <c r="C961" s="97" t="s">
        <v>1574</v>
      </c>
      <c r="D961" s="97" t="s">
        <v>279</v>
      </c>
      <c r="E961" s="97" t="s">
        <v>4</v>
      </c>
      <c r="F961" s="97" t="s">
        <v>785</v>
      </c>
      <c r="G961" s="99" t="s">
        <v>2748</v>
      </c>
      <c r="H961" s="101">
        <v>44237</v>
      </c>
      <c r="I961" s="101">
        <v>44279</v>
      </c>
      <c r="J961" s="102" t="s">
        <v>1051</v>
      </c>
      <c r="K961" s="103"/>
      <c r="L961" s="97" t="s">
        <v>2183</v>
      </c>
      <c r="M961" s="105">
        <v>0</v>
      </c>
      <c r="N961" s="114">
        <v>136.87</v>
      </c>
      <c r="O961" s="103" t="s">
        <v>2227</v>
      </c>
      <c r="P961" s="101">
        <v>44279</v>
      </c>
      <c r="Q961" s="103" t="s">
        <v>2225</v>
      </c>
      <c r="R961" s="105">
        <v>136.87</v>
      </c>
      <c r="S961" s="98" t="s">
        <v>408</v>
      </c>
      <c r="T961" s="103"/>
      <c r="U961" s="102" t="s">
        <v>11</v>
      </c>
      <c r="V961" s="102" t="s">
        <v>12</v>
      </c>
      <c r="W961" s="102" t="s">
        <v>13</v>
      </c>
      <c r="X961" s="102" t="s">
        <v>14</v>
      </c>
      <c r="Y961" s="113">
        <v>5600</v>
      </c>
      <c r="Z961" s="113">
        <v>9191101</v>
      </c>
      <c r="AA961" s="138">
        <v>6.6081060464146194E-3</v>
      </c>
      <c r="AB961" s="115" t="s">
        <v>1756</v>
      </c>
    </row>
    <row r="962" spans="1:28" x14ac:dyDescent="0.25">
      <c r="A962" s="97" t="s">
        <v>1916</v>
      </c>
      <c r="B962" s="98">
        <v>2</v>
      </c>
      <c r="C962" s="97" t="s">
        <v>1574</v>
      </c>
      <c r="D962" s="97" t="s">
        <v>279</v>
      </c>
      <c r="E962" s="97" t="s">
        <v>4</v>
      </c>
      <c r="F962" s="97" t="s">
        <v>785</v>
      </c>
      <c r="G962" s="99" t="s">
        <v>2748</v>
      </c>
      <c r="H962" s="101">
        <v>44237</v>
      </c>
      <c r="I962" s="101">
        <v>44279</v>
      </c>
      <c r="J962" s="102" t="s">
        <v>1051</v>
      </c>
      <c r="K962" s="103"/>
      <c r="L962" s="97" t="s">
        <v>2183</v>
      </c>
      <c r="M962" s="105">
        <v>0</v>
      </c>
      <c r="N962" s="114">
        <v>136.87</v>
      </c>
      <c r="O962" s="103" t="s">
        <v>2228</v>
      </c>
      <c r="P962" s="101">
        <v>44279</v>
      </c>
      <c r="Q962" s="103" t="s">
        <v>2225</v>
      </c>
      <c r="R962" s="106">
        <v>136.87</v>
      </c>
      <c r="S962" s="98" t="s">
        <v>408</v>
      </c>
      <c r="T962" s="103"/>
      <c r="U962" s="102" t="s">
        <v>11</v>
      </c>
      <c r="V962" s="102" t="s">
        <v>12</v>
      </c>
      <c r="W962" s="102" t="s">
        <v>13</v>
      </c>
      <c r="X962" s="102" t="s">
        <v>14</v>
      </c>
      <c r="Y962" s="113">
        <v>5600</v>
      </c>
      <c r="Z962" s="113">
        <v>9191101</v>
      </c>
      <c r="AA962" s="138">
        <v>6.6081060464146194E-3</v>
      </c>
      <c r="AB962" s="115" t="s">
        <v>1756</v>
      </c>
    </row>
    <row r="963" spans="1:28" x14ac:dyDescent="0.25">
      <c r="A963" s="97" t="s">
        <v>1916</v>
      </c>
      <c r="B963" s="98">
        <v>2</v>
      </c>
      <c r="C963" s="97" t="s">
        <v>1574</v>
      </c>
      <c r="D963" s="99" t="s">
        <v>279</v>
      </c>
      <c r="E963" s="97" t="s">
        <v>4</v>
      </c>
      <c r="F963" s="97" t="s">
        <v>785</v>
      </c>
      <c r="G963" s="99" t="s">
        <v>2748</v>
      </c>
      <c r="H963" s="101">
        <v>44237</v>
      </c>
      <c r="I963" s="101">
        <v>44279</v>
      </c>
      <c r="J963" s="102" t="s">
        <v>1051</v>
      </c>
      <c r="K963" s="103"/>
      <c r="L963" s="97" t="s">
        <v>2183</v>
      </c>
      <c r="M963" s="114">
        <v>0</v>
      </c>
      <c r="N963" s="114">
        <v>273.75</v>
      </c>
      <c r="O963" s="103" t="s">
        <v>2229</v>
      </c>
      <c r="P963" s="101">
        <v>44279</v>
      </c>
      <c r="Q963" s="103" t="s">
        <v>2225</v>
      </c>
      <c r="R963" s="105">
        <v>273.75</v>
      </c>
      <c r="S963" s="98" t="s">
        <v>408</v>
      </c>
      <c r="T963" s="103"/>
      <c r="U963" s="102" t="s">
        <v>11</v>
      </c>
      <c r="V963" s="102" t="s">
        <v>12</v>
      </c>
      <c r="W963" s="102" t="s">
        <v>13</v>
      </c>
      <c r="X963" s="102" t="s">
        <v>14</v>
      </c>
      <c r="Y963" s="113">
        <v>5600</v>
      </c>
      <c r="Z963" s="113">
        <v>9191101</v>
      </c>
      <c r="AA963" s="138">
        <v>1.3216694894469218E-2</v>
      </c>
      <c r="AB963" s="115" t="s">
        <v>1756</v>
      </c>
    </row>
    <row r="964" spans="1:28" x14ac:dyDescent="0.25">
      <c r="A964" s="97" t="s">
        <v>1916</v>
      </c>
      <c r="B964" s="98">
        <v>2</v>
      </c>
      <c r="C964" s="97" t="s">
        <v>1574</v>
      </c>
      <c r="D964" s="99" t="s">
        <v>279</v>
      </c>
      <c r="E964" s="97" t="s">
        <v>4</v>
      </c>
      <c r="F964" s="100" t="s">
        <v>785</v>
      </c>
      <c r="G964" s="99" t="s">
        <v>2748</v>
      </c>
      <c r="H964" s="101">
        <v>44237</v>
      </c>
      <c r="I964" s="101">
        <v>44342</v>
      </c>
      <c r="J964" s="102" t="s">
        <v>1051</v>
      </c>
      <c r="K964" s="103"/>
      <c r="L964" s="97" t="s">
        <v>2183</v>
      </c>
      <c r="M964" s="105">
        <v>0</v>
      </c>
      <c r="N964" s="106">
        <v>273.76</v>
      </c>
      <c r="O964" s="103" t="s">
        <v>2571</v>
      </c>
      <c r="P964" s="101">
        <v>44342</v>
      </c>
      <c r="Q964" s="103" t="s">
        <v>2572</v>
      </c>
      <c r="R964" s="106">
        <v>273.76</v>
      </c>
      <c r="S964" s="98" t="s">
        <v>408</v>
      </c>
      <c r="T964" s="104"/>
      <c r="U964" s="102" t="s">
        <v>11</v>
      </c>
      <c r="V964" s="102" t="s">
        <v>12</v>
      </c>
      <c r="W964" s="102" t="s">
        <v>13</v>
      </c>
      <c r="X964" s="102" t="s">
        <v>14</v>
      </c>
      <c r="Y964" s="108">
        <v>5600</v>
      </c>
      <c r="Z964" s="113">
        <v>9191101</v>
      </c>
      <c r="AA964" s="138">
        <v>1.3217177696109198E-2</v>
      </c>
      <c r="AB964" s="99" t="s">
        <v>1756</v>
      </c>
    </row>
    <row r="965" spans="1:28" x14ac:dyDescent="0.25">
      <c r="A965" s="97" t="s">
        <v>1916</v>
      </c>
      <c r="B965" s="98">
        <v>2</v>
      </c>
      <c r="C965" s="97" t="s">
        <v>1574</v>
      </c>
      <c r="D965" s="99" t="s">
        <v>279</v>
      </c>
      <c r="E965" s="97" t="s">
        <v>4</v>
      </c>
      <c r="F965" s="97" t="s">
        <v>785</v>
      </c>
      <c r="G965" s="99" t="s">
        <v>2748</v>
      </c>
      <c r="H965" s="101">
        <v>44237</v>
      </c>
      <c r="I965" s="101">
        <v>44342</v>
      </c>
      <c r="J965" s="102" t="s">
        <v>1051</v>
      </c>
      <c r="K965" s="103"/>
      <c r="L965" s="97" t="s">
        <v>2183</v>
      </c>
      <c r="M965" s="105">
        <v>0</v>
      </c>
      <c r="N965" s="114">
        <v>136.87</v>
      </c>
      <c r="O965" s="103" t="s">
        <v>2573</v>
      </c>
      <c r="P965" s="101">
        <v>44342</v>
      </c>
      <c r="Q965" s="103" t="s">
        <v>2572</v>
      </c>
      <c r="R965" s="105">
        <v>136.87</v>
      </c>
      <c r="S965" s="98" t="s">
        <v>408</v>
      </c>
      <c r="T965" s="103"/>
      <c r="U965" s="102" t="s">
        <v>11</v>
      </c>
      <c r="V965" s="102" t="s">
        <v>12</v>
      </c>
      <c r="W965" s="102" t="s">
        <v>13</v>
      </c>
      <c r="X965" s="102" t="s">
        <v>14</v>
      </c>
      <c r="Y965" s="113">
        <v>5600</v>
      </c>
      <c r="Z965" s="113">
        <v>9191101</v>
      </c>
      <c r="AA965" s="138">
        <v>6.6081060464146194E-3</v>
      </c>
      <c r="AB965" s="115" t="s">
        <v>1756</v>
      </c>
    </row>
    <row r="966" spans="1:28" x14ac:dyDescent="0.25">
      <c r="A966" s="97" t="s">
        <v>1916</v>
      </c>
      <c r="B966" s="98">
        <v>2</v>
      </c>
      <c r="C966" s="99" t="s">
        <v>1574</v>
      </c>
      <c r="D966" s="99" t="s">
        <v>279</v>
      </c>
      <c r="E966" s="97" t="s">
        <v>4</v>
      </c>
      <c r="F966" s="100" t="s">
        <v>785</v>
      </c>
      <c r="G966" s="99" t="s">
        <v>2748</v>
      </c>
      <c r="H966" s="101">
        <v>44237</v>
      </c>
      <c r="I966" s="101">
        <v>44342</v>
      </c>
      <c r="J966" s="102" t="s">
        <v>1051</v>
      </c>
      <c r="K966" s="103"/>
      <c r="L966" s="104" t="s">
        <v>2183</v>
      </c>
      <c r="M966" s="105">
        <v>0</v>
      </c>
      <c r="N966" s="106">
        <v>136.87</v>
      </c>
      <c r="O966" s="103" t="s">
        <v>2574</v>
      </c>
      <c r="P966" s="101">
        <v>44342</v>
      </c>
      <c r="Q966" s="103" t="s">
        <v>2572</v>
      </c>
      <c r="R966" s="106">
        <v>136.87</v>
      </c>
      <c r="S966" s="98" t="s">
        <v>408</v>
      </c>
      <c r="T966" s="104"/>
      <c r="U966" s="102" t="s">
        <v>11</v>
      </c>
      <c r="V966" s="102" t="s">
        <v>12</v>
      </c>
      <c r="W966" s="102" t="s">
        <v>13</v>
      </c>
      <c r="X966" s="102" t="s">
        <v>14</v>
      </c>
      <c r="Y966" s="108">
        <v>5600</v>
      </c>
      <c r="Z966" s="113">
        <v>9191101</v>
      </c>
      <c r="AA966" s="138">
        <v>6.6081060464146194E-3</v>
      </c>
      <c r="AB966" s="111" t="s">
        <v>1756</v>
      </c>
    </row>
    <row r="967" spans="1:28" x14ac:dyDescent="0.25">
      <c r="A967" s="97" t="s">
        <v>1916</v>
      </c>
      <c r="B967" s="98">
        <v>2</v>
      </c>
      <c r="C967" s="99" t="s">
        <v>1574</v>
      </c>
      <c r="D967" s="99" t="s">
        <v>279</v>
      </c>
      <c r="E967" s="97" t="s">
        <v>4</v>
      </c>
      <c r="F967" s="100" t="s">
        <v>785</v>
      </c>
      <c r="G967" s="97" t="s">
        <v>2748</v>
      </c>
      <c r="H967" s="101">
        <v>44237</v>
      </c>
      <c r="I967" s="101">
        <v>44342</v>
      </c>
      <c r="J967" s="102" t="s">
        <v>1051</v>
      </c>
      <c r="K967" s="112"/>
      <c r="L967" s="104" t="s">
        <v>2183</v>
      </c>
      <c r="M967" s="105">
        <v>0</v>
      </c>
      <c r="N967" s="105">
        <v>136.87</v>
      </c>
      <c r="O967" s="103" t="s">
        <v>2575</v>
      </c>
      <c r="P967" s="101">
        <v>44342</v>
      </c>
      <c r="Q967" s="103" t="s">
        <v>2572</v>
      </c>
      <c r="R967" s="106">
        <v>136.87</v>
      </c>
      <c r="S967" s="98" t="s">
        <v>408</v>
      </c>
      <c r="T967" s="104"/>
      <c r="U967" s="102" t="s">
        <v>11</v>
      </c>
      <c r="V967" s="102" t="s">
        <v>12</v>
      </c>
      <c r="W967" s="102" t="s">
        <v>13</v>
      </c>
      <c r="X967" s="102" t="s">
        <v>14</v>
      </c>
      <c r="Y967" s="108">
        <v>5600</v>
      </c>
      <c r="Z967" s="113">
        <v>9191101</v>
      </c>
      <c r="AA967" s="138">
        <v>6.6081060464146194E-3</v>
      </c>
      <c r="AB967" s="104" t="s">
        <v>1756</v>
      </c>
    </row>
    <row r="968" spans="1:28" x14ac:dyDescent="0.25">
      <c r="A968" s="97" t="s">
        <v>1916</v>
      </c>
      <c r="B968" s="98">
        <v>2</v>
      </c>
      <c r="C968" s="99" t="s">
        <v>1574</v>
      </c>
      <c r="D968" s="99" t="s">
        <v>279</v>
      </c>
      <c r="E968" s="97" t="s">
        <v>4</v>
      </c>
      <c r="F968" s="100" t="s">
        <v>785</v>
      </c>
      <c r="G968" s="97" t="s">
        <v>2748</v>
      </c>
      <c r="H968" s="101">
        <v>44237</v>
      </c>
      <c r="I968" s="101">
        <v>44370</v>
      </c>
      <c r="J968" s="102" t="s">
        <v>1051</v>
      </c>
      <c r="K968" s="112"/>
      <c r="L968" s="104" t="s">
        <v>2183</v>
      </c>
      <c r="M968" s="105">
        <v>0</v>
      </c>
      <c r="N968" s="105">
        <v>136.87</v>
      </c>
      <c r="O968" s="103" t="s">
        <v>2687</v>
      </c>
      <c r="P968" s="101">
        <v>44370</v>
      </c>
      <c r="Q968" s="103" t="s">
        <v>2688</v>
      </c>
      <c r="R968" s="106">
        <v>136.87</v>
      </c>
      <c r="S968" s="98" t="s">
        <v>408</v>
      </c>
      <c r="T968" s="104"/>
      <c r="U968" s="102" t="s">
        <v>11</v>
      </c>
      <c r="V968" s="102" t="s">
        <v>12</v>
      </c>
      <c r="W968" s="102" t="s">
        <v>13</v>
      </c>
      <c r="X968" s="102" t="s">
        <v>14</v>
      </c>
      <c r="Y968" s="108">
        <v>5600</v>
      </c>
      <c r="Z968" s="113">
        <v>9191101</v>
      </c>
      <c r="AA968" s="138">
        <v>6.6081060464146194E-3</v>
      </c>
      <c r="AB968" s="104" t="s">
        <v>1756</v>
      </c>
    </row>
    <row r="969" spans="1:28" x14ac:dyDescent="0.25">
      <c r="A969" s="97" t="s">
        <v>1916</v>
      </c>
      <c r="B969" s="98">
        <v>2</v>
      </c>
      <c r="C969" s="99" t="s">
        <v>1574</v>
      </c>
      <c r="D969" s="99" t="s">
        <v>279</v>
      </c>
      <c r="E969" s="97" t="s">
        <v>4</v>
      </c>
      <c r="F969" s="100" t="s">
        <v>785</v>
      </c>
      <c r="G969" s="97" t="s">
        <v>2748</v>
      </c>
      <c r="H969" s="101">
        <v>44237</v>
      </c>
      <c r="I969" s="101">
        <v>44370</v>
      </c>
      <c r="J969" s="102" t="s">
        <v>1051</v>
      </c>
      <c r="K969" s="103"/>
      <c r="L969" s="104" t="s">
        <v>2183</v>
      </c>
      <c r="M969" s="105">
        <v>0</v>
      </c>
      <c r="N969" s="106">
        <v>273.76</v>
      </c>
      <c r="O969" s="103" t="s">
        <v>2689</v>
      </c>
      <c r="P969" s="101">
        <v>44370</v>
      </c>
      <c r="Q969" s="103" t="s">
        <v>2688</v>
      </c>
      <c r="R969" s="106">
        <v>273.76</v>
      </c>
      <c r="S969" s="98" t="s">
        <v>408</v>
      </c>
      <c r="T969" s="104"/>
      <c r="U969" s="102" t="s">
        <v>11</v>
      </c>
      <c r="V969" s="102" t="s">
        <v>12</v>
      </c>
      <c r="W969" s="102" t="s">
        <v>13</v>
      </c>
      <c r="X969" s="102" t="s">
        <v>14</v>
      </c>
      <c r="Y969" s="108">
        <v>5600</v>
      </c>
      <c r="Z969" s="113">
        <v>9191101</v>
      </c>
      <c r="AA969" s="138">
        <v>1.3217177696109198E-2</v>
      </c>
      <c r="AB969" s="104" t="s">
        <v>1756</v>
      </c>
    </row>
    <row r="970" spans="1:28" x14ac:dyDescent="0.25">
      <c r="A970" s="97" t="s">
        <v>1916</v>
      </c>
      <c r="B970" s="98">
        <v>2</v>
      </c>
      <c r="C970" s="99" t="s">
        <v>1574</v>
      </c>
      <c r="D970" s="99" t="s">
        <v>279</v>
      </c>
      <c r="E970" s="97" t="s">
        <v>4</v>
      </c>
      <c r="F970" s="100" t="s">
        <v>785</v>
      </c>
      <c r="G970" s="99" t="s">
        <v>2748</v>
      </c>
      <c r="H970" s="101">
        <v>44237</v>
      </c>
      <c r="I970" s="101">
        <v>44370</v>
      </c>
      <c r="J970" s="102" t="s">
        <v>1051</v>
      </c>
      <c r="K970" s="103"/>
      <c r="L970" s="99" t="s">
        <v>2183</v>
      </c>
      <c r="M970" s="105">
        <v>0</v>
      </c>
      <c r="N970" s="106">
        <v>136.87</v>
      </c>
      <c r="O970" s="103" t="s">
        <v>2690</v>
      </c>
      <c r="P970" s="101">
        <v>44370</v>
      </c>
      <c r="Q970" s="103" t="s">
        <v>2688</v>
      </c>
      <c r="R970" s="106">
        <v>136.87</v>
      </c>
      <c r="S970" s="98" t="s">
        <v>408</v>
      </c>
      <c r="T970" s="104"/>
      <c r="U970" s="102" t="s">
        <v>11</v>
      </c>
      <c r="V970" s="102" t="s">
        <v>12</v>
      </c>
      <c r="W970" s="102" t="s">
        <v>13</v>
      </c>
      <c r="X970" s="102" t="s">
        <v>14</v>
      </c>
      <c r="Y970" s="108">
        <v>5600</v>
      </c>
      <c r="Z970" s="113">
        <v>9191101</v>
      </c>
      <c r="AA970" s="138">
        <v>6.6081060464146194E-3</v>
      </c>
      <c r="AB970" s="99" t="s">
        <v>1756</v>
      </c>
    </row>
    <row r="971" spans="1:28" x14ac:dyDescent="0.25">
      <c r="A971" s="97" t="s">
        <v>1916</v>
      </c>
      <c r="B971" s="98">
        <v>2</v>
      </c>
      <c r="C971" s="99" t="s">
        <v>1574</v>
      </c>
      <c r="D971" s="99" t="s">
        <v>279</v>
      </c>
      <c r="E971" s="97" t="s">
        <v>4</v>
      </c>
      <c r="F971" s="100" t="s">
        <v>785</v>
      </c>
      <c r="G971" s="99" t="s">
        <v>2748</v>
      </c>
      <c r="H971" s="101">
        <v>44237</v>
      </c>
      <c r="I971" s="101">
        <v>44370</v>
      </c>
      <c r="J971" s="102" t="s">
        <v>1051</v>
      </c>
      <c r="K971" s="103"/>
      <c r="L971" s="99" t="s">
        <v>2183</v>
      </c>
      <c r="M971" s="105">
        <v>0</v>
      </c>
      <c r="N971" s="106">
        <v>136.87</v>
      </c>
      <c r="O971" s="103" t="s">
        <v>2691</v>
      </c>
      <c r="P971" s="101">
        <v>44370</v>
      </c>
      <c r="Q971" s="103" t="s">
        <v>2688</v>
      </c>
      <c r="R971" s="106">
        <v>136.87</v>
      </c>
      <c r="S971" s="98" t="s">
        <v>408</v>
      </c>
      <c r="T971" s="104"/>
      <c r="U971" s="102" t="s">
        <v>11</v>
      </c>
      <c r="V971" s="102" t="s">
        <v>12</v>
      </c>
      <c r="W971" s="102" t="s">
        <v>13</v>
      </c>
      <c r="X971" s="102" t="s">
        <v>14</v>
      </c>
      <c r="Y971" s="108">
        <v>5600</v>
      </c>
      <c r="Z971" s="113">
        <v>9191101</v>
      </c>
      <c r="AA971" s="138">
        <v>6.6081060464146194E-3</v>
      </c>
      <c r="AB971" s="99" t="s">
        <v>1756</v>
      </c>
    </row>
    <row r="972" spans="1:28" x14ac:dyDescent="0.25">
      <c r="A972" s="97" t="s">
        <v>1916</v>
      </c>
      <c r="B972" s="98">
        <v>2</v>
      </c>
      <c r="C972" s="99" t="s">
        <v>1574</v>
      </c>
      <c r="D972" s="99" t="s">
        <v>279</v>
      </c>
      <c r="E972" s="97" t="s">
        <v>4</v>
      </c>
      <c r="F972" s="100" t="s">
        <v>785</v>
      </c>
      <c r="G972" s="99" t="s">
        <v>2748</v>
      </c>
      <c r="H972" s="101">
        <v>44237</v>
      </c>
      <c r="I972" s="101">
        <v>44370</v>
      </c>
      <c r="J972" s="102" t="s">
        <v>1051</v>
      </c>
      <c r="K972" s="103"/>
      <c r="L972" s="99" t="s">
        <v>2183</v>
      </c>
      <c r="M972" s="105">
        <v>0</v>
      </c>
      <c r="N972" s="106">
        <v>273.76</v>
      </c>
      <c r="O972" s="103" t="s">
        <v>2692</v>
      </c>
      <c r="P972" s="101">
        <v>44370</v>
      </c>
      <c r="Q972" s="103" t="s">
        <v>2688</v>
      </c>
      <c r="R972" s="106">
        <v>273.76</v>
      </c>
      <c r="S972" s="98" t="s">
        <v>408</v>
      </c>
      <c r="T972" s="104"/>
      <c r="U972" s="102" t="s">
        <v>11</v>
      </c>
      <c r="V972" s="102" t="s">
        <v>12</v>
      </c>
      <c r="W972" s="102" t="s">
        <v>13</v>
      </c>
      <c r="X972" s="102" t="s">
        <v>14</v>
      </c>
      <c r="Y972" s="108">
        <v>5600</v>
      </c>
      <c r="Z972" s="113">
        <v>9191101</v>
      </c>
      <c r="AA972" s="138">
        <v>1.3217177696109198E-2</v>
      </c>
      <c r="AB972" s="99" t="s">
        <v>1756</v>
      </c>
    </row>
    <row r="973" spans="1:28" x14ac:dyDescent="0.25">
      <c r="A973" s="97" t="s">
        <v>1916</v>
      </c>
      <c r="B973" s="98">
        <v>2</v>
      </c>
      <c r="C973" s="99" t="s">
        <v>1574</v>
      </c>
      <c r="D973" s="99" t="s">
        <v>279</v>
      </c>
      <c r="E973" s="97" t="s">
        <v>4</v>
      </c>
      <c r="F973" s="100" t="s">
        <v>785</v>
      </c>
      <c r="G973" s="97" t="s">
        <v>2748</v>
      </c>
      <c r="H973" s="101">
        <v>44237</v>
      </c>
      <c r="I973" s="101">
        <v>44377</v>
      </c>
      <c r="J973" s="102" t="s">
        <v>1051</v>
      </c>
      <c r="K973" s="103"/>
      <c r="L973" s="99" t="s">
        <v>2183</v>
      </c>
      <c r="M973" s="105">
        <v>0</v>
      </c>
      <c r="N973" s="106">
        <v>136.87</v>
      </c>
      <c r="O973" s="103" t="s">
        <v>2722</v>
      </c>
      <c r="P973" s="101">
        <v>44377</v>
      </c>
      <c r="Q973" s="103" t="s">
        <v>2723</v>
      </c>
      <c r="R973" s="106">
        <v>136.87</v>
      </c>
      <c r="S973" s="98" t="s">
        <v>408</v>
      </c>
      <c r="T973" s="104"/>
      <c r="U973" s="102" t="s">
        <v>11</v>
      </c>
      <c r="V973" s="102" t="s">
        <v>12</v>
      </c>
      <c r="W973" s="102" t="s">
        <v>13</v>
      </c>
      <c r="X973" s="102" t="s">
        <v>14</v>
      </c>
      <c r="Y973" s="108">
        <v>5600</v>
      </c>
      <c r="Z973" s="113">
        <v>9191101</v>
      </c>
      <c r="AA973" s="138">
        <v>6.6081060464146194E-3</v>
      </c>
      <c r="AB973" s="104" t="s">
        <v>1756</v>
      </c>
    </row>
    <row r="974" spans="1:28" x14ac:dyDescent="0.25">
      <c r="A974" s="97" t="s">
        <v>1916</v>
      </c>
      <c r="B974" s="98">
        <v>2</v>
      </c>
      <c r="C974" s="99" t="s">
        <v>1574</v>
      </c>
      <c r="D974" s="99" t="s">
        <v>279</v>
      </c>
      <c r="E974" s="97" t="s">
        <v>4</v>
      </c>
      <c r="F974" s="100" t="s">
        <v>785</v>
      </c>
      <c r="G974" s="97" t="s">
        <v>2748</v>
      </c>
      <c r="H974" s="101">
        <v>44237</v>
      </c>
      <c r="I974" s="101">
        <v>44448</v>
      </c>
      <c r="J974" s="102" t="s">
        <v>2726</v>
      </c>
      <c r="K974" s="103"/>
      <c r="L974" s="99" t="s">
        <v>2183</v>
      </c>
      <c r="M974" s="105">
        <v>0</v>
      </c>
      <c r="N974" s="106">
        <v>136.87</v>
      </c>
      <c r="O974" s="103" t="s">
        <v>2949</v>
      </c>
      <c r="P974" s="101">
        <v>44448</v>
      </c>
      <c r="Q974" s="103" t="s">
        <v>2948</v>
      </c>
      <c r="R974" s="106">
        <v>136.87</v>
      </c>
      <c r="S974" s="98" t="s">
        <v>408</v>
      </c>
      <c r="T974" s="104"/>
      <c r="U974" s="102" t="s">
        <v>11</v>
      </c>
      <c r="V974" s="102" t="s">
        <v>12</v>
      </c>
      <c r="W974" s="102" t="s">
        <v>13</v>
      </c>
      <c r="X974" s="102" t="s">
        <v>14</v>
      </c>
      <c r="Y974" s="108">
        <v>5600</v>
      </c>
      <c r="Z974" s="113">
        <v>9191101</v>
      </c>
      <c r="AA974" s="138">
        <v>6.6081060464146194E-3</v>
      </c>
      <c r="AB974" s="104" t="s">
        <v>1756</v>
      </c>
    </row>
    <row r="975" spans="1:28" x14ac:dyDescent="0.25">
      <c r="A975" s="97" t="s">
        <v>1916</v>
      </c>
      <c r="B975" s="98">
        <v>2</v>
      </c>
      <c r="C975" s="99" t="s">
        <v>1574</v>
      </c>
      <c r="D975" s="99" t="s">
        <v>279</v>
      </c>
      <c r="E975" s="97" t="s">
        <v>4</v>
      </c>
      <c r="F975" s="100" t="s">
        <v>785</v>
      </c>
      <c r="G975" s="97" t="s">
        <v>2748</v>
      </c>
      <c r="H975" s="101">
        <v>44237</v>
      </c>
      <c r="I975" s="101">
        <v>44448</v>
      </c>
      <c r="J975" s="102" t="s">
        <v>2726</v>
      </c>
      <c r="K975" s="103"/>
      <c r="L975" s="99" t="s">
        <v>2183</v>
      </c>
      <c r="M975" s="105">
        <v>0</v>
      </c>
      <c r="N975" s="106">
        <v>273.76</v>
      </c>
      <c r="O975" s="103" t="s">
        <v>2950</v>
      </c>
      <c r="P975" s="101">
        <v>44448</v>
      </c>
      <c r="Q975" s="103" t="s">
        <v>2948</v>
      </c>
      <c r="R975" s="106">
        <v>273.76</v>
      </c>
      <c r="S975" s="98" t="s">
        <v>408</v>
      </c>
      <c r="T975" s="104"/>
      <c r="U975" s="102" t="s">
        <v>11</v>
      </c>
      <c r="V975" s="102" t="s">
        <v>12</v>
      </c>
      <c r="W975" s="102" t="s">
        <v>13</v>
      </c>
      <c r="X975" s="102" t="s">
        <v>14</v>
      </c>
      <c r="Y975" s="108">
        <v>5600</v>
      </c>
      <c r="Z975" s="113">
        <v>9191101</v>
      </c>
      <c r="AA975" s="138">
        <v>1.3217177696109198E-2</v>
      </c>
      <c r="AB975" s="104" t="s">
        <v>1756</v>
      </c>
    </row>
    <row r="976" spans="1:28" x14ac:dyDescent="0.25">
      <c r="A976" s="97" t="s">
        <v>1916</v>
      </c>
      <c r="B976" s="98">
        <v>2</v>
      </c>
      <c r="C976" s="99" t="s">
        <v>1574</v>
      </c>
      <c r="D976" s="99" t="s">
        <v>279</v>
      </c>
      <c r="E976" s="97" t="s">
        <v>4</v>
      </c>
      <c r="F976" s="99" t="s">
        <v>785</v>
      </c>
      <c r="G976" s="99" t="s">
        <v>2748</v>
      </c>
      <c r="H976" s="101">
        <v>44237</v>
      </c>
      <c r="I976" s="101">
        <v>44448</v>
      </c>
      <c r="J976" s="102" t="s">
        <v>2726</v>
      </c>
      <c r="K976" s="103"/>
      <c r="L976" s="99" t="s">
        <v>2183</v>
      </c>
      <c r="M976" s="105">
        <v>0</v>
      </c>
      <c r="N976" s="105">
        <v>136.87</v>
      </c>
      <c r="O976" s="103" t="s">
        <v>2951</v>
      </c>
      <c r="P976" s="101">
        <v>44448</v>
      </c>
      <c r="Q976" s="103" t="s">
        <v>2948</v>
      </c>
      <c r="R976" s="105">
        <v>136.87</v>
      </c>
      <c r="S976" s="110" t="s">
        <v>408</v>
      </c>
      <c r="T976" s="97"/>
      <c r="U976" s="102" t="s">
        <v>11</v>
      </c>
      <c r="V976" s="102" t="s">
        <v>12</v>
      </c>
      <c r="W976" s="102" t="s">
        <v>13</v>
      </c>
      <c r="X976" s="102" t="s">
        <v>14</v>
      </c>
      <c r="Y976" s="113">
        <v>5600</v>
      </c>
      <c r="Z976" s="113">
        <v>9191101</v>
      </c>
      <c r="AA976" s="139">
        <v>6.6081060464146194E-3</v>
      </c>
      <c r="AB976" s="104" t="s">
        <v>1756</v>
      </c>
    </row>
    <row r="977" spans="1:28" x14ac:dyDescent="0.25">
      <c r="A977" s="97" t="s">
        <v>1916</v>
      </c>
      <c r="B977" s="98">
        <v>2</v>
      </c>
      <c r="C977" s="99" t="s">
        <v>1574</v>
      </c>
      <c r="D977" s="99" t="s">
        <v>279</v>
      </c>
      <c r="E977" s="97" t="s">
        <v>4</v>
      </c>
      <c r="F977" s="100" t="s">
        <v>785</v>
      </c>
      <c r="G977" s="97" t="s">
        <v>2748</v>
      </c>
      <c r="H977" s="101">
        <v>44237</v>
      </c>
      <c r="I977" s="101">
        <v>44448</v>
      </c>
      <c r="J977" s="102" t="s">
        <v>2726</v>
      </c>
      <c r="K977" s="103"/>
      <c r="L977" s="104" t="s">
        <v>2183</v>
      </c>
      <c r="M977" s="105">
        <v>0</v>
      </c>
      <c r="N977" s="106">
        <v>136.87</v>
      </c>
      <c r="O977" s="103" t="s">
        <v>2952</v>
      </c>
      <c r="P977" s="101">
        <v>44448</v>
      </c>
      <c r="Q977" s="103" t="s">
        <v>2948</v>
      </c>
      <c r="R977" s="106">
        <v>136.87</v>
      </c>
      <c r="S977" s="110" t="s">
        <v>408</v>
      </c>
      <c r="T977" s="104"/>
      <c r="U977" s="102" t="s">
        <v>11</v>
      </c>
      <c r="V977" s="102" t="s">
        <v>12</v>
      </c>
      <c r="W977" s="102" t="s">
        <v>13</v>
      </c>
      <c r="X977" s="102" t="s">
        <v>14</v>
      </c>
      <c r="Y977" s="108">
        <v>5600</v>
      </c>
      <c r="Z977" s="108">
        <v>9191101</v>
      </c>
      <c r="AA977" s="139">
        <v>6.6081060464146194E-3</v>
      </c>
      <c r="AB977" s="99" t="s">
        <v>1756</v>
      </c>
    </row>
    <row r="978" spans="1:28" x14ac:dyDescent="0.25">
      <c r="A978" s="97" t="s">
        <v>1916</v>
      </c>
      <c r="B978" s="98">
        <v>2</v>
      </c>
      <c r="C978" s="99" t="s">
        <v>1574</v>
      </c>
      <c r="D978" s="99" t="s">
        <v>279</v>
      </c>
      <c r="E978" s="97" t="s">
        <v>4</v>
      </c>
      <c r="F978" s="100" t="s">
        <v>785</v>
      </c>
      <c r="G978" s="97" t="s">
        <v>2748</v>
      </c>
      <c r="H978" s="101">
        <v>44237</v>
      </c>
      <c r="I978" s="101">
        <v>44448</v>
      </c>
      <c r="J978" s="102" t="s">
        <v>2726</v>
      </c>
      <c r="K978" s="103" t="s">
        <v>1761</v>
      </c>
      <c r="L978" s="104" t="s">
        <v>2183</v>
      </c>
      <c r="M978" s="105">
        <v>0</v>
      </c>
      <c r="N978" s="106">
        <v>273.76</v>
      </c>
      <c r="O978" s="103" t="s">
        <v>2953</v>
      </c>
      <c r="P978" s="101">
        <v>44448</v>
      </c>
      <c r="Q978" s="103" t="s">
        <v>2948</v>
      </c>
      <c r="R978" s="106">
        <v>273.76</v>
      </c>
      <c r="S978" s="110" t="s">
        <v>408</v>
      </c>
      <c r="T978" s="104"/>
      <c r="U978" s="102" t="s">
        <v>11</v>
      </c>
      <c r="V978" s="102" t="s">
        <v>12</v>
      </c>
      <c r="W978" s="102" t="s">
        <v>13</v>
      </c>
      <c r="X978" s="102" t="s">
        <v>14</v>
      </c>
      <c r="Y978" s="108">
        <v>5600</v>
      </c>
      <c r="Z978" s="108">
        <v>9191101</v>
      </c>
      <c r="AA978" s="139">
        <v>1.3217177696109198E-2</v>
      </c>
      <c r="AB978" s="99" t="s">
        <v>3266</v>
      </c>
    </row>
    <row r="979" spans="1:28" x14ac:dyDescent="0.25">
      <c r="A979" s="97" t="s">
        <v>1916</v>
      </c>
      <c r="B979" s="98">
        <v>2</v>
      </c>
      <c r="C979" s="99" t="s">
        <v>1574</v>
      </c>
      <c r="D979" s="99" t="s">
        <v>279</v>
      </c>
      <c r="E979" s="97" t="s">
        <v>4</v>
      </c>
      <c r="F979" s="99" t="s">
        <v>785</v>
      </c>
      <c r="G979" s="99" t="s">
        <v>2748</v>
      </c>
      <c r="H979" s="101">
        <v>43957</v>
      </c>
      <c r="I979" s="101">
        <v>44377</v>
      </c>
      <c r="J979" s="102" t="s">
        <v>6</v>
      </c>
      <c r="K979" s="103"/>
      <c r="L979" s="99" t="s">
        <v>790</v>
      </c>
      <c r="M979" s="105">
        <v>0</v>
      </c>
      <c r="N979" s="105">
        <v>1357.8</v>
      </c>
      <c r="O979" s="103" t="s">
        <v>2542</v>
      </c>
      <c r="P979" s="101">
        <v>44006</v>
      </c>
      <c r="Q979" s="103" t="s">
        <v>943</v>
      </c>
      <c r="R979" s="105">
        <v>1357.8</v>
      </c>
      <c r="S979" s="98" t="s">
        <v>408</v>
      </c>
      <c r="T979" s="97"/>
      <c r="U979" s="102" t="s">
        <v>11</v>
      </c>
      <c r="V979" s="102" t="s">
        <v>12</v>
      </c>
      <c r="W979" s="102" t="s">
        <v>13</v>
      </c>
      <c r="X979" s="102" t="s">
        <v>14</v>
      </c>
      <c r="Y979" s="113">
        <v>5600</v>
      </c>
      <c r="Z979" s="113">
        <v>9191101</v>
      </c>
      <c r="AA979" s="138">
        <v>0.40789473684210525</v>
      </c>
      <c r="AB979" s="99" t="s">
        <v>1743</v>
      </c>
    </row>
    <row r="980" spans="1:28" x14ac:dyDescent="0.25">
      <c r="A980" s="97" t="s">
        <v>1916</v>
      </c>
      <c r="B980" s="98">
        <v>2</v>
      </c>
      <c r="C980" s="99" t="s">
        <v>1574</v>
      </c>
      <c r="D980" s="99" t="s">
        <v>279</v>
      </c>
      <c r="E980" s="97" t="s">
        <v>4</v>
      </c>
      <c r="F980" s="99" t="s">
        <v>785</v>
      </c>
      <c r="G980" s="99" t="s">
        <v>2748</v>
      </c>
      <c r="H980" s="101">
        <v>43957</v>
      </c>
      <c r="I980" s="101">
        <v>44013</v>
      </c>
      <c r="J980" s="102" t="s">
        <v>1051</v>
      </c>
      <c r="K980" s="103" t="s">
        <v>786</v>
      </c>
      <c r="L980" s="99" t="s">
        <v>790</v>
      </c>
      <c r="M980" s="105">
        <v>0</v>
      </c>
      <c r="N980" s="105">
        <v>1971</v>
      </c>
      <c r="O980" s="103" t="s">
        <v>2542</v>
      </c>
      <c r="P980" s="101">
        <v>44006</v>
      </c>
      <c r="Q980" s="103" t="s">
        <v>943</v>
      </c>
      <c r="R980" s="105">
        <v>1971</v>
      </c>
      <c r="S980" s="98" t="s">
        <v>408</v>
      </c>
      <c r="T980" s="97"/>
      <c r="U980" s="102" t="s">
        <v>11</v>
      </c>
      <c r="V980" s="102" t="s">
        <v>12</v>
      </c>
      <c r="W980" s="102" t="s">
        <v>13</v>
      </c>
      <c r="X980" s="102" t="s">
        <v>14</v>
      </c>
      <c r="Y980" s="113">
        <v>5600</v>
      </c>
      <c r="Z980" s="113">
        <v>9191101</v>
      </c>
      <c r="AA980" s="138">
        <v>0.59210526315789469</v>
      </c>
      <c r="AB980" s="99" t="s">
        <v>1743</v>
      </c>
    </row>
    <row r="981" spans="1:28" x14ac:dyDescent="0.25">
      <c r="A981" s="97" t="s">
        <v>1916</v>
      </c>
      <c r="B981" s="98">
        <v>2</v>
      </c>
      <c r="C981" s="99" t="s">
        <v>1574</v>
      </c>
      <c r="D981" s="99" t="s">
        <v>279</v>
      </c>
      <c r="E981" s="97" t="s">
        <v>4</v>
      </c>
      <c r="F981" s="99" t="s">
        <v>785</v>
      </c>
      <c r="G981" s="99" t="s">
        <v>2748</v>
      </c>
      <c r="H981" s="101">
        <v>43985</v>
      </c>
      <c r="I981" s="101">
        <v>44061</v>
      </c>
      <c r="J981" s="102" t="s">
        <v>6</v>
      </c>
      <c r="K981" s="103"/>
      <c r="L981" s="99" t="s">
        <v>900</v>
      </c>
      <c r="M981" s="105">
        <v>0</v>
      </c>
      <c r="N981" s="105">
        <v>678.9</v>
      </c>
      <c r="O981" s="103" t="s">
        <v>1142</v>
      </c>
      <c r="P981" s="101">
        <v>44061</v>
      </c>
      <c r="Q981" s="103" t="s">
        <v>1143</v>
      </c>
      <c r="R981" s="105">
        <v>678.9</v>
      </c>
      <c r="S981" s="98" t="s">
        <v>408</v>
      </c>
      <c r="T981" s="97"/>
      <c r="U981" s="102" t="s">
        <v>11</v>
      </c>
      <c r="V981" s="102" t="s">
        <v>12</v>
      </c>
      <c r="W981" s="102" t="s">
        <v>13</v>
      </c>
      <c r="X981" s="102" t="s">
        <v>14</v>
      </c>
      <c r="Y981" s="113">
        <v>5600</v>
      </c>
      <c r="Z981" s="113">
        <v>9191101</v>
      </c>
      <c r="AA981" s="138">
        <v>0.40789473684210525</v>
      </c>
      <c r="AB981" s="99" t="s">
        <v>1744</v>
      </c>
    </row>
    <row r="982" spans="1:28" x14ac:dyDescent="0.25">
      <c r="A982" s="97" t="s">
        <v>1916</v>
      </c>
      <c r="B982" s="98">
        <v>2</v>
      </c>
      <c r="C982" s="99" t="s">
        <v>1574</v>
      </c>
      <c r="D982" s="99" t="s">
        <v>279</v>
      </c>
      <c r="E982" s="97" t="s">
        <v>4</v>
      </c>
      <c r="F982" s="99" t="s">
        <v>785</v>
      </c>
      <c r="G982" s="99" t="s">
        <v>2748</v>
      </c>
      <c r="H982" s="101">
        <v>43985</v>
      </c>
      <c r="I982" s="101">
        <v>44061</v>
      </c>
      <c r="J982" s="102" t="s">
        <v>1051</v>
      </c>
      <c r="K982" s="103" t="s">
        <v>876</v>
      </c>
      <c r="L982" s="99" t="s">
        <v>900</v>
      </c>
      <c r="M982" s="105">
        <v>0</v>
      </c>
      <c r="N982" s="105">
        <v>985.5</v>
      </c>
      <c r="O982" s="103" t="s">
        <v>1142</v>
      </c>
      <c r="P982" s="101">
        <v>44061</v>
      </c>
      <c r="Q982" s="103" t="s">
        <v>1143</v>
      </c>
      <c r="R982" s="105">
        <v>985.5</v>
      </c>
      <c r="S982" s="98" t="s">
        <v>408</v>
      </c>
      <c r="T982" s="97"/>
      <c r="U982" s="102" t="s">
        <v>11</v>
      </c>
      <c r="V982" s="102" t="s">
        <v>12</v>
      </c>
      <c r="W982" s="102" t="s">
        <v>13</v>
      </c>
      <c r="X982" s="102" t="s">
        <v>14</v>
      </c>
      <c r="Y982" s="113">
        <v>5600</v>
      </c>
      <c r="Z982" s="113">
        <v>9191101</v>
      </c>
      <c r="AA982" s="138">
        <v>0.59210526315789469</v>
      </c>
      <c r="AB982" s="99" t="s">
        <v>1744</v>
      </c>
    </row>
    <row r="983" spans="1:28" x14ac:dyDescent="0.25">
      <c r="A983" s="97" t="s">
        <v>1916</v>
      </c>
      <c r="B983" s="98">
        <v>2</v>
      </c>
      <c r="C983" s="99" t="s">
        <v>1574</v>
      </c>
      <c r="D983" s="99" t="s">
        <v>279</v>
      </c>
      <c r="E983" s="97" t="s">
        <v>4</v>
      </c>
      <c r="F983" s="99" t="s">
        <v>785</v>
      </c>
      <c r="G983" s="99" t="s">
        <v>2748</v>
      </c>
      <c r="H983" s="101">
        <v>44018</v>
      </c>
      <c r="I983" s="101">
        <v>44060</v>
      </c>
      <c r="J983" s="102" t="s">
        <v>1051</v>
      </c>
      <c r="K983" s="103" t="s">
        <v>1073</v>
      </c>
      <c r="L983" s="99" t="s">
        <v>1074</v>
      </c>
      <c r="M983" s="105">
        <v>0</v>
      </c>
      <c r="N983" s="105">
        <v>1664.4</v>
      </c>
      <c r="O983" s="103" t="s">
        <v>1118</v>
      </c>
      <c r="P983" s="101">
        <v>44060</v>
      </c>
      <c r="Q983" s="103" t="s">
        <v>1119</v>
      </c>
      <c r="R983" s="105">
        <v>1664.4</v>
      </c>
      <c r="S983" s="98" t="s">
        <v>408</v>
      </c>
      <c r="T983" s="97"/>
      <c r="U983" s="102" t="s">
        <v>11</v>
      </c>
      <c r="V983" s="102" t="s">
        <v>12</v>
      </c>
      <c r="W983" s="102" t="s">
        <v>13</v>
      </c>
      <c r="X983" s="102" t="s">
        <v>14</v>
      </c>
      <c r="Y983" s="113">
        <v>5600</v>
      </c>
      <c r="Z983" s="113">
        <v>9191101</v>
      </c>
      <c r="AA983" s="138">
        <v>1</v>
      </c>
      <c r="AB983" s="99" t="s">
        <v>1745</v>
      </c>
    </row>
    <row r="984" spans="1:28" x14ac:dyDescent="0.25">
      <c r="A984" s="97" t="s">
        <v>1916</v>
      </c>
      <c r="B984" s="98">
        <v>2</v>
      </c>
      <c r="C984" s="99" t="s">
        <v>1574</v>
      </c>
      <c r="D984" s="99" t="s">
        <v>279</v>
      </c>
      <c r="E984" s="97" t="s">
        <v>4</v>
      </c>
      <c r="F984" s="99" t="s">
        <v>785</v>
      </c>
      <c r="G984" s="99" t="s">
        <v>2748</v>
      </c>
      <c r="H984" s="101">
        <v>44018</v>
      </c>
      <c r="I984" s="101">
        <v>44117</v>
      </c>
      <c r="J984" s="102" t="s">
        <v>1051</v>
      </c>
      <c r="K984" s="103" t="s">
        <v>1083</v>
      </c>
      <c r="L984" s="99" t="s">
        <v>1106</v>
      </c>
      <c r="M984" s="105">
        <v>0</v>
      </c>
      <c r="N984" s="105">
        <v>1664.4</v>
      </c>
      <c r="O984" s="103" t="s">
        <v>1301</v>
      </c>
      <c r="P984" s="101">
        <v>44117</v>
      </c>
      <c r="Q984" s="103" t="s">
        <v>1302</v>
      </c>
      <c r="R984" s="105">
        <v>1664.4</v>
      </c>
      <c r="S984" s="98" t="s">
        <v>408</v>
      </c>
      <c r="T984" s="97"/>
      <c r="U984" s="102" t="s">
        <v>11</v>
      </c>
      <c r="V984" s="102" t="s">
        <v>12</v>
      </c>
      <c r="W984" s="102" t="s">
        <v>13</v>
      </c>
      <c r="X984" s="102" t="s">
        <v>14</v>
      </c>
      <c r="Y984" s="113">
        <v>5600</v>
      </c>
      <c r="Z984" s="113">
        <v>9191101</v>
      </c>
      <c r="AA984" s="138">
        <v>1</v>
      </c>
      <c r="AB984" s="99" t="s">
        <v>1746</v>
      </c>
    </row>
    <row r="985" spans="1:28" x14ac:dyDescent="0.25">
      <c r="A985" s="97" t="s">
        <v>1914</v>
      </c>
      <c r="B985" s="98">
        <v>2</v>
      </c>
      <c r="C985" s="99" t="s">
        <v>1566</v>
      </c>
      <c r="D985" s="99" t="s">
        <v>279</v>
      </c>
      <c r="E985" s="97" t="s">
        <v>4</v>
      </c>
      <c r="F985" s="99" t="s">
        <v>591</v>
      </c>
      <c r="G985" s="99" t="s">
        <v>1231</v>
      </c>
      <c r="H985" s="101">
        <v>43936</v>
      </c>
      <c r="I985" s="101">
        <v>43985</v>
      </c>
      <c r="J985" s="102" t="s">
        <v>6</v>
      </c>
      <c r="K985" s="103" t="s">
        <v>726</v>
      </c>
      <c r="L985" s="99" t="s">
        <v>733</v>
      </c>
      <c r="M985" s="105">
        <v>0</v>
      </c>
      <c r="N985" s="105">
        <v>2800</v>
      </c>
      <c r="O985" s="103" t="s">
        <v>881</v>
      </c>
      <c r="P985" s="101">
        <v>43985</v>
      </c>
      <c r="Q985" s="103" t="s">
        <v>880</v>
      </c>
      <c r="R985" s="105">
        <v>2800</v>
      </c>
      <c r="S985" s="98" t="s">
        <v>408</v>
      </c>
      <c r="T985" s="97"/>
      <c r="U985" s="102" t="s">
        <v>11</v>
      </c>
      <c r="V985" s="102" t="s">
        <v>12</v>
      </c>
      <c r="W985" s="102" t="s">
        <v>13</v>
      </c>
      <c r="X985" s="102" t="s">
        <v>14</v>
      </c>
      <c r="Y985" s="113">
        <v>5850</v>
      </c>
      <c r="Z985" s="113">
        <v>9191101</v>
      </c>
      <c r="AA985" s="138">
        <v>1</v>
      </c>
      <c r="AB985" s="99" t="s">
        <v>1196</v>
      </c>
    </row>
    <row r="986" spans="1:28" x14ac:dyDescent="0.25">
      <c r="A986" s="97" t="s">
        <v>1914</v>
      </c>
      <c r="B986" s="98">
        <v>2</v>
      </c>
      <c r="C986" s="99" t="s">
        <v>1566</v>
      </c>
      <c r="D986" s="99" t="s">
        <v>279</v>
      </c>
      <c r="E986" s="97" t="s">
        <v>4</v>
      </c>
      <c r="F986" s="99" t="s">
        <v>591</v>
      </c>
      <c r="G986" s="99" t="s">
        <v>1232</v>
      </c>
      <c r="H986" s="101">
        <v>44018</v>
      </c>
      <c r="I986" s="101">
        <v>44060</v>
      </c>
      <c r="J986" s="102" t="s">
        <v>6</v>
      </c>
      <c r="K986" s="103"/>
      <c r="L986" s="99" t="s">
        <v>1045</v>
      </c>
      <c r="M986" s="105">
        <v>0</v>
      </c>
      <c r="N986" s="105">
        <v>3475</v>
      </c>
      <c r="O986" s="103" t="s">
        <v>1135</v>
      </c>
      <c r="P986" s="101">
        <v>44060</v>
      </c>
      <c r="Q986" s="103" t="s">
        <v>1121</v>
      </c>
      <c r="R986" s="105">
        <v>3475</v>
      </c>
      <c r="S986" s="98" t="s">
        <v>408</v>
      </c>
      <c r="T986" s="97"/>
      <c r="U986" s="102" t="s">
        <v>11</v>
      </c>
      <c r="V986" s="102" t="s">
        <v>12</v>
      </c>
      <c r="W986" s="102" t="s">
        <v>13</v>
      </c>
      <c r="X986" s="102" t="s">
        <v>14</v>
      </c>
      <c r="Y986" s="113">
        <v>5850</v>
      </c>
      <c r="Z986" s="113">
        <v>9191101</v>
      </c>
      <c r="AA986" s="138">
        <v>0.25</v>
      </c>
      <c r="AB986" s="99" t="s">
        <v>1669</v>
      </c>
    </row>
    <row r="987" spans="1:28" x14ac:dyDescent="0.25">
      <c r="A987" s="97" t="s">
        <v>1914</v>
      </c>
      <c r="B987" s="98">
        <v>2</v>
      </c>
      <c r="C987" s="99" t="s">
        <v>1566</v>
      </c>
      <c r="D987" s="97" t="s">
        <v>279</v>
      </c>
      <c r="E987" s="97" t="s">
        <v>4</v>
      </c>
      <c r="F987" s="99" t="s">
        <v>591</v>
      </c>
      <c r="G987" s="99" t="s">
        <v>1232</v>
      </c>
      <c r="H987" s="101">
        <v>44018</v>
      </c>
      <c r="I987" s="101">
        <v>44060</v>
      </c>
      <c r="J987" s="102" t="s">
        <v>1051</v>
      </c>
      <c r="K987" s="103"/>
      <c r="L987" s="99" t="s">
        <v>1045</v>
      </c>
      <c r="M987" s="105">
        <v>0</v>
      </c>
      <c r="N987" s="105">
        <v>4300</v>
      </c>
      <c r="O987" s="103" t="s">
        <v>1136</v>
      </c>
      <c r="P987" s="101">
        <v>44060</v>
      </c>
      <c r="Q987" s="103" t="s">
        <v>1121</v>
      </c>
      <c r="R987" s="105">
        <v>4300</v>
      </c>
      <c r="S987" s="98" t="s">
        <v>408</v>
      </c>
      <c r="T987" s="97"/>
      <c r="U987" s="102" t="s">
        <v>11</v>
      </c>
      <c r="V987" s="102" t="s">
        <v>12</v>
      </c>
      <c r="W987" s="102" t="s">
        <v>13</v>
      </c>
      <c r="X987" s="102" t="s">
        <v>14</v>
      </c>
      <c r="Y987" s="113">
        <v>5850</v>
      </c>
      <c r="Z987" s="113">
        <v>9191101</v>
      </c>
      <c r="AA987" s="138">
        <v>0.30935251798561153</v>
      </c>
      <c r="AB987" s="99" t="s">
        <v>1669</v>
      </c>
    </row>
    <row r="988" spans="1:28" x14ac:dyDescent="0.25">
      <c r="A988" s="97" t="s">
        <v>1914</v>
      </c>
      <c r="B988" s="98">
        <v>2</v>
      </c>
      <c r="C988" s="99" t="s">
        <v>1566</v>
      </c>
      <c r="D988" s="97" t="s">
        <v>279</v>
      </c>
      <c r="E988" s="97" t="s">
        <v>4</v>
      </c>
      <c r="F988" s="99" t="s">
        <v>591</v>
      </c>
      <c r="G988" s="99" t="s">
        <v>1232</v>
      </c>
      <c r="H988" s="101">
        <v>44018</v>
      </c>
      <c r="I988" s="101">
        <v>44942</v>
      </c>
      <c r="J988" s="102" t="s">
        <v>2726</v>
      </c>
      <c r="K988" s="103" t="s">
        <v>1044</v>
      </c>
      <c r="L988" s="104" t="s">
        <v>1045</v>
      </c>
      <c r="M988" s="105">
        <v>6125</v>
      </c>
      <c r="N988" s="105">
        <v>6125</v>
      </c>
      <c r="O988" s="103"/>
      <c r="P988" s="101"/>
      <c r="Q988" s="103"/>
      <c r="R988" s="105">
        <v>0</v>
      </c>
      <c r="S988" s="98" t="s">
        <v>408</v>
      </c>
      <c r="T988" s="97"/>
      <c r="U988" s="102" t="s">
        <v>11</v>
      </c>
      <c r="V988" s="102" t="s">
        <v>12</v>
      </c>
      <c r="W988" s="102" t="s">
        <v>13</v>
      </c>
      <c r="X988" s="102" t="s">
        <v>14</v>
      </c>
      <c r="Y988" s="113">
        <v>5850</v>
      </c>
      <c r="Z988" s="113">
        <v>9191101</v>
      </c>
      <c r="AA988" s="138">
        <v>0</v>
      </c>
      <c r="AB988" s="99" t="s">
        <v>1669</v>
      </c>
    </row>
    <row r="989" spans="1:28" x14ac:dyDescent="0.25">
      <c r="A989" s="97" t="s">
        <v>1909</v>
      </c>
      <c r="B989" s="98">
        <v>2</v>
      </c>
      <c r="C989" s="99" t="s">
        <v>318</v>
      </c>
      <c r="D989" s="97" t="s">
        <v>279</v>
      </c>
      <c r="E989" s="97" t="s">
        <v>4</v>
      </c>
      <c r="F989" s="99" t="s">
        <v>892</v>
      </c>
      <c r="G989" s="99" t="s">
        <v>318</v>
      </c>
      <c r="H989" s="101">
        <v>43986</v>
      </c>
      <c r="I989" s="101">
        <v>44043</v>
      </c>
      <c r="J989" s="102" t="s">
        <v>1051</v>
      </c>
      <c r="K989" s="103"/>
      <c r="L989" s="104" t="s">
        <v>1041</v>
      </c>
      <c r="M989" s="105">
        <v>0</v>
      </c>
      <c r="N989" s="105">
        <v>680168.65</v>
      </c>
      <c r="O989" s="103" t="s">
        <v>483</v>
      </c>
      <c r="P989" s="101">
        <v>44043</v>
      </c>
      <c r="Q989" s="103" t="s">
        <v>1089</v>
      </c>
      <c r="R989" s="105">
        <v>680168.65</v>
      </c>
      <c r="S989" s="98" t="s">
        <v>408</v>
      </c>
      <c r="T989" s="97"/>
      <c r="U989" s="102" t="s">
        <v>11</v>
      </c>
      <c r="V989" s="102" t="s">
        <v>12</v>
      </c>
      <c r="W989" s="102" t="s">
        <v>13</v>
      </c>
      <c r="X989" s="102" t="s">
        <v>14</v>
      </c>
      <c r="Y989" s="113">
        <v>6250</v>
      </c>
      <c r="Z989" s="113">
        <v>9191101</v>
      </c>
      <c r="AA989" s="138">
        <v>0.30624432687978387</v>
      </c>
      <c r="AB989" s="99" t="s">
        <v>3242</v>
      </c>
    </row>
    <row r="990" spans="1:28" x14ac:dyDescent="0.25">
      <c r="A990" s="97" t="s">
        <v>1909</v>
      </c>
      <c r="B990" s="98">
        <v>2</v>
      </c>
      <c r="C990" s="99" t="s">
        <v>318</v>
      </c>
      <c r="D990" s="97" t="s">
        <v>279</v>
      </c>
      <c r="E990" s="97" t="s">
        <v>4</v>
      </c>
      <c r="F990" s="99" t="s">
        <v>892</v>
      </c>
      <c r="G990" s="99" t="s">
        <v>318</v>
      </c>
      <c r="H990" s="101">
        <v>43986</v>
      </c>
      <c r="I990" s="101">
        <v>44061</v>
      </c>
      <c r="J990" s="102" t="s">
        <v>1051</v>
      </c>
      <c r="K990" s="103"/>
      <c r="L990" s="104" t="s">
        <v>1041</v>
      </c>
      <c r="M990" s="105">
        <v>0</v>
      </c>
      <c r="N990" s="105">
        <v>63129.4</v>
      </c>
      <c r="O990" s="103" t="s">
        <v>718</v>
      </c>
      <c r="P990" s="101">
        <v>44061</v>
      </c>
      <c r="Q990" s="103" t="s">
        <v>1146</v>
      </c>
      <c r="R990" s="105">
        <v>63129.4</v>
      </c>
      <c r="S990" s="98" t="s">
        <v>408</v>
      </c>
      <c r="T990" s="97"/>
      <c r="U990" s="102" t="s">
        <v>11</v>
      </c>
      <c r="V990" s="102" t="s">
        <v>12</v>
      </c>
      <c r="W990" s="102" t="s">
        <v>13</v>
      </c>
      <c r="X990" s="102" t="s">
        <v>14</v>
      </c>
      <c r="Y990" s="113">
        <v>6250</v>
      </c>
      <c r="Z990" s="113">
        <v>9191101</v>
      </c>
      <c r="AA990" s="138">
        <v>2.8423863124718597E-2</v>
      </c>
      <c r="AB990" s="99" t="s">
        <v>3242</v>
      </c>
    </row>
    <row r="991" spans="1:28" x14ac:dyDescent="0.25">
      <c r="A991" s="97" t="s">
        <v>1909</v>
      </c>
      <c r="B991" s="98">
        <v>2</v>
      </c>
      <c r="C991" s="99" t="s">
        <v>318</v>
      </c>
      <c r="D991" s="97" t="s">
        <v>279</v>
      </c>
      <c r="E991" s="97" t="s">
        <v>4</v>
      </c>
      <c r="F991" s="99" t="s">
        <v>892</v>
      </c>
      <c r="G991" s="99" t="s">
        <v>318</v>
      </c>
      <c r="H991" s="101">
        <v>43986</v>
      </c>
      <c r="I991" s="101">
        <v>44102</v>
      </c>
      <c r="J991" s="102" t="s">
        <v>1051</v>
      </c>
      <c r="K991" s="103"/>
      <c r="L991" s="104" t="s">
        <v>1041</v>
      </c>
      <c r="M991" s="105">
        <v>0</v>
      </c>
      <c r="N991" s="105">
        <v>306478.32</v>
      </c>
      <c r="O991" s="103" t="s">
        <v>760</v>
      </c>
      <c r="P991" s="101">
        <v>44102</v>
      </c>
      <c r="Q991" s="103" t="s">
        <v>1278</v>
      </c>
      <c r="R991" s="105">
        <v>306478.32</v>
      </c>
      <c r="S991" s="98" t="s">
        <v>408</v>
      </c>
      <c r="T991" s="97"/>
      <c r="U991" s="102" t="s">
        <v>11</v>
      </c>
      <c r="V991" s="102" t="s">
        <v>12</v>
      </c>
      <c r="W991" s="102" t="s">
        <v>13</v>
      </c>
      <c r="X991" s="102" t="s">
        <v>14</v>
      </c>
      <c r="Y991" s="113">
        <v>6250</v>
      </c>
      <c r="Z991" s="113">
        <v>9191101</v>
      </c>
      <c r="AA991" s="138">
        <v>0.13799113912651959</v>
      </c>
      <c r="AB991" s="99" t="s">
        <v>3242</v>
      </c>
    </row>
    <row r="992" spans="1:28" x14ac:dyDescent="0.25">
      <c r="A992" s="97" t="s">
        <v>1909</v>
      </c>
      <c r="B992" s="98">
        <v>2</v>
      </c>
      <c r="C992" s="99" t="s">
        <v>318</v>
      </c>
      <c r="D992" s="97" t="s">
        <v>279</v>
      </c>
      <c r="E992" s="97" t="s">
        <v>4</v>
      </c>
      <c r="F992" s="99" t="s">
        <v>892</v>
      </c>
      <c r="G992" s="99" t="s">
        <v>318</v>
      </c>
      <c r="H992" s="101">
        <v>43986</v>
      </c>
      <c r="I992" s="101">
        <v>44144</v>
      </c>
      <c r="J992" s="102" t="s">
        <v>1051</v>
      </c>
      <c r="K992" s="103"/>
      <c r="L992" s="104" t="s">
        <v>1041</v>
      </c>
      <c r="M992" s="105">
        <v>0</v>
      </c>
      <c r="N992" s="105">
        <v>589220.4</v>
      </c>
      <c r="O992" s="103" t="s">
        <v>867</v>
      </c>
      <c r="P992" s="101">
        <v>44144</v>
      </c>
      <c r="Q992" s="103" t="s">
        <v>1413</v>
      </c>
      <c r="R992" s="105">
        <v>589220.4</v>
      </c>
      <c r="S992" s="98" t="s">
        <v>408</v>
      </c>
      <c r="T992" s="97"/>
      <c r="U992" s="102" t="s">
        <v>11</v>
      </c>
      <c r="V992" s="102" t="s">
        <v>12</v>
      </c>
      <c r="W992" s="102" t="s">
        <v>13</v>
      </c>
      <c r="X992" s="102" t="s">
        <v>14</v>
      </c>
      <c r="Y992" s="113">
        <v>6250</v>
      </c>
      <c r="Z992" s="113">
        <v>9191101</v>
      </c>
      <c r="AA992" s="138">
        <v>0.26529509230076542</v>
      </c>
      <c r="AB992" s="99" t="s">
        <v>3242</v>
      </c>
    </row>
    <row r="993" spans="1:28" x14ac:dyDescent="0.25">
      <c r="A993" s="97" t="s">
        <v>1909</v>
      </c>
      <c r="B993" s="98">
        <v>2</v>
      </c>
      <c r="C993" s="99" t="s">
        <v>318</v>
      </c>
      <c r="D993" s="97" t="s">
        <v>279</v>
      </c>
      <c r="E993" s="97" t="s">
        <v>4</v>
      </c>
      <c r="F993" s="99" t="s">
        <v>892</v>
      </c>
      <c r="G993" s="99" t="s">
        <v>318</v>
      </c>
      <c r="H993" s="101">
        <v>43986</v>
      </c>
      <c r="I993" s="101">
        <v>44183</v>
      </c>
      <c r="J993" s="102" t="s">
        <v>1051</v>
      </c>
      <c r="K993" s="103"/>
      <c r="L993" s="104" t="s">
        <v>1041</v>
      </c>
      <c r="M993" s="105">
        <v>0</v>
      </c>
      <c r="N993" s="105">
        <v>187365.65</v>
      </c>
      <c r="O993" s="103" t="s">
        <v>1085</v>
      </c>
      <c r="P993" s="101">
        <v>44183</v>
      </c>
      <c r="Q993" s="103" t="s">
        <v>1603</v>
      </c>
      <c r="R993" s="105">
        <v>187365.65</v>
      </c>
      <c r="S993" s="98" t="s">
        <v>408</v>
      </c>
      <c r="T993" s="97"/>
      <c r="U993" s="102" t="s">
        <v>11</v>
      </c>
      <c r="V993" s="102" t="s">
        <v>12</v>
      </c>
      <c r="W993" s="102" t="s">
        <v>13</v>
      </c>
      <c r="X993" s="102" t="s">
        <v>14</v>
      </c>
      <c r="Y993" s="113">
        <v>6250</v>
      </c>
      <c r="Z993" s="113">
        <v>9191101</v>
      </c>
      <c r="AA993" s="138">
        <v>8.4360941017559657E-2</v>
      </c>
      <c r="AB993" s="99" t="s">
        <v>3242</v>
      </c>
    </row>
    <row r="994" spans="1:28" x14ac:dyDescent="0.25">
      <c r="A994" s="97" t="s">
        <v>1909</v>
      </c>
      <c r="B994" s="98">
        <v>2</v>
      </c>
      <c r="C994" s="99" t="s">
        <v>318</v>
      </c>
      <c r="D994" s="97" t="s">
        <v>279</v>
      </c>
      <c r="E994" s="97" t="s">
        <v>4</v>
      </c>
      <c r="F994" s="99" t="s">
        <v>892</v>
      </c>
      <c r="G994" s="99" t="s">
        <v>318</v>
      </c>
      <c r="H994" s="101">
        <v>43986</v>
      </c>
      <c r="I994" s="101">
        <v>44211</v>
      </c>
      <c r="J994" s="102" t="s">
        <v>1051</v>
      </c>
      <c r="K994" s="103"/>
      <c r="L994" s="104" t="s">
        <v>1041</v>
      </c>
      <c r="M994" s="105">
        <v>0</v>
      </c>
      <c r="N994" s="105">
        <v>79831.600000000006</v>
      </c>
      <c r="O994" s="103" t="s">
        <v>1087</v>
      </c>
      <c r="P994" s="101">
        <v>44211</v>
      </c>
      <c r="Q994" s="103" t="s">
        <v>1632</v>
      </c>
      <c r="R994" s="105">
        <v>79831.600000000006</v>
      </c>
      <c r="S994" s="98" t="s">
        <v>408</v>
      </c>
      <c r="T994" s="97"/>
      <c r="U994" s="102" t="s">
        <v>11</v>
      </c>
      <c r="V994" s="102" t="s">
        <v>12</v>
      </c>
      <c r="W994" s="102" t="s">
        <v>13</v>
      </c>
      <c r="X994" s="102" t="s">
        <v>14</v>
      </c>
      <c r="Y994" s="113">
        <v>6250</v>
      </c>
      <c r="Z994" s="113">
        <v>9191101</v>
      </c>
      <c r="AA994" s="138">
        <v>3.5943989194056732E-2</v>
      </c>
      <c r="AB994" s="99" t="s">
        <v>3242</v>
      </c>
    </row>
    <row r="995" spans="1:28" x14ac:dyDescent="0.25">
      <c r="A995" s="97" t="s">
        <v>1909</v>
      </c>
      <c r="B995" s="98">
        <v>2</v>
      </c>
      <c r="C995" s="99" t="s">
        <v>318</v>
      </c>
      <c r="D995" s="97" t="s">
        <v>279</v>
      </c>
      <c r="E995" s="97" t="s">
        <v>4</v>
      </c>
      <c r="F995" s="99" t="s">
        <v>892</v>
      </c>
      <c r="G995" s="99" t="s">
        <v>318</v>
      </c>
      <c r="H995" s="101">
        <v>43986</v>
      </c>
      <c r="I995" s="101">
        <v>44271</v>
      </c>
      <c r="J995" s="102" t="s">
        <v>1051</v>
      </c>
      <c r="K995" s="103"/>
      <c r="L995" s="104" t="s">
        <v>1041</v>
      </c>
      <c r="M995" s="105">
        <v>0</v>
      </c>
      <c r="N995" s="105">
        <v>153632.87</v>
      </c>
      <c r="O995" s="103" t="s">
        <v>1190</v>
      </c>
      <c r="P995" s="101">
        <v>44271</v>
      </c>
      <c r="Q995" s="103" t="s">
        <v>2189</v>
      </c>
      <c r="R995" s="105">
        <v>153632.87</v>
      </c>
      <c r="S995" s="98" t="s">
        <v>408</v>
      </c>
      <c r="T995" s="97"/>
      <c r="U995" s="102" t="s">
        <v>11</v>
      </c>
      <c r="V995" s="102" t="s">
        <v>12</v>
      </c>
      <c r="W995" s="102" t="s">
        <v>13</v>
      </c>
      <c r="X995" s="102" t="s">
        <v>14</v>
      </c>
      <c r="Y995" s="113">
        <v>6250</v>
      </c>
      <c r="Z995" s="113">
        <v>9191101</v>
      </c>
      <c r="AA995" s="138">
        <v>6.9172836560108059E-2</v>
      </c>
      <c r="AB995" s="99" t="s">
        <v>3242</v>
      </c>
    </row>
    <row r="996" spans="1:28" x14ac:dyDescent="0.25">
      <c r="A996" s="97" t="s">
        <v>1909</v>
      </c>
      <c r="B996" s="98">
        <v>2</v>
      </c>
      <c r="C996" s="99" t="s">
        <v>318</v>
      </c>
      <c r="D996" s="97" t="s">
        <v>279</v>
      </c>
      <c r="E996" s="97" t="s">
        <v>4</v>
      </c>
      <c r="F996" s="99" t="s">
        <v>892</v>
      </c>
      <c r="G996" s="99" t="s">
        <v>318</v>
      </c>
      <c r="H996" s="101">
        <v>43986</v>
      </c>
      <c r="I996" s="101">
        <v>44337</v>
      </c>
      <c r="J996" s="102" t="s">
        <v>1051</v>
      </c>
      <c r="K996" s="103"/>
      <c r="L996" s="104" t="s">
        <v>1041</v>
      </c>
      <c r="M996" s="105">
        <v>0</v>
      </c>
      <c r="N996" s="105">
        <v>46286.31</v>
      </c>
      <c r="O996" s="103" t="s">
        <v>1326</v>
      </c>
      <c r="P996" s="101">
        <v>44337</v>
      </c>
      <c r="Q996" s="103" t="s">
        <v>2546</v>
      </c>
      <c r="R996" s="105">
        <v>46286.31</v>
      </c>
      <c r="S996" s="98" t="s">
        <v>408</v>
      </c>
      <c r="T996" s="97"/>
      <c r="U996" s="102" t="s">
        <v>11</v>
      </c>
      <c r="V996" s="102" t="s">
        <v>12</v>
      </c>
      <c r="W996" s="102" t="s">
        <v>13</v>
      </c>
      <c r="X996" s="102" t="s">
        <v>14</v>
      </c>
      <c r="Y996" s="113">
        <v>6250</v>
      </c>
      <c r="Z996" s="113">
        <v>9191101</v>
      </c>
      <c r="AA996" s="138">
        <v>2.0840301665916251E-2</v>
      </c>
      <c r="AB996" s="99" t="s">
        <v>3242</v>
      </c>
    </row>
    <row r="997" spans="1:28" x14ac:dyDescent="0.25">
      <c r="A997" s="97" t="s">
        <v>1909</v>
      </c>
      <c r="B997" s="98">
        <v>2</v>
      </c>
      <c r="C997" s="99" t="s">
        <v>318</v>
      </c>
      <c r="D997" s="99" t="s">
        <v>279</v>
      </c>
      <c r="E997" s="97" t="s">
        <v>4</v>
      </c>
      <c r="F997" s="100" t="s">
        <v>892</v>
      </c>
      <c r="G997" s="99" t="s">
        <v>318</v>
      </c>
      <c r="H997" s="101">
        <v>43986</v>
      </c>
      <c r="I997" s="101">
        <v>45138</v>
      </c>
      <c r="J997" s="102" t="s">
        <v>2726</v>
      </c>
      <c r="K997" s="103" t="s">
        <v>3243</v>
      </c>
      <c r="L997" s="104" t="s">
        <v>1041</v>
      </c>
      <c r="M997" s="105">
        <v>114886.79999999981</v>
      </c>
      <c r="N997" s="106">
        <v>114886.79999999981</v>
      </c>
      <c r="O997" s="103"/>
      <c r="P997" s="101"/>
      <c r="Q997" s="103"/>
      <c r="R997" s="106">
        <v>0</v>
      </c>
      <c r="S997" s="110" t="s">
        <v>408</v>
      </c>
      <c r="T997" s="104"/>
      <c r="U997" s="102" t="s">
        <v>11</v>
      </c>
      <c r="V997" s="102" t="s">
        <v>12</v>
      </c>
      <c r="W997" s="102" t="s">
        <v>13</v>
      </c>
      <c r="X997" s="102" t="s">
        <v>14</v>
      </c>
      <c r="Y997" s="108">
        <v>6250</v>
      </c>
      <c r="Z997" s="108">
        <v>9191101</v>
      </c>
      <c r="AA997" s="139">
        <v>0</v>
      </c>
      <c r="AB997" s="111" t="s">
        <v>3242</v>
      </c>
    </row>
    <row r="998" spans="1:28" x14ac:dyDescent="0.25">
      <c r="A998" s="97" t="s">
        <v>1918</v>
      </c>
      <c r="B998" s="98">
        <v>2</v>
      </c>
      <c r="C998" s="99" t="s">
        <v>1562</v>
      </c>
      <c r="D998" s="97" t="s">
        <v>279</v>
      </c>
      <c r="E998" s="99" t="s">
        <v>4</v>
      </c>
      <c r="F998" s="99" t="s">
        <v>1456</v>
      </c>
      <c r="G998" s="99" t="s">
        <v>1454</v>
      </c>
      <c r="H998" s="101">
        <v>44165</v>
      </c>
      <c r="I998" s="101">
        <v>44237</v>
      </c>
      <c r="J998" s="102" t="s">
        <v>1051</v>
      </c>
      <c r="K998" s="97" t="s">
        <v>1448</v>
      </c>
      <c r="L998" s="99" t="s">
        <v>1586</v>
      </c>
      <c r="M998" s="105">
        <v>0</v>
      </c>
      <c r="N998" s="105">
        <v>1086.5999999999999</v>
      </c>
      <c r="O998" s="103">
        <v>956466</v>
      </c>
      <c r="P998" s="101">
        <v>44237</v>
      </c>
      <c r="Q998" s="103" t="s">
        <v>1739</v>
      </c>
      <c r="R998" s="105">
        <v>1086.5999999999999</v>
      </c>
      <c r="S998" s="110" t="s">
        <v>408</v>
      </c>
      <c r="T998" s="97"/>
      <c r="U998" s="102" t="s">
        <v>11</v>
      </c>
      <c r="V998" s="102" t="s">
        <v>12</v>
      </c>
      <c r="W998" s="102" t="s">
        <v>1440</v>
      </c>
      <c r="X998" s="102" t="s">
        <v>1441</v>
      </c>
      <c r="Y998" s="113">
        <v>4300</v>
      </c>
      <c r="Z998" s="113">
        <v>9191101</v>
      </c>
      <c r="AA998" s="138">
        <v>1</v>
      </c>
      <c r="AB998" s="104" t="s">
        <v>2452</v>
      </c>
    </row>
    <row r="999" spans="1:28" x14ac:dyDescent="0.25">
      <c r="A999" s="97" t="s">
        <v>1910</v>
      </c>
      <c r="B999" s="98">
        <v>2</v>
      </c>
      <c r="C999" s="99" t="s">
        <v>1571</v>
      </c>
      <c r="D999" s="99" t="s">
        <v>279</v>
      </c>
      <c r="E999" s="97" t="s">
        <v>4</v>
      </c>
      <c r="F999" s="100" t="s">
        <v>399</v>
      </c>
      <c r="G999" s="99" t="s">
        <v>351</v>
      </c>
      <c r="H999" s="101">
        <v>43298</v>
      </c>
      <c r="I999" s="101">
        <v>43384</v>
      </c>
      <c r="J999" s="102" t="s">
        <v>269</v>
      </c>
      <c r="K999" s="103"/>
      <c r="L999" s="104" t="s">
        <v>406</v>
      </c>
      <c r="M999" s="105">
        <v>0</v>
      </c>
      <c r="N999" s="106">
        <v>3514.68</v>
      </c>
      <c r="O999" s="103" t="s">
        <v>407</v>
      </c>
      <c r="P999" s="101">
        <v>43384</v>
      </c>
      <c r="Q999" s="103">
        <v>24850693</v>
      </c>
      <c r="R999" s="106">
        <v>3514.68</v>
      </c>
      <c r="S999" s="110" t="s">
        <v>408</v>
      </c>
      <c r="T999" s="104"/>
      <c r="U999" s="102" t="s">
        <v>11</v>
      </c>
      <c r="V999" s="102" t="s">
        <v>12</v>
      </c>
      <c r="W999" s="102" t="s">
        <v>13</v>
      </c>
      <c r="X999" s="102" t="s">
        <v>14</v>
      </c>
      <c r="Y999" s="108">
        <v>6210</v>
      </c>
      <c r="Z999" s="108">
        <v>9191101</v>
      </c>
      <c r="AA999" s="138">
        <v>3.7908543540874626E-2</v>
      </c>
      <c r="AB999" s="111" t="s">
        <v>3175</v>
      </c>
    </row>
    <row r="1000" spans="1:28" x14ac:dyDescent="0.25">
      <c r="A1000" s="97" t="s">
        <v>1910</v>
      </c>
      <c r="B1000" s="98">
        <v>2</v>
      </c>
      <c r="C1000" s="99" t="s">
        <v>1571</v>
      </c>
      <c r="D1000" s="99" t="s">
        <v>279</v>
      </c>
      <c r="E1000" s="97" t="s">
        <v>4</v>
      </c>
      <c r="F1000" s="100" t="s">
        <v>399</v>
      </c>
      <c r="G1000" s="99" t="s">
        <v>351</v>
      </c>
      <c r="H1000" s="101">
        <v>43298</v>
      </c>
      <c r="I1000" s="101">
        <v>43493</v>
      </c>
      <c r="J1000" s="102" t="s">
        <v>269</v>
      </c>
      <c r="K1000" s="103"/>
      <c r="L1000" s="104" t="s">
        <v>406</v>
      </c>
      <c r="M1000" s="105">
        <v>0</v>
      </c>
      <c r="N1000" s="106">
        <v>3712</v>
      </c>
      <c r="O1000" s="103" t="s">
        <v>409</v>
      </c>
      <c r="P1000" s="101">
        <v>43493</v>
      </c>
      <c r="Q1000" s="103">
        <v>25052439</v>
      </c>
      <c r="R1000" s="106">
        <v>3712</v>
      </c>
      <c r="S1000" s="110" t="s">
        <v>408</v>
      </c>
      <c r="T1000" s="104"/>
      <c r="U1000" s="102" t="s">
        <v>11</v>
      </c>
      <c r="V1000" s="102" t="s">
        <v>12</v>
      </c>
      <c r="W1000" s="102" t="s">
        <v>13</v>
      </c>
      <c r="X1000" s="102" t="s">
        <v>14</v>
      </c>
      <c r="Y1000" s="108">
        <v>6210</v>
      </c>
      <c r="Z1000" s="108">
        <v>9191101</v>
      </c>
      <c r="AA1000" s="138">
        <v>4.0036792431665649E-2</v>
      </c>
      <c r="AB1000" s="111" t="s">
        <v>3176</v>
      </c>
    </row>
    <row r="1001" spans="1:28" x14ac:dyDescent="0.25">
      <c r="A1001" s="97" t="s">
        <v>1910</v>
      </c>
      <c r="B1001" s="98">
        <v>2</v>
      </c>
      <c r="C1001" s="99" t="s">
        <v>1571</v>
      </c>
      <c r="D1001" s="99" t="s">
        <v>279</v>
      </c>
      <c r="E1001" s="97" t="s">
        <v>4</v>
      </c>
      <c r="F1001" s="100" t="s">
        <v>399</v>
      </c>
      <c r="G1001" s="97" t="s">
        <v>351</v>
      </c>
      <c r="H1001" s="101">
        <v>43298</v>
      </c>
      <c r="I1001" s="101">
        <v>43713</v>
      </c>
      <c r="J1001" s="102" t="s">
        <v>269</v>
      </c>
      <c r="K1001" s="103"/>
      <c r="L1001" s="99" t="s">
        <v>406</v>
      </c>
      <c r="M1001" s="105">
        <v>0</v>
      </c>
      <c r="N1001" s="106">
        <v>20209.46</v>
      </c>
      <c r="O1001" s="103" t="s">
        <v>410</v>
      </c>
      <c r="P1001" s="101">
        <v>43713</v>
      </c>
      <c r="Q1001" s="103" t="s">
        <v>810</v>
      </c>
      <c r="R1001" s="106">
        <v>20209.46</v>
      </c>
      <c r="S1001" s="102" t="s">
        <v>408</v>
      </c>
      <c r="T1001" s="104"/>
      <c r="U1001" s="102" t="s">
        <v>11</v>
      </c>
      <c r="V1001" s="102" t="s">
        <v>12</v>
      </c>
      <c r="W1001" s="102" t="s">
        <v>13</v>
      </c>
      <c r="X1001" s="102" t="s">
        <v>14</v>
      </c>
      <c r="Y1001" s="113">
        <v>6210</v>
      </c>
      <c r="Z1001" s="108">
        <v>9191101</v>
      </c>
      <c r="AA1001" s="138">
        <v>0.21797466464872028</v>
      </c>
      <c r="AB1001" s="104" t="s">
        <v>3177</v>
      </c>
    </row>
    <row r="1002" spans="1:28" x14ac:dyDescent="0.25">
      <c r="A1002" s="97" t="s">
        <v>1910</v>
      </c>
      <c r="B1002" s="98">
        <v>2</v>
      </c>
      <c r="C1002" s="99" t="s">
        <v>1571</v>
      </c>
      <c r="D1002" s="99" t="s">
        <v>279</v>
      </c>
      <c r="E1002" s="97" t="s">
        <v>4</v>
      </c>
      <c r="F1002" s="100" t="s">
        <v>399</v>
      </c>
      <c r="G1002" s="97" t="s">
        <v>351</v>
      </c>
      <c r="H1002" s="101">
        <v>43298</v>
      </c>
      <c r="I1002" s="101">
        <v>43721</v>
      </c>
      <c r="J1002" s="102" t="s">
        <v>6</v>
      </c>
      <c r="K1002" s="103"/>
      <c r="L1002" s="99" t="s">
        <v>406</v>
      </c>
      <c r="M1002" s="105">
        <v>0</v>
      </c>
      <c r="N1002" s="106">
        <v>28996.18</v>
      </c>
      <c r="O1002" s="103" t="s">
        <v>411</v>
      </c>
      <c r="P1002" s="101">
        <v>43721</v>
      </c>
      <c r="Q1002" s="103" t="s">
        <v>584</v>
      </c>
      <c r="R1002" s="106">
        <v>28996.18</v>
      </c>
      <c r="S1002" s="102" t="s">
        <v>408</v>
      </c>
      <c r="T1002" s="104"/>
      <c r="U1002" s="102" t="s">
        <v>11</v>
      </c>
      <c r="V1002" s="102" t="s">
        <v>12</v>
      </c>
      <c r="W1002" s="102" t="s">
        <v>13</v>
      </c>
      <c r="X1002" s="102" t="s">
        <v>14</v>
      </c>
      <c r="Y1002" s="113">
        <v>6210</v>
      </c>
      <c r="Z1002" s="108">
        <v>9191101</v>
      </c>
      <c r="AA1002" s="138">
        <v>0.31274623921638334</v>
      </c>
      <c r="AB1002" s="104" t="s">
        <v>3177</v>
      </c>
    </row>
    <row r="1003" spans="1:28" x14ac:dyDescent="0.25">
      <c r="A1003" s="97" t="s">
        <v>1910</v>
      </c>
      <c r="B1003" s="98">
        <v>2</v>
      </c>
      <c r="C1003" s="99" t="s">
        <v>1571</v>
      </c>
      <c r="D1003" s="99" t="s">
        <v>279</v>
      </c>
      <c r="E1003" s="97" t="s">
        <v>4</v>
      </c>
      <c r="F1003" s="100" t="s">
        <v>399</v>
      </c>
      <c r="G1003" s="97" t="s">
        <v>351</v>
      </c>
      <c r="H1003" s="101">
        <v>43298</v>
      </c>
      <c r="I1003" s="101">
        <v>43986</v>
      </c>
      <c r="J1003" s="102" t="s">
        <v>6</v>
      </c>
      <c r="K1003" s="103"/>
      <c r="L1003" s="99" t="s">
        <v>406</v>
      </c>
      <c r="M1003" s="105">
        <v>0</v>
      </c>
      <c r="N1003" s="106">
        <v>8786.73</v>
      </c>
      <c r="O1003" s="103" t="s">
        <v>889</v>
      </c>
      <c r="P1003" s="101">
        <v>43986</v>
      </c>
      <c r="Q1003" s="103" t="s">
        <v>888</v>
      </c>
      <c r="R1003" s="106">
        <v>8786.73</v>
      </c>
      <c r="S1003" s="102" t="s">
        <v>408</v>
      </c>
      <c r="T1003" s="104"/>
      <c r="U1003" s="102" t="s">
        <v>11</v>
      </c>
      <c r="V1003" s="102" t="s">
        <v>12</v>
      </c>
      <c r="W1003" s="102" t="s">
        <v>13</v>
      </c>
      <c r="X1003" s="102" t="s">
        <v>14</v>
      </c>
      <c r="Y1003" s="113">
        <v>6210</v>
      </c>
      <c r="Z1003" s="108">
        <v>9191101</v>
      </c>
      <c r="AA1003" s="138">
        <v>9.4771682425401266E-2</v>
      </c>
      <c r="AB1003" s="104" t="s">
        <v>3177</v>
      </c>
    </row>
    <row r="1004" spans="1:28" x14ac:dyDescent="0.25">
      <c r="A1004" s="97" t="s">
        <v>1910</v>
      </c>
      <c r="B1004" s="98">
        <v>2</v>
      </c>
      <c r="C1004" s="99" t="s">
        <v>1571</v>
      </c>
      <c r="D1004" s="97" t="s">
        <v>279</v>
      </c>
      <c r="E1004" s="97" t="s">
        <v>4</v>
      </c>
      <c r="F1004" s="99" t="s">
        <v>399</v>
      </c>
      <c r="G1004" s="99" t="s">
        <v>351</v>
      </c>
      <c r="H1004" s="101">
        <v>43298</v>
      </c>
      <c r="I1004" s="101">
        <v>44232</v>
      </c>
      <c r="J1004" s="102" t="s">
        <v>1051</v>
      </c>
      <c r="K1004" s="103"/>
      <c r="L1004" s="99" t="s">
        <v>406</v>
      </c>
      <c r="M1004" s="105">
        <v>0</v>
      </c>
      <c r="N1004" s="105">
        <v>18708.97</v>
      </c>
      <c r="O1004" s="103" t="s">
        <v>1707</v>
      </c>
      <c r="P1004" s="101">
        <v>44232</v>
      </c>
      <c r="Q1004" s="103" t="s">
        <v>1708</v>
      </c>
      <c r="R1004" s="105">
        <v>18708.97</v>
      </c>
      <c r="S1004" s="102" t="s">
        <v>408</v>
      </c>
      <c r="T1004" s="97"/>
      <c r="U1004" s="102" t="s">
        <v>11</v>
      </c>
      <c r="V1004" s="102" t="s">
        <v>12</v>
      </c>
      <c r="W1004" s="102" t="s">
        <v>13</v>
      </c>
      <c r="X1004" s="102" t="s">
        <v>14</v>
      </c>
      <c r="Y1004" s="113">
        <v>6210</v>
      </c>
      <c r="Z1004" s="113">
        <v>9191101</v>
      </c>
      <c r="AA1004" s="139">
        <v>0.20179071888476827</v>
      </c>
      <c r="AB1004" s="99" t="s">
        <v>3178</v>
      </c>
    </row>
    <row r="1005" spans="1:28" x14ac:dyDescent="0.25">
      <c r="A1005" s="97" t="s">
        <v>1910</v>
      </c>
      <c r="B1005" s="98">
        <v>2</v>
      </c>
      <c r="C1005" s="99" t="s">
        <v>1571</v>
      </c>
      <c r="D1005" s="99" t="s">
        <v>279</v>
      </c>
      <c r="E1005" s="97" t="s">
        <v>4</v>
      </c>
      <c r="F1005" s="100" t="s">
        <v>399</v>
      </c>
      <c r="G1005" s="99" t="s">
        <v>351</v>
      </c>
      <c r="H1005" s="101">
        <v>43298</v>
      </c>
      <c r="I1005" s="101">
        <v>44305</v>
      </c>
      <c r="J1005" s="102" t="s">
        <v>1051</v>
      </c>
      <c r="K1005" s="103"/>
      <c r="L1005" s="104" t="s">
        <v>406</v>
      </c>
      <c r="M1005" s="105">
        <v>0</v>
      </c>
      <c r="N1005" s="106">
        <v>4393.3500000000004</v>
      </c>
      <c r="O1005" s="103" t="s">
        <v>2332</v>
      </c>
      <c r="P1005" s="101">
        <v>44305</v>
      </c>
      <c r="Q1005" s="103" t="s">
        <v>2333</v>
      </c>
      <c r="R1005" s="106">
        <v>4393.3500000000004</v>
      </c>
      <c r="S1005" s="110" t="s">
        <v>408</v>
      </c>
      <c r="T1005" s="104"/>
      <c r="U1005" s="102" t="s">
        <v>11</v>
      </c>
      <c r="V1005" s="102" t="s">
        <v>12</v>
      </c>
      <c r="W1005" s="102" t="s">
        <v>13</v>
      </c>
      <c r="X1005" s="102" t="s">
        <v>14</v>
      </c>
      <c r="Y1005" s="108">
        <v>6210</v>
      </c>
      <c r="Z1005" s="108">
        <v>9191101</v>
      </c>
      <c r="AA1005" s="138">
        <v>4.7385679426093293E-2</v>
      </c>
      <c r="AB1005" s="111" t="s">
        <v>3177</v>
      </c>
    </row>
    <row r="1006" spans="1:28" x14ac:dyDescent="0.25">
      <c r="A1006" s="97" t="s">
        <v>1910</v>
      </c>
      <c r="B1006" s="98">
        <v>2</v>
      </c>
      <c r="C1006" s="99" t="s">
        <v>1571</v>
      </c>
      <c r="D1006" s="99" t="s">
        <v>279</v>
      </c>
      <c r="E1006" s="97" t="s">
        <v>4</v>
      </c>
      <c r="F1006" s="100" t="s">
        <v>399</v>
      </c>
      <c r="G1006" s="99" t="s">
        <v>351</v>
      </c>
      <c r="H1006" s="101">
        <v>43298</v>
      </c>
      <c r="I1006" s="101">
        <v>44550</v>
      </c>
      <c r="J1006" s="102" t="s">
        <v>2726</v>
      </c>
      <c r="K1006" s="103" t="s">
        <v>3273</v>
      </c>
      <c r="L1006" s="104" t="s">
        <v>406</v>
      </c>
      <c r="M1006" s="105">
        <v>0</v>
      </c>
      <c r="N1006" s="106">
        <v>4393.3500000000004</v>
      </c>
      <c r="O1006" s="103">
        <v>3378</v>
      </c>
      <c r="P1006" s="101">
        <v>44550</v>
      </c>
      <c r="Q1006" s="103" t="s">
        <v>3086</v>
      </c>
      <c r="R1006" s="106">
        <v>4393.3500000000004</v>
      </c>
      <c r="S1006" s="110" t="s">
        <v>408</v>
      </c>
      <c r="T1006" s="104"/>
      <c r="U1006" s="102" t="s">
        <v>11</v>
      </c>
      <c r="V1006" s="102" t="s">
        <v>12</v>
      </c>
      <c r="W1006" s="102" t="s">
        <v>13</v>
      </c>
      <c r="X1006" s="102" t="s">
        <v>14</v>
      </c>
      <c r="Y1006" s="108">
        <v>6210</v>
      </c>
      <c r="Z1006" s="108">
        <v>9191101</v>
      </c>
      <c r="AA1006" s="138">
        <v>4.7385679426093293E-2</v>
      </c>
      <c r="AB1006" s="111" t="s">
        <v>3274</v>
      </c>
    </row>
    <row r="1007" spans="1:28" x14ac:dyDescent="0.25">
      <c r="A1007" s="97" t="s">
        <v>1910</v>
      </c>
      <c r="B1007" s="98">
        <v>2</v>
      </c>
      <c r="C1007" s="99" t="s">
        <v>1571</v>
      </c>
      <c r="D1007" s="99" t="s">
        <v>279</v>
      </c>
      <c r="E1007" s="97" t="s">
        <v>4</v>
      </c>
      <c r="F1007" s="100" t="s">
        <v>399</v>
      </c>
      <c r="G1007" s="99" t="s">
        <v>351</v>
      </c>
      <c r="H1007" s="101">
        <v>43962</v>
      </c>
      <c r="I1007" s="101">
        <v>44125</v>
      </c>
      <c r="J1007" s="102" t="s">
        <v>1051</v>
      </c>
      <c r="K1007" s="103" t="s">
        <v>801</v>
      </c>
      <c r="L1007" s="104" t="s">
        <v>821</v>
      </c>
      <c r="M1007" s="105">
        <v>0</v>
      </c>
      <c r="N1007" s="106">
        <v>12980</v>
      </c>
      <c r="O1007" s="103" t="s">
        <v>1362</v>
      </c>
      <c r="P1007" s="101">
        <v>44125</v>
      </c>
      <c r="Q1007" s="103" t="s">
        <v>1355</v>
      </c>
      <c r="R1007" s="106">
        <v>12980</v>
      </c>
      <c r="S1007" s="110" t="s">
        <v>408</v>
      </c>
      <c r="T1007" s="104"/>
      <c r="U1007" s="102" t="s">
        <v>11</v>
      </c>
      <c r="V1007" s="102" t="s">
        <v>12</v>
      </c>
      <c r="W1007" s="102" t="s">
        <v>13</v>
      </c>
      <c r="X1007" s="102" t="s">
        <v>14</v>
      </c>
      <c r="Y1007" s="108">
        <v>6260</v>
      </c>
      <c r="Z1007" s="108">
        <v>9191101</v>
      </c>
      <c r="AA1007" s="138">
        <v>1</v>
      </c>
      <c r="AB1007" s="111" t="s">
        <v>3179</v>
      </c>
    </row>
    <row r="1008" spans="1:28" x14ac:dyDescent="0.25">
      <c r="A1008" s="97" t="s">
        <v>1912</v>
      </c>
      <c r="B1008" s="98">
        <v>2</v>
      </c>
      <c r="C1008" s="99" t="s">
        <v>1564</v>
      </c>
      <c r="D1008" s="97" t="s">
        <v>279</v>
      </c>
      <c r="E1008" s="97" t="s">
        <v>4</v>
      </c>
      <c r="F1008" s="97" t="s">
        <v>468</v>
      </c>
      <c r="G1008" s="99" t="s">
        <v>469</v>
      </c>
      <c r="H1008" s="101">
        <v>43950</v>
      </c>
      <c r="I1008" s="101">
        <v>44001</v>
      </c>
      <c r="J1008" s="102" t="s">
        <v>6</v>
      </c>
      <c r="K1008" s="103"/>
      <c r="L1008" s="104" t="s">
        <v>772</v>
      </c>
      <c r="M1008" s="105">
        <v>0</v>
      </c>
      <c r="N1008" s="114">
        <v>4410</v>
      </c>
      <c r="O1008" s="103" t="s">
        <v>926</v>
      </c>
      <c r="P1008" s="101">
        <v>44001</v>
      </c>
      <c r="Q1008" s="103" t="s">
        <v>921</v>
      </c>
      <c r="R1008" s="105">
        <v>4410</v>
      </c>
      <c r="S1008" s="102" t="s">
        <v>408</v>
      </c>
      <c r="T1008" s="103"/>
      <c r="U1008" s="102" t="s">
        <v>11</v>
      </c>
      <c r="V1008" s="102" t="s">
        <v>12</v>
      </c>
      <c r="W1008" s="102" t="s">
        <v>13</v>
      </c>
      <c r="X1008" s="102" t="s">
        <v>14</v>
      </c>
      <c r="Y1008" s="113">
        <v>6281</v>
      </c>
      <c r="Z1008" s="113">
        <v>9191101</v>
      </c>
      <c r="AA1008" s="139">
        <v>0.12701612903225806</v>
      </c>
      <c r="AB1008" s="115" t="s">
        <v>939</v>
      </c>
    </row>
    <row r="1009" spans="1:28" x14ac:dyDescent="0.25">
      <c r="A1009" s="97" t="s">
        <v>1912</v>
      </c>
      <c r="B1009" s="98">
        <v>2</v>
      </c>
      <c r="C1009" s="99" t="s">
        <v>1564</v>
      </c>
      <c r="D1009" s="99" t="s">
        <v>279</v>
      </c>
      <c r="E1009" s="97" t="s">
        <v>4</v>
      </c>
      <c r="F1009" s="100" t="s">
        <v>468</v>
      </c>
      <c r="G1009" s="99" t="s">
        <v>469</v>
      </c>
      <c r="H1009" s="101">
        <v>43950</v>
      </c>
      <c r="I1009" s="101">
        <v>44062</v>
      </c>
      <c r="J1009" s="102" t="s">
        <v>1051</v>
      </c>
      <c r="K1009" s="103"/>
      <c r="L1009" s="104" t="s">
        <v>772</v>
      </c>
      <c r="M1009" s="105">
        <v>0</v>
      </c>
      <c r="N1009" s="106">
        <v>6440</v>
      </c>
      <c r="O1009" s="103" t="s">
        <v>1155</v>
      </c>
      <c r="P1009" s="101">
        <v>44062</v>
      </c>
      <c r="Q1009" s="103" t="s">
        <v>1153</v>
      </c>
      <c r="R1009" s="106">
        <v>6440</v>
      </c>
      <c r="S1009" s="110" t="s">
        <v>408</v>
      </c>
      <c r="T1009" s="104"/>
      <c r="U1009" s="102" t="s">
        <v>11</v>
      </c>
      <c r="V1009" s="102" t="s">
        <v>12</v>
      </c>
      <c r="W1009" s="102" t="s">
        <v>13</v>
      </c>
      <c r="X1009" s="102" t="s">
        <v>14</v>
      </c>
      <c r="Y1009" s="108">
        <v>6281</v>
      </c>
      <c r="Z1009" s="108">
        <v>9191101</v>
      </c>
      <c r="AA1009" s="139">
        <v>0.18548387096774194</v>
      </c>
      <c r="AB1009" s="111" t="s">
        <v>939</v>
      </c>
    </row>
    <row r="1010" spans="1:28" x14ac:dyDescent="0.25">
      <c r="A1010" s="97" t="s">
        <v>1912</v>
      </c>
      <c r="B1010" s="98">
        <v>2</v>
      </c>
      <c r="C1010" s="99" t="s">
        <v>1564</v>
      </c>
      <c r="D1010" s="99" t="s">
        <v>279</v>
      </c>
      <c r="E1010" s="97" t="s">
        <v>4</v>
      </c>
      <c r="F1010" s="100" t="s">
        <v>468</v>
      </c>
      <c r="G1010" s="99" t="s">
        <v>469</v>
      </c>
      <c r="H1010" s="101">
        <v>43950</v>
      </c>
      <c r="I1010" s="101">
        <v>44118</v>
      </c>
      <c r="J1010" s="102" t="s">
        <v>1051</v>
      </c>
      <c r="K1010" s="103"/>
      <c r="L1010" s="104" t="s">
        <v>772</v>
      </c>
      <c r="M1010" s="105">
        <v>0</v>
      </c>
      <c r="N1010" s="106">
        <v>5880</v>
      </c>
      <c r="O1010" s="103" t="s">
        <v>1323</v>
      </c>
      <c r="P1010" s="101">
        <v>44118</v>
      </c>
      <c r="Q1010" s="103" t="s">
        <v>1318</v>
      </c>
      <c r="R1010" s="106">
        <v>5880</v>
      </c>
      <c r="S1010" s="110" t="s">
        <v>408</v>
      </c>
      <c r="T1010" s="104"/>
      <c r="U1010" s="102" t="s">
        <v>11</v>
      </c>
      <c r="V1010" s="102" t="s">
        <v>12</v>
      </c>
      <c r="W1010" s="102" t="s">
        <v>13</v>
      </c>
      <c r="X1010" s="102" t="s">
        <v>14</v>
      </c>
      <c r="Y1010" s="108">
        <v>6281</v>
      </c>
      <c r="Z1010" s="108">
        <v>9191101</v>
      </c>
      <c r="AA1010" s="139">
        <v>0.16935483870967741</v>
      </c>
      <c r="AB1010" s="111" t="s">
        <v>939</v>
      </c>
    </row>
    <row r="1011" spans="1:28" x14ac:dyDescent="0.25">
      <c r="A1011" s="97" t="s">
        <v>1912</v>
      </c>
      <c r="B1011" s="98">
        <v>2</v>
      </c>
      <c r="C1011" s="99" t="s">
        <v>1564</v>
      </c>
      <c r="D1011" s="99" t="s">
        <v>279</v>
      </c>
      <c r="E1011" s="97" t="s">
        <v>4</v>
      </c>
      <c r="F1011" s="100" t="s">
        <v>468</v>
      </c>
      <c r="G1011" s="99" t="s">
        <v>469</v>
      </c>
      <c r="H1011" s="101">
        <v>43950</v>
      </c>
      <c r="I1011" s="101">
        <v>44125</v>
      </c>
      <c r="J1011" s="102" t="s">
        <v>1051</v>
      </c>
      <c r="K1011" s="103"/>
      <c r="L1011" s="104" t="s">
        <v>772</v>
      </c>
      <c r="M1011" s="105">
        <v>0</v>
      </c>
      <c r="N1011" s="106">
        <v>5880</v>
      </c>
      <c r="O1011" s="103" t="s">
        <v>1356</v>
      </c>
      <c r="P1011" s="101">
        <v>44125</v>
      </c>
      <c r="Q1011" s="103" t="s">
        <v>1357</v>
      </c>
      <c r="R1011" s="106">
        <v>5880</v>
      </c>
      <c r="S1011" s="110" t="s">
        <v>408</v>
      </c>
      <c r="T1011" s="104"/>
      <c r="U1011" s="102" t="s">
        <v>11</v>
      </c>
      <c r="V1011" s="102" t="s">
        <v>12</v>
      </c>
      <c r="W1011" s="102" t="s">
        <v>13</v>
      </c>
      <c r="X1011" s="102" t="s">
        <v>14</v>
      </c>
      <c r="Y1011" s="108">
        <v>6281</v>
      </c>
      <c r="Z1011" s="108">
        <v>9191101</v>
      </c>
      <c r="AA1011" s="139">
        <v>0.16935483870967741</v>
      </c>
      <c r="AB1011" s="111" t="s">
        <v>939</v>
      </c>
    </row>
    <row r="1012" spans="1:28" x14ac:dyDescent="0.25">
      <c r="A1012" s="97" t="s">
        <v>1912</v>
      </c>
      <c r="B1012" s="98">
        <v>2</v>
      </c>
      <c r="C1012" s="99" t="s">
        <v>1564</v>
      </c>
      <c r="D1012" s="99" t="s">
        <v>279</v>
      </c>
      <c r="E1012" s="97" t="s">
        <v>4</v>
      </c>
      <c r="F1012" s="100" t="s">
        <v>468</v>
      </c>
      <c r="G1012" s="99" t="s">
        <v>469</v>
      </c>
      <c r="H1012" s="101">
        <v>43950</v>
      </c>
      <c r="I1012" s="101">
        <v>44232</v>
      </c>
      <c r="J1012" s="102" t="s">
        <v>1051</v>
      </c>
      <c r="K1012" s="103"/>
      <c r="L1012" s="104" t="s">
        <v>772</v>
      </c>
      <c r="M1012" s="105">
        <v>0</v>
      </c>
      <c r="N1012" s="106">
        <v>3080</v>
      </c>
      <c r="O1012" s="103" t="s">
        <v>1712</v>
      </c>
      <c r="P1012" s="101">
        <v>44232</v>
      </c>
      <c r="Q1012" s="103" t="s">
        <v>1711</v>
      </c>
      <c r="R1012" s="106">
        <v>3080</v>
      </c>
      <c r="S1012" s="110" t="s">
        <v>408</v>
      </c>
      <c r="T1012" s="104"/>
      <c r="U1012" s="102" t="s">
        <v>11</v>
      </c>
      <c r="V1012" s="102" t="s">
        <v>12</v>
      </c>
      <c r="W1012" s="102" t="s">
        <v>13</v>
      </c>
      <c r="X1012" s="102" t="s">
        <v>14</v>
      </c>
      <c r="Y1012" s="108">
        <v>6281</v>
      </c>
      <c r="Z1012" s="108">
        <v>9191101</v>
      </c>
      <c r="AA1012" s="139">
        <v>8.8709677419354843E-2</v>
      </c>
      <c r="AB1012" s="111" t="s">
        <v>939</v>
      </c>
    </row>
    <row r="1013" spans="1:28" x14ac:dyDescent="0.25">
      <c r="A1013" s="97" t="s">
        <v>1912</v>
      </c>
      <c r="B1013" s="98">
        <v>2</v>
      </c>
      <c r="C1013" s="99" t="s">
        <v>1564</v>
      </c>
      <c r="D1013" s="99" t="s">
        <v>279</v>
      </c>
      <c r="E1013" s="97" t="s">
        <v>4</v>
      </c>
      <c r="F1013" s="100" t="s">
        <v>468</v>
      </c>
      <c r="G1013" s="97" t="s">
        <v>469</v>
      </c>
      <c r="H1013" s="101">
        <v>43950</v>
      </c>
      <c r="I1013" s="101">
        <v>44279</v>
      </c>
      <c r="J1013" s="102" t="s">
        <v>1051</v>
      </c>
      <c r="K1013" s="103"/>
      <c r="L1013" s="104" t="s">
        <v>772</v>
      </c>
      <c r="M1013" s="105">
        <v>0</v>
      </c>
      <c r="N1013" s="106">
        <v>1610</v>
      </c>
      <c r="O1013" s="103" t="s">
        <v>2243</v>
      </c>
      <c r="P1013" s="101">
        <v>44279</v>
      </c>
      <c r="Q1013" s="103" t="s">
        <v>2242</v>
      </c>
      <c r="R1013" s="106">
        <v>1610</v>
      </c>
      <c r="S1013" s="102" t="s">
        <v>408</v>
      </c>
      <c r="T1013" s="104"/>
      <c r="U1013" s="102" t="s">
        <v>11</v>
      </c>
      <c r="V1013" s="102" t="s">
        <v>12</v>
      </c>
      <c r="W1013" s="102" t="s">
        <v>13</v>
      </c>
      <c r="X1013" s="102" t="s">
        <v>14</v>
      </c>
      <c r="Y1013" s="108">
        <v>6281</v>
      </c>
      <c r="Z1013" s="108">
        <v>9191101</v>
      </c>
      <c r="AA1013" s="139">
        <v>4.6370967741935484E-2</v>
      </c>
      <c r="AB1013" s="115" t="s">
        <v>939</v>
      </c>
    </row>
    <row r="1014" spans="1:28" x14ac:dyDescent="0.25">
      <c r="A1014" s="97" t="s">
        <v>1912</v>
      </c>
      <c r="B1014" s="98">
        <v>2</v>
      </c>
      <c r="C1014" s="99" t="s">
        <v>1564</v>
      </c>
      <c r="D1014" s="99" t="s">
        <v>279</v>
      </c>
      <c r="E1014" s="97" t="s">
        <v>4</v>
      </c>
      <c r="F1014" s="100" t="s">
        <v>468</v>
      </c>
      <c r="G1014" s="97" t="s">
        <v>469</v>
      </c>
      <c r="H1014" s="101">
        <v>43950</v>
      </c>
      <c r="I1014" s="101">
        <v>44279</v>
      </c>
      <c r="J1014" s="102" t="s">
        <v>1051</v>
      </c>
      <c r="K1014" s="103"/>
      <c r="L1014" s="104" t="s">
        <v>772</v>
      </c>
      <c r="M1014" s="105">
        <v>0</v>
      </c>
      <c r="N1014" s="106">
        <v>420</v>
      </c>
      <c r="O1014" s="103" t="s">
        <v>2244</v>
      </c>
      <c r="P1014" s="101">
        <v>44279</v>
      </c>
      <c r="Q1014" s="103" t="s">
        <v>2242</v>
      </c>
      <c r="R1014" s="106">
        <v>420</v>
      </c>
      <c r="S1014" s="102" t="s">
        <v>408</v>
      </c>
      <c r="T1014" s="104"/>
      <c r="U1014" s="102" t="s">
        <v>11</v>
      </c>
      <c r="V1014" s="102" t="s">
        <v>12</v>
      </c>
      <c r="W1014" s="102" t="s">
        <v>13</v>
      </c>
      <c r="X1014" s="102" t="s">
        <v>14</v>
      </c>
      <c r="Y1014" s="108">
        <v>6281</v>
      </c>
      <c r="Z1014" s="108">
        <v>9191101</v>
      </c>
      <c r="AA1014" s="139">
        <v>1.2096774193548387E-2</v>
      </c>
      <c r="AB1014" s="115" t="s">
        <v>939</v>
      </c>
    </row>
    <row r="1015" spans="1:28" x14ac:dyDescent="0.25">
      <c r="A1015" s="97" t="s">
        <v>1912</v>
      </c>
      <c r="B1015" s="98">
        <v>2</v>
      </c>
      <c r="C1015" s="99" t="s">
        <v>1564</v>
      </c>
      <c r="D1015" s="99" t="s">
        <v>279</v>
      </c>
      <c r="E1015" s="97" t="s">
        <v>4</v>
      </c>
      <c r="F1015" s="100" t="s">
        <v>468</v>
      </c>
      <c r="G1015" s="97" t="s">
        <v>469</v>
      </c>
      <c r="H1015" s="101">
        <v>43950</v>
      </c>
      <c r="I1015" s="101">
        <v>44305</v>
      </c>
      <c r="J1015" s="102" t="s">
        <v>1051</v>
      </c>
      <c r="K1015" s="103" t="s">
        <v>767</v>
      </c>
      <c r="L1015" s="104" t="s">
        <v>772</v>
      </c>
      <c r="M1015" s="105">
        <v>0</v>
      </c>
      <c r="N1015" s="106">
        <v>4480</v>
      </c>
      <c r="O1015" s="103" t="s">
        <v>2337</v>
      </c>
      <c r="P1015" s="101">
        <v>44305</v>
      </c>
      <c r="Q1015" s="103" t="s">
        <v>2336</v>
      </c>
      <c r="R1015" s="106">
        <v>4480</v>
      </c>
      <c r="S1015" s="102" t="s">
        <v>408</v>
      </c>
      <c r="T1015" s="104"/>
      <c r="U1015" s="102" t="s">
        <v>11</v>
      </c>
      <c r="V1015" s="102" t="s">
        <v>12</v>
      </c>
      <c r="W1015" s="102" t="s">
        <v>13</v>
      </c>
      <c r="X1015" s="102" t="s">
        <v>14</v>
      </c>
      <c r="Y1015" s="108">
        <v>6281</v>
      </c>
      <c r="Z1015" s="108">
        <v>9191101</v>
      </c>
      <c r="AA1015" s="139">
        <v>0.12903225806451613</v>
      </c>
      <c r="AB1015" s="115" t="s">
        <v>939</v>
      </c>
    </row>
    <row r="1016" spans="1:28" x14ac:dyDescent="0.25">
      <c r="A1016" s="97" t="s">
        <v>1912</v>
      </c>
      <c r="B1016" s="98">
        <v>2</v>
      </c>
      <c r="C1016" s="99" t="s">
        <v>1564</v>
      </c>
      <c r="D1016" s="99" t="s">
        <v>279</v>
      </c>
      <c r="E1016" s="97" t="s">
        <v>4</v>
      </c>
      <c r="F1016" s="100" t="s">
        <v>468</v>
      </c>
      <c r="G1016" s="97" t="s">
        <v>469</v>
      </c>
      <c r="H1016" s="101">
        <v>43950</v>
      </c>
      <c r="I1016" s="101">
        <v>44305</v>
      </c>
      <c r="J1016" s="102" t="s">
        <v>1051</v>
      </c>
      <c r="K1016" s="103"/>
      <c r="L1016" s="104" t="s">
        <v>772</v>
      </c>
      <c r="M1016" s="105">
        <v>0</v>
      </c>
      <c r="N1016" s="106">
        <v>2520</v>
      </c>
      <c r="O1016" s="103" t="s">
        <v>2335</v>
      </c>
      <c r="P1016" s="101">
        <v>44305</v>
      </c>
      <c r="Q1016" s="103" t="s">
        <v>2336</v>
      </c>
      <c r="R1016" s="106">
        <v>2520</v>
      </c>
      <c r="S1016" s="102" t="s">
        <v>408</v>
      </c>
      <c r="T1016" s="104"/>
      <c r="U1016" s="102" t="s">
        <v>11</v>
      </c>
      <c r="V1016" s="102" t="s">
        <v>12</v>
      </c>
      <c r="W1016" s="102" t="s">
        <v>13</v>
      </c>
      <c r="X1016" s="102" t="s">
        <v>14</v>
      </c>
      <c r="Y1016" s="108">
        <v>6281</v>
      </c>
      <c r="Z1016" s="108">
        <v>9191101</v>
      </c>
      <c r="AA1016" s="139">
        <v>7.2580645161290328E-2</v>
      </c>
      <c r="AB1016" s="115" t="s">
        <v>939</v>
      </c>
    </row>
    <row r="1017" spans="1:28" x14ac:dyDescent="0.25">
      <c r="A1017" s="97" t="s">
        <v>1915</v>
      </c>
      <c r="B1017" s="98">
        <v>2</v>
      </c>
      <c r="C1017" s="97" t="s">
        <v>1656</v>
      </c>
      <c r="D1017" s="99" t="s">
        <v>279</v>
      </c>
      <c r="E1017" s="97" t="s">
        <v>4</v>
      </c>
      <c r="F1017" s="100" t="s">
        <v>1366</v>
      </c>
      <c r="G1017" s="97" t="s">
        <v>2778</v>
      </c>
      <c r="H1017" s="101">
        <v>44440</v>
      </c>
      <c r="I1017" s="101">
        <v>44442</v>
      </c>
      <c r="J1017" s="102" t="s">
        <v>2726</v>
      </c>
      <c r="K1017" s="103"/>
      <c r="L1017" s="104" t="s">
        <v>2926</v>
      </c>
      <c r="M1017" s="105">
        <v>0</v>
      </c>
      <c r="N1017" s="106">
        <v>86.19</v>
      </c>
      <c r="O1017" s="103"/>
      <c r="P1017" s="101"/>
      <c r="Q1017" s="103"/>
      <c r="R1017" s="106">
        <v>86.19</v>
      </c>
      <c r="S1017" s="102" t="s">
        <v>408</v>
      </c>
      <c r="T1017" s="104"/>
      <c r="U1017" s="102" t="s">
        <v>11</v>
      </c>
      <c r="V1017" s="102" t="s">
        <v>12</v>
      </c>
      <c r="W1017" s="102" t="s">
        <v>1440</v>
      </c>
      <c r="X1017" s="102" t="s">
        <v>1441</v>
      </c>
      <c r="Y1017" s="108">
        <v>4300</v>
      </c>
      <c r="Z1017" s="108">
        <v>9191101</v>
      </c>
      <c r="AA1017" s="139">
        <v>1</v>
      </c>
      <c r="AB1017" s="115" t="s">
        <v>2927</v>
      </c>
    </row>
    <row r="1018" spans="1:28" x14ac:dyDescent="0.25">
      <c r="A1018" s="97" t="s">
        <v>1919</v>
      </c>
      <c r="B1018" s="98">
        <v>2</v>
      </c>
      <c r="C1018" s="99" t="s">
        <v>318</v>
      </c>
      <c r="D1018" s="99" t="s">
        <v>279</v>
      </c>
      <c r="E1018" s="97" t="s">
        <v>441</v>
      </c>
      <c r="F1018" s="100" t="s">
        <v>442</v>
      </c>
      <c r="G1018" s="97" t="s">
        <v>318</v>
      </c>
      <c r="H1018" s="101">
        <v>43647</v>
      </c>
      <c r="I1018" s="101">
        <v>43816</v>
      </c>
      <c r="J1018" s="102" t="s">
        <v>6</v>
      </c>
      <c r="K1018" s="103"/>
      <c r="L1018" s="104" t="s">
        <v>513</v>
      </c>
      <c r="M1018" s="105">
        <v>0</v>
      </c>
      <c r="N1018" s="106">
        <v>22069.45</v>
      </c>
      <c r="O1018" s="103" t="s">
        <v>483</v>
      </c>
      <c r="P1018" s="101">
        <v>43816</v>
      </c>
      <c r="Q1018" s="103" t="s">
        <v>520</v>
      </c>
      <c r="R1018" s="106">
        <v>22069.45</v>
      </c>
      <c r="S1018" s="102"/>
      <c r="T1018" s="104"/>
      <c r="U1018" s="102" t="s">
        <v>11</v>
      </c>
      <c r="V1018" s="102" t="s">
        <v>12</v>
      </c>
      <c r="W1018" s="102" t="s">
        <v>13</v>
      </c>
      <c r="X1018" s="102" t="s">
        <v>14</v>
      </c>
      <c r="Y1018" s="108">
        <v>6250</v>
      </c>
      <c r="Z1018" s="108">
        <v>9191105</v>
      </c>
      <c r="AA1018" s="139">
        <v>4.8255963706762611E-3</v>
      </c>
      <c r="AB1018" s="115" t="s">
        <v>1022</v>
      </c>
    </row>
    <row r="1019" spans="1:28" x14ac:dyDescent="0.25">
      <c r="A1019" s="97" t="s">
        <v>1919</v>
      </c>
      <c r="B1019" s="98">
        <v>2</v>
      </c>
      <c r="C1019" s="99" t="s">
        <v>318</v>
      </c>
      <c r="D1019" s="99" t="s">
        <v>279</v>
      </c>
      <c r="E1019" s="97" t="s">
        <v>441</v>
      </c>
      <c r="F1019" s="100" t="s">
        <v>442</v>
      </c>
      <c r="G1019" s="97" t="s">
        <v>318</v>
      </c>
      <c r="H1019" s="101">
        <v>43647</v>
      </c>
      <c r="I1019" s="101">
        <v>44204</v>
      </c>
      <c r="J1019" s="102" t="s">
        <v>1051</v>
      </c>
      <c r="K1019" s="103"/>
      <c r="L1019" s="104" t="s">
        <v>513</v>
      </c>
      <c r="M1019" s="105">
        <v>0</v>
      </c>
      <c r="N1019" s="106">
        <v>198625.05</v>
      </c>
      <c r="O1019" s="103" t="s">
        <v>760</v>
      </c>
      <c r="P1019" s="101">
        <v>44204</v>
      </c>
      <c r="Q1019" s="103" t="s">
        <v>1605</v>
      </c>
      <c r="R1019" s="106">
        <v>198625.05</v>
      </c>
      <c r="S1019" s="102"/>
      <c r="T1019" s="104"/>
      <c r="U1019" s="102" t="s">
        <v>11</v>
      </c>
      <c r="V1019" s="102" t="s">
        <v>12</v>
      </c>
      <c r="W1019" s="102" t="s">
        <v>13</v>
      </c>
      <c r="X1019" s="102" t="s">
        <v>14</v>
      </c>
      <c r="Y1019" s="108">
        <v>6250</v>
      </c>
      <c r="Z1019" s="108">
        <v>9191105</v>
      </c>
      <c r="AA1019" s="139">
        <v>4.3430367336086344E-2</v>
      </c>
      <c r="AB1019" s="115" t="s">
        <v>1022</v>
      </c>
    </row>
    <row r="1020" spans="1:28" x14ac:dyDescent="0.25">
      <c r="A1020" s="97" t="s">
        <v>1919</v>
      </c>
      <c r="B1020" s="98">
        <v>2</v>
      </c>
      <c r="C1020" s="99" t="s">
        <v>318</v>
      </c>
      <c r="D1020" s="99" t="s">
        <v>279</v>
      </c>
      <c r="E1020" s="97" t="s">
        <v>441</v>
      </c>
      <c r="F1020" s="100" t="s">
        <v>442</v>
      </c>
      <c r="G1020" s="97" t="s">
        <v>318</v>
      </c>
      <c r="H1020" s="101">
        <v>43647</v>
      </c>
      <c r="I1020" s="101">
        <v>45673</v>
      </c>
      <c r="J1020" s="102" t="s">
        <v>2726</v>
      </c>
      <c r="K1020" s="103" t="s">
        <v>454</v>
      </c>
      <c r="L1020" s="104" t="s">
        <v>513</v>
      </c>
      <c r="M1020" s="105">
        <v>11615.5</v>
      </c>
      <c r="N1020" s="106">
        <v>11615.5</v>
      </c>
      <c r="O1020" s="103"/>
      <c r="P1020" s="101"/>
      <c r="Q1020" s="103"/>
      <c r="R1020" s="106">
        <v>0</v>
      </c>
      <c r="S1020" s="102"/>
      <c r="T1020" s="104"/>
      <c r="U1020" s="102" t="s">
        <v>11</v>
      </c>
      <c r="V1020" s="102" t="s">
        <v>12</v>
      </c>
      <c r="W1020" s="102" t="s">
        <v>13</v>
      </c>
      <c r="X1020" s="102" t="s">
        <v>14</v>
      </c>
      <c r="Y1020" s="108">
        <v>6250</v>
      </c>
      <c r="Z1020" s="108">
        <v>9191105</v>
      </c>
      <c r="AA1020" s="139">
        <v>0</v>
      </c>
      <c r="AB1020" s="115" t="s">
        <v>1022</v>
      </c>
    </row>
    <row r="1021" spans="1:28" x14ac:dyDescent="0.25">
      <c r="A1021" s="97" t="s">
        <v>1920</v>
      </c>
      <c r="B1021" s="98">
        <v>2</v>
      </c>
      <c r="C1021" s="97" t="s">
        <v>1655</v>
      </c>
      <c r="D1021" s="99" t="s">
        <v>279</v>
      </c>
      <c r="E1021" s="97" t="s">
        <v>1043</v>
      </c>
      <c r="F1021" s="99" t="s">
        <v>418</v>
      </c>
      <c r="G1021" s="99" t="s">
        <v>3138</v>
      </c>
      <c r="H1021" s="101">
        <v>43865</v>
      </c>
      <c r="I1021" s="101">
        <v>43874</v>
      </c>
      <c r="J1021" s="102" t="s">
        <v>6</v>
      </c>
      <c r="K1021" s="103" t="s">
        <v>608</v>
      </c>
      <c r="L1021" s="99" t="s">
        <v>2213</v>
      </c>
      <c r="M1021" s="105">
        <v>0</v>
      </c>
      <c r="N1021" s="105">
        <v>1050</v>
      </c>
      <c r="O1021" s="103" t="s">
        <v>271</v>
      </c>
      <c r="P1021" s="101">
        <v>43874</v>
      </c>
      <c r="Q1021" s="103" t="s">
        <v>627</v>
      </c>
      <c r="R1021" s="105">
        <v>1050</v>
      </c>
      <c r="S1021" s="110" t="s">
        <v>1254</v>
      </c>
      <c r="T1021" s="97"/>
      <c r="U1021" s="102" t="s">
        <v>11</v>
      </c>
      <c r="V1021" s="102" t="s">
        <v>12</v>
      </c>
      <c r="W1021" s="102" t="s">
        <v>13</v>
      </c>
      <c r="X1021" s="102" t="s">
        <v>14</v>
      </c>
      <c r="Y1021" s="113">
        <v>6230</v>
      </c>
      <c r="Z1021" s="113">
        <v>9191104</v>
      </c>
      <c r="AA1021" s="139">
        <v>1</v>
      </c>
      <c r="AB1021" s="99" t="s">
        <v>989</v>
      </c>
    </row>
    <row r="1022" spans="1:28" x14ac:dyDescent="0.25">
      <c r="A1022" s="97" t="s">
        <v>1922</v>
      </c>
      <c r="B1022" s="98">
        <v>2</v>
      </c>
      <c r="C1022" s="97" t="s">
        <v>1571</v>
      </c>
      <c r="D1022" s="99" t="s">
        <v>279</v>
      </c>
      <c r="E1022" s="97" t="s">
        <v>1266</v>
      </c>
      <c r="F1022" s="99" t="s">
        <v>395</v>
      </c>
      <c r="G1022" s="99" t="s">
        <v>351</v>
      </c>
      <c r="H1022" s="101">
        <v>43282</v>
      </c>
      <c r="I1022" s="101">
        <v>44279</v>
      </c>
      <c r="J1022" s="102" t="s">
        <v>1051</v>
      </c>
      <c r="K1022" s="103"/>
      <c r="L1022" s="99" t="s">
        <v>1270</v>
      </c>
      <c r="M1022" s="105">
        <v>0</v>
      </c>
      <c r="N1022" s="105">
        <v>4750</v>
      </c>
      <c r="O1022" s="103">
        <v>28381</v>
      </c>
      <c r="P1022" s="101">
        <v>44279</v>
      </c>
      <c r="Q1022" s="103" t="s">
        <v>2253</v>
      </c>
      <c r="R1022" s="105">
        <v>4750</v>
      </c>
      <c r="S1022" s="110" t="s">
        <v>1634</v>
      </c>
      <c r="T1022" s="97"/>
      <c r="U1022" s="102" t="s">
        <v>11</v>
      </c>
      <c r="V1022" s="102" t="s">
        <v>12</v>
      </c>
      <c r="W1022" s="102" t="s">
        <v>13</v>
      </c>
      <c r="X1022" s="102" t="s">
        <v>14</v>
      </c>
      <c r="Y1022" s="113">
        <v>6210</v>
      </c>
      <c r="Z1022" s="113">
        <v>9191103</v>
      </c>
      <c r="AA1022" s="139">
        <v>2.7721038809454333E-2</v>
      </c>
      <c r="AB1022" s="99" t="s">
        <v>3193</v>
      </c>
    </row>
    <row r="1023" spans="1:28" x14ac:dyDescent="0.25">
      <c r="A1023" s="97" t="s">
        <v>1922</v>
      </c>
      <c r="B1023" s="98">
        <v>2</v>
      </c>
      <c r="C1023" s="97" t="s">
        <v>1571</v>
      </c>
      <c r="D1023" s="97" t="s">
        <v>279</v>
      </c>
      <c r="E1023" s="97" t="s">
        <v>1266</v>
      </c>
      <c r="F1023" s="100" t="s">
        <v>395</v>
      </c>
      <c r="G1023" s="97" t="s">
        <v>351</v>
      </c>
      <c r="H1023" s="101">
        <v>43282</v>
      </c>
      <c r="I1023" s="101">
        <v>44279</v>
      </c>
      <c r="J1023" s="102" t="s">
        <v>1051</v>
      </c>
      <c r="K1023" s="103"/>
      <c r="L1023" s="104" t="s">
        <v>1270</v>
      </c>
      <c r="M1023" s="105">
        <v>0</v>
      </c>
      <c r="N1023" s="106">
        <v>2375</v>
      </c>
      <c r="O1023" s="103">
        <v>28466</v>
      </c>
      <c r="P1023" s="101">
        <v>44279</v>
      </c>
      <c r="Q1023" s="103" t="s">
        <v>2253</v>
      </c>
      <c r="R1023" s="106">
        <v>2375</v>
      </c>
      <c r="S1023" s="110" t="s">
        <v>1634</v>
      </c>
      <c r="T1023" s="104"/>
      <c r="U1023" s="102" t="s">
        <v>11</v>
      </c>
      <c r="V1023" s="102" t="s">
        <v>12</v>
      </c>
      <c r="W1023" s="102" t="s">
        <v>13</v>
      </c>
      <c r="X1023" s="102" t="s">
        <v>14</v>
      </c>
      <c r="Y1023" s="108">
        <v>6210</v>
      </c>
      <c r="Z1023" s="113">
        <v>9191103</v>
      </c>
      <c r="AA1023" s="139">
        <v>1.3860519404727167E-2</v>
      </c>
      <c r="AB1023" s="99" t="s">
        <v>3193</v>
      </c>
    </row>
    <row r="1024" spans="1:28" x14ac:dyDescent="0.25">
      <c r="A1024" s="97" t="s">
        <v>1922</v>
      </c>
      <c r="B1024" s="98">
        <v>2</v>
      </c>
      <c r="C1024" s="97" t="s">
        <v>1571</v>
      </c>
      <c r="D1024" s="97" t="s">
        <v>279</v>
      </c>
      <c r="E1024" s="97" t="s">
        <v>1266</v>
      </c>
      <c r="F1024" s="100" t="s">
        <v>395</v>
      </c>
      <c r="G1024" s="97" t="s">
        <v>351</v>
      </c>
      <c r="H1024" s="101">
        <v>43282</v>
      </c>
      <c r="I1024" s="101">
        <v>44342</v>
      </c>
      <c r="J1024" s="102" t="s">
        <v>1051</v>
      </c>
      <c r="K1024" s="103"/>
      <c r="L1024" s="104" t="s">
        <v>1270</v>
      </c>
      <c r="M1024" s="105">
        <v>0</v>
      </c>
      <c r="N1024" s="106">
        <v>2375</v>
      </c>
      <c r="O1024" s="103">
        <v>28605</v>
      </c>
      <c r="P1024" s="101">
        <v>44342</v>
      </c>
      <c r="Q1024" s="103" t="s">
        <v>2570</v>
      </c>
      <c r="R1024" s="106">
        <v>2375</v>
      </c>
      <c r="S1024" s="110" t="s">
        <v>1634</v>
      </c>
      <c r="T1024" s="104"/>
      <c r="U1024" s="102" t="s">
        <v>11</v>
      </c>
      <c r="V1024" s="102" t="s">
        <v>12</v>
      </c>
      <c r="W1024" s="102" t="s">
        <v>13</v>
      </c>
      <c r="X1024" s="102" t="s">
        <v>14</v>
      </c>
      <c r="Y1024" s="108">
        <v>6210</v>
      </c>
      <c r="Z1024" s="113">
        <v>9191103</v>
      </c>
      <c r="AA1024" s="139">
        <v>1.3860519404727167E-2</v>
      </c>
      <c r="AB1024" s="99" t="s">
        <v>3193</v>
      </c>
    </row>
    <row r="1025" spans="1:28" x14ac:dyDescent="0.25">
      <c r="A1025" s="97" t="s">
        <v>1922</v>
      </c>
      <c r="B1025" s="98">
        <v>2</v>
      </c>
      <c r="C1025" s="97" t="s">
        <v>1571</v>
      </c>
      <c r="D1025" s="97" t="s">
        <v>279</v>
      </c>
      <c r="E1025" s="97" t="s">
        <v>1266</v>
      </c>
      <c r="F1025" s="100" t="s">
        <v>395</v>
      </c>
      <c r="G1025" s="97" t="s">
        <v>351</v>
      </c>
      <c r="H1025" s="101">
        <v>43282</v>
      </c>
      <c r="I1025" s="101">
        <v>44448</v>
      </c>
      <c r="J1025" s="102" t="s">
        <v>1051</v>
      </c>
      <c r="K1025" s="103"/>
      <c r="L1025" s="104" t="s">
        <v>1270</v>
      </c>
      <c r="M1025" s="105">
        <v>0</v>
      </c>
      <c r="N1025" s="106">
        <v>1425</v>
      </c>
      <c r="O1025" s="103">
        <v>28732</v>
      </c>
      <c r="P1025" s="101">
        <v>44448</v>
      </c>
      <c r="Q1025" s="103" t="s">
        <v>2971</v>
      </c>
      <c r="R1025" s="106">
        <v>1425</v>
      </c>
      <c r="S1025" s="102" t="s">
        <v>1634</v>
      </c>
      <c r="T1025" s="104"/>
      <c r="U1025" s="102" t="s">
        <v>11</v>
      </c>
      <c r="V1025" s="102" t="s">
        <v>12</v>
      </c>
      <c r="W1025" s="102" t="s">
        <v>13</v>
      </c>
      <c r="X1025" s="102" t="s">
        <v>14</v>
      </c>
      <c r="Y1025" s="108">
        <v>6210</v>
      </c>
      <c r="Z1025" s="108">
        <v>9191103</v>
      </c>
      <c r="AA1025" s="139">
        <v>8.3163116428362997E-3</v>
      </c>
      <c r="AB1025" s="99" t="s">
        <v>3193</v>
      </c>
    </row>
    <row r="1026" spans="1:28" x14ac:dyDescent="0.25">
      <c r="A1026" s="97" t="s">
        <v>1922</v>
      </c>
      <c r="B1026" s="98">
        <v>2</v>
      </c>
      <c r="C1026" s="99" t="s">
        <v>1571</v>
      </c>
      <c r="D1026" s="97" t="s">
        <v>279</v>
      </c>
      <c r="E1026" s="97" t="s">
        <v>1266</v>
      </c>
      <c r="F1026" s="103" t="s">
        <v>395</v>
      </c>
      <c r="G1026" s="99" t="s">
        <v>351</v>
      </c>
      <c r="H1026" s="101">
        <v>43282</v>
      </c>
      <c r="I1026" s="101">
        <v>44580</v>
      </c>
      <c r="J1026" s="102" t="s">
        <v>2726</v>
      </c>
      <c r="K1026" s="103" t="s">
        <v>1267</v>
      </c>
      <c r="L1026" s="99" t="s">
        <v>1270</v>
      </c>
      <c r="M1026" s="105">
        <v>0</v>
      </c>
      <c r="N1026" s="105">
        <v>950</v>
      </c>
      <c r="O1026" s="103">
        <v>29052</v>
      </c>
      <c r="P1026" s="101">
        <v>44580</v>
      </c>
      <c r="Q1026" s="103" t="s">
        <v>3122</v>
      </c>
      <c r="R1026" s="105">
        <v>950</v>
      </c>
      <c r="S1026" s="110" t="s">
        <v>1634</v>
      </c>
      <c r="T1026" s="97"/>
      <c r="U1026" s="102" t="s">
        <v>11</v>
      </c>
      <c r="V1026" s="102" t="s">
        <v>12</v>
      </c>
      <c r="W1026" s="102" t="s">
        <v>13</v>
      </c>
      <c r="X1026" s="102" t="s">
        <v>14</v>
      </c>
      <c r="Y1026" s="113">
        <v>6210</v>
      </c>
      <c r="Z1026" s="113">
        <v>9191103</v>
      </c>
      <c r="AA1026" s="139">
        <v>5.544207761890867E-3</v>
      </c>
      <c r="AB1026" s="99" t="s">
        <v>3193</v>
      </c>
    </row>
    <row r="1027" spans="1:28" x14ac:dyDescent="0.25">
      <c r="A1027" s="97" t="s">
        <v>1923</v>
      </c>
      <c r="B1027" s="98">
        <v>2</v>
      </c>
      <c r="C1027" s="111" t="s">
        <v>1564</v>
      </c>
      <c r="D1027" s="99" t="s">
        <v>279</v>
      </c>
      <c r="E1027" s="97" t="s">
        <v>316</v>
      </c>
      <c r="F1027" s="99" t="s">
        <v>468</v>
      </c>
      <c r="G1027" s="97" t="s">
        <v>469</v>
      </c>
      <c r="H1027" s="101">
        <v>44180</v>
      </c>
      <c r="I1027" s="101">
        <v>44236</v>
      </c>
      <c r="J1027" s="102" t="s">
        <v>1051</v>
      </c>
      <c r="K1027" s="103"/>
      <c r="L1027" s="104" t="s">
        <v>1608</v>
      </c>
      <c r="M1027" s="105">
        <v>0</v>
      </c>
      <c r="N1027" s="106">
        <v>3060</v>
      </c>
      <c r="O1027" s="103" t="s">
        <v>1732</v>
      </c>
      <c r="P1027" s="101">
        <v>44236</v>
      </c>
      <c r="Q1027" s="103" t="s">
        <v>1729</v>
      </c>
      <c r="R1027" s="105">
        <v>3060</v>
      </c>
      <c r="S1027" s="110" t="s">
        <v>1634</v>
      </c>
      <c r="T1027" s="97"/>
      <c r="U1027" s="102" t="s">
        <v>11</v>
      </c>
      <c r="V1027" s="102" t="s">
        <v>12</v>
      </c>
      <c r="W1027" s="102" t="s">
        <v>13</v>
      </c>
      <c r="X1027" s="102" t="s">
        <v>14</v>
      </c>
      <c r="Y1027" s="113">
        <v>6281</v>
      </c>
      <c r="Z1027" s="113">
        <v>9191103</v>
      </c>
      <c r="AA1027" s="139">
        <v>0.12489795918367347</v>
      </c>
      <c r="AB1027" s="97" t="s">
        <v>1559</v>
      </c>
    </row>
    <row r="1028" spans="1:28" x14ac:dyDescent="0.25">
      <c r="A1028" s="97" t="s">
        <v>1923</v>
      </c>
      <c r="B1028" s="98">
        <v>2</v>
      </c>
      <c r="C1028" s="99" t="s">
        <v>1564</v>
      </c>
      <c r="D1028" s="99" t="s">
        <v>279</v>
      </c>
      <c r="E1028" s="97" t="s">
        <v>316</v>
      </c>
      <c r="F1028" s="100" t="s">
        <v>468</v>
      </c>
      <c r="G1028" s="97" t="s">
        <v>469</v>
      </c>
      <c r="H1028" s="101">
        <v>44180</v>
      </c>
      <c r="I1028" s="101">
        <v>44305</v>
      </c>
      <c r="J1028" s="102" t="s">
        <v>1051</v>
      </c>
      <c r="K1028" s="103"/>
      <c r="L1028" s="104" t="s">
        <v>1608</v>
      </c>
      <c r="M1028" s="105">
        <v>0</v>
      </c>
      <c r="N1028" s="106">
        <v>6120</v>
      </c>
      <c r="O1028" s="103" t="s">
        <v>2348</v>
      </c>
      <c r="P1028" s="101">
        <v>44305</v>
      </c>
      <c r="Q1028" s="103" t="s">
        <v>2336</v>
      </c>
      <c r="R1028" s="106">
        <v>6120</v>
      </c>
      <c r="S1028" s="110" t="s">
        <v>1634</v>
      </c>
      <c r="T1028" s="104"/>
      <c r="U1028" s="102" t="s">
        <v>11</v>
      </c>
      <c r="V1028" s="102" t="s">
        <v>12</v>
      </c>
      <c r="W1028" s="102" t="s">
        <v>13</v>
      </c>
      <c r="X1028" s="102" t="s">
        <v>14</v>
      </c>
      <c r="Y1028" s="108">
        <v>6281</v>
      </c>
      <c r="Z1028" s="108">
        <v>9191103</v>
      </c>
      <c r="AA1028" s="139">
        <v>0.24979591836734694</v>
      </c>
      <c r="AB1028" s="99" t="s">
        <v>1559</v>
      </c>
    </row>
    <row r="1029" spans="1:28" x14ac:dyDescent="0.25">
      <c r="A1029" s="97" t="s">
        <v>1923</v>
      </c>
      <c r="B1029" s="98">
        <v>2</v>
      </c>
      <c r="C1029" s="99" t="s">
        <v>1564</v>
      </c>
      <c r="D1029" s="97" t="s">
        <v>279</v>
      </c>
      <c r="E1029" s="97" t="s">
        <v>316</v>
      </c>
      <c r="F1029" s="99" t="s">
        <v>468</v>
      </c>
      <c r="G1029" s="99" t="s">
        <v>469</v>
      </c>
      <c r="H1029" s="101">
        <v>44180</v>
      </c>
      <c r="I1029" s="101">
        <v>44448</v>
      </c>
      <c r="J1029" s="102" t="s">
        <v>2726</v>
      </c>
      <c r="K1029" s="103" t="s">
        <v>1558</v>
      </c>
      <c r="L1029" s="104" t="s">
        <v>1608</v>
      </c>
      <c r="M1029" s="105">
        <v>0</v>
      </c>
      <c r="N1029" s="105">
        <v>500</v>
      </c>
      <c r="O1029" s="103" t="s">
        <v>2982</v>
      </c>
      <c r="P1029" s="101">
        <v>44448</v>
      </c>
      <c r="Q1029" s="103" t="s">
        <v>2983</v>
      </c>
      <c r="R1029" s="105">
        <v>500</v>
      </c>
      <c r="S1029" s="110" t="s">
        <v>1634</v>
      </c>
      <c r="T1029" s="97"/>
      <c r="U1029" s="102" t="s">
        <v>11</v>
      </c>
      <c r="V1029" s="102" t="s">
        <v>12</v>
      </c>
      <c r="W1029" s="102" t="s">
        <v>13</v>
      </c>
      <c r="X1029" s="102" t="s">
        <v>14</v>
      </c>
      <c r="Y1029" s="113">
        <v>6281</v>
      </c>
      <c r="Z1029" s="113">
        <v>9191103</v>
      </c>
      <c r="AA1029" s="139">
        <v>2.0408163265306121E-2</v>
      </c>
      <c r="AB1029" s="99" t="s">
        <v>1559</v>
      </c>
    </row>
    <row r="1030" spans="1:28" x14ac:dyDescent="0.25">
      <c r="A1030" s="97" t="s">
        <v>1923</v>
      </c>
      <c r="B1030" s="98">
        <v>2</v>
      </c>
      <c r="C1030" s="99" t="s">
        <v>1564</v>
      </c>
      <c r="D1030" s="99" t="s">
        <v>279</v>
      </c>
      <c r="E1030" s="97" t="s">
        <v>316</v>
      </c>
      <c r="F1030" s="97" t="s">
        <v>468</v>
      </c>
      <c r="G1030" s="99" t="s">
        <v>469</v>
      </c>
      <c r="H1030" s="101">
        <v>44180</v>
      </c>
      <c r="I1030" s="101">
        <v>44452</v>
      </c>
      <c r="J1030" s="102" t="s">
        <v>1051</v>
      </c>
      <c r="K1030" s="103"/>
      <c r="L1030" s="104" t="s">
        <v>1608</v>
      </c>
      <c r="M1030" s="105">
        <v>0</v>
      </c>
      <c r="N1030" s="114">
        <v>2570</v>
      </c>
      <c r="O1030" s="103" t="s">
        <v>2715</v>
      </c>
      <c r="P1030" s="101">
        <v>44452</v>
      </c>
      <c r="Q1030" s="103" t="s">
        <v>2987</v>
      </c>
      <c r="R1030" s="105">
        <v>2570</v>
      </c>
      <c r="S1030" s="110" t="s">
        <v>1634</v>
      </c>
      <c r="T1030" s="103"/>
      <c r="U1030" s="102" t="s">
        <v>11</v>
      </c>
      <c r="V1030" s="102" t="s">
        <v>12</v>
      </c>
      <c r="W1030" s="102" t="s">
        <v>13</v>
      </c>
      <c r="X1030" s="102" t="s">
        <v>14</v>
      </c>
      <c r="Y1030" s="113">
        <v>6281</v>
      </c>
      <c r="Z1030" s="113">
        <v>9191103</v>
      </c>
      <c r="AA1030" s="139">
        <v>0.10489795918367346</v>
      </c>
      <c r="AB1030" s="99" t="s">
        <v>1559</v>
      </c>
    </row>
    <row r="1031" spans="1:28" x14ac:dyDescent="0.25">
      <c r="A1031" s="97" t="s">
        <v>1921</v>
      </c>
      <c r="B1031" s="98">
        <v>2</v>
      </c>
      <c r="C1031" s="97" t="s">
        <v>318</v>
      </c>
      <c r="D1031" s="99" t="s">
        <v>279</v>
      </c>
      <c r="E1031" s="97" t="s">
        <v>316</v>
      </c>
      <c r="F1031" s="99" t="s">
        <v>321</v>
      </c>
      <c r="G1031" s="97" t="s">
        <v>318</v>
      </c>
      <c r="H1031" s="101">
        <v>43734</v>
      </c>
      <c r="I1031" s="101">
        <v>43900</v>
      </c>
      <c r="J1031" s="102" t="s">
        <v>6</v>
      </c>
      <c r="K1031" s="103"/>
      <c r="L1031" s="104" t="s">
        <v>487</v>
      </c>
      <c r="M1031" s="105">
        <v>0</v>
      </c>
      <c r="N1031" s="105">
        <v>943.35</v>
      </c>
      <c r="O1031" s="103" t="s">
        <v>483</v>
      </c>
      <c r="P1031" s="101">
        <v>43900</v>
      </c>
      <c r="Q1031" s="103" t="s">
        <v>693</v>
      </c>
      <c r="R1031" s="105">
        <v>943.35</v>
      </c>
      <c r="S1031" s="110" t="s">
        <v>1634</v>
      </c>
      <c r="T1031" s="103"/>
      <c r="U1031" s="102" t="s">
        <v>11</v>
      </c>
      <c r="V1031" s="102" t="s">
        <v>12</v>
      </c>
      <c r="W1031" s="102" t="s">
        <v>13</v>
      </c>
      <c r="X1031" s="102" t="s">
        <v>14</v>
      </c>
      <c r="Y1031" s="113">
        <v>6150</v>
      </c>
      <c r="Z1031" s="113">
        <v>9191103</v>
      </c>
      <c r="AA1031" s="139">
        <v>7.3715201703069264E-4</v>
      </c>
      <c r="AB1031" s="97" t="s">
        <v>1658</v>
      </c>
    </row>
    <row r="1032" spans="1:28" x14ac:dyDescent="0.25">
      <c r="A1032" s="97" t="s">
        <v>1921</v>
      </c>
      <c r="B1032" s="98">
        <v>2</v>
      </c>
      <c r="C1032" s="97" t="s">
        <v>318</v>
      </c>
      <c r="D1032" s="99" t="s">
        <v>279</v>
      </c>
      <c r="E1032" s="97" t="s">
        <v>316</v>
      </c>
      <c r="F1032" s="99" t="s">
        <v>321</v>
      </c>
      <c r="G1032" s="97" t="s">
        <v>318</v>
      </c>
      <c r="H1032" s="101">
        <v>43734</v>
      </c>
      <c r="I1032" s="101">
        <v>44183</v>
      </c>
      <c r="J1032" s="102" t="s">
        <v>1051</v>
      </c>
      <c r="K1032" s="103"/>
      <c r="L1032" s="104" t="s">
        <v>487</v>
      </c>
      <c r="M1032" s="105">
        <v>0</v>
      </c>
      <c r="N1032" s="105">
        <v>16828.3</v>
      </c>
      <c r="O1032" s="103" t="s">
        <v>1599</v>
      </c>
      <c r="P1032" s="101">
        <v>44183</v>
      </c>
      <c r="Q1032" s="103" t="s">
        <v>1600</v>
      </c>
      <c r="R1032" s="105">
        <v>16828.3</v>
      </c>
      <c r="S1032" s="110" t="s">
        <v>1634</v>
      </c>
      <c r="T1032" s="103"/>
      <c r="U1032" s="102" t="s">
        <v>11</v>
      </c>
      <c r="V1032" s="102" t="s">
        <v>12</v>
      </c>
      <c r="W1032" s="102" t="s">
        <v>13</v>
      </c>
      <c r="X1032" s="102" t="s">
        <v>14</v>
      </c>
      <c r="Y1032" s="113">
        <v>6150</v>
      </c>
      <c r="Z1032" s="113">
        <v>9191103</v>
      </c>
      <c r="AA1032" s="139">
        <v>1.3149960553556585E-2</v>
      </c>
      <c r="AB1032" s="97" t="s">
        <v>1658</v>
      </c>
    </row>
    <row r="1033" spans="1:28" x14ac:dyDescent="0.25">
      <c r="A1033" s="97" t="s">
        <v>1921</v>
      </c>
      <c r="B1033" s="98">
        <v>2</v>
      </c>
      <c r="C1033" s="97" t="s">
        <v>318</v>
      </c>
      <c r="D1033" s="99" t="s">
        <v>279</v>
      </c>
      <c r="E1033" s="97" t="s">
        <v>316</v>
      </c>
      <c r="F1033" s="99" t="s">
        <v>321</v>
      </c>
      <c r="G1033" s="97" t="s">
        <v>318</v>
      </c>
      <c r="H1033" s="101">
        <v>43734</v>
      </c>
      <c r="I1033" s="101">
        <v>44337</v>
      </c>
      <c r="J1033" s="102" t="s">
        <v>1051</v>
      </c>
      <c r="K1033" s="103"/>
      <c r="L1033" s="104" t="s">
        <v>487</v>
      </c>
      <c r="M1033" s="105">
        <v>0</v>
      </c>
      <c r="N1033" s="105">
        <v>39719.919999999998</v>
      </c>
      <c r="O1033" s="103" t="s">
        <v>2551</v>
      </c>
      <c r="P1033" s="101">
        <v>44337</v>
      </c>
      <c r="Q1033" s="103" t="s">
        <v>2548</v>
      </c>
      <c r="R1033" s="105">
        <v>39719.919999999998</v>
      </c>
      <c r="S1033" s="110" t="s">
        <v>1634</v>
      </c>
      <c r="T1033" s="103"/>
      <c r="U1033" s="102" t="s">
        <v>11</v>
      </c>
      <c r="V1033" s="102" t="s">
        <v>12</v>
      </c>
      <c r="W1033" s="102" t="s">
        <v>13</v>
      </c>
      <c r="X1033" s="102" t="s">
        <v>14</v>
      </c>
      <c r="Y1033" s="113">
        <v>6150</v>
      </c>
      <c r="Z1033" s="113">
        <v>9191103</v>
      </c>
      <c r="AA1033" s="139">
        <v>3.1037917150896006E-2</v>
      </c>
      <c r="AB1033" s="97" t="s">
        <v>1658</v>
      </c>
    </row>
    <row r="1034" spans="1:28" x14ac:dyDescent="0.25">
      <c r="A1034" s="97" t="s">
        <v>1921</v>
      </c>
      <c r="B1034" s="98">
        <v>2</v>
      </c>
      <c r="C1034" s="97" t="s">
        <v>318</v>
      </c>
      <c r="D1034" s="99" t="s">
        <v>279</v>
      </c>
      <c r="E1034" s="97" t="s">
        <v>316</v>
      </c>
      <c r="F1034" s="99" t="s">
        <v>321</v>
      </c>
      <c r="G1034" s="97" t="s">
        <v>318</v>
      </c>
      <c r="H1034" s="101">
        <v>43734</v>
      </c>
      <c r="I1034" s="101">
        <v>44337</v>
      </c>
      <c r="J1034" s="102" t="s">
        <v>1051</v>
      </c>
      <c r="K1034" s="103"/>
      <c r="L1034" s="104" t="s">
        <v>487</v>
      </c>
      <c r="M1034" s="105">
        <v>0</v>
      </c>
      <c r="N1034" s="105">
        <v>610.38</v>
      </c>
      <c r="O1034" s="103" t="s">
        <v>2547</v>
      </c>
      <c r="P1034" s="101">
        <v>44337</v>
      </c>
      <c r="Q1034" s="103" t="s">
        <v>2548</v>
      </c>
      <c r="R1034" s="105">
        <v>610.38</v>
      </c>
      <c r="S1034" s="110" t="s">
        <v>1634</v>
      </c>
      <c r="T1034" s="103"/>
      <c r="U1034" s="102" t="s">
        <v>11</v>
      </c>
      <c r="V1034" s="102" t="s">
        <v>12</v>
      </c>
      <c r="W1034" s="102" t="s">
        <v>13</v>
      </c>
      <c r="X1034" s="102" t="s">
        <v>14</v>
      </c>
      <c r="Y1034" s="113">
        <v>6150</v>
      </c>
      <c r="Z1034" s="113">
        <v>9191103</v>
      </c>
      <c r="AA1034" s="139">
        <v>4.7696279022122666E-4</v>
      </c>
      <c r="AB1034" s="97" t="s">
        <v>1658</v>
      </c>
    </row>
    <row r="1035" spans="1:28" x14ac:dyDescent="0.25">
      <c r="A1035" s="97" t="s">
        <v>1921</v>
      </c>
      <c r="B1035" s="98">
        <v>2</v>
      </c>
      <c r="C1035" s="97" t="s">
        <v>318</v>
      </c>
      <c r="D1035" s="99" t="s">
        <v>279</v>
      </c>
      <c r="E1035" s="97" t="s">
        <v>316</v>
      </c>
      <c r="F1035" s="99" t="s">
        <v>321</v>
      </c>
      <c r="G1035" s="97" t="s">
        <v>318</v>
      </c>
      <c r="H1035" s="101">
        <v>43734</v>
      </c>
      <c r="I1035" s="101">
        <v>44337</v>
      </c>
      <c r="J1035" s="102" t="s">
        <v>1051</v>
      </c>
      <c r="K1035" s="103"/>
      <c r="L1035" s="104" t="s">
        <v>487</v>
      </c>
      <c r="M1035" s="105">
        <v>0</v>
      </c>
      <c r="N1035" s="105">
        <v>10073.040000000001</v>
      </c>
      <c r="O1035" s="103" t="s">
        <v>2552</v>
      </c>
      <c r="P1035" s="101">
        <v>44337</v>
      </c>
      <c r="Q1035" s="103" t="s">
        <v>2548</v>
      </c>
      <c r="R1035" s="105">
        <v>10073.040000000001</v>
      </c>
      <c r="S1035" s="110" t="s">
        <v>1634</v>
      </c>
      <c r="T1035" s="103"/>
      <c r="U1035" s="102" t="s">
        <v>11</v>
      </c>
      <c r="V1035" s="102" t="s">
        <v>12</v>
      </c>
      <c r="W1035" s="102" t="s">
        <v>13</v>
      </c>
      <c r="X1035" s="102" t="s">
        <v>14</v>
      </c>
      <c r="Y1035" s="113">
        <v>6150</v>
      </c>
      <c r="Z1035" s="113">
        <v>9191103</v>
      </c>
      <c r="AA1035" s="139">
        <v>7.8712691510370997E-3</v>
      </c>
      <c r="AB1035" s="97" t="s">
        <v>1658</v>
      </c>
    </row>
    <row r="1036" spans="1:28" x14ac:dyDescent="0.25">
      <c r="A1036" s="97" t="s">
        <v>1921</v>
      </c>
      <c r="B1036" s="98">
        <v>2</v>
      </c>
      <c r="C1036" s="97" t="s">
        <v>318</v>
      </c>
      <c r="D1036" s="99" t="s">
        <v>279</v>
      </c>
      <c r="E1036" s="97" t="s">
        <v>316</v>
      </c>
      <c r="F1036" s="99" t="s">
        <v>321</v>
      </c>
      <c r="G1036" s="97" t="s">
        <v>318</v>
      </c>
      <c r="H1036" s="101">
        <v>43734</v>
      </c>
      <c r="I1036" s="101">
        <v>44337</v>
      </c>
      <c r="J1036" s="102" t="s">
        <v>1051</v>
      </c>
      <c r="K1036" s="103"/>
      <c r="L1036" s="104" t="s">
        <v>487</v>
      </c>
      <c r="M1036" s="105">
        <v>0</v>
      </c>
      <c r="N1036" s="105">
        <v>6352.51</v>
      </c>
      <c r="O1036" s="103" t="s">
        <v>2549</v>
      </c>
      <c r="P1036" s="101">
        <v>44337</v>
      </c>
      <c r="Q1036" s="103" t="s">
        <v>2548</v>
      </c>
      <c r="R1036" s="105">
        <v>6352.51</v>
      </c>
      <c r="S1036" s="110" t="s">
        <v>1634</v>
      </c>
      <c r="T1036" s="103"/>
      <c r="U1036" s="102" t="s">
        <v>11</v>
      </c>
      <c r="V1036" s="102" t="s">
        <v>12</v>
      </c>
      <c r="W1036" s="102" t="s">
        <v>13</v>
      </c>
      <c r="X1036" s="102" t="s">
        <v>14</v>
      </c>
      <c r="Y1036" s="113">
        <v>6150</v>
      </c>
      <c r="Z1036" s="113">
        <v>9191103</v>
      </c>
      <c r="AA1036" s="139">
        <v>4.9639747280517789E-3</v>
      </c>
      <c r="AB1036" s="97" t="s">
        <v>1658</v>
      </c>
    </row>
    <row r="1037" spans="1:28" x14ac:dyDescent="0.25">
      <c r="A1037" s="97" t="s">
        <v>1921</v>
      </c>
      <c r="B1037" s="98">
        <v>2</v>
      </c>
      <c r="C1037" s="97" t="s">
        <v>318</v>
      </c>
      <c r="D1037" s="97" t="s">
        <v>279</v>
      </c>
      <c r="E1037" s="97" t="s">
        <v>316</v>
      </c>
      <c r="F1037" s="100" t="s">
        <v>321</v>
      </c>
      <c r="G1037" s="97" t="s">
        <v>318</v>
      </c>
      <c r="H1037" s="101">
        <v>43734</v>
      </c>
      <c r="I1037" s="101">
        <v>44337</v>
      </c>
      <c r="J1037" s="102" t="s">
        <v>1051</v>
      </c>
      <c r="K1037" s="103"/>
      <c r="L1037" s="104" t="s">
        <v>487</v>
      </c>
      <c r="M1037" s="105">
        <v>0</v>
      </c>
      <c r="N1037" s="106">
        <v>1710</v>
      </c>
      <c r="O1037" s="103" t="s">
        <v>2550</v>
      </c>
      <c r="P1037" s="101">
        <v>44337</v>
      </c>
      <c r="Q1037" s="103" t="s">
        <v>2548</v>
      </c>
      <c r="R1037" s="106">
        <v>1710</v>
      </c>
      <c r="S1037" s="102" t="s">
        <v>1634</v>
      </c>
      <c r="T1037" s="104"/>
      <c r="U1037" s="102" t="s">
        <v>11</v>
      </c>
      <c r="V1037" s="102" t="s">
        <v>12</v>
      </c>
      <c r="W1037" s="102" t="s">
        <v>13</v>
      </c>
      <c r="X1037" s="102" t="s">
        <v>14</v>
      </c>
      <c r="Y1037" s="108">
        <v>6150</v>
      </c>
      <c r="Z1037" s="108">
        <v>9191103</v>
      </c>
      <c r="AA1037" s="139">
        <v>1.3362272212036725E-3</v>
      </c>
      <c r="AB1037" s="99" t="s">
        <v>1658</v>
      </c>
    </row>
    <row r="1038" spans="1:28" x14ac:dyDescent="0.25">
      <c r="A1038" s="97" t="s">
        <v>1921</v>
      </c>
      <c r="B1038" s="98">
        <v>2</v>
      </c>
      <c r="C1038" s="97" t="s">
        <v>318</v>
      </c>
      <c r="D1038" s="99" t="s">
        <v>279</v>
      </c>
      <c r="E1038" s="97" t="s">
        <v>316</v>
      </c>
      <c r="F1038" s="100" t="s">
        <v>321</v>
      </c>
      <c r="G1038" s="97" t="s">
        <v>318</v>
      </c>
      <c r="H1038" s="101">
        <v>43734</v>
      </c>
      <c r="I1038" s="101">
        <v>44522</v>
      </c>
      <c r="J1038" s="102" t="s">
        <v>2726</v>
      </c>
      <c r="K1038" s="103"/>
      <c r="L1038" s="104" t="s">
        <v>487</v>
      </c>
      <c r="M1038" s="105">
        <v>0</v>
      </c>
      <c r="N1038" s="106">
        <v>24679.599999999999</v>
      </c>
      <c r="O1038" s="103" t="s">
        <v>3059</v>
      </c>
      <c r="P1038" s="101">
        <v>44522</v>
      </c>
      <c r="Q1038" s="103" t="s">
        <v>3060</v>
      </c>
      <c r="R1038" s="106">
        <v>24679.599999999999</v>
      </c>
      <c r="S1038" s="110" t="s">
        <v>1634</v>
      </c>
      <c r="T1038" s="104"/>
      <c r="U1038" s="102" t="s">
        <v>11</v>
      </c>
      <c r="V1038" s="102" t="s">
        <v>12</v>
      </c>
      <c r="W1038" s="102" t="s">
        <v>13</v>
      </c>
      <c r="X1038" s="102" t="s">
        <v>14</v>
      </c>
      <c r="Y1038" s="108">
        <v>6150</v>
      </c>
      <c r="Z1038" s="108">
        <v>9191103</v>
      </c>
      <c r="AA1038" s="139">
        <v>1.928511890550769E-2</v>
      </c>
      <c r="AB1038" s="97" t="s">
        <v>1658</v>
      </c>
    </row>
    <row r="1039" spans="1:28" x14ac:dyDescent="0.25">
      <c r="A1039" s="97" t="s">
        <v>1921</v>
      </c>
      <c r="B1039" s="98">
        <v>2</v>
      </c>
      <c r="C1039" s="99" t="s">
        <v>318</v>
      </c>
      <c r="D1039" s="99" t="s">
        <v>279</v>
      </c>
      <c r="E1039" s="97" t="s">
        <v>316</v>
      </c>
      <c r="F1039" s="99" t="s">
        <v>321</v>
      </c>
      <c r="G1039" s="99" t="s">
        <v>318</v>
      </c>
      <c r="H1039" s="101">
        <v>43734</v>
      </c>
      <c r="I1039" s="101">
        <v>45673</v>
      </c>
      <c r="J1039" s="102" t="s">
        <v>2726</v>
      </c>
      <c r="K1039" s="103" t="s">
        <v>328</v>
      </c>
      <c r="L1039" s="99" t="s">
        <v>487</v>
      </c>
      <c r="M1039" s="105">
        <v>6311.4300000000221</v>
      </c>
      <c r="N1039" s="105">
        <v>6311.4300000000221</v>
      </c>
      <c r="O1039" s="103"/>
      <c r="P1039" s="101"/>
      <c r="Q1039" s="103"/>
      <c r="R1039" s="105">
        <v>0</v>
      </c>
      <c r="S1039" s="110" t="s">
        <v>1634</v>
      </c>
      <c r="T1039" s="97"/>
      <c r="U1039" s="102" t="s">
        <v>11</v>
      </c>
      <c r="V1039" s="102" t="s">
        <v>12</v>
      </c>
      <c r="W1039" s="102" t="s">
        <v>13</v>
      </c>
      <c r="X1039" s="102" t="s">
        <v>14</v>
      </c>
      <c r="Y1039" s="113">
        <v>6150</v>
      </c>
      <c r="Z1039" s="113">
        <v>9191103</v>
      </c>
      <c r="AA1039" s="139">
        <v>0</v>
      </c>
      <c r="AB1039" s="99" t="s">
        <v>1658</v>
      </c>
    </row>
    <row r="1040" spans="1:28" x14ac:dyDescent="0.25">
      <c r="A1040" s="97" t="s">
        <v>1924</v>
      </c>
      <c r="B1040" s="98">
        <v>2</v>
      </c>
      <c r="C1040" s="99" t="s">
        <v>1575</v>
      </c>
      <c r="D1040" s="99" t="s">
        <v>279</v>
      </c>
      <c r="E1040" s="97" t="s">
        <v>238</v>
      </c>
      <c r="F1040" s="100" t="s">
        <v>3251</v>
      </c>
      <c r="G1040" s="99" t="s">
        <v>2267</v>
      </c>
      <c r="H1040" s="101">
        <v>44643</v>
      </c>
      <c r="I1040" s="101">
        <v>46038</v>
      </c>
      <c r="J1040" s="102" t="s">
        <v>2726</v>
      </c>
      <c r="K1040" s="103" t="s">
        <v>3252</v>
      </c>
      <c r="L1040" s="104" t="s">
        <v>3280</v>
      </c>
      <c r="M1040" s="105">
        <v>2782.5</v>
      </c>
      <c r="N1040" s="106">
        <v>2782.5</v>
      </c>
      <c r="O1040" s="103"/>
      <c r="P1040" s="101"/>
      <c r="Q1040" s="103"/>
      <c r="R1040" s="106">
        <v>0</v>
      </c>
      <c r="S1040" s="110" t="s">
        <v>654</v>
      </c>
      <c r="T1040" s="104"/>
      <c r="U1040" s="102" t="s">
        <v>11</v>
      </c>
      <c r="V1040" s="102" t="s">
        <v>12</v>
      </c>
      <c r="W1040" s="102" t="s">
        <v>13</v>
      </c>
      <c r="X1040" s="102" t="s">
        <v>14</v>
      </c>
      <c r="Y1040" s="108">
        <v>5800</v>
      </c>
      <c r="Z1040" s="108">
        <v>9191102</v>
      </c>
      <c r="AA1040" s="109">
        <v>0</v>
      </c>
      <c r="AB1040" s="111" t="s">
        <v>3253</v>
      </c>
    </row>
    <row r="1041" spans="1:28" x14ac:dyDescent="0.25">
      <c r="A1041" s="97" t="s">
        <v>1929</v>
      </c>
      <c r="B1041" s="98">
        <v>2</v>
      </c>
      <c r="C1041" s="99" t="s">
        <v>1572</v>
      </c>
      <c r="D1041" s="99" t="s">
        <v>279</v>
      </c>
      <c r="E1041" s="97" t="s">
        <v>238</v>
      </c>
      <c r="F1041" s="99" t="s">
        <v>472</v>
      </c>
      <c r="G1041" s="99" t="s">
        <v>473</v>
      </c>
      <c r="H1041" s="101">
        <v>43647</v>
      </c>
      <c r="I1041" s="101">
        <v>43810</v>
      </c>
      <c r="J1041" s="102" t="s">
        <v>6</v>
      </c>
      <c r="K1041" s="103"/>
      <c r="L1041" s="99" t="s">
        <v>475</v>
      </c>
      <c r="M1041" s="105">
        <v>0</v>
      </c>
      <c r="N1041" s="105">
        <v>5280.5</v>
      </c>
      <c r="O1041" s="103" t="s">
        <v>507</v>
      </c>
      <c r="P1041" s="101">
        <v>43810</v>
      </c>
      <c r="Q1041" s="103" t="s">
        <v>508</v>
      </c>
      <c r="R1041" s="114">
        <v>5280.5</v>
      </c>
      <c r="S1041" s="110" t="s">
        <v>654</v>
      </c>
      <c r="T1041" s="97"/>
      <c r="U1041" s="102" t="s">
        <v>11</v>
      </c>
      <c r="V1041" s="102" t="s">
        <v>12</v>
      </c>
      <c r="W1041" s="102" t="s">
        <v>13</v>
      </c>
      <c r="X1041" s="102" t="s">
        <v>14</v>
      </c>
      <c r="Y1041" s="113">
        <v>6284</v>
      </c>
      <c r="Z1041" s="113">
        <v>9191102</v>
      </c>
      <c r="AA1041" s="139">
        <v>0.3634205092911218</v>
      </c>
      <c r="AB1041" s="99" t="s">
        <v>1012</v>
      </c>
    </row>
    <row r="1042" spans="1:28" x14ac:dyDescent="0.25">
      <c r="A1042" s="97" t="s">
        <v>1929</v>
      </c>
      <c r="B1042" s="98">
        <v>2</v>
      </c>
      <c r="C1042" s="99" t="s">
        <v>1572</v>
      </c>
      <c r="D1042" s="99" t="s">
        <v>279</v>
      </c>
      <c r="E1042" s="97" t="s">
        <v>238</v>
      </c>
      <c r="F1042" s="99" t="s">
        <v>472</v>
      </c>
      <c r="G1042" s="99" t="s">
        <v>473</v>
      </c>
      <c r="H1042" s="101">
        <v>43647</v>
      </c>
      <c r="I1042" s="101">
        <v>44942</v>
      </c>
      <c r="J1042" s="102" t="s">
        <v>2726</v>
      </c>
      <c r="K1042" s="103" t="s">
        <v>474</v>
      </c>
      <c r="L1042" s="99" t="s">
        <v>475</v>
      </c>
      <c r="M1042" s="105">
        <v>9249.5</v>
      </c>
      <c r="N1042" s="105">
        <v>9249.5</v>
      </c>
      <c r="O1042" s="103"/>
      <c r="P1042" s="101"/>
      <c r="Q1042" s="103"/>
      <c r="R1042" s="105">
        <v>0</v>
      </c>
      <c r="S1042" s="110" t="s">
        <v>654</v>
      </c>
      <c r="T1042" s="97"/>
      <c r="U1042" s="102" t="s">
        <v>11</v>
      </c>
      <c r="V1042" s="102" t="s">
        <v>12</v>
      </c>
      <c r="W1042" s="102" t="s">
        <v>13</v>
      </c>
      <c r="X1042" s="102" t="s">
        <v>14</v>
      </c>
      <c r="Y1042" s="113">
        <v>6284</v>
      </c>
      <c r="Z1042" s="113">
        <v>9191102</v>
      </c>
      <c r="AA1042" s="139">
        <v>0</v>
      </c>
      <c r="AB1042" s="99" t="s">
        <v>1012</v>
      </c>
    </row>
    <row r="1043" spans="1:28" x14ac:dyDescent="0.25">
      <c r="A1043" s="97" t="s">
        <v>2506</v>
      </c>
      <c r="B1043" s="98">
        <v>2</v>
      </c>
      <c r="C1043" s="99" t="s">
        <v>1656</v>
      </c>
      <c r="D1043" s="99" t="s">
        <v>279</v>
      </c>
      <c r="E1043" s="97" t="s">
        <v>238</v>
      </c>
      <c r="F1043" s="99" t="s">
        <v>137</v>
      </c>
      <c r="G1043" s="99" t="s">
        <v>140</v>
      </c>
      <c r="H1043" s="101">
        <v>43907</v>
      </c>
      <c r="I1043" s="101">
        <v>44323</v>
      </c>
      <c r="J1043" s="102" t="s">
        <v>1051</v>
      </c>
      <c r="K1043" s="103"/>
      <c r="L1043" s="99" t="s">
        <v>703</v>
      </c>
      <c r="M1043" s="105">
        <v>0</v>
      </c>
      <c r="N1043" s="105">
        <v>2450.06</v>
      </c>
      <c r="O1043" s="103">
        <v>30860</v>
      </c>
      <c r="P1043" s="101">
        <v>44323</v>
      </c>
      <c r="Q1043" s="103" t="s">
        <v>2482</v>
      </c>
      <c r="R1043" s="105">
        <v>2450.06</v>
      </c>
      <c r="S1043" s="110" t="s">
        <v>654</v>
      </c>
      <c r="T1043" s="97"/>
      <c r="U1043" s="102" t="s">
        <v>11</v>
      </c>
      <c r="V1043" s="102" t="s">
        <v>12</v>
      </c>
      <c r="W1043" s="102" t="s">
        <v>1440</v>
      </c>
      <c r="X1043" s="102" t="s">
        <v>1441</v>
      </c>
      <c r="Y1043" s="113">
        <v>4300</v>
      </c>
      <c r="Z1043" s="113">
        <v>9191102</v>
      </c>
      <c r="AA1043" s="139">
        <v>3.9713814671350298E-3</v>
      </c>
      <c r="AB1043" s="99" t="s">
        <v>2607</v>
      </c>
    </row>
    <row r="1044" spans="1:28" x14ac:dyDescent="0.25">
      <c r="A1044" s="97" t="s">
        <v>2506</v>
      </c>
      <c r="B1044" s="98">
        <v>2</v>
      </c>
      <c r="C1044" s="99" t="s">
        <v>1656</v>
      </c>
      <c r="D1044" s="99" t="s">
        <v>279</v>
      </c>
      <c r="E1044" s="97" t="s">
        <v>238</v>
      </c>
      <c r="F1044" s="99" t="s">
        <v>137</v>
      </c>
      <c r="G1044" s="99" t="s">
        <v>140</v>
      </c>
      <c r="H1044" s="101">
        <v>43907</v>
      </c>
      <c r="I1044" s="101">
        <v>44341</v>
      </c>
      <c r="J1044" s="102" t="s">
        <v>1051</v>
      </c>
      <c r="K1044" s="103"/>
      <c r="L1044" s="99" t="s">
        <v>703</v>
      </c>
      <c r="M1044" s="105">
        <v>0</v>
      </c>
      <c r="N1044" s="105">
        <v>8036.2</v>
      </c>
      <c r="O1044" s="103">
        <v>31584</v>
      </c>
      <c r="P1044" s="101">
        <v>44341</v>
      </c>
      <c r="Q1044" s="103" t="s">
        <v>2560</v>
      </c>
      <c r="R1044" s="105">
        <v>8036.2</v>
      </c>
      <c r="S1044" s="110" t="s">
        <v>654</v>
      </c>
      <c r="T1044" s="97"/>
      <c r="U1044" s="102" t="s">
        <v>11</v>
      </c>
      <c r="V1044" s="102" t="s">
        <v>12</v>
      </c>
      <c r="W1044" s="102" t="s">
        <v>1440</v>
      </c>
      <c r="X1044" s="102" t="s">
        <v>1441</v>
      </c>
      <c r="Y1044" s="113">
        <v>4300</v>
      </c>
      <c r="Z1044" s="113">
        <v>9191102</v>
      </c>
      <c r="AA1044" s="139">
        <v>1.3026136399186357E-2</v>
      </c>
      <c r="AB1044" s="99" t="s">
        <v>2607</v>
      </c>
    </row>
    <row r="1045" spans="1:28" x14ac:dyDescent="0.25">
      <c r="A1045" s="97" t="s">
        <v>1927</v>
      </c>
      <c r="B1045" s="98">
        <v>2</v>
      </c>
      <c r="C1045" s="99" t="s">
        <v>1655</v>
      </c>
      <c r="D1045" s="99" t="s">
        <v>279</v>
      </c>
      <c r="E1045" s="97" t="s">
        <v>238</v>
      </c>
      <c r="F1045" s="99" t="s">
        <v>418</v>
      </c>
      <c r="G1045" s="99" t="s">
        <v>3138</v>
      </c>
      <c r="H1045" s="101">
        <v>43542</v>
      </c>
      <c r="I1045" s="101">
        <v>43545</v>
      </c>
      <c r="J1045" s="102" t="s">
        <v>269</v>
      </c>
      <c r="K1045" s="103"/>
      <c r="L1045" s="99" t="s">
        <v>419</v>
      </c>
      <c r="M1045" s="105">
        <v>0</v>
      </c>
      <c r="N1045" s="105">
        <v>3481.54</v>
      </c>
      <c r="O1045" s="103" t="s">
        <v>271</v>
      </c>
      <c r="P1045" s="101">
        <v>43545</v>
      </c>
      <c r="Q1045" s="103">
        <v>25172246</v>
      </c>
      <c r="R1045" s="105">
        <v>3481.54</v>
      </c>
      <c r="S1045" s="110" t="s">
        <v>654</v>
      </c>
      <c r="T1045" s="97"/>
      <c r="U1045" s="102" t="s">
        <v>11</v>
      </c>
      <c r="V1045" s="102" t="s">
        <v>12</v>
      </c>
      <c r="W1045" s="102" t="s">
        <v>13</v>
      </c>
      <c r="X1045" s="102" t="s">
        <v>14</v>
      </c>
      <c r="Y1045" s="113">
        <v>6230</v>
      </c>
      <c r="Z1045" s="113">
        <v>9191102</v>
      </c>
      <c r="AA1045" s="139">
        <v>1</v>
      </c>
      <c r="AB1045" s="99" t="s">
        <v>993</v>
      </c>
    </row>
    <row r="1046" spans="1:28" x14ac:dyDescent="0.25">
      <c r="A1046" s="97" t="s">
        <v>1927</v>
      </c>
      <c r="B1046" s="98">
        <v>2</v>
      </c>
      <c r="C1046" s="99" t="s">
        <v>1655</v>
      </c>
      <c r="D1046" s="99" t="s">
        <v>279</v>
      </c>
      <c r="E1046" s="97" t="s">
        <v>238</v>
      </c>
      <c r="F1046" s="99" t="s">
        <v>418</v>
      </c>
      <c r="G1046" s="99" t="s">
        <v>3138</v>
      </c>
      <c r="H1046" s="101">
        <v>43896</v>
      </c>
      <c r="I1046" s="101">
        <v>43901</v>
      </c>
      <c r="J1046" s="102" t="s">
        <v>6</v>
      </c>
      <c r="K1046" s="103" t="s">
        <v>692</v>
      </c>
      <c r="L1046" s="99" t="s">
        <v>694</v>
      </c>
      <c r="M1046" s="105">
        <v>0</v>
      </c>
      <c r="N1046" s="105">
        <v>2687.5</v>
      </c>
      <c r="O1046" s="103">
        <v>11816</v>
      </c>
      <c r="P1046" s="101">
        <v>43901</v>
      </c>
      <c r="Q1046" s="103" t="s">
        <v>695</v>
      </c>
      <c r="R1046" s="105">
        <v>2687.5</v>
      </c>
      <c r="S1046" s="110" t="s">
        <v>654</v>
      </c>
      <c r="T1046" s="97"/>
      <c r="U1046" s="102" t="s">
        <v>11</v>
      </c>
      <c r="V1046" s="102" t="s">
        <v>12</v>
      </c>
      <c r="W1046" s="102" t="s">
        <v>13</v>
      </c>
      <c r="X1046" s="102" t="s">
        <v>14</v>
      </c>
      <c r="Y1046" s="113">
        <v>6230</v>
      </c>
      <c r="Z1046" s="113">
        <v>9191102</v>
      </c>
      <c r="AA1046" s="139">
        <v>1</v>
      </c>
      <c r="AB1046" s="99" t="s">
        <v>1617</v>
      </c>
    </row>
    <row r="1047" spans="1:28" x14ac:dyDescent="0.25">
      <c r="A1047" s="97" t="s">
        <v>1925</v>
      </c>
      <c r="B1047" s="98">
        <v>2</v>
      </c>
      <c r="C1047" s="99" t="s">
        <v>318</v>
      </c>
      <c r="D1047" s="99" t="s">
        <v>279</v>
      </c>
      <c r="E1047" s="97" t="s">
        <v>238</v>
      </c>
      <c r="F1047" s="99" t="s">
        <v>228</v>
      </c>
      <c r="G1047" s="99" t="s">
        <v>318</v>
      </c>
      <c r="H1047" s="101">
        <v>43752</v>
      </c>
      <c r="I1047" s="101">
        <v>43873</v>
      </c>
      <c r="J1047" s="102" t="s">
        <v>6</v>
      </c>
      <c r="K1047" s="103" t="s">
        <v>282</v>
      </c>
      <c r="L1047" s="99" t="s">
        <v>283</v>
      </c>
      <c r="M1047" s="105">
        <v>0</v>
      </c>
      <c r="N1047" s="105">
        <v>1894.88</v>
      </c>
      <c r="O1047" s="103" t="s">
        <v>616</v>
      </c>
      <c r="P1047" s="101">
        <v>43873</v>
      </c>
      <c r="Q1047" s="103" t="s">
        <v>617</v>
      </c>
      <c r="R1047" s="105">
        <v>1894.88</v>
      </c>
      <c r="S1047" s="110" t="s">
        <v>654</v>
      </c>
      <c r="T1047" s="97"/>
      <c r="U1047" s="102" t="s">
        <v>11</v>
      </c>
      <c r="V1047" s="102" t="s">
        <v>12</v>
      </c>
      <c r="W1047" s="102" t="s">
        <v>13</v>
      </c>
      <c r="X1047" s="102" t="s">
        <v>14</v>
      </c>
      <c r="Y1047" s="113">
        <v>5800</v>
      </c>
      <c r="Z1047" s="113">
        <v>9191102</v>
      </c>
      <c r="AA1047" s="139">
        <v>1</v>
      </c>
      <c r="AB1047" s="99" t="s">
        <v>954</v>
      </c>
    </row>
    <row r="1048" spans="1:28" x14ac:dyDescent="0.25">
      <c r="A1048" s="97" t="s">
        <v>1925</v>
      </c>
      <c r="B1048" s="98">
        <v>2</v>
      </c>
      <c r="C1048" s="99" t="s">
        <v>318</v>
      </c>
      <c r="D1048" s="99" t="s">
        <v>279</v>
      </c>
      <c r="E1048" s="97" t="s">
        <v>238</v>
      </c>
      <c r="F1048" s="99" t="s">
        <v>304</v>
      </c>
      <c r="G1048" s="99" t="s">
        <v>318</v>
      </c>
      <c r="H1048" s="101">
        <v>43647</v>
      </c>
      <c r="I1048" s="101">
        <v>43775</v>
      </c>
      <c r="J1048" s="102" t="s">
        <v>6</v>
      </c>
      <c r="K1048" s="103"/>
      <c r="L1048" s="99" t="s">
        <v>306</v>
      </c>
      <c r="M1048" s="105">
        <v>0</v>
      </c>
      <c r="N1048" s="105">
        <v>183825</v>
      </c>
      <c r="O1048" s="103" t="s">
        <v>483</v>
      </c>
      <c r="P1048" s="101">
        <v>43775</v>
      </c>
      <c r="Q1048" s="103" t="s">
        <v>553</v>
      </c>
      <c r="R1048" s="105">
        <v>183825</v>
      </c>
      <c r="S1048" s="110" t="s">
        <v>654</v>
      </c>
      <c r="T1048" s="97"/>
      <c r="U1048" s="102" t="s">
        <v>11</v>
      </c>
      <c r="V1048" s="102" t="s">
        <v>12</v>
      </c>
      <c r="W1048" s="102" t="s">
        <v>13</v>
      </c>
      <c r="X1048" s="102" t="s">
        <v>14</v>
      </c>
      <c r="Y1048" s="113">
        <v>6150</v>
      </c>
      <c r="Z1048" s="113">
        <v>9191102</v>
      </c>
      <c r="AA1048" s="139">
        <v>0.83367346938775511</v>
      </c>
      <c r="AB1048" s="99" t="s">
        <v>965</v>
      </c>
    </row>
    <row r="1049" spans="1:28" x14ac:dyDescent="0.25">
      <c r="A1049" s="97" t="s">
        <v>1925</v>
      </c>
      <c r="B1049" s="98">
        <v>2</v>
      </c>
      <c r="C1049" s="99" t="s">
        <v>318</v>
      </c>
      <c r="D1049" s="99" t="s">
        <v>279</v>
      </c>
      <c r="E1049" s="97" t="s">
        <v>238</v>
      </c>
      <c r="F1049" s="99" t="s">
        <v>304</v>
      </c>
      <c r="G1049" s="99" t="s">
        <v>318</v>
      </c>
      <c r="H1049" s="101">
        <v>43647</v>
      </c>
      <c r="I1049" s="101">
        <v>43998</v>
      </c>
      <c r="J1049" s="102" t="s">
        <v>6</v>
      </c>
      <c r="K1049" s="103" t="s">
        <v>305</v>
      </c>
      <c r="L1049" s="99" t="s">
        <v>306</v>
      </c>
      <c r="M1049" s="105">
        <v>0</v>
      </c>
      <c r="N1049" s="105">
        <v>11025</v>
      </c>
      <c r="O1049" s="103" t="s">
        <v>760</v>
      </c>
      <c r="P1049" s="101">
        <v>43998</v>
      </c>
      <c r="Q1049" s="103" t="s">
        <v>911</v>
      </c>
      <c r="R1049" s="105">
        <v>11025</v>
      </c>
      <c r="S1049" s="110" t="s">
        <v>654</v>
      </c>
      <c r="T1049" s="97"/>
      <c r="U1049" s="102" t="s">
        <v>11</v>
      </c>
      <c r="V1049" s="102" t="s">
        <v>12</v>
      </c>
      <c r="W1049" s="102" t="s">
        <v>13</v>
      </c>
      <c r="X1049" s="102" t="s">
        <v>14</v>
      </c>
      <c r="Y1049" s="113">
        <v>6150</v>
      </c>
      <c r="Z1049" s="113">
        <v>9191102</v>
      </c>
      <c r="AA1049" s="139">
        <v>0.05</v>
      </c>
      <c r="AB1049" s="99" t="s">
        <v>965</v>
      </c>
    </row>
    <row r="1050" spans="1:28" x14ac:dyDescent="0.25">
      <c r="A1050" s="97" t="s">
        <v>1925</v>
      </c>
      <c r="B1050" s="98">
        <v>2</v>
      </c>
      <c r="C1050" s="99" t="s">
        <v>318</v>
      </c>
      <c r="D1050" s="99" t="s">
        <v>279</v>
      </c>
      <c r="E1050" s="97" t="s">
        <v>238</v>
      </c>
      <c r="F1050" s="100" t="s">
        <v>304</v>
      </c>
      <c r="G1050" s="97" t="s">
        <v>318</v>
      </c>
      <c r="H1050" s="101">
        <v>43647</v>
      </c>
      <c r="I1050" s="101">
        <v>43998</v>
      </c>
      <c r="J1050" s="102" t="s">
        <v>6</v>
      </c>
      <c r="K1050" s="103"/>
      <c r="L1050" s="104" t="s">
        <v>306</v>
      </c>
      <c r="M1050" s="105">
        <v>0</v>
      </c>
      <c r="N1050" s="106">
        <v>25650</v>
      </c>
      <c r="O1050" s="103" t="s">
        <v>718</v>
      </c>
      <c r="P1050" s="101">
        <v>43998</v>
      </c>
      <c r="Q1050" s="103" t="s">
        <v>911</v>
      </c>
      <c r="R1050" s="106">
        <v>25650</v>
      </c>
      <c r="S1050" s="110" t="s">
        <v>654</v>
      </c>
      <c r="T1050" s="104"/>
      <c r="U1050" s="102" t="s">
        <v>11</v>
      </c>
      <c r="V1050" s="102" t="s">
        <v>12</v>
      </c>
      <c r="W1050" s="102" t="s">
        <v>13</v>
      </c>
      <c r="X1050" s="102" t="s">
        <v>14</v>
      </c>
      <c r="Y1050" s="108">
        <v>6150</v>
      </c>
      <c r="Z1050" s="108">
        <v>9191102</v>
      </c>
      <c r="AA1050" s="139">
        <v>0.11632653061224489</v>
      </c>
      <c r="AB1050" s="97" t="s">
        <v>965</v>
      </c>
    </row>
    <row r="1051" spans="1:28" x14ac:dyDescent="0.25">
      <c r="A1051" s="97" t="s">
        <v>1924</v>
      </c>
      <c r="B1051" s="98">
        <v>2</v>
      </c>
      <c r="C1051" s="99" t="s">
        <v>1575</v>
      </c>
      <c r="D1051" s="99" t="s">
        <v>279</v>
      </c>
      <c r="E1051" s="97" t="s">
        <v>238</v>
      </c>
      <c r="F1051" s="100" t="s">
        <v>280</v>
      </c>
      <c r="G1051" s="97" t="s">
        <v>2267</v>
      </c>
      <c r="H1051" s="101">
        <v>43739</v>
      </c>
      <c r="I1051" s="101">
        <v>43774</v>
      </c>
      <c r="J1051" s="102" t="s">
        <v>6</v>
      </c>
      <c r="K1051" s="103"/>
      <c r="L1051" s="104" t="s">
        <v>777</v>
      </c>
      <c r="M1051" s="105">
        <v>0</v>
      </c>
      <c r="N1051" s="106">
        <v>79.5</v>
      </c>
      <c r="O1051" s="103">
        <v>446143</v>
      </c>
      <c r="P1051" s="101">
        <v>43774</v>
      </c>
      <c r="Q1051" s="103" t="s">
        <v>554</v>
      </c>
      <c r="R1051" s="106">
        <v>79.5</v>
      </c>
      <c r="S1051" s="110" t="s">
        <v>654</v>
      </c>
      <c r="T1051" s="104"/>
      <c r="U1051" s="102" t="s">
        <v>11</v>
      </c>
      <c r="V1051" s="102" t="s">
        <v>12</v>
      </c>
      <c r="W1051" s="102" t="s">
        <v>13</v>
      </c>
      <c r="X1051" s="102" t="s">
        <v>14</v>
      </c>
      <c r="Y1051" s="108">
        <v>5800</v>
      </c>
      <c r="Z1051" s="108">
        <v>9191102</v>
      </c>
      <c r="AA1051" s="139">
        <v>0.1111111111111111</v>
      </c>
      <c r="AB1051" s="97" t="s">
        <v>947</v>
      </c>
    </row>
    <row r="1052" spans="1:28" x14ac:dyDescent="0.25">
      <c r="A1052" s="97" t="s">
        <v>1924</v>
      </c>
      <c r="B1052" s="98">
        <v>2</v>
      </c>
      <c r="C1052" s="99" t="s">
        <v>1575</v>
      </c>
      <c r="D1052" s="99" t="s">
        <v>279</v>
      </c>
      <c r="E1052" s="97" t="s">
        <v>238</v>
      </c>
      <c r="F1052" s="100" t="s">
        <v>280</v>
      </c>
      <c r="G1052" s="97" t="s">
        <v>2267</v>
      </c>
      <c r="H1052" s="101">
        <v>43739</v>
      </c>
      <c r="I1052" s="101">
        <v>43844</v>
      </c>
      <c r="J1052" s="102" t="s">
        <v>6</v>
      </c>
      <c r="K1052" s="103"/>
      <c r="L1052" s="104" t="s">
        <v>777</v>
      </c>
      <c r="M1052" s="105">
        <v>0</v>
      </c>
      <c r="N1052" s="106">
        <v>79.5</v>
      </c>
      <c r="O1052" s="103">
        <v>449936</v>
      </c>
      <c r="P1052" s="101">
        <v>43844</v>
      </c>
      <c r="Q1052" s="103" t="s">
        <v>576</v>
      </c>
      <c r="R1052" s="105">
        <v>79.5</v>
      </c>
      <c r="S1052" s="110" t="s">
        <v>654</v>
      </c>
      <c r="T1052" s="104"/>
      <c r="U1052" s="102" t="s">
        <v>11</v>
      </c>
      <c r="V1052" s="102" t="s">
        <v>12</v>
      </c>
      <c r="W1052" s="102" t="s">
        <v>13</v>
      </c>
      <c r="X1052" s="102" t="s">
        <v>14</v>
      </c>
      <c r="Y1052" s="108">
        <v>5800</v>
      </c>
      <c r="Z1052" s="108">
        <v>9191102</v>
      </c>
      <c r="AA1052" s="139">
        <v>0.1111111111111111</v>
      </c>
      <c r="AB1052" s="97" t="s">
        <v>947</v>
      </c>
    </row>
    <row r="1053" spans="1:28" x14ac:dyDescent="0.25">
      <c r="A1053" s="97" t="s">
        <v>1924</v>
      </c>
      <c r="B1053" s="98">
        <v>2</v>
      </c>
      <c r="C1053" s="97" t="s">
        <v>1575</v>
      </c>
      <c r="D1053" s="99" t="s">
        <v>279</v>
      </c>
      <c r="E1053" s="97" t="s">
        <v>238</v>
      </c>
      <c r="F1053" s="100" t="s">
        <v>280</v>
      </c>
      <c r="G1053" s="97" t="s">
        <v>2267</v>
      </c>
      <c r="H1053" s="101">
        <v>43739</v>
      </c>
      <c r="I1053" s="101">
        <v>43928</v>
      </c>
      <c r="J1053" s="102" t="s">
        <v>6</v>
      </c>
      <c r="K1053" s="103"/>
      <c r="L1053" s="104" t="s">
        <v>777</v>
      </c>
      <c r="M1053" s="105">
        <v>0</v>
      </c>
      <c r="N1053" s="106">
        <v>79.5</v>
      </c>
      <c r="O1053" s="103">
        <v>454218</v>
      </c>
      <c r="P1053" s="101">
        <v>43928</v>
      </c>
      <c r="Q1053" s="103" t="s">
        <v>716</v>
      </c>
      <c r="R1053" s="106">
        <v>79.5</v>
      </c>
      <c r="S1053" s="102" t="s">
        <v>654</v>
      </c>
      <c r="T1053" s="104"/>
      <c r="U1053" s="102" t="s">
        <v>11</v>
      </c>
      <c r="V1053" s="102" t="s">
        <v>12</v>
      </c>
      <c r="W1053" s="102" t="s">
        <v>13</v>
      </c>
      <c r="X1053" s="102" t="s">
        <v>14</v>
      </c>
      <c r="Y1053" s="108">
        <v>5800</v>
      </c>
      <c r="Z1053" s="108">
        <v>9191102</v>
      </c>
      <c r="AA1053" s="139">
        <v>0.1111111111111111</v>
      </c>
      <c r="AB1053" s="99" t="s">
        <v>947</v>
      </c>
    </row>
    <row r="1054" spans="1:28" x14ac:dyDescent="0.25">
      <c r="A1054" s="97" t="s">
        <v>1924</v>
      </c>
      <c r="B1054" s="98">
        <v>2</v>
      </c>
      <c r="C1054" s="97" t="s">
        <v>1575</v>
      </c>
      <c r="D1054" s="99" t="s">
        <v>279</v>
      </c>
      <c r="E1054" s="97" t="s">
        <v>238</v>
      </c>
      <c r="F1054" s="100" t="s">
        <v>280</v>
      </c>
      <c r="G1054" s="97" t="s">
        <v>2267</v>
      </c>
      <c r="H1054" s="101">
        <v>43739</v>
      </c>
      <c r="I1054" s="101">
        <v>44060</v>
      </c>
      <c r="J1054" s="102" t="s">
        <v>1051</v>
      </c>
      <c r="K1054" s="103"/>
      <c r="L1054" s="104" t="s">
        <v>777</v>
      </c>
      <c r="M1054" s="105">
        <v>0</v>
      </c>
      <c r="N1054" s="106">
        <v>79.5</v>
      </c>
      <c r="O1054" s="103">
        <v>458282</v>
      </c>
      <c r="P1054" s="101">
        <v>44060</v>
      </c>
      <c r="Q1054" s="103" t="s">
        <v>1138</v>
      </c>
      <c r="R1054" s="106">
        <v>79.5</v>
      </c>
      <c r="S1054" s="102" t="s">
        <v>654</v>
      </c>
      <c r="T1054" s="104"/>
      <c r="U1054" s="102" t="s">
        <v>11</v>
      </c>
      <c r="V1054" s="102" t="s">
        <v>12</v>
      </c>
      <c r="W1054" s="102" t="s">
        <v>13</v>
      </c>
      <c r="X1054" s="102" t="s">
        <v>14</v>
      </c>
      <c r="Y1054" s="108">
        <v>5800</v>
      </c>
      <c r="Z1054" s="108">
        <v>9191102</v>
      </c>
      <c r="AA1054" s="139">
        <v>0.1111111111111111</v>
      </c>
      <c r="AB1054" s="99" t="s">
        <v>947</v>
      </c>
    </row>
    <row r="1055" spans="1:28" x14ac:dyDescent="0.25">
      <c r="A1055" s="97" t="s">
        <v>1924</v>
      </c>
      <c r="B1055" s="98">
        <v>2</v>
      </c>
      <c r="C1055" s="97" t="s">
        <v>1575</v>
      </c>
      <c r="D1055" s="99" t="s">
        <v>279</v>
      </c>
      <c r="E1055" s="97" t="s">
        <v>238</v>
      </c>
      <c r="F1055" s="100" t="s">
        <v>280</v>
      </c>
      <c r="G1055" s="97" t="s">
        <v>2267</v>
      </c>
      <c r="H1055" s="101">
        <v>43739</v>
      </c>
      <c r="I1055" s="101">
        <v>44117</v>
      </c>
      <c r="J1055" s="102" t="s">
        <v>1051</v>
      </c>
      <c r="K1055" s="103"/>
      <c r="L1055" s="104" t="s">
        <v>777</v>
      </c>
      <c r="M1055" s="105">
        <v>0</v>
      </c>
      <c r="N1055" s="106">
        <v>79.5</v>
      </c>
      <c r="O1055" s="103">
        <v>462413</v>
      </c>
      <c r="P1055" s="101">
        <v>44117</v>
      </c>
      <c r="Q1055" s="103" t="s">
        <v>1313</v>
      </c>
      <c r="R1055" s="106">
        <v>79.5</v>
      </c>
      <c r="S1055" s="102" t="s">
        <v>654</v>
      </c>
      <c r="T1055" s="104"/>
      <c r="U1055" s="102" t="s">
        <v>11</v>
      </c>
      <c r="V1055" s="102" t="s">
        <v>12</v>
      </c>
      <c r="W1055" s="102" t="s">
        <v>13</v>
      </c>
      <c r="X1055" s="102" t="s">
        <v>14</v>
      </c>
      <c r="Y1055" s="108">
        <v>5800</v>
      </c>
      <c r="Z1055" s="108">
        <v>9191102</v>
      </c>
      <c r="AA1055" s="139">
        <v>0.1111111111111111</v>
      </c>
      <c r="AB1055" s="99" t="s">
        <v>947</v>
      </c>
    </row>
    <row r="1056" spans="1:28" x14ac:dyDescent="0.25">
      <c r="A1056" s="97" t="s">
        <v>1924</v>
      </c>
      <c r="B1056" s="98">
        <v>2</v>
      </c>
      <c r="C1056" s="97" t="s">
        <v>1575</v>
      </c>
      <c r="D1056" s="99" t="s">
        <v>279</v>
      </c>
      <c r="E1056" s="97" t="s">
        <v>238</v>
      </c>
      <c r="F1056" s="100" t="s">
        <v>280</v>
      </c>
      <c r="G1056" s="97" t="s">
        <v>2267</v>
      </c>
      <c r="H1056" s="101">
        <v>43739</v>
      </c>
      <c r="I1056" s="101">
        <v>44211</v>
      </c>
      <c r="J1056" s="102" t="s">
        <v>1051</v>
      </c>
      <c r="K1056" s="103"/>
      <c r="L1056" s="104" t="s">
        <v>777</v>
      </c>
      <c r="M1056" s="105">
        <v>0</v>
      </c>
      <c r="N1056" s="106">
        <v>79.5</v>
      </c>
      <c r="O1056" s="103">
        <v>466515</v>
      </c>
      <c r="P1056" s="101">
        <v>44211</v>
      </c>
      <c r="Q1056" s="103" t="s">
        <v>1631</v>
      </c>
      <c r="R1056" s="106">
        <v>79.5</v>
      </c>
      <c r="S1056" s="102" t="s">
        <v>654</v>
      </c>
      <c r="T1056" s="104"/>
      <c r="U1056" s="102" t="s">
        <v>11</v>
      </c>
      <c r="V1056" s="102" t="s">
        <v>12</v>
      </c>
      <c r="W1056" s="102" t="s">
        <v>13</v>
      </c>
      <c r="X1056" s="102" t="s">
        <v>14</v>
      </c>
      <c r="Y1056" s="108">
        <v>5800</v>
      </c>
      <c r="Z1056" s="108">
        <v>9191102</v>
      </c>
      <c r="AA1056" s="139">
        <v>0.1111111111111111</v>
      </c>
      <c r="AB1056" s="99" t="s">
        <v>947</v>
      </c>
    </row>
    <row r="1057" spans="1:28" x14ac:dyDescent="0.25">
      <c r="A1057" s="97" t="s">
        <v>1924</v>
      </c>
      <c r="B1057" s="98">
        <v>2</v>
      </c>
      <c r="C1057" s="97" t="s">
        <v>1575</v>
      </c>
      <c r="D1057" s="99" t="s">
        <v>279</v>
      </c>
      <c r="E1057" s="97" t="s">
        <v>238</v>
      </c>
      <c r="F1057" s="100" t="s">
        <v>280</v>
      </c>
      <c r="G1057" s="97" t="s">
        <v>2267</v>
      </c>
      <c r="H1057" s="101">
        <v>43739</v>
      </c>
      <c r="I1057" s="101">
        <v>44302</v>
      </c>
      <c r="J1057" s="102" t="s">
        <v>1051</v>
      </c>
      <c r="K1057" s="103"/>
      <c r="L1057" s="104" t="s">
        <v>777</v>
      </c>
      <c r="M1057" s="105">
        <v>0</v>
      </c>
      <c r="N1057" s="106">
        <v>79.5</v>
      </c>
      <c r="O1057" s="103">
        <v>470595</v>
      </c>
      <c r="P1057" s="101">
        <v>44302</v>
      </c>
      <c r="Q1057" s="103" t="s">
        <v>2320</v>
      </c>
      <c r="R1057" s="106">
        <v>79.5</v>
      </c>
      <c r="S1057" s="102" t="s">
        <v>654</v>
      </c>
      <c r="T1057" s="104"/>
      <c r="U1057" s="102" t="s">
        <v>11</v>
      </c>
      <c r="V1057" s="102" t="s">
        <v>12</v>
      </c>
      <c r="W1057" s="102" t="s">
        <v>13</v>
      </c>
      <c r="X1057" s="102" t="s">
        <v>14</v>
      </c>
      <c r="Y1057" s="108">
        <v>5800</v>
      </c>
      <c r="Z1057" s="108">
        <v>9191102</v>
      </c>
      <c r="AA1057" s="139">
        <v>0.1111111111111111</v>
      </c>
      <c r="AB1057" s="99" t="s">
        <v>947</v>
      </c>
    </row>
    <row r="1058" spans="1:28" x14ac:dyDescent="0.25">
      <c r="A1058" s="97" t="s">
        <v>1924</v>
      </c>
      <c r="B1058" s="98">
        <v>2</v>
      </c>
      <c r="C1058" s="97" t="s">
        <v>1575</v>
      </c>
      <c r="D1058" s="99" t="s">
        <v>279</v>
      </c>
      <c r="E1058" s="97" t="s">
        <v>238</v>
      </c>
      <c r="F1058" s="100" t="s">
        <v>280</v>
      </c>
      <c r="G1058" s="97" t="s">
        <v>2267</v>
      </c>
      <c r="H1058" s="101">
        <v>43739</v>
      </c>
      <c r="I1058" s="101">
        <v>44530</v>
      </c>
      <c r="J1058" s="102" t="s">
        <v>2726</v>
      </c>
      <c r="K1058" s="103"/>
      <c r="L1058" s="104" t="s">
        <v>777</v>
      </c>
      <c r="M1058" s="105">
        <v>0</v>
      </c>
      <c r="N1058" s="106">
        <v>79.5</v>
      </c>
      <c r="O1058" s="103">
        <v>474504</v>
      </c>
      <c r="P1058" s="101">
        <v>44530</v>
      </c>
      <c r="Q1058" s="103" t="s">
        <v>3062</v>
      </c>
      <c r="R1058" s="106">
        <v>79.5</v>
      </c>
      <c r="S1058" s="102" t="s">
        <v>654</v>
      </c>
      <c r="T1058" s="104"/>
      <c r="U1058" s="102" t="s">
        <v>11</v>
      </c>
      <c r="V1058" s="102" t="s">
        <v>12</v>
      </c>
      <c r="W1058" s="102" t="s">
        <v>13</v>
      </c>
      <c r="X1058" s="102" t="s">
        <v>14</v>
      </c>
      <c r="Y1058" s="108">
        <v>5800</v>
      </c>
      <c r="Z1058" s="108">
        <v>9191102</v>
      </c>
      <c r="AA1058" s="139">
        <v>0.1111111111111111</v>
      </c>
      <c r="AB1058" s="99" t="s">
        <v>947</v>
      </c>
    </row>
    <row r="1059" spans="1:28" x14ac:dyDescent="0.25">
      <c r="A1059" s="97" t="s">
        <v>1924</v>
      </c>
      <c r="B1059" s="98">
        <v>2</v>
      </c>
      <c r="C1059" s="97" t="s">
        <v>1575</v>
      </c>
      <c r="D1059" s="99" t="s">
        <v>279</v>
      </c>
      <c r="E1059" s="97" t="s">
        <v>238</v>
      </c>
      <c r="F1059" s="100" t="s">
        <v>280</v>
      </c>
      <c r="G1059" s="99" t="s">
        <v>2267</v>
      </c>
      <c r="H1059" s="101">
        <v>43739</v>
      </c>
      <c r="I1059" s="101">
        <v>44530</v>
      </c>
      <c r="J1059" s="102" t="s">
        <v>2726</v>
      </c>
      <c r="K1059" s="103" t="s">
        <v>281</v>
      </c>
      <c r="L1059" s="104" t="s">
        <v>777</v>
      </c>
      <c r="M1059" s="105">
        <v>0</v>
      </c>
      <c r="N1059" s="106">
        <v>79.5</v>
      </c>
      <c r="O1059" s="103">
        <v>478578</v>
      </c>
      <c r="P1059" s="101">
        <v>44530</v>
      </c>
      <c r="Q1059" s="103" t="s">
        <v>3062</v>
      </c>
      <c r="R1059" s="106">
        <v>79.5</v>
      </c>
      <c r="S1059" s="110" t="s">
        <v>654</v>
      </c>
      <c r="T1059" s="104"/>
      <c r="U1059" s="102" t="s">
        <v>11</v>
      </c>
      <c r="V1059" s="102" t="s">
        <v>12</v>
      </c>
      <c r="W1059" s="102" t="s">
        <v>13</v>
      </c>
      <c r="X1059" s="102" t="s">
        <v>14</v>
      </c>
      <c r="Y1059" s="108">
        <v>5800</v>
      </c>
      <c r="Z1059" s="108">
        <v>9191102</v>
      </c>
      <c r="AA1059" s="139">
        <v>0.1111111111111111</v>
      </c>
      <c r="AB1059" s="111" t="s">
        <v>3272</v>
      </c>
    </row>
    <row r="1060" spans="1:28" x14ac:dyDescent="0.25">
      <c r="A1060" s="97" t="s">
        <v>1930</v>
      </c>
      <c r="B1060" s="98">
        <v>2</v>
      </c>
      <c r="C1060" s="97" t="s">
        <v>1573</v>
      </c>
      <c r="D1060" s="99" t="s">
        <v>279</v>
      </c>
      <c r="E1060" s="97" t="s">
        <v>238</v>
      </c>
      <c r="F1060" s="100" t="s">
        <v>345</v>
      </c>
      <c r="G1060" s="97" t="s">
        <v>2269</v>
      </c>
      <c r="H1060" s="101">
        <v>43544</v>
      </c>
      <c r="I1060" s="101">
        <v>43846</v>
      </c>
      <c r="J1060" s="102" t="s">
        <v>6</v>
      </c>
      <c r="K1060" s="103" t="s">
        <v>347</v>
      </c>
      <c r="L1060" s="104" t="s">
        <v>2208</v>
      </c>
      <c r="M1060" s="105">
        <v>0</v>
      </c>
      <c r="N1060" s="106">
        <v>236959.74</v>
      </c>
      <c r="O1060" s="103" t="s">
        <v>582</v>
      </c>
      <c r="P1060" s="101">
        <v>43846</v>
      </c>
      <c r="Q1060" s="103" t="s">
        <v>583</v>
      </c>
      <c r="R1060" s="106">
        <v>236959.74</v>
      </c>
      <c r="S1060" s="102" t="s">
        <v>654</v>
      </c>
      <c r="T1060" s="104"/>
      <c r="U1060" s="102" t="s">
        <v>11</v>
      </c>
      <c r="V1060" s="102" t="s">
        <v>12</v>
      </c>
      <c r="W1060" s="102" t="s">
        <v>13</v>
      </c>
      <c r="X1060" s="102" t="s">
        <v>14</v>
      </c>
      <c r="Y1060" s="108">
        <v>6200</v>
      </c>
      <c r="Z1060" s="108">
        <v>9191102</v>
      </c>
      <c r="AA1060" s="139">
        <v>1</v>
      </c>
      <c r="AB1060" s="99" t="s">
        <v>2291</v>
      </c>
    </row>
    <row r="1061" spans="1:28" x14ac:dyDescent="0.25">
      <c r="A1061" s="97" t="s">
        <v>1926</v>
      </c>
      <c r="B1061" s="98">
        <v>2</v>
      </c>
      <c r="C1061" s="97" t="s">
        <v>1571</v>
      </c>
      <c r="D1061" s="99" t="s">
        <v>279</v>
      </c>
      <c r="E1061" s="97" t="s">
        <v>238</v>
      </c>
      <c r="F1061" s="100" t="s">
        <v>399</v>
      </c>
      <c r="G1061" s="97" t="s">
        <v>351</v>
      </c>
      <c r="H1061" s="101">
        <v>43298</v>
      </c>
      <c r="I1061" s="101">
        <v>43424</v>
      </c>
      <c r="J1061" s="102" t="s">
        <v>269</v>
      </c>
      <c r="K1061" s="103"/>
      <c r="L1061" s="104" t="s">
        <v>400</v>
      </c>
      <c r="M1061" s="105">
        <v>0</v>
      </c>
      <c r="N1061" s="106">
        <v>1515.6</v>
      </c>
      <c r="O1061" s="103" t="s">
        <v>401</v>
      </c>
      <c r="P1061" s="101">
        <v>43424</v>
      </c>
      <c r="Q1061" s="103">
        <v>24940853</v>
      </c>
      <c r="R1061" s="106">
        <v>1515.6</v>
      </c>
      <c r="S1061" s="102" t="s">
        <v>654</v>
      </c>
      <c r="T1061" s="104"/>
      <c r="U1061" s="102" t="s">
        <v>11</v>
      </c>
      <c r="V1061" s="102" t="s">
        <v>12</v>
      </c>
      <c r="W1061" s="102" t="s">
        <v>13</v>
      </c>
      <c r="X1061" s="102" t="s">
        <v>14</v>
      </c>
      <c r="Y1061" s="108">
        <v>6210</v>
      </c>
      <c r="Z1061" s="108">
        <v>9191102</v>
      </c>
      <c r="AA1061" s="139">
        <v>2.6180606106251524E-2</v>
      </c>
      <c r="AB1061" s="99" t="s">
        <v>2445</v>
      </c>
    </row>
    <row r="1062" spans="1:28" x14ac:dyDescent="0.25">
      <c r="A1062" s="97" t="s">
        <v>1926</v>
      </c>
      <c r="B1062" s="98">
        <v>2</v>
      </c>
      <c r="C1062" s="97" t="s">
        <v>1571</v>
      </c>
      <c r="D1062" s="99" t="s">
        <v>279</v>
      </c>
      <c r="E1062" s="97" t="s">
        <v>238</v>
      </c>
      <c r="F1062" s="100" t="s">
        <v>399</v>
      </c>
      <c r="G1062" s="97" t="s">
        <v>351</v>
      </c>
      <c r="H1062" s="101">
        <v>43298</v>
      </c>
      <c r="I1062" s="101">
        <v>43502</v>
      </c>
      <c r="J1062" s="102" t="s">
        <v>269</v>
      </c>
      <c r="K1062" s="103"/>
      <c r="L1062" s="104" t="s">
        <v>400</v>
      </c>
      <c r="M1062" s="105">
        <v>0</v>
      </c>
      <c r="N1062" s="106">
        <v>3410.12</v>
      </c>
      <c r="O1062" s="103" t="s">
        <v>402</v>
      </c>
      <c r="P1062" s="101">
        <v>43502</v>
      </c>
      <c r="Q1062" s="103">
        <v>25078803</v>
      </c>
      <c r="R1062" s="106">
        <v>3410.12</v>
      </c>
      <c r="S1062" s="102" t="s">
        <v>654</v>
      </c>
      <c r="T1062" s="104"/>
      <c r="U1062" s="102" t="s">
        <v>11</v>
      </c>
      <c r="V1062" s="102" t="s">
        <v>12</v>
      </c>
      <c r="W1062" s="102" t="s">
        <v>13</v>
      </c>
      <c r="X1062" s="102" t="s">
        <v>14</v>
      </c>
      <c r="Y1062" s="108">
        <v>6210</v>
      </c>
      <c r="Z1062" s="108">
        <v>9191102</v>
      </c>
      <c r="AA1062" s="139">
        <v>5.8906709220803939E-2</v>
      </c>
      <c r="AB1062" s="99" t="s">
        <v>2445</v>
      </c>
    </row>
    <row r="1063" spans="1:28" x14ac:dyDescent="0.25">
      <c r="A1063" s="97" t="s">
        <v>1926</v>
      </c>
      <c r="B1063" s="98">
        <v>2</v>
      </c>
      <c r="C1063" s="97" t="s">
        <v>1571</v>
      </c>
      <c r="D1063" s="99" t="s">
        <v>279</v>
      </c>
      <c r="E1063" s="97" t="s">
        <v>238</v>
      </c>
      <c r="F1063" s="100" t="s">
        <v>399</v>
      </c>
      <c r="G1063" s="97" t="s">
        <v>351</v>
      </c>
      <c r="H1063" s="101">
        <v>43298</v>
      </c>
      <c r="I1063" s="101">
        <v>43552</v>
      </c>
      <c r="J1063" s="102" t="s">
        <v>269</v>
      </c>
      <c r="K1063" s="103"/>
      <c r="L1063" s="104" t="s">
        <v>400</v>
      </c>
      <c r="M1063" s="105">
        <v>0</v>
      </c>
      <c r="N1063" s="106">
        <v>4774.16</v>
      </c>
      <c r="O1063" s="103" t="s">
        <v>403</v>
      </c>
      <c r="P1063" s="101">
        <v>43552</v>
      </c>
      <c r="Q1063" s="103">
        <v>25196520</v>
      </c>
      <c r="R1063" s="106">
        <v>4774.16</v>
      </c>
      <c r="S1063" s="102" t="s">
        <v>654</v>
      </c>
      <c r="T1063" s="104"/>
      <c r="U1063" s="102" t="s">
        <v>11</v>
      </c>
      <c r="V1063" s="102" t="s">
        <v>12</v>
      </c>
      <c r="W1063" s="102" t="s">
        <v>13</v>
      </c>
      <c r="X1063" s="102" t="s">
        <v>14</v>
      </c>
      <c r="Y1063" s="108">
        <v>6210</v>
      </c>
      <c r="Z1063" s="108">
        <v>9191102</v>
      </c>
      <c r="AA1063" s="139">
        <v>8.246925471643031E-2</v>
      </c>
      <c r="AB1063" s="99" t="s">
        <v>2445</v>
      </c>
    </row>
    <row r="1064" spans="1:28" x14ac:dyDescent="0.25">
      <c r="A1064" s="97" t="s">
        <v>1926</v>
      </c>
      <c r="B1064" s="98">
        <v>2</v>
      </c>
      <c r="C1064" s="97" t="s">
        <v>1571</v>
      </c>
      <c r="D1064" s="99" t="s">
        <v>279</v>
      </c>
      <c r="E1064" s="97" t="s">
        <v>238</v>
      </c>
      <c r="F1064" s="100" t="s">
        <v>399</v>
      </c>
      <c r="G1064" s="97" t="s">
        <v>351</v>
      </c>
      <c r="H1064" s="101">
        <v>43298</v>
      </c>
      <c r="I1064" s="101">
        <v>43713</v>
      </c>
      <c r="J1064" s="102" t="s">
        <v>269</v>
      </c>
      <c r="K1064" s="103"/>
      <c r="L1064" s="104" t="s">
        <v>400</v>
      </c>
      <c r="M1064" s="105">
        <v>0</v>
      </c>
      <c r="N1064" s="106">
        <v>14928.74</v>
      </c>
      <c r="O1064" s="103" t="s">
        <v>404</v>
      </c>
      <c r="P1064" s="101">
        <v>43713</v>
      </c>
      <c r="Q1064" s="103" t="s">
        <v>810</v>
      </c>
      <c r="R1064" s="106">
        <v>14928.74</v>
      </c>
      <c r="S1064" s="102" t="s">
        <v>654</v>
      </c>
      <c r="T1064" s="104"/>
      <c r="U1064" s="102" t="s">
        <v>11</v>
      </c>
      <c r="V1064" s="102" t="s">
        <v>12</v>
      </c>
      <c r="W1064" s="102" t="s">
        <v>13</v>
      </c>
      <c r="X1064" s="102" t="s">
        <v>14</v>
      </c>
      <c r="Y1064" s="108">
        <v>6210</v>
      </c>
      <c r="Z1064" s="108">
        <v>9191102</v>
      </c>
      <c r="AA1064" s="139">
        <v>0.25788035207352955</v>
      </c>
      <c r="AB1064" s="99" t="s">
        <v>2445</v>
      </c>
    </row>
    <row r="1065" spans="1:28" x14ac:dyDescent="0.25">
      <c r="A1065" s="97" t="s">
        <v>1926</v>
      </c>
      <c r="B1065" s="98">
        <v>2</v>
      </c>
      <c r="C1065" s="97" t="s">
        <v>1571</v>
      </c>
      <c r="D1065" s="99" t="s">
        <v>279</v>
      </c>
      <c r="E1065" s="97" t="s">
        <v>238</v>
      </c>
      <c r="F1065" s="100" t="s">
        <v>399</v>
      </c>
      <c r="G1065" s="97" t="s">
        <v>351</v>
      </c>
      <c r="H1065" s="101">
        <v>43298</v>
      </c>
      <c r="I1065" s="101">
        <v>43784</v>
      </c>
      <c r="J1065" s="102" t="s">
        <v>6</v>
      </c>
      <c r="K1065" s="103"/>
      <c r="L1065" s="104" t="s">
        <v>400</v>
      </c>
      <c r="M1065" s="105">
        <v>0</v>
      </c>
      <c r="N1065" s="106">
        <v>2816</v>
      </c>
      <c r="O1065" s="103" t="s">
        <v>485</v>
      </c>
      <c r="P1065" s="101">
        <v>43784</v>
      </c>
      <c r="Q1065" s="103" t="s">
        <v>817</v>
      </c>
      <c r="R1065" s="106">
        <v>2816</v>
      </c>
      <c r="S1065" s="102" t="s">
        <v>654</v>
      </c>
      <c r="T1065" s="104"/>
      <c r="U1065" s="102" t="s">
        <v>11</v>
      </c>
      <c r="V1065" s="102" t="s">
        <v>12</v>
      </c>
      <c r="W1065" s="102" t="s">
        <v>13</v>
      </c>
      <c r="X1065" s="102" t="s">
        <v>14</v>
      </c>
      <c r="Y1065" s="108">
        <v>6210</v>
      </c>
      <c r="Z1065" s="108">
        <v>9191102</v>
      </c>
      <c r="AA1065" s="139">
        <v>4.8643828711536219E-2</v>
      </c>
      <c r="AB1065" s="99" t="s">
        <v>2446</v>
      </c>
    </row>
    <row r="1066" spans="1:28" x14ac:dyDescent="0.25">
      <c r="A1066" s="97" t="s">
        <v>1926</v>
      </c>
      <c r="B1066" s="98">
        <v>2</v>
      </c>
      <c r="C1066" s="97" t="s">
        <v>1571</v>
      </c>
      <c r="D1066" s="99" t="s">
        <v>279</v>
      </c>
      <c r="E1066" s="97" t="s">
        <v>238</v>
      </c>
      <c r="F1066" s="100" t="s">
        <v>399</v>
      </c>
      <c r="G1066" s="97" t="s">
        <v>351</v>
      </c>
      <c r="H1066" s="101">
        <v>43298</v>
      </c>
      <c r="I1066" s="101">
        <v>43810</v>
      </c>
      <c r="J1066" s="102" t="s">
        <v>6</v>
      </c>
      <c r="K1066" s="103"/>
      <c r="L1066" s="104" t="s">
        <v>400</v>
      </c>
      <c r="M1066" s="105">
        <v>0</v>
      </c>
      <c r="N1066" s="106">
        <v>9472.5499999999993</v>
      </c>
      <c r="O1066" s="103" t="s">
        <v>509</v>
      </c>
      <c r="P1066" s="101">
        <v>43810</v>
      </c>
      <c r="Q1066" s="103" t="s">
        <v>510</v>
      </c>
      <c r="R1066" s="106">
        <v>9472.5499999999993</v>
      </c>
      <c r="S1066" s="102" t="s">
        <v>654</v>
      </c>
      <c r="T1066" s="104"/>
      <c r="U1066" s="102" t="s">
        <v>11</v>
      </c>
      <c r="V1066" s="102" t="s">
        <v>12</v>
      </c>
      <c r="W1066" s="102" t="s">
        <v>13</v>
      </c>
      <c r="X1066" s="102" t="s">
        <v>14</v>
      </c>
      <c r="Y1066" s="108">
        <v>6210</v>
      </c>
      <c r="Z1066" s="108">
        <v>9191102</v>
      </c>
      <c r="AA1066" s="139">
        <v>0.16362965186841705</v>
      </c>
      <c r="AB1066" s="99" t="s">
        <v>2445</v>
      </c>
    </row>
    <row r="1067" spans="1:28" x14ac:dyDescent="0.25">
      <c r="A1067" s="97" t="s">
        <v>1926</v>
      </c>
      <c r="B1067" s="98">
        <v>2</v>
      </c>
      <c r="C1067" s="97" t="s">
        <v>1571</v>
      </c>
      <c r="D1067" s="99" t="s">
        <v>279</v>
      </c>
      <c r="E1067" s="97" t="s">
        <v>238</v>
      </c>
      <c r="F1067" s="100" t="s">
        <v>399</v>
      </c>
      <c r="G1067" s="97" t="s">
        <v>351</v>
      </c>
      <c r="H1067" s="101">
        <v>43298</v>
      </c>
      <c r="I1067" s="101">
        <v>43986</v>
      </c>
      <c r="J1067" s="102" t="s">
        <v>6</v>
      </c>
      <c r="K1067" s="103"/>
      <c r="L1067" s="104" t="s">
        <v>400</v>
      </c>
      <c r="M1067" s="105">
        <v>0</v>
      </c>
      <c r="N1067" s="106">
        <v>3789.01</v>
      </c>
      <c r="O1067" s="103" t="s">
        <v>891</v>
      </c>
      <c r="P1067" s="101">
        <v>43986</v>
      </c>
      <c r="Q1067" s="103" t="s">
        <v>888</v>
      </c>
      <c r="R1067" s="106">
        <v>3789.01</v>
      </c>
      <c r="S1067" s="102" t="s">
        <v>654</v>
      </c>
      <c r="T1067" s="104"/>
      <c r="U1067" s="102" t="s">
        <v>11</v>
      </c>
      <c r="V1067" s="102" t="s">
        <v>12</v>
      </c>
      <c r="W1067" s="102" t="s">
        <v>13</v>
      </c>
      <c r="X1067" s="102" t="s">
        <v>14</v>
      </c>
      <c r="Y1067" s="108">
        <v>6210</v>
      </c>
      <c r="Z1067" s="108">
        <v>9191102</v>
      </c>
      <c r="AA1067" s="139">
        <v>6.5451688006497824E-2</v>
      </c>
      <c r="AB1067" s="99" t="s">
        <v>2445</v>
      </c>
    </row>
    <row r="1068" spans="1:28" x14ac:dyDescent="0.25">
      <c r="A1068" s="97" t="s">
        <v>1926</v>
      </c>
      <c r="B1068" s="98">
        <v>2</v>
      </c>
      <c r="C1068" s="97" t="s">
        <v>1571</v>
      </c>
      <c r="D1068" s="99" t="s">
        <v>279</v>
      </c>
      <c r="E1068" s="97" t="s">
        <v>238</v>
      </c>
      <c r="F1068" s="100" t="s">
        <v>399</v>
      </c>
      <c r="G1068" s="97" t="s">
        <v>351</v>
      </c>
      <c r="H1068" s="101">
        <v>43298</v>
      </c>
      <c r="I1068" s="101">
        <v>45118</v>
      </c>
      <c r="J1068" s="102" t="s">
        <v>2726</v>
      </c>
      <c r="K1068" s="103" t="s">
        <v>405</v>
      </c>
      <c r="L1068" s="104" t="s">
        <v>400</v>
      </c>
      <c r="M1068" s="105">
        <v>17184</v>
      </c>
      <c r="N1068" s="106">
        <v>17184</v>
      </c>
      <c r="O1068" s="103"/>
      <c r="P1068" s="101"/>
      <c r="Q1068" s="103"/>
      <c r="R1068" s="106">
        <v>0</v>
      </c>
      <c r="S1068" s="102" t="s">
        <v>654</v>
      </c>
      <c r="T1068" s="104"/>
      <c r="U1068" s="102" t="s">
        <v>11</v>
      </c>
      <c r="V1068" s="102" t="s">
        <v>12</v>
      </c>
      <c r="W1068" s="102" t="s">
        <v>13</v>
      </c>
      <c r="X1068" s="102" t="s">
        <v>14</v>
      </c>
      <c r="Y1068" s="108">
        <v>6210</v>
      </c>
      <c r="Z1068" s="108">
        <v>9191102</v>
      </c>
      <c r="AA1068" s="139">
        <v>0</v>
      </c>
      <c r="AB1068" s="99" t="s">
        <v>2445</v>
      </c>
    </row>
    <row r="1069" spans="1:28" x14ac:dyDescent="0.25">
      <c r="A1069" s="97" t="s">
        <v>1928</v>
      </c>
      <c r="B1069" s="98">
        <v>2</v>
      </c>
      <c r="C1069" s="97" t="s">
        <v>1564</v>
      </c>
      <c r="D1069" s="99" t="s">
        <v>279</v>
      </c>
      <c r="E1069" s="97" t="s">
        <v>238</v>
      </c>
      <c r="F1069" s="100" t="s">
        <v>468</v>
      </c>
      <c r="G1069" s="97" t="s">
        <v>469</v>
      </c>
      <c r="H1069" s="101">
        <v>43647</v>
      </c>
      <c r="I1069" s="101">
        <v>43810</v>
      </c>
      <c r="J1069" s="102" t="s">
        <v>6</v>
      </c>
      <c r="K1069" s="103"/>
      <c r="L1069" s="104" t="s">
        <v>471</v>
      </c>
      <c r="M1069" s="105">
        <v>0</v>
      </c>
      <c r="N1069" s="106">
        <v>9900</v>
      </c>
      <c r="O1069" s="103" t="s">
        <v>511</v>
      </c>
      <c r="P1069" s="101">
        <v>43810</v>
      </c>
      <c r="Q1069" s="103" t="s">
        <v>512</v>
      </c>
      <c r="R1069" s="106">
        <v>9900</v>
      </c>
      <c r="S1069" s="102" t="s">
        <v>654</v>
      </c>
      <c r="T1069" s="104"/>
      <c r="U1069" s="102" t="s">
        <v>11</v>
      </c>
      <c r="V1069" s="102" t="s">
        <v>12</v>
      </c>
      <c r="W1069" s="102" t="s">
        <v>13</v>
      </c>
      <c r="X1069" s="102" t="s">
        <v>14</v>
      </c>
      <c r="Y1069" s="108">
        <v>6281</v>
      </c>
      <c r="Z1069" s="108">
        <v>9191102</v>
      </c>
      <c r="AA1069" s="139">
        <v>0.75</v>
      </c>
      <c r="AB1069" s="99" t="s">
        <v>995</v>
      </c>
    </row>
    <row r="1070" spans="1:28" x14ac:dyDescent="0.25">
      <c r="A1070" s="97" t="s">
        <v>1928</v>
      </c>
      <c r="B1070" s="98">
        <v>2</v>
      </c>
      <c r="C1070" s="97" t="s">
        <v>1564</v>
      </c>
      <c r="D1070" s="99" t="s">
        <v>279</v>
      </c>
      <c r="E1070" s="97" t="s">
        <v>238</v>
      </c>
      <c r="F1070" s="100" t="s">
        <v>468</v>
      </c>
      <c r="G1070" s="97" t="s">
        <v>469</v>
      </c>
      <c r="H1070" s="101">
        <v>43647</v>
      </c>
      <c r="I1070" s="101">
        <v>43845</v>
      </c>
      <c r="J1070" s="102" t="s">
        <v>6</v>
      </c>
      <c r="K1070" s="103" t="s">
        <v>470</v>
      </c>
      <c r="L1070" s="104" t="s">
        <v>471</v>
      </c>
      <c r="M1070" s="105">
        <v>0</v>
      </c>
      <c r="N1070" s="106">
        <v>3300</v>
      </c>
      <c r="O1070" s="103" t="s">
        <v>578</v>
      </c>
      <c r="P1070" s="101">
        <v>43845</v>
      </c>
      <c r="Q1070" s="103" t="s">
        <v>579</v>
      </c>
      <c r="R1070" s="106">
        <v>3300</v>
      </c>
      <c r="S1070" s="102" t="s">
        <v>654</v>
      </c>
      <c r="T1070" s="104"/>
      <c r="U1070" s="102" t="s">
        <v>11</v>
      </c>
      <c r="V1070" s="102" t="s">
        <v>12</v>
      </c>
      <c r="W1070" s="102" t="s">
        <v>13</v>
      </c>
      <c r="X1070" s="102" t="s">
        <v>14</v>
      </c>
      <c r="Y1070" s="108">
        <v>6281</v>
      </c>
      <c r="Z1070" s="108">
        <v>9191102</v>
      </c>
      <c r="AA1070" s="139">
        <v>0.25</v>
      </c>
      <c r="AB1070" s="99" t="s">
        <v>995</v>
      </c>
    </row>
    <row r="1071" spans="1:28" x14ac:dyDescent="0.25">
      <c r="A1071" s="97" t="s">
        <v>1925</v>
      </c>
      <c r="B1071" s="98">
        <v>2</v>
      </c>
      <c r="C1071" s="97" t="s">
        <v>318</v>
      </c>
      <c r="D1071" s="99" t="s">
        <v>279</v>
      </c>
      <c r="E1071" s="97" t="s">
        <v>238</v>
      </c>
      <c r="F1071" s="100" t="s">
        <v>308</v>
      </c>
      <c r="G1071" s="97" t="s">
        <v>318</v>
      </c>
      <c r="H1071" s="101">
        <v>43669</v>
      </c>
      <c r="I1071" s="101">
        <v>43682</v>
      </c>
      <c r="J1071" s="102" t="s">
        <v>6</v>
      </c>
      <c r="K1071" s="103" t="s">
        <v>309</v>
      </c>
      <c r="L1071" s="104" t="s">
        <v>310</v>
      </c>
      <c r="M1071" s="105">
        <v>0</v>
      </c>
      <c r="N1071" s="106">
        <v>13776</v>
      </c>
      <c r="O1071" s="103">
        <v>40499</v>
      </c>
      <c r="P1071" s="101">
        <v>43711</v>
      </c>
      <c r="Q1071" s="103" t="s">
        <v>311</v>
      </c>
      <c r="R1071" s="106">
        <v>13776</v>
      </c>
      <c r="S1071" s="102" t="s">
        <v>654</v>
      </c>
      <c r="T1071" s="104"/>
      <c r="U1071" s="102" t="s">
        <v>11</v>
      </c>
      <c r="V1071" s="102" t="s">
        <v>12</v>
      </c>
      <c r="W1071" s="102" t="s">
        <v>13</v>
      </c>
      <c r="X1071" s="102" t="s">
        <v>14</v>
      </c>
      <c r="Y1071" s="108">
        <v>6150</v>
      </c>
      <c r="Z1071" s="108">
        <v>9191102</v>
      </c>
      <c r="AA1071" s="109">
        <v>1</v>
      </c>
      <c r="AB1071" s="99" t="s">
        <v>958</v>
      </c>
    </row>
    <row r="1072" spans="1:28" x14ac:dyDescent="0.25">
      <c r="A1072" s="97" t="s">
        <v>1925</v>
      </c>
      <c r="B1072" s="98">
        <v>2</v>
      </c>
      <c r="C1072" s="97" t="s">
        <v>318</v>
      </c>
      <c r="D1072" s="99" t="s">
        <v>279</v>
      </c>
      <c r="E1072" s="97" t="s">
        <v>238</v>
      </c>
      <c r="F1072" s="100" t="s">
        <v>308</v>
      </c>
      <c r="G1072" s="97" t="s">
        <v>318</v>
      </c>
      <c r="H1072" s="101">
        <v>43669</v>
      </c>
      <c r="I1072" s="101">
        <v>43711</v>
      </c>
      <c r="J1072" s="102" t="s">
        <v>6</v>
      </c>
      <c r="K1072" s="103" t="s">
        <v>312</v>
      </c>
      <c r="L1072" s="104" t="s">
        <v>313</v>
      </c>
      <c r="M1072" s="105">
        <v>0</v>
      </c>
      <c r="N1072" s="106">
        <v>4879</v>
      </c>
      <c r="O1072" s="103">
        <v>40500</v>
      </c>
      <c r="P1072" s="101">
        <v>43711</v>
      </c>
      <c r="Q1072" s="103" t="s">
        <v>311</v>
      </c>
      <c r="R1072" s="106">
        <v>4879</v>
      </c>
      <c r="S1072" s="102" t="s">
        <v>654</v>
      </c>
      <c r="T1072" s="104"/>
      <c r="U1072" s="102" t="s">
        <v>11</v>
      </c>
      <c r="V1072" s="102" t="s">
        <v>12</v>
      </c>
      <c r="W1072" s="102" t="s">
        <v>13</v>
      </c>
      <c r="X1072" s="102" t="s">
        <v>14</v>
      </c>
      <c r="Y1072" s="108">
        <v>6150</v>
      </c>
      <c r="Z1072" s="108">
        <v>9191102</v>
      </c>
      <c r="AA1072" s="139">
        <v>1</v>
      </c>
      <c r="AB1072" s="99" t="s">
        <v>959</v>
      </c>
    </row>
    <row r="1073" spans="1:28" x14ac:dyDescent="0.25">
      <c r="A1073" s="97" t="s">
        <v>1925</v>
      </c>
      <c r="B1073" s="98">
        <v>2</v>
      </c>
      <c r="C1073" s="97" t="s">
        <v>318</v>
      </c>
      <c r="D1073" s="99" t="s">
        <v>279</v>
      </c>
      <c r="E1073" s="97" t="s">
        <v>238</v>
      </c>
      <c r="F1073" s="100" t="s">
        <v>308</v>
      </c>
      <c r="G1073" s="97" t="s">
        <v>318</v>
      </c>
      <c r="H1073" s="101">
        <v>43734</v>
      </c>
      <c r="I1073" s="101">
        <v>43763</v>
      </c>
      <c r="J1073" s="102" t="s">
        <v>6</v>
      </c>
      <c r="K1073" s="103" t="s">
        <v>314</v>
      </c>
      <c r="L1073" s="104" t="s">
        <v>315</v>
      </c>
      <c r="M1073" s="105">
        <v>0</v>
      </c>
      <c r="N1073" s="106">
        <v>13902</v>
      </c>
      <c r="O1073" s="103">
        <v>40610</v>
      </c>
      <c r="P1073" s="101">
        <v>43763</v>
      </c>
      <c r="Q1073" s="103" t="s">
        <v>556</v>
      </c>
      <c r="R1073" s="106">
        <v>13902</v>
      </c>
      <c r="S1073" s="102" t="s">
        <v>654</v>
      </c>
      <c r="T1073" s="104"/>
      <c r="U1073" s="102" t="s">
        <v>11</v>
      </c>
      <c r="V1073" s="102" t="s">
        <v>12</v>
      </c>
      <c r="W1073" s="102" t="s">
        <v>13</v>
      </c>
      <c r="X1073" s="102" t="s">
        <v>14</v>
      </c>
      <c r="Y1073" s="108">
        <v>6150</v>
      </c>
      <c r="Z1073" s="108">
        <v>9191102</v>
      </c>
      <c r="AA1073" s="139">
        <v>1</v>
      </c>
      <c r="AB1073" s="99" t="s">
        <v>960</v>
      </c>
    </row>
    <row r="1074" spans="1:28" x14ac:dyDescent="0.25">
      <c r="A1074" s="97" t="s">
        <v>1932</v>
      </c>
      <c r="B1074" s="98">
        <v>5</v>
      </c>
      <c r="C1074" s="99" t="s">
        <v>1562</v>
      </c>
      <c r="D1074" s="99" t="s">
        <v>342</v>
      </c>
      <c r="E1074" s="97" t="s">
        <v>4</v>
      </c>
      <c r="F1074" s="100" t="s">
        <v>5</v>
      </c>
      <c r="G1074" s="97" t="s">
        <v>1288</v>
      </c>
      <c r="H1074" s="101">
        <v>43647</v>
      </c>
      <c r="I1074" s="101">
        <v>43748</v>
      </c>
      <c r="J1074" s="102" t="s">
        <v>6</v>
      </c>
      <c r="K1074" s="103" t="s">
        <v>7</v>
      </c>
      <c r="L1074" s="104" t="s">
        <v>8</v>
      </c>
      <c r="M1074" s="105">
        <v>0</v>
      </c>
      <c r="N1074" s="106">
        <v>15525.78</v>
      </c>
      <c r="O1074" s="103" t="s">
        <v>27</v>
      </c>
      <c r="P1074" s="101">
        <v>43748</v>
      </c>
      <c r="Q1074" s="103" t="s">
        <v>25</v>
      </c>
      <c r="R1074" s="106">
        <v>15525.78</v>
      </c>
      <c r="S1074" s="102"/>
      <c r="T1074" s="104"/>
      <c r="U1074" s="102" t="s">
        <v>11</v>
      </c>
      <c r="V1074" s="102" t="s">
        <v>12</v>
      </c>
      <c r="W1074" s="102" t="s">
        <v>13</v>
      </c>
      <c r="X1074" s="102" t="s">
        <v>14</v>
      </c>
      <c r="Y1074" s="108">
        <v>4300</v>
      </c>
      <c r="Z1074" s="108">
        <v>9411101</v>
      </c>
      <c r="AA1074" s="139">
        <v>3.5735125224606421E-3</v>
      </c>
      <c r="AB1074" s="99" t="s">
        <v>2858</v>
      </c>
    </row>
    <row r="1075" spans="1:28" x14ac:dyDescent="0.25">
      <c r="A1075" s="97" t="s">
        <v>1932</v>
      </c>
      <c r="B1075" s="98">
        <v>5</v>
      </c>
      <c r="C1075" s="99" t="s">
        <v>1562</v>
      </c>
      <c r="D1075" s="99" t="s">
        <v>342</v>
      </c>
      <c r="E1075" s="97" t="s">
        <v>4</v>
      </c>
      <c r="F1075" s="100" t="s">
        <v>5</v>
      </c>
      <c r="G1075" s="97" t="s">
        <v>1288</v>
      </c>
      <c r="H1075" s="101">
        <v>43647</v>
      </c>
      <c r="I1075" s="101">
        <v>43748</v>
      </c>
      <c r="J1075" s="102" t="s">
        <v>6</v>
      </c>
      <c r="K1075" s="103" t="s">
        <v>7</v>
      </c>
      <c r="L1075" s="104" t="s">
        <v>8</v>
      </c>
      <c r="M1075" s="105">
        <v>0</v>
      </c>
      <c r="N1075" s="106">
        <v>28334.560000000001</v>
      </c>
      <c r="O1075" s="103" t="s">
        <v>51</v>
      </c>
      <c r="P1075" s="101">
        <v>43748</v>
      </c>
      <c r="Q1075" s="103" t="s">
        <v>25</v>
      </c>
      <c r="R1075" s="106">
        <v>28334.560000000001</v>
      </c>
      <c r="S1075" s="102"/>
      <c r="T1075" s="104"/>
      <c r="U1075" s="102" t="s">
        <v>11</v>
      </c>
      <c r="V1075" s="102" t="s">
        <v>12</v>
      </c>
      <c r="W1075" s="102" t="s">
        <v>13</v>
      </c>
      <c r="X1075" s="102" t="s">
        <v>14</v>
      </c>
      <c r="Y1075" s="108">
        <v>4300</v>
      </c>
      <c r="Z1075" s="108">
        <v>9411101</v>
      </c>
      <c r="AA1075" s="139">
        <v>6.5216630004040002E-3</v>
      </c>
      <c r="AB1075" s="99" t="s">
        <v>2858</v>
      </c>
    </row>
    <row r="1076" spans="1:28" x14ac:dyDescent="0.25">
      <c r="A1076" s="97" t="s">
        <v>1932</v>
      </c>
      <c r="B1076" s="98">
        <v>5</v>
      </c>
      <c r="C1076" s="99" t="s">
        <v>1562</v>
      </c>
      <c r="D1076" s="99" t="s">
        <v>342</v>
      </c>
      <c r="E1076" s="97" t="s">
        <v>4</v>
      </c>
      <c r="F1076" s="100" t="s">
        <v>5</v>
      </c>
      <c r="G1076" s="97" t="s">
        <v>1288</v>
      </c>
      <c r="H1076" s="101">
        <v>43647</v>
      </c>
      <c r="I1076" s="101">
        <v>43748</v>
      </c>
      <c r="J1076" s="102" t="s">
        <v>6</v>
      </c>
      <c r="K1076" s="103" t="s">
        <v>7</v>
      </c>
      <c r="L1076" s="104" t="s">
        <v>8</v>
      </c>
      <c r="M1076" s="105">
        <v>0</v>
      </c>
      <c r="N1076" s="106">
        <v>388.14</v>
      </c>
      <c r="O1076" s="103" t="s">
        <v>67</v>
      </c>
      <c r="P1076" s="101">
        <v>43748</v>
      </c>
      <c r="Q1076" s="103" t="s">
        <v>25</v>
      </c>
      <c r="R1076" s="106">
        <v>388.14</v>
      </c>
      <c r="S1076" s="102"/>
      <c r="T1076" s="104"/>
      <c r="U1076" s="102" t="s">
        <v>11</v>
      </c>
      <c r="V1076" s="102" t="s">
        <v>12</v>
      </c>
      <c r="W1076" s="102" t="s">
        <v>13</v>
      </c>
      <c r="X1076" s="102" t="s">
        <v>14</v>
      </c>
      <c r="Y1076" s="108">
        <v>4300</v>
      </c>
      <c r="Z1076" s="108">
        <v>9411101</v>
      </c>
      <c r="AA1076" s="139">
        <v>8.933677731282252E-5</v>
      </c>
      <c r="AB1076" s="99" t="s">
        <v>2858</v>
      </c>
    </row>
    <row r="1077" spans="1:28" x14ac:dyDescent="0.25">
      <c r="A1077" s="97" t="s">
        <v>1932</v>
      </c>
      <c r="B1077" s="98">
        <v>5</v>
      </c>
      <c r="C1077" s="99" t="s">
        <v>1562</v>
      </c>
      <c r="D1077" s="99" t="s">
        <v>342</v>
      </c>
      <c r="E1077" s="97" t="s">
        <v>4</v>
      </c>
      <c r="F1077" s="100" t="s">
        <v>5</v>
      </c>
      <c r="G1077" s="97" t="s">
        <v>1288</v>
      </c>
      <c r="H1077" s="101">
        <v>43647</v>
      </c>
      <c r="I1077" s="101">
        <v>43748</v>
      </c>
      <c r="J1077" s="102" t="s">
        <v>6</v>
      </c>
      <c r="K1077" s="103" t="s">
        <v>7</v>
      </c>
      <c r="L1077" s="104" t="s">
        <v>8</v>
      </c>
      <c r="M1077" s="105">
        <v>0</v>
      </c>
      <c r="N1077" s="106">
        <v>200</v>
      </c>
      <c r="O1077" s="103" t="s">
        <v>27</v>
      </c>
      <c r="P1077" s="101">
        <v>43748</v>
      </c>
      <c r="Q1077" s="103" t="s">
        <v>25</v>
      </c>
      <c r="R1077" s="106">
        <v>200</v>
      </c>
      <c r="S1077" s="102"/>
      <c r="T1077" s="104"/>
      <c r="U1077" s="102" t="s">
        <v>11</v>
      </c>
      <c r="V1077" s="102" t="s">
        <v>12</v>
      </c>
      <c r="W1077" s="102" t="s">
        <v>13</v>
      </c>
      <c r="X1077" s="102" t="s">
        <v>14</v>
      </c>
      <c r="Y1077" s="108">
        <v>4340</v>
      </c>
      <c r="Z1077" s="108">
        <v>9411101</v>
      </c>
      <c r="AA1077" s="139">
        <v>4.6033275268110739E-5</v>
      </c>
      <c r="AB1077" s="99" t="s">
        <v>2858</v>
      </c>
    </row>
    <row r="1078" spans="1:28" x14ac:dyDescent="0.25">
      <c r="A1078" s="97" t="s">
        <v>1932</v>
      </c>
      <c r="B1078" s="98">
        <v>5</v>
      </c>
      <c r="C1078" s="99" t="s">
        <v>1562</v>
      </c>
      <c r="D1078" s="99" t="s">
        <v>342</v>
      </c>
      <c r="E1078" s="97" t="s">
        <v>4</v>
      </c>
      <c r="F1078" s="100" t="s">
        <v>5</v>
      </c>
      <c r="G1078" s="97" t="s">
        <v>1288</v>
      </c>
      <c r="H1078" s="101">
        <v>43647</v>
      </c>
      <c r="I1078" s="101">
        <v>43748</v>
      </c>
      <c r="J1078" s="102" t="s">
        <v>6</v>
      </c>
      <c r="K1078" s="103" t="s">
        <v>7</v>
      </c>
      <c r="L1078" s="104" t="s">
        <v>8</v>
      </c>
      <c r="M1078" s="105">
        <v>0</v>
      </c>
      <c r="N1078" s="106">
        <v>120</v>
      </c>
      <c r="O1078" s="103" t="s">
        <v>27</v>
      </c>
      <c r="P1078" s="101">
        <v>43748</v>
      </c>
      <c r="Q1078" s="103" t="s">
        <v>25</v>
      </c>
      <c r="R1078" s="106">
        <v>120</v>
      </c>
      <c r="S1078" s="102"/>
      <c r="T1078" s="104"/>
      <c r="U1078" s="102" t="s">
        <v>11</v>
      </c>
      <c r="V1078" s="102" t="s">
        <v>12</v>
      </c>
      <c r="W1078" s="102" t="s">
        <v>13</v>
      </c>
      <c r="X1078" s="102" t="s">
        <v>14</v>
      </c>
      <c r="Y1078" s="108">
        <v>4340</v>
      </c>
      <c r="Z1078" s="108">
        <v>9411101</v>
      </c>
      <c r="AA1078" s="139">
        <v>2.7619965160866445E-5</v>
      </c>
      <c r="AB1078" s="99" t="s">
        <v>2858</v>
      </c>
    </row>
    <row r="1079" spans="1:28" x14ac:dyDescent="0.25">
      <c r="A1079" s="97" t="s">
        <v>1932</v>
      </c>
      <c r="B1079" s="98">
        <v>5</v>
      </c>
      <c r="C1079" s="99" t="s">
        <v>1562</v>
      </c>
      <c r="D1079" s="99" t="s">
        <v>342</v>
      </c>
      <c r="E1079" s="97" t="s">
        <v>4</v>
      </c>
      <c r="F1079" s="100" t="s">
        <v>5</v>
      </c>
      <c r="G1079" s="97" t="s">
        <v>1288</v>
      </c>
      <c r="H1079" s="101">
        <v>43647</v>
      </c>
      <c r="I1079" s="101">
        <v>43748</v>
      </c>
      <c r="J1079" s="102" t="s">
        <v>6</v>
      </c>
      <c r="K1079" s="103" t="s">
        <v>7</v>
      </c>
      <c r="L1079" s="104" t="s">
        <v>8</v>
      </c>
      <c r="M1079" s="105">
        <v>0</v>
      </c>
      <c r="N1079" s="106">
        <v>60</v>
      </c>
      <c r="O1079" s="103" t="s">
        <v>27</v>
      </c>
      <c r="P1079" s="101">
        <v>43748</v>
      </c>
      <c r="Q1079" s="103" t="s">
        <v>25</v>
      </c>
      <c r="R1079" s="106">
        <v>60</v>
      </c>
      <c r="S1079" s="102"/>
      <c r="T1079" s="104"/>
      <c r="U1079" s="102" t="s">
        <v>11</v>
      </c>
      <c r="V1079" s="102" t="s">
        <v>12</v>
      </c>
      <c r="W1079" s="102" t="s">
        <v>13</v>
      </c>
      <c r="X1079" s="102" t="s">
        <v>14</v>
      </c>
      <c r="Y1079" s="108">
        <v>4340</v>
      </c>
      <c r="Z1079" s="108">
        <v>9411101</v>
      </c>
      <c r="AA1079" s="139">
        <v>1.3809982580433222E-5</v>
      </c>
      <c r="AB1079" s="99" t="s">
        <v>2858</v>
      </c>
    </row>
    <row r="1080" spans="1:28" x14ac:dyDescent="0.25">
      <c r="A1080" s="97" t="s">
        <v>1932</v>
      </c>
      <c r="B1080" s="98">
        <v>5</v>
      </c>
      <c r="C1080" s="99" t="s">
        <v>1562</v>
      </c>
      <c r="D1080" s="99" t="s">
        <v>342</v>
      </c>
      <c r="E1080" s="97" t="s">
        <v>4</v>
      </c>
      <c r="F1080" s="100" t="s">
        <v>5</v>
      </c>
      <c r="G1080" s="97" t="s">
        <v>1288</v>
      </c>
      <c r="H1080" s="101">
        <v>43647</v>
      </c>
      <c r="I1080" s="101">
        <v>43748</v>
      </c>
      <c r="J1080" s="102" t="s">
        <v>6</v>
      </c>
      <c r="K1080" s="103" t="s">
        <v>7</v>
      </c>
      <c r="L1080" s="104" t="s">
        <v>8</v>
      </c>
      <c r="M1080" s="105">
        <v>0</v>
      </c>
      <c r="N1080" s="106">
        <v>380</v>
      </c>
      <c r="O1080" s="103" t="s">
        <v>27</v>
      </c>
      <c r="P1080" s="101">
        <v>43748</v>
      </c>
      <c r="Q1080" s="103" t="s">
        <v>25</v>
      </c>
      <c r="R1080" s="106">
        <v>380</v>
      </c>
      <c r="S1080" s="102"/>
      <c r="T1080" s="104"/>
      <c r="U1080" s="102" t="s">
        <v>11</v>
      </c>
      <c r="V1080" s="102" t="s">
        <v>12</v>
      </c>
      <c r="W1080" s="102" t="s">
        <v>13</v>
      </c>
      <c r="X1080" s="102" t="s">
        <v>14</v>
      </c>
      <c r="Y1080" s="108">
        <v>4340</v>
      </c>
      <c r="Z1080" s="108">
        <v>9411101</v>
      </c>
      <c r="AA1080" s="139">
        <v>8.7463223009410403E-5</v>
      </c>
      <c r="AB1080" s="99" t="s">
        <v>2858</v>
      </c>
    </row>
    <row r="1081" spans="1:28" x14ac:dyDescent="0.25">
      <c r="A1081" s="97" t="s">
        <v>1932</v>
      </c>
      <c r="B1081" s="98">
        <v>5</v>
      </c>
      <c r="C1081" s="99" t="s">
        <v>1562</v>
      </c>
      <c r="D1081" s="99" t="s">
        <v>342</v>
      </c>
      <c r="E1081" s="97" t="s">
        <v>4</v>
      </c>
      <c r="F1081" s="100" t="s">
        <v>5</v>
      </c>
      <c r="G1081" s="97" t="s">
        <v>1288</v>
      </c>
      <c r="H1081" s="101">
        <v>43647</v>
      </c>
      <c r="I1081" s="101">
        <v>43748</v>
      </c>
      <c r="J1081" s="102" t="s">
        <v>6</v>
      </c>
      <c r="K1081" s="103" t="s">
        <v>7</v>
      </c>
      <c r="L1081" s="104" t="s">
        <v>8</v>
      </c>
      <c r="M1081" s="105">
        <v>0</v>
      </c>
      <c r="N1081" s="106">
        <v>465.6</v>
      </c>
      <c r="O1081" s="103" t="s">
        <v>27</v>
      </c>
      <c r="P1081" s="101">
        <v>43748</v>
      </c>
      <c r="Q1081" s="103" t="s">
        <v>25</v>
      </c>
      <c r="R1081" s="106">
        <v>465.6</v>
      </c>
      <c r="S1081" s="102"/>
      <c r="T1081" s="104"/>
      <c r="U1081" s="102" t="s">
        <v>11</v>
      </c>
      <c r="V1081" s="102" t="s">
        <v>12</v>
      </c>
      <c r="W1081" s="102" t="s">
        <v>13</v>
      </c>
      <c r="X1081" s="102" t="s">
        <v>14</v>
      </c>
      <c r="Y1081" s="108">
        <v>4340</v>
      </c>
      <c r="Z1081" s="108">
        <v>9411101</v>
      </c>
      <c r="AA1081" s="139">
        <v>1.0716546482416181E-4</v>
      </c>
      <c r="AB1081" s="99" t="s">
        <v>2858</v>
      </c>
    </row>
    <row r="1082" spans="1:28" x14ac:dyDescent="0.25">
      <c r="A1082" s="97" t="s">
        <v>1932</v>
      </c>
      <c r="B1082" s="98">
        <v>5</v>
      </c>
      <c r="C1082" s="99" t="s">
        <v>1562</v>
      </c>
      <c r="D1082" s="99" t="s">
        <v>342</v>
      </c>
      <c r="E1082" s="97" t="s">
        <v>4</v>
      </c>
      <c r="F1082" s="100" t="s">
        <v>5</v>
      </c>
      <c r="G1082" s="97" t="s">
        <v>1288</v>
      </c>
      <c r="H1082" s="101">
        <v>43647</v>
      </c>
      <c r="I1082" s="101">
        <v>43748</v>
      </c>
      <c r="J1082" s="102" t="s">
        <v>6</v>
      </c>
      <c r="K1082" s="103" t="s">
        <v>7</v>
      </c>
      <c r="L1082" s="104" t="s">
        <v>8</v>
      </c>
      <c r="M1082" s="105">
        <v>0</v>
      </c>
      <c r="N1082" s="106">
        <v>1281.2</v>
      </c>
      <c r="O1082" s="103" t="s">
        <v>27</v>
      </c>
      <c r="P1082" s="101">
        <v>43748</v>
      </c>
      <c r="Q1082" s="103" t="s">
        <v>25</v>
      </c>
      <c r="R1082" s="106">
        <v>1281.2</v>
      </c>
      <c r="S1082" s="102"/>
      <c r="T1082" s="104"/>
      <c r="U1082" s="102" t="s">
        <v>11</v>
      </c>
      <c r="V1082" s="102" t="s">
        <v>12</v>
      </c>
      <c r="W1082" s="102" t="s">
        <v>13</v>
      </c>
      <c r="X1082" s="102" t="s">
        <v>14</v>
      </c>
      <c r="Y1082" s="108">
        <v>4340</v>
      </c>
      <c r="Z1082" s="108">
        <v>9411101</v>
      </c>
      <c r="AA1082" s="139">
        <v>2.9488916136751744E-4</v>
      </c>
      <c r="AB1082" s="97" t="s">
        <v>2858</v>
      </c>
    </row>
    <row r="1083" spans="1:28" x14ac:dyDescent="0.25">
      <c r="A1083" s="97" t="s">
        <v>1932</v>
      </c>
      <c r="B1083" s="98">
        <v>5</v>
      </c>
      <c r="C1083" s="99" t="s">
        <v>1562</v>
      </c>
      <c r="D1083" s="99" t="s">
        <v>342</v>
      </c>
      <c r="E1083" s="97" t="s">
        <v>4</v>
      </c>
      <c r="F1083" s="100" t="s">
        <v>5</v>
      </c>
      <c r="G1083" s="97" t="s">
        <v>1288</v>
      </c>
      <c r="H1083" s="101">
        <v>43647</v>
      </c>
      <c r="I1083" s="101">
        <v>43748</v>
      </c>
      <c r="J1083" s="102" t="s">
        <v>6</v>
      </c>
      <c r="K1083" s="103" t="s">
        <v>7</v>
      </c>
      <c r="L1083" s="104" t="s">
        <v>8</v>
      </c>
      <c r="M1083" s="105">
        <v>0</v>
      </c>
      <c r="N1083" s="106">
        <v>109.5</v>
      </c>
      <c r="O1083" s="103" t="s">
        <v>51</v>
      </c>
      <c r="P1083" s="101">
        <v>43748</v>
      </c>
      <c r="Q1083" s="103" t="s">
        <v>25</v>
      </c>
      <c r="R1083" s="106">
        <v>109.5</v>
      </c>
      <c r="S1083" s="102"/>
      <c r="T1083" s="104"/>
      <c r="U1083" s="102" t="s">
        <v>11</v>
      </c>
      <c r="V1083" s="102" t="s">
        <v>12</v>
      </c>
      <c r="W1083" s="102" t="s">
        <v>13</v>
      </c>
      <c r="X1083" s="102" t="s">
        <v>14</v>
      </c>
      <c r="Y1083" s="108">
        <v>4340</v>
      </c>
      <c r="Z1083" s="108">
        <v>9411101</v>
      </c>
      <c r="AA1083" s="139">
        <v>2.5203218209290632E-5</v>
      </c>
      <c r="AB1083" s="97" t="s">
        <v>2858</v>
      </c>
    </row>
    <row r="1084" spans="1:28" x14ac:dyDescent="0.25">
      <c r="A1084" s="97" t="s">
        <v>1932</v>
      </c>
      <c r="B1084" s="98">
        <v>5</v>
      </c>
      <c r="C1084" s="99" t="s">
        <v>1562</v>
      </c>
      <c r="D1084" s="99" t="s">
        <v>342</v>
      </c>
      <c r="E1084" s="97" t="s">
        <v>4</v>
      </c>
      <c r="F1084" s="100" t="s">
        <v>5</v>
      </c>
      <c r="G1084" s="99" t="s">
        <v>1288</v>
      </c>
      <c r="H1084" s="101">
        <v>43647</v>
      </c>
      <c r="I1084" s="101">
        <v>43748</v>
      </c>
      <c r="J1084" s="102" t="s">
        <v>6</v>
      </c>
      <c r="K1084" s="103" t="s">
        <v>7</v>
      </c>
      <c r="L1084" s="104" t="s">
        <v>8</v>
      </c>
      <c r="M1084" s="105">
        <v>0</v>
      </c>
      <c r="N1084" s="106">
        <v>219</v>
      </c>
      <c r="O1084" s="103" t="s">
        <v>51</v>
      </c>
      <c r="P1084" s="101">
        <v>43748</v>
      </c>
      <c r="Q1084" s="103" t="s">
        <v>25</v>
      </c>
      <c r="R1084" s="106">
        <v>219</v>
      </c>
      <c r="S1084" s="110"/>
      <c r="T1084" s="104"/>
      <c r="U1084" s="102" t="s">
        <v>11</v>
      </c>
      <c r="V1084" s="102" t="s">
        <v>12</v>
      </c>
      <c r="W1084" s="102" t="s">
        <v>13</v>
      </c>
      <c r="X1084" s="102" t="s">
        <v>14</v>
      </c>
      <c r="Y1084" s="108">
        <v>4340</v>
      </c>
      <c r="Z1084" s="108">
        <v>9411101</v>
      </c>
      <c r="AA1084" s="139">
        <v>5.0406436418581264E-5</v>
      </c>
      <c r="AB1084" s="115" t="s">
        <v>2858</v>
      </c>
    </row>
    <row r="1085" spans="1:28" x14ac:dyDescent="0.25">
      <c r="A1085" s="97" t="s">
        <v>1932</v>
      </c>
      <c r="B1085" s="98">
        <v>5</v>
      </c>
      <c r="C1085" s="99" t="s">
        <v>1562</v>
      </c>
      <c r="D1085" s="99" t="s">
        <v>342</v>
      </c>
      <c r="E1085" s="97" t="s">
        <v>4</v>
      </c>
      <c r="F1085" s="100" t="s">
        <v>5</v>
      </c>
      <c r="G1085" s="99" t="s">
        <v>1288</v>
      </c>
      <c r="H1085" s="101">
        <v>43647</v>
      </c>
      <c r="I1085" s="101">
        <v>43748</v>
      </c>
      <c r="J1085" s="102" t="s">
        <v>6</v>
      </c>
      <c r="K1085" s="103" t="s">
        <v>7</v>
      </c>
      <c r="L1085" s="104" t="s">
        <v>8</v>
      </c>
      <c r="M1085" s="105">
        <v>0</v>
      </c>
      <c r="N1085" s="106">
        <v>365</v>
      </c>
      <c r="O1085" s="103" t="s">
        <v>51</v>
      </c>
      <c r="P1085" s="101">
        <v>43748</v>
      </c>
      <c r="Q1085" s="103" t="s">
        <v>25</v>
      </c>
      <c r="R1085" s="106">
        <v>365</v>
      </c>
      <c r="S1085" s="110"/>
      <c r="T1085" s="104"/>
      <c r="U1085" s="102" t="s">
        <v>11</v>
      </c>
      <c r="V1085" s="102" t="s">
        <v>12</v>
      </c>
      <c r="W1085" s="102" t="s">
        <v>13</v>
      </c>
      <c r="X1085" s="102" t="s">
        <v>14</v>
      </c>
      <c r="Y1085" s="108">
        <v>4340</v>
      </c>
      <c r="Z1085" s="108">
        <v>9411101</v>
      </c>
      <c r="AA1085" s="139">
        <v>8.4010727364302107E-5</v>
      </c>
      <c r="AB1085" s="111" t="s">
        <v>2858</v>
      </c>
    </row>
    <row r="1086" spans="1:28" x14ac:dyDescent="0.25">
      <c r="A1086" s="97" t="s">
        <v>1932</v>
      </c>
      <c r="B1086" s="98">
        <v>5</v>
      </c>
      <c r="C1086" s="99" t="s">
        <v>1562</v>
      </c>
      <c r="D1086" s="99" t="s">
        <v>342</v>
      </c>
      <c r="E1086" s="97" t="s">
        <v>4</v>
      </c>
      <c r="F1086" s="100" t="s">
        <v>5</v>
      </c>
      <c r="G1086" s="97" t="s">
        <v>1288</v>
      </c>
      <c r="H1086" s="101">
        <v>43647</v>
      </c>
      <c r="I1086" s="101">
        <v>43748</v>
      </c>
      <c r="J1086" s="102" t="s">
        <v>6</v>
      </c>
      <c r="K1086" s="112" t="s">
        <v>7</v>
      </c>
      <c r="L1086" s="104" t="s">
        <v>8</v>
      </c>
      <c r="M1086" s="105">
        <v>0</v>
      </c>
      <c r="N1086" s="106">
        <v>693.5</v>
      </c>
      <c r="O1086" s="103" t="s">
        <v>51</v>
      </c>
      <c r="P1086" s="101">
        <v>43748</v>
      </c>
      <c r="Q1086" s="103" t="s">
        <v>25</v>
      </c>
      <c r="R1086" s="106">
        <v>693.5</v>
      </c>
      <c r="S1086" s="102"/>
      <c r="T1086" s="104"/>
      <c r="U1086" s="102" t="s">
        <v>11</v>
      </c>
      <c r="V1086" s="102" t="s">
        <v>12</v>
      </c>
      <c r="W1086" s="102" t="s">
        <v>13</v>
      </c>
      <c r="X1086" s="102" t="s">
        <v>14</v>
      </c>
      <c r="Y1086" s="108">
        <v>4340</v>
      </c>
      <c r="Z1086" s="108">
        <v>9411101</v>
      </c>
      <c r="AA1086" s="139">
        <v>1.59620381992174E-4</v>
      </c>
      <c r="AB1086" s="97" t="s">
        <v>2858</v>
      </c>
    </row>
    <row r="1087" spans="1:28" x14ac:dyDescent="0.25">
      <c r="A1087" s="97" t="s">
        <v>1932</v>
      </c>
      <c r="B1087" s="98">
        <v>5</v>
      </c>
      <c r="C1087" s="99" t="s">
        <v>1562</v>
      </c>
      <c r="D1087" s="99" t="s">
        <v>342</v>
      </c>
      <c r="E1087" s="97" t="s">
        <v>4</v>
      </c>
      <c r="F1087" s="99" t="s">
        <v>5</v>
      </c>
      <c r="G1087" s="99" t="s">
        <v>1288</v>
      </c>
      <c r="H1087" s="101">
        <v>43647</v>
      </c>
      <c r="I1087" s="101">
        <v>43748</v>
      </c>
      <c r="J1087" s="102" t="s">
        <v>6</v>
      </c>
      <c r="K1087" s="112" t="s">
        <v>7</v>
      </c>
      <c r="L1087" s="99" t="s">
        <v>8</v>
      </c>
      <c r="M1087" s="105">
        <v>0</v>
      </c>
      <c r="N1087" s="105">
        <v>849.72</v>
      </c>
      <c r="O1087" s="103" t="s">
        <v>51</v>
      </c>
      <c r="P1087" s="101">
        <v>43748</v>
      </c>
      <c r="Q1087" s="103" t="s">
        <v>25</v>
      </c>
      <c r="R1087" s="105">
        <v>849.72</v>
      </c>
      <c r="S1087" s="110"/>
      <c r="T1087" s="97"/>
      <c r="U1087" s="102" t="s">
        <v>11</v>
      </c>
      <c r="V1087" s="102" t="s">
        <v>12</v>
      </c>
      <c r="W1087" s="102" t="s">
        <v>13</v>
      </c>
      <c r="X1087" s="102" t="s">
        <v>14</v>
      </c>
      <c r="Y1087" s="113">
        <v>4340</v>
      </c>
      <c r="Z1087" s="113">
        <v>9411101</v>
      </c>
      <c r="AA1087" s="139">
        <v>1.9557697330409529E-4</v>
      </c>
      <c r="AB1087" s="104" t="s">
        <v>2858</v>
      </c>
    </row>
    <row r="1088" spans="1:28" x14ac:dyDescent="0.25">
      <c r="A1088" s="97" t="s">
        <v>1932</v>
      </c>
      <c r="B1088" s="98">
        <v>5</v>
      </c>
      <c r="C1088" s="99" t="s">
        <v>1562</v>
      </c>
      <c r="D1088" s="97" t="s">
        <v>342</v>
      </c>
      <c r="E1088" s="97" t="s">
        <v>4</v>
      </c>
      <c r="F1088" s="99" t="s">
        <v>5</v>
      </c>
      <c r="G1088" s="99" t="s">
        <v>1288</v>
      </c>
      <c r="H1088" s="101">
        <v>43647</v>
      </c>
      <c r="I1088" s="101">
        <v>43748</v>
      </c>
      <c r="J1088" s="102" t="s">
        <v>6</v>
      </c>
      <c r="K1088" s="103" t="s">
        <v>7</v>
      </c>
      <c r="L1088" s="99" t="s">
        <v>8</v>
      </c>
      <c r="M1088" s="105">
        <v>0</v>
      </c>
      <c r="N1088" s="105">
        <v>2338.19</v>
      </c>
      <c r="O1088" s="103" t="s">
        <v>51</v>
      </c>
      <c r="P1088" s="101">
        <v>43748</v>
      </c>
      <c r="Q1088" s="103" t="s">
        <v>25</v>
      </c>
      <c r="R1088" s="105">
        <v>2338.19</v>
      </c>
      <c r="S1088" s="110"/>
      <c r="T1088" s="97"/>
      <c r="U1088" s="102" t="s">
        <v>11</v>
      </c>
      <c r="V1088" s="102" t="s">
        <v>12</v>
      </c>
      <c r="W1088" s="102" t="s">
        <v>13</v>
      </c>
      <c r="X1088" s="102" t="s">
        <v>14</v>
      </c>
      <c r="Y1088" s="113">
        <v>4340</v>
      </c>
      <c r="Z1088" s="113">
        <v>9411101</v>
      </c>
      <c r="AA1088" s="139">
        <v>5.3817271949571925E-4</v>
      </c>
      <c r="AB1088" s="99" t="s">
        <v>2858</v>
      </c>
    </row>
    <row r="1089" spans="1:28" x14ac:dyDescent="0.25">
      <c r="A1089" s="97" t="s">
        <v>1932</v>
      </c>
      <c r="B1089" s="98">
        <v>5</v>
      </c>
      <c r="C1089" s="99" t="s">
        <v>1562</v>
      </c>
      <c r="D1089" s="99" t="s">
        <v>342</v>
      </c>
      <c r="E1089" s="97" t="s">
        <v>4</v>
      </c>
      <c r="F1089" s="100" t="s">
        <v>5</v>
      </c>
      <c r="G1089" s="97" t="s">
        <v>1288</v>
      </c>
      <c r="H1089" s="101">
        <v>43647</v>
      </c>
      <c r="I1089" s="101">
        <v>43748</v>
      </c>
      <c r="J1089" s="102" t="s">
        <v>6</v>
      </c>
      <c r="K1089" s="103" t="s">
        <v>7</v>
      </c>
      <c r="L1089" s="104" t="s">
        <v>8</v>
      </c>
      <c r="M1089" s="105">
        <v>0</v>
      </c>
      <c r="N1089" s="106">
        <v>32.03</v>
      </c>
      <c r="O1089" s="103" t="s">
        <v>67</v>
      </c>
      <c r="P1089" s="101">
        <v>43748</v>
      </c>
      <c r="Q1089" s="103" t="s">
        <v>25</v>
      </c>
      <c r="R1089" s="106">
        <v>32.03</v>
      </c>
      <c r="S1089" s="102"/>
      <c r="T1089" s="104"/>
      <c r="U1089" s="102" t="s">
        <v>11</v>
      </c>
      <c r="V1089" s="102" t="s">
        <v>12</v>
      </c>
      <c r="W1089" s="102" t="s">
        <v>13</v>
      </c>
      <c r="X1089" s="102" t="s">
        <v>14</v>
      </c>
      <c r="Y1089" s="108">
        <v>4340</v>
      </c>
      <c r="Z1089" s="108">
        <v>9411101</v>
      </c>
      <c r="AA1089" s="139">
        <v>7.3722290341879358E-6</v>
      </c>
      <c r="AB1089" s="99" t="s">
        <v>2858</v>
      </c>
    </row>
    <row r="1090" spans="1:28" x14ac:dyDescent="0.25">
      <c r="A1090" s="97" t="s">
        <v>1932</v>
      </c>
      <c r="B1090" s="98">
        <v>5</v>
      </c>
      <c r="C1090" s="99" t="s">
        <v>1562</v>
      </c>
      <c r="D1090" s="99" t="s">
        <v>342</v>
      </c>
      <c r="E1090" s="97" t="s">
        <v>4</v>
      </c>
      <c r="F1090" s="100" t="s">
        <v>5</v>
      </c>
      <c r="G1090" s="97" t="s">
        <v>1288</v>
      </c>
      <c r="H1090" s="101">
        <v>43647</v>
      </c>
      <c r="I1090" s="101">
        <v>43748</v>
      </c>
      <c r="J1090" s="102" t="s">
        <v>6</v>
      </c>
      <c r="K1090" s="103" t="s">
        <v>7</v>
      </c>
      <c r="L1090" s="104" t="s">
        <v>8</v>
      </c>
      <c r="M1090" s="105">
        <v>0</v>
      </c>
      <c r="N1090" s="106">
        <v>11.64</v>
      </c>
      <c r="O1090" s="103" t="s">
        <v>67</v>
      </c>
      <c r="P1090" s="101">
        <v>43748</v>
      </c>
      <c r="Q1090" s="103" t="s">
        <v>25</v>
      </c>
      <c r="R1090" s="106">
        <v>11.64</v>
      </c>
      <c r="S1090" s="102"/>
      <c r="T1090" s="104"/>
      <c r="U1090" s="102" t="s">
        <v>11</v>
      </c>
      <c r="V1090" s="102" t="s">
        <v>12</v>
      </c>
      <c r="W1090" s="102" t="s">
        <v>13</v>
      </c>
      <c r="X1090" s="102" t="s">
        <v>14</v>
      </c>
      <c r="Y1090" s="108">
        <v>4340</v>
      </c>
      <c r="Z1090" s="108">
        <v>9411101</v>
      </c>
      <c r="AA1090" s="139">
        <v>2.6791366206040452E-6</v>
      </c>
      <c r="AB1090" s="99" t="s">
        <v>2858</v>
      </c>
    </row>
    <row r="1091" spans="1:28" x14ac:dyDescent="0.25">
      <c r="A1091" s="97" t="s">
        <v>1932</v>
      </c>
      <c r="B1091" s="98">
        <v>5</v>
      </c>
      <c r="C1091" s="99" t="s">
        <v>1562</v>
      </c>
      <c r="D1091" s="99" t="s">
        <v>342</v>
      </c>
      <c r="E1091" s="97" t="s">
        <v>4</v>
      </c>
      <c r="F1091" s="100" t="s">
        <v>5</v>
      </c>
      <c r="G1091" s="97" t="s">
        <v>1288</v>
      </c>
      <c r="H1091" s="101">
        <v>43647</v>
      </c>
      <c r="I1091" s="101">
        <v>43748</v>
      </c>
      <c r="J1091" s="102" t="s">
        <v>6</v>
      </c>
      <c r="K1091" s="103" t="s">
        <v>7</v>
      </c>
      <c r="L1091" s="104" t="s">
        <v>8</v>
      </c>
      <c r="M1091" s="105">
        <v>0</v>
      </c>
      <c r="N1091" s="106">
        <v>9.5</v>
      </c>
      <c r="O1091" s="103" t="s">
        <v>67</v>
      </c>
      <c r="P1091" s="101">
        <v>43748</v>
      </c>
      <c r="Q1091" s="103" t="s">
        <v>25</v>
      </c>
      <c r="R1091" s="106">
        <v>9.5</v>
      </c>
      <c r="S1091" s="102"/>
      <c r="T1091" s="104"/>
      <c r="U1091" s="102" t="s">
        <v>11</v>
      </c>
      <c r="V1091" s="102" t="s">
        <v>12</v>
      </c>
      <c r="W1091" s="102" t="s">
        <v>13</v>
      </c>
      <c r="X1091" s="102" t="s">
        <v>14</v>
      </c>
      <c r="Y1091" s="108">
        <v>4340</v>
      </c>
      <c r="Z1091" s="108">
        <v>9411101</v>
      </c>
      <c r="AA1091" s="139">
        <v>2.1865805752352603E-6</v>
      </c>
      <c r="AB1091" s="99" t="s">
        <v>2858</v>
      </c>
    </row>
    <row r="1092" spans="1:28" x14ac:dyDescent="0.25">
      <c r="A1092" s="97" t="s">
        <v>1932</v>
      </c>
      <c r="B1092" s="98">
        <v>5</v>
      </c>
      <c r="C1092" s="99" t="s">
        <v>1562</v>
      </c>
      <c r="D1092" s="99" t="s">
        <v>342</v>
      </c>
      <c r="E1092" s="97" t="s">
        <v>4</v>
      </c>
      <c r="F1092" s="100" t="s">
        <v>5</v>
      </c>
      <c r="G1092" s="97" t="s">
        <v>1288</v>
      </c>
      <c r="H1092" s="101">
        <v>43647</v>
      </c>
      <c r="I1092" s="101">
        <v>43748</v>
      </c>
      <c r="J1092" s="102" t="s">
        <v>6</v>
      </c>
      <c r="K1092" s="103" t="s">
        <v>7</v>
      </c>
      <c r="L1092" s="104" t="s">
        <v>8</v>
      </c>
      <c r="M1092" s="105">
        <v>0</v>
      </c>
      <c r="N1092" s="106">
        <v>5</v>
      </c>
      <c r="O1092" s="103" t="s">
        <v>67</v>
      </c>
      <c r="P1092" s="101">
        <v>43748</v>
      </c>
      <c r="Q1092" s="103" t="s">
        <v>25</v>
      </c>
      <c r="R1092" s="106">
        <v>5</v>
      </c>
      <c r="S1092" s="102"/>
      <c r="T1092" s="104"/>
      <c r="U1092" s="102" t="s">
        <v>11</v>
      </c>
      <c r="V1092" s="102" t="s">
        <v>12</v>
      </c>
      <c r="W1092" s="102" t="s">
        <v>13</v>
      </c>
      <c r="X1092" s="102" t="s">
        <v>14</v>
      </c>
      <c r="Y1092" s="108">
        <v>4340</v>
      </c>
      <c r="Z1092" s="108">
        <v>9411101</v>
      </c>
      <c r="AA1092" s="139">
        <v>1.1508318817027686E-6</v>
      </c>
      <c r="AB1092" s="99" t="s">
        <v>2858</v>
      </c>
    </row>
    <row r="1093" spans="1:28" x14ac:dyDescent="0.25">
      <c r="A1093" s="97" t="s">
        <v>1932</v>
      </c>
      <c r="B1093" s="98">
        <v>5</v>
      </c>
      <c r="C1093" s="99" t="s">
        <v>1562</v>
      </c>
      <c r="D1093" s="99" t="s">
        <v>342</v>
      </c>
      <c r="E1093" s="97" t="s">
        <v>4</v>
      </c>
      <c r="F1093" s="100" t="s">
        <v>5</v>
      </c>
      <c r="G1093" s="97" t="s">
        <v>1288</v>
      </c>
      <c r="H1093" s="101">
        <v>43647</v>
      </c>
      <c r="I1093" s="101">
        <v>43748</v>
      </c>
      <c r="J1093" s="102" t="s">
        <v>6</v>
      </c>
      <c r="K1093" s="103" t="s">
        <v>7</v>
      </c>
      <c r="L1093" s="104" t="s">
        <v>8</v>
      </c>
      <c r="M1093" s="105">
        <v>0</v>
      </c>
      <c r="N1093" s="106">
        <v>3</v>
      </c>
      <c r="O1093" s="103" t="s">
        <v>67</v>
      </c>
      <c r="P1093" s="101">
        <v>43748</v>
      </c>
      <c r="Q1093" s="103" t="s">
        <v>25</v>
      </c>
      <c r="R1093" s="106">
        <v>3</v>
      </c>
      <c r="S1093" s="102"/>
      <c r="T1093" s="104"/>
      <c r="U1093" s="102" t="s">
        <v>11</v>
      </c>
      <c r="V1093" s="102" t="s">
        <v>12</v>
      </c>
      <c r="W1093" s="102" t="s">
        <v>13</v>
      </c>
      <c r="X1093" s="102" t="s">
        <v>14</v>
      </c>
      <c r="Y1093" s="108">
        <v>4340</v>
      </c>
      <c r="Z1093" s="108">
        <v>9411101</v>
      </c>
      <c r="AA1093" s="139">
        <v>6.9049912902166108E-7</v>
      </c>
      <c r="AB1093" s="99" t="s">
        <v>2858</v>
      </c>
    </row>
    <row r="1094" spans="1:28" x14ac:dyDescent="0.25">
      <c r="A1094" s="97" t="s">
        <v>1932</v>
      </c>
      <c r="B1094" s="98">
        <v>5</v>
      </c>
      <c r="C1094" s="99" t="s">
        <v>1562</v>
      </c>
      <c r="D1094" s="99" t="s">
        <v>342</v>
      </c>
      <c r="E1094" s="97" t="s">
        <v>4</v>
      </c>
      <c r="F1094" s="100" t="s">
        <v>5</v>
      </c>
      <c r="G1094" s="97" t="s">
        <v>1288</v>
      </c>
      <c r="H1094" s="101">
        <v>43647</v>
      </c>
      <c r="I1094" s="101">
        <v>43748</v>
      </c>
      <c r="J1094" s="102" t="s">
        <v>6</v>
      </c>
      <c r="K1094" s="103" t="s">
        <v>7</v>
      </c>
      <c r="L1094" s="104" t="s">
        <v>8</v>
      </c>
      <c r="M1094" s="105">
        <v>0</v>
      </c>
      <c r="N1094" s="106">
        <v>1.5</v>
      </c>
      <c r="O1094" s="103" t="s">
        <v>67</v>
      </c>
      <c r="P1094" s="101">
        <v>43748</v>
      </c>
      <c r="Q1094" s="103" t="s">
        <v>25</v>
      </c>
      <c r="R1094" s="106">
        <v>1.5</v>
      </c>
      <c r="S1094" s="102"/>
      <c r="T1094" s="104"/>
      <c r="U1094" s="102" t="s">
        <v>11</v>
      </c>
      <c r="V1094" s="102" t="s">
        <v>12</v>
      </c>
      <c r="W1094" s="102" t="s">
        <v>13</v>
      </c>
      <c r="X1094" s="102" t="s">
        <v>14</v>
      </c>
      <c r="Y1094" s="108">
        <v>4340</v>
      </c>
      <c r="Z1094" s="108">
        <v>9411101</v>
      </c>
      <c r="AA1094" s="139">
        <v>3.4524956451083054E-7</v>
      </c>
      <c r="AB1094" s="99" t="s">
        <v>2858</v>
      </c>
    </row>
    <row r="1095" spans="1:28" x14ac:dyDescent="0.25">
      <c r="A1095" s="97" t="s">
        <v>1932</v>
      </c>
      <c r="B1095" s="98">
        <v>5</v>
      </c>
      <c r="C1095" s="99" t="s">
        <v>1562</v>
      </c>
      <c r="D1095" s="99" t="s">
        <v>342</v>
      </c>
      <c r="E1095" s="97" t="s">
        <v>4</v>
      </c>
      <c r="F1095" s="100" t="s">
        <v>5</v>
      </c>
      <c r="G1095" s="97" t="s">
        <v>1288</v>
      </c>
      <c r="H1095" s="101">
        <v>43647</v>
      </c>
      <c r="I1095" s="101">
        <v>43748</v>
      </c>
      <c r="J1095" s="102" t="s">
        <v>6</v>
      </c>
      <c r="K1095" s="103" t="s">
        <v>7</v>
      </c>
      <c r="L1095" s="104" t="s">
        <v>8</v>
      </c>
      <c r="M1095" s="105">
        <v>0</v>
      </c>
      <c r="N1095" s="106">
        <v>580276.25</v>
      </c>
      <c r="O1095" s="103" t="s">
        <v>83</v>
      </c>
      <c r="P1095" s="101">
        <v>43748</v>
      </c>
      <c r="Q1095" s="103" t="s">
        <v>84</v>
      </c>
      <c r="R1095" s="106">
        <v>580276.25</v>
      </c>
      <c r="S1095" s="102"/>
      <c r="T1095" s="104"/>
      <c r="U1095" s="102" t="s">
        <v>11</v>
      </c>
      <c r="V1095" s="102" t="s">
        <v>12</v>
      </c>
      <c r="W1095" s="102" t="s">
        <v>13</v>
      </c>
      <c r="X1095" s="102" t="s">
        <v>14</v>
      </c>
      <c r="Y1095" s="108">
        <v>4300</v>
      </c>
      <c r="Z1095" s="108">
        <v>9411101</v>
      </c>
      <c r="AA1095" s="139">
        <v>0.13356008173898523</v>
      </c>
      <c r="AB1095" s="99" t="s">
        <v>2858</v>
      </c>
    </row>
    <row r="1096" spans="1:28" x14ac:dyDescent="0.25">
      <c r="A1096" s="97" t="s">
        <v>1932</v>
      </c>
      <c r="B1096" s="98">
        <v>5</v>
      </c>
      <c r="C1096" s="99" t="s">
        <v>1562</v>
      </c>
      <c r="D1096" s="99" t="s">
        <v>342</v>
      </c>
      <c r="E1096" s="97" t="s">
        <v>4</v>
      </c>
      <c r="F1096" s="100" t="s">
        <v>5</v>
      </c>
      <c r="G1096" s="97" t="s">
        <v>1288</v>
      </c>
      <c r="H1096" s="101">
        <v>43647</v>
      </c>
      <c r="I1096" s="101">
        <v>43748</v>
      </c>
      <c r="J1096" s="102" t="s">
        <v>6</v>
      </c>
      <c r="K1096" s="103" t="s">
        <v>7</v>
      </c>
      <c r="L1096" s="104" t="s">
        <v>8</v>
      </c>
      <c r="M1096" s="105">
        <v>0</v>
      </c>
      <c r="N1096" s="106">
        <v>2242.5</v>
      </c>
      <c r="O1096" s="103" t="s">
        <v>83</v>
      </c>
      <c r="P1096" s="101">
        <v>43748</v>
      </c>
      <c r="Q1096" s="103" t="s">
        <v>84</v>
      </c>
      <c r="R1096" s="106">
        <v>2242.5</v>
      </c>
      <c r="S1096" s="102"/>
      <c r="T1096" s="104"/>
      <c r="U1096" s="102" t="s">
        <v>11</v>
      </c>
      <c r="V1096" s="102" t="s">
        <v>12</v>
      </c>
      <c r="W1096" s="102" t="s">
        <v>13</v>
      </c>
      <c r="X1096" s="102" t="s">
        <v>14</v>
      </c>
      <c r="Y1096" s="108">
        <v>4340</v>
      </c>
      <c r="Z1096" s="108">
        <v>9411101</v>
      </c>
      <c r="AA1096" s="139">
        <v>5.1614809894369169E-4</v>
      </c>
      <c r="AB1096" s="99" t="s">
        <v>2858</v>
      </c>
    </row>
    <row r="1097" spans="1:28" x14ac:dyDescent="0.25">
      <c r="A1097" s="97" t="s">
        <v>1932</v>
      </c>
      <c r="B1097" s="98">
        <v>5</v>
      </c>
      <c r="C1097" s="99" t="s">
        <v>1562</v>
      </c>
      <c r="D1097" s="99" t="s">
        <v>342</v>
      </c>
      <c r="E1097" s="97" t="s">
        <v>4</v>
      </c>
      <c r="F1097" s="100" t="s">
        <v>5</v>
      </c>
      <c r="G1097" s="97" t="s">
        <v>1288</v>
      </c>
      <c r="H1097" s="101">
        <v>43647</v>
      </c>
      <c r="I1097" s="101">
        <v>43748</v>
      </c>
      <c r="J1097" s="102" t="s">
        <v>6</v>
      </c>
      <c r="K1097" s="103" t="s">
        <v>7</v>
      </c>
      <c r="L1097" s="104" t="s">
        <v>8</v>
      </c>
      <c r="M1097" s="105">
        <v>0</v>
      </c>
      <c r="N1097" s="106">
        <v>4485</v>
      </c>
      <c r="O1097" s="103" t="s">
        <v>83</v>
      </c>
      <c r="P1097" s="101">
        <v>43748</v>
      </c>
      <c r="Q1097" s="103" t="s">
        <v>84</v>
      </c>
      <c r="R1097" s="106">
        <v>4485</v>
      </c>
      <c r="S1097" s="102"/>
      <c r="T1097" s="104"/>
      <c r="U1097" s="102" t="s">
        <v>11</v>
      </c>
      <c r="V1097" s="102" t="s">
        <v>12</v>
      </c>
      <c r="W1097" s="102" t="s">
        <v>13</v>
      </c>
      <c r="X1097" s="102" t="s">
        <v>14</v>
      </c>
      <c r="Y1097" s="108">
        <v>4340</v>
      </c>
      <c r="Z1097" s="108">
        <v>9411101</v>
      </c>
      <c r="AA1097" s="139">
        <v>1.0322961978873834E-3</v>
      </c>
      <c r="AB1097" s="99" t="s">
        <v>2858</v>
      </c>
    </row>
    <row r="1098" spans="1:28" x14ac:dyDescent="0.25">
      <c r="A1098" s="97" t="s">
        <v>1932</v>
      </c>
      <c r="B1098" s="98">
        <v>5</v>
      </c>
      <c r="C1098" s="99" t="s">
        <v>1562</v>
      </c>
      <c r="D1098" s="99" t="s">
        <v>342</v>
      </c>
      <c r="E1098" s="97" t="s">
        <v>4</v>
      </c>
      <c r="F1098" s="100" t="s">
        <v>5</v>
      </c>
      <c r="G1098" s="97" t="s">
        <v>1288</v>
      </c>
      <c r="H1098" s="101">
        <v>43647</v>
      </c>
      <c r="I1098" s="101">
        <v>43748</v>
      </c>
      <c r="J1098" s="102" t="s">
        <v>6</v>
      </c>
      <c r="K1098" s="103" t="s">
        <v>7</v>
      </c>
      <c r="L1098" s="104" t="s">
        <v>8</v>
      </c>
      <c r="M1098" s="105">
        <v>0</v>
      </c>
      <c r="N1098" s="106">
        <v>7475</v>
      </c>
      <c r="O1098" s="103" t="s">
        <v>83</v>
      </c>
      <c r="P1098" s="101">
        <v>43748</v>
      </c>
      <c r="Q1098" s="103" t="s">
        <v>84</v>
      </c>
      <c r="R1098" s="106">
        <v>7475</v>
      </c>
      <c r="S1098" s="102"/>
      <c r="T1098" s="104"/>
      <c r="U1098" s="102" t="s">
        <v>11</v>
      </c>
      <c r="V1098" s="102" t="s">
        <v>12</v>
      </c>
      <c r="W1098" s="102" t="s">
        <v>13</v>
      </c>
      <c r="X1098" s="102" t="s">
        <v>14</v>
      </c>
      <c r="Y1098" s="108">
        <v>4340</v>
      </c>
      <c r="Z1098" s="108">
        <v>9411101</v>
      </c>
      <c r="AA1098" s="139">
        <v>1.7204936631456389E-3</v>
      </c>
      <c r="AB1098" s="99" t="s">
        <v>2858</v>
      </c>
    </row>
    <row r="1099" spans="1:28" x14ac:dyDescent="0.25">
      <c r="A1099" s="97" t="s">
        <v>1932</v>
      </c>
      <c r="B1099" s="98">
        <v>5</v>
      </c>
      <c r="C1099" s="99" t="s">
        <v>1562</v>
      </c>
      <c r="D1099" s="99" t="s">
        <v>342</v>
      </c>
      <c r="E1099" s="97" t="s">
        <v>4</v>
      </c>
      <c r="F1099" s="100" t="s">
        <v>5</v>
      </c>
      <c r="G1099" s="97" t="s">
        <v>1288</v>
      </c>
      <c r="H1099" s="101">
        <v>43647</v>
      </c>
      <c r="I1099" s="101">
        <v>43748</v>
      </c>
      <c r="J1099" s="102" t="s">
        <v>6</v>
      </c>
      <c r="K1099" s="103" t="s">
        <v>7</v>
      </c>
      <c r="L1099" s="104" t="s">
        <v>8</v>
      </c>
      <c r="M1099" s="105">
        <v>0</v>
      </c>
      <c r="N1099" s="106">
        <v>14202.5</v>
      </c>
      <c r="O1099" s="103" t="s">
        <v>83</v>
      </c>
      <c r="P1099" s="101">
        <v>43748</v>
      </c>
      <c r="Q1099" s="103" t="s">
        <v>84</v>
      </c>
      <c r="R1099" s="106">
        <v>14202.5</v>
      </c>
      <c r="S1099" s="102"/>
      <c r="T1099" s="104"/>
      <c r="U1099" s="102" t="s">
        <v>11</v>
      </c>
      <c r="V1099" s="102" t="s">
        <v>12</v>
      </c>
      <c r="W1099" s="102" t="s">
        <v>13</v>
      </c>
      <c r="X1099" s="102" t="s">
        <v>14</v>
      </c>
      <c r="Y1099" s="108">
        <v>4340</v>
      </c>
      <c r="Z1099" s="108">
        <v>9411101</v>
      </c>
      <c r="AA1099" s="139">
        <v>3.268937959976714E-3</v>
      </c>
      <c r="AB1099" s="99" t="s">
        <v>2858</v>
      </c>
    </row>
    <row r="1100" spans="1:28" x14ac:dyDescent="0.25">
      <c r="A1100" s="97" t="s">
        <v>1932</v>
      </c>
      <c r="B1100" s="98">
        <v>5</v>
      </c>
      <c r="C1100" s="99" t="s">
        <v>1562</v>
      </c>
      <c r="D1100" s="99" t="s">
        <v>342</v>
      </c>
      <c r="E1100" s="97" t="s">
        <v>4</v>
      </c>
      <c r="F1100" s="100" t="s">
        <v>5</v>
      </c>
      <c r="G1100" s="97" t="s">
        <v>1288</v>
      </c>
      <c r="H1100" s="101">
        <v>43647</v>
      </c>
      <c r="I1100" s="101">
        <v>43748</v>
      </c>
      <c r="J1100" s="102" t="s">
        <v>6</v>
      </c>
      <c r="K1100" s="103" t="s">
        <v>7</v>
      </c>
      <c r="L1100" s="104" t="s">
        <v>8</v>
      </c>
      <c r="M1100" s="105">
        <v>0</v>
      </c>
      <c r="N1100" s="106">
        <v>17401.8</v>
      </c>
      <c r="O1100" s="103" t="s">
        <v>83</v>
      </c>
      <c r="P1100" s="101">
        <v>43748</v>
      </c>
      <c r="Q1100" s="103" t="s">
        <v>84</v>
      </c>
      <c r="R1100" s="106">
        <v>17401.8</v>
      </c>
      <c r="S1100" s="102"/>
      <c r="T1100" s="104"/>
      <c r="U1100" s="102" t="s">
        <v>11</v>
      </c>
      <c r="V1100" s="102" t="s">
        <v>12</v>
      </c>
      <c r="W1100" s="102" t="s">
        <v>13</v>
      </c>
      <c r="X1100" s="102" t="s">
        <v>14</v>
      </c>
      <c r="Y1100" s="108">
        <v>4340</v>
      </c>
      <c r="Z1100" s="108">
        <v>9411101</v>
      </c>
      <c r="AA1100" s="139">
        <v>4.0053092478030475E-3</v>
      </c>
      <c r="AB1100" s="99" t="s">
        <v>2858</v>
      </c>
    </row>
    <row r="1101" spans="1:28" x14ac:dyDescent="0.25">
      <c r="A1101" s="97" t="s">
        <v>1932</v>
      </c>
      <c r="B1101" s="98">
        <v>5</v>
      </c>
      <c r="C1101" s="99" t="s">
        <v>1562</v>
      </c>
      <c r="D1101" s="99" t="s">
        <v>342</v>
      </c>
      <c r="E1101" s="97" t="s">
        <v>4</v>
      </c>
      <c r="F1101" s="100" t="s">
        <v>5</v>
      </c>
      <c r="G1101" s="97" t="s">
        <v>1288</v>
      </c>
      <c r="H1101" s="101">
        <v>43647</v>
      </c>
      <c r="I1101" s="101">
        <v>43748</v>
      </c>
      <c r="J1101" s="102" t="s">
        <v>6</v>
      </c>
      <c r="K1101" s="103" t="s">
        <v>7</v>
      </c>
      <c r="L1101" s="104" t="s">
        <v>8</v>
      </c>
      <c r="M1101" s="105">
        <v>0</v>
      </c>
      <c r="N1101" s="106">
        <v>47884.85</v>
      </c>
      <c r="O1101" s="103" t="s">
        <v>83</v>
      </c>
      <c r="P1101" s="101">
        <v>43748</v>
      </c>
      <c r="Q1101" s="103" t="s">
        <v>84</v>
      </c>
      <c r="R1101" s="106">
        <v>47884.85</v>
      </c>
      <c r="S1101" s="102"/>
      <c r="T1101" s="104"/>
      <c r="U1101" s="102" t="s">
        <v>11</v>
      </c>
      <c r="V1101" s="102" t="s">
        <v>12</v>
      </c>
      <c r="W1101" s="102" t="s">
        <v>13</v>
      </c>
      <c r="X1101" s="102" t="s">
        <v>14</v>
      </c>
      <c r="Y1101" s="108">
        <v>4340</v>
      </c>
      <c r="Z1101" s="108">
        <v>9411101</v>
      </c>
      <c r="AA1101" s="139">
        <v>1.1021482406110963E-2</v>
      </c>
      <c r="AB1101" s="99" t="s">
        <v>2858</v>
      </c>
    </row>
    <row r="1102" spans="1:28" x14ac:dyDescent="0.25">
      <c r="A1102" s="97" t="s">
        <v>1932</v>
      </c>
      <c r="B1102" s="98">
        <v>5</v>
      </c>
      <c r="C1102" s="99" t="s">
        <v>1562</v>
      </c>
      <c r="D1102" s="99" t="s">
        <v>342</v>
      </c>
      <c r="E1102" s="97" t="s">
        <v>4</v>
      </c>
      <c r="F1102" s="100" t="s">
        <v>5</v>
      </c>
      <c r="G1102" s="97" t="s">
        <v>1287</v>
      </c>
      <c r="H1102" s="101">
        <v>43647</v>
      </c>
      <c r="I1102" s="101">
        <v>43731</v>
      </c>
      <c r="J1102" s="102" t="s">
        <v>6</v>
      </c>
      <c r="K1102" s="103" t="s">
        <v>153</v>
      </c>
      <c r="L1102" s="104" t="s">
        <v>154</v>
      </c>
      <c r="M1102" s="105">
        <v>0</v>
      </c>
      <c r="N1102" s="106">
        <v>1300.32</v>
      </c>
      <c r="O1102" s="103" t="s">
        <v>158</v>
      </c>
      <c r="P1102" s="101">
        <v>43731</v>
      </c>
      <c r="Q1102" s="103" t="s">
        <v>156</v>
      </c>
      <c r="R1102" s="106">
        <v>1300.32</v>
      </c>
      <c r="S1102" s="102"/>
      <c r="T1102" s="104"/>
      <c r="U1102" s="102" t="s">
        <v>11</v>
      </c>
      <c r="V1102" s="102" t="s">
        <v>12</v>
      </c>
      <c r="W1102" s="102" t="s">
        <v>13</v>
      </c>
      <c r="X1102" s="102" t="s">
        <v>14</v>
      </c>
      <c r="Y1102" s="108">
        <v>4400</v>
      </c>
      <c r="Z1102" s="108">
        <v>9411101</v>
      </c>
      <c r="AA1102" s="139">
        <v>1.4267996540972046E-2</v>
      </c>
      <c r="AB1102" s="99" t="s">
        <v>1475</v>
      </c>
    </row>
    <row r="1103" spans="1:28" x14ac:dyDescent="0.25">
      <c r="A1103" s="97" t="s">
        <v>1932</v>
      </c>
      <c r="B1103" s="98">
        <v>5</v>
      </c>
      <c r="C1103" s="99" t="s">
        <v>1562</v>
      </c>
      <c r="D1103" s="99" t="s">
        <v>342</v>
      </c>
      <c r="E1103" s="97" t="s">
        <v>4</v>
      </c>
      <c r="F1103" s="100" t="s">
        <v>5</v>
      </c>
      <c r="G1103" s="97" t="s">
        <v>1287</v>
      </c>
      <c r="H1103" s="101">
        <v>43647</v>
      </c>
      <c r="I1103" s="101">
        <v>43776</v>
      </c>
      <c r="J1103" s="102" t="s">
        <v>6</v>
      </c>
      <c r="K1103" s="103" t="s">
        <v>179</v>
      </c>
      <c r="L1103" s="104" t="s">
        <v>180</v>
      </c>
      <c r="M1103" s="105">
        <v>0</v>
      </c>
      <c r="N1103" s="106">
        <v>55913.91</v>
      </c>
      <c r="O1103" s="103" t="s">
        <v>184</v>
      </c>
      <c r="P1103" s="101">
        <v>43776</v>
      </c>
      <c r="Q1103" s="103" t="s">
        <v>484</v>
      </c>
      <c r="R1103" s="106">
        <v>55913.91</v>
      </c>
      <c r="S1103" s="102"/>
      <c r="T1103" s="104"/>
      <c r="U1103" s="102" t="s">
        <v>11</v>
      </c>
      <c r="V1103" s="102" t="s">
        <v>12</v>
      </c>
      <c r="W1103" s="102" t="s">
        <v>13</v>
      </c>
      <c r="X1103" s="102" t="s">
        <v>14</v>
      </c>
      <c r="Y1103" s="108">
        <v>4400</v>
      </c>
      <c r="Z1103" s="108">
        <v>9411101</v>
      </c>
      <c r="AA1103" s="139">
        <v>7.04633209620526E-2</v>
      </c>
      <c r="AB1103" s="97" t="s">
        <v>1498</v>
      </c>
    </row>
    <row r="1104" spans="1:28" x14ac:dyDescent="0.25">
      <c r="A1104" s="97" t="s">
        <v>2270</v>
      </c>
      <c r="B1104" s="98">
        <v>5</v>
      </c>
      <c r="C1104" s="97" t="s">
        <v>318</v>
      </c>
      <c r="D1104" s="99" t="s">
        <v>342</v>
      </c>
      <c r="E1104" s="97" t="s">
        <v>4</v>
      </c>
      <c r="F1104" s="100" t="s">
        <v>671</v>
      </c>
      <c r="G1104" s="97" t="s">
        <v>318</v>
      </c>
      <c r="H1104" s="101">
        <v>43887</v>
      </c>
      <c r="I1104" s="101">
        <v>44279</v>
      </c>
      <c r="J1104" s="102" t="s">
        <v>1051</v>
      </c>
      <c r="K1104" s="103"/>
      <c r="L1104" s="104" t="s">
        <v>685</v>
      </c>
      <c r="M1104" s="105">
        <v>0</v>
      </c>
      <c r="N1104" s="106">
        <v>19116.72</v>
      </c>
      <c r="O1104" s="103" t="s">
        <v>1085</v>
      </c>
      <c r="P1104" s="101">
        <v>44279</v>
      </c>
      <c r="Q1104" s="103" t="s">
        <v>2240</v>
      </c>
      <c r="R1104" s="106">
        <v>19116.72</v>
      </c>
      <c r="S1104" s="102"/>
      <c r="T1104" s="104"/>
      <c r="U1104" s="102" t="s">
        <v>11</v>
      </c>
      <c r="V1104" s="102" t="s">
        <v>12</v>
      </c>
      <c r="W1104" s="102" t="s">
        <v>13</v>
      </c>
      <c r="X1104" s="102" t="s">
        <v>14</v>
      </c>
      <c r="Y1104" s="108">
        <v>6250</v>
      </c>
      <c r="Z1104" s="108">
        <v>9411101</v>
      </c>
      <c r="AA1104" s="139">
        <v>4.2461822226802809E-2</v>
      </c>
      <c r="AB1104" s="100" t="s">
        <v>2667</v>
      </c>
    </row>
    <row r="1105" spans="1:28" x14ac:dyDescent="0.25">
      <c r="A1105" s="97" t="s">
        <v>1931</v>
      </c>
      <c r="B1105" s="98">
        <v>5</v>
      </c>
      <c r="C1105" s="97" t="s">
        <v>1566</v>
      </c>
      <c r="D1105" s="99" t="s">
        <v>342</v>
      </c>
      <c r="E1105" s="97" t="s">
        <v>4</v>
      </c>
      <c r="F1105" s="100" t="s">
        <v>591</v>
      </c>
      <c r="G1105" s="97" t="s">
        <v>1231</v>
      </c>
      <c r="H1105" s="101">
        <v>44069</v>
      </c>
      <c r="I1105" s="101">
        <v>44215</v>
      </c>
      <c r="J1105" s="102" t="s">
        <v>1051</v>
      </c>
      <c r="K1105" s="103" t="s">
        <v>1184</v>
      </c>
      <c r="L1105" s="104" t="s">
        <v>1192</v>
      </c>
      <c r="M1105" s="105">
        <v>0</v>
      </c>
      <c r="N1105" s="106">
        <v>4350</v>
      </c>
      <c r="O1105" s="103" t="s">
        <v>1635</v>
      </c>
      <c r="P1105" s="101">
        <v>44215</v>
      </c>
      <c r="Q1105" s="103" t="s">
        <v>1636</v>
      </c>
      <c r="R1105" s="106">
        <v>4350</v>
      </c>
      <c r="S1105" s="102"/>
      <c r="T1105" s="98"/>
      <c r="U1105" s="102" t="s">
        <v>11</v>
      </c>
      <c r="V1105" s="102" t="s">
        <v>12</v>
      </c>
      <c r="W1105" s="102" t="s">
        <v>13</v>
      </c>
      <c r="X1105" s="102" t="s">
        <v>14</v>
      </c>
      <c r="Y1105" s="113">
        <v>5850</v>
      </c>
      <c r="Z1105" s="113">
        <v>9411101</v>
      </c>
      <c r="AA1105" s="139">
        <v>0.10558252427184465</v>
      </c>
      <c r="AB1105" s="100" t="s">
        <v>1222</v>
      </c>
    </row>
    <row r="1106" spans="1:28" x14ac:dyDescent="0.25">
      <c r="A1106" s="97" t="s">
        <v>1933</v>
      </c>
      <c r="B1106" s="98">
        <v>5</v>
      </c>
      <c r="C1106" s="99" t="s">
        <v>318</v>
      </c>
      <c r="D1106" s="99" t="s">
        <v>342</v>
      </c>
      <c r="E1106" s="97" t="s">
        <v>1043</v>
      </c>
      <c r="F1106" s="100" t="s">
        <v>334</v>
      </c>
      <c r="G1106" s="99" t="s">
        <v>318</v>
      </c>
      <c r="H1106" s="101">
        <v>43697</v>
      </c>
      <c r="I1106" s="101">
        <v>43871</v>
      </c>
      <c r="J1106" s="102" t="s">
        <v>6</v>
      </c>
      <c r="K1106" s="103" t="s">
        <v>343</v>
      </c>
      <c r="L1106" s="104" t="s">
        <v>344</v>
      </c>
      <c r="M1106" s="105">
        <v>0</v>
      </c>
      <c r="N1106" s="106">
        <v>6600</v>
      </c>
      <c r="O1106" s="103">
        <v>5000187</v>
      </c>
      <c r="P1106" s="101">
        <v>43871</v>
      </c>
      <c r="Q1106" s="103" t="s">
        <v>615</v>
      </c>
      <c r="R1106" s="106">
        <v>6600</v>
      </c>
      <c r="S1106" s="110"/>
      <c r="T1106" s="104"/>
      <c r="U1106" s="102" t="s">
        <v>11</v>
      </c>
      <c r="V1106" s="102" t="s">
        <v>12</v>
      </c>
      <c r="W1106" s="102" t="s">
        <v>13</v>
      </c>
      <c r="X1106" s="102" t="s">
        <v>14</v>
      </c>
      <c r="Y1106" s="108">
        <v>6150</v>
      </c>
      <c r="Z1106" s="108">
        <v>9411104</v>
      </c>
      <c r="AA1106" s="139">
        <v>1</v>
      </c>
      <c r="AB1106" s="111" t="s">
        <v>964</v>
      </c>
    </row>
    <row r="1107" spans="1:28" x14ac:dyDescent="0.25">
      <c r="A1107" s="97" t="s">
        <v>1935</v>
      </c>
      <c r="B1107" s="98">
        <v>5</v>
      </c>
      <c r="C1107" s="111" t="s">
        <v>1655</v>
      </c>
      <c r="D1107" s="99" t="s">
        <v>342</v>
      </c>
      <c r="E1107" s="97" t="s">
        <v>316</v>
      </c>
      <c r="F1107" s="100" t="s">
        <v>418</v>
      </c>
      <c r="G1107" s="99" t="s">
        <v>3138</v>
      </c>
      <c r="H1107" s="101">
        <v>43717</v>
      </c>
      <c r="I1107" s="101">
        <v>43721</v>
      </c>
      <c r="J1107" s="102" t="s">
        <v>6</v>
      </c>
      <c r="K1107" s="103" t="s">
        <v>423</v>
      </c>
      <c r="L1107" s="99" t="s">
        <v>424</v>
      </c>
      <c r="M1107" s="105">
        <v>0</v>
      </c>
      <c r="N1107" s="106">
        <v>5500</v>
      </c>
      <c r="O1107" s="103" t="s">
        <v>271</v>
      </c>
      <c r="P1107" s="101">
        <v>43721</v>
      </c>
      <c r="Q1107" s="103" t="s">
        <v>550</v>
      </c>
      <c r="R1107" s="106">
        <v>5500</v>
      </c>
      <c r="S1107" s="110" t="s">
        <v>664</v>
      </c>
      <c r="T1107" s="104"/>
      <c r="U1107" s="102" t="s">
        <v>11</v>
      </c>
      <c r="V1107" s="102" t="s">
        <v>12</v>
      </c>
      <c r="W1107" s="102" t="s">
        <v>13</v>
      </c>
      <c r="X1107" s="102" t="s">
        <v>14</v>
      </c>
      <c r="Y1107" s="108">
        <v>6230</v>
      </c>
      <c r="Z1107" s="108">
        <v>9411103</v>
      </c>
      <c r="AA1107" s="139">
        <v>1</v>
      </c>
      <c r="AB1107" s="111" t="s">
        <v>975</v>
      </c>
    </row>
    <row r="1108" spans="1:28" x14ac:dyDescent="0.25">
      <c r="A1108" s="97" t="s">
        <v>1934</v>
      </c>
      <c r="B1108" s="98">
        <v>5</v>
      </c>
      <c r="C1108" s="99" t="s">
        <v>1571</v>
      </c>
      <c r="D1108" s="97" t="s">
        <v>342</v>
      </c>
      <c r="E1108" s="97" t="s">
        <v>1266</v>
      </c>
      <c r="F1108" s="97" t="s">
        <v>395</v>
      </c>
      <c r="G1108" s="99" t="s">
        <v>351</v>
      </c>
      <c r="H1108" s="101">
        <v>43282</v>
      </c>
      <c r="I1108" s="101">
        <v>45138</v>
      </c>
      <c r="J1108" s="102" t="s">
        <v>2726</v>
      </c>
      <c r="K1108" s="103" t="s">
        <v>1267</v>
      </c>
      <c r="L1108" s="104" t="s">
        <v>1270</v>
      </c>
      <c r="M1108" s="105">
        <v>13950</v>
      </c>
      <c r="N1108" s="114">
        <v>13950</v>
      </c>
      <c r="O1108" s="103"/>
      <c r="P1108" s="101"/>
      <c r="Q1108" s="103"/>
      <c r="R1108" s="106">
        <v>0</v>
      </c>
      <c r="S1108" s="98" t="s">
        <v>664</v>
      </c>
      <c r="T1108" s="103"/>
      <c r="U1108" s="102" t="s">
        <v>11</v>
      </c>
      <c r="V1108" s="102" t="s">
        <v>12</v>
      </c>
      <c r="W1108" s="102" t="s">
        <v>13</v>
      </c>
      <c r="X1108" s="102" t="s">
        <v>14</v>
      </c>
      <c r="Y1108" s="113">
        <v>6210</v>
      </c>
      <c r="Z1108" s="113">
        <v>9411103</v>
      </c>
      <c r="AA1108" s="139">
        <v>0</v>
      </c>
      <c r="AB1108" s="99" t="s">
        <v>3194</v>
      </c>
    </row>
    <row r="1109" spans="1:28" x14ac:dyDescent="0.25">
      <c r="A1109" s="97" t="s">
        <v>1939</v>
      </c>
      <c r="B1109" s="98">
        <v>4</v>
      </c>
      <c r="C1109" s="99" t="s">
        <v>1562</v>
      </c>
      <c r="D1109" s="99" t="s">
        <v>136</v>
      </c>
      <c r="E1109" s="97" t="s">
        <v>4</v>
      </c>
      <c r="F1109" s="100" t="s">
        <v>5</v>
      </c>
      <c r="G1109" s="99" t="s">
        <v>1288</v>
      </c>
      <c r="H1109" s="101">
        <v>43647</v>
      </c>
      <c r="I1109" s="101">
        <v>43748</v>
      </c>
      <c r="J1109" s="102" t="s">
        <v>6</v>
      </c>
      <c r="K1109" s="103" t="s">
        <v>7</v>
      </c>
      <c r="L1109" s="99" t="s">
        <v>8</v>
      </c>
      <c r="M1109" s="105">
        <v>0</v>
      </c>
      <c r="N1109" s="106">
        <v>8927.33</v>
      </c>
      <c r="O1109" s="103" t="s">
        <v>47</v>
      </c>
      <c r="P1109" s="101">
        <v>43748</v>
      </c>
      <c r="Q1109" s="103" t="s">
        <v>25</v>
      </c>
      <c r="R1109" s="106">
        <v>8927.33</v>
      </c>
      <c r="S1109" s="110"/>
      <c r="T1109" s="104"/>
      <c r="U1109" s="102" t="s">
        <v>11</v>
      </c>
      <c r="V1109" s="102" t="s">
        <v>12</v>
      </c>
      <c r="W1109" s="102" t="s">
        <v>13</v>
      </c>
      <c r="X1109" s="102" t="s">
        <v>14</v>
      </c>
      <c r="Y1109" s="108">
        <v>4300</v>
      </c>
      <c r="Z1109" s="108">
        <v>9201101</v>
      </c>
      <c r="AA1109" s="139">
        <v>2.0547711964963153E-3</v>
      </c>
      <c r="AB1109" s="111" t="s">
        <v>2859</v>
      </c>
    </row>
    <row r="1110" spans="1:28" x14ac:dyDescent="0.25">
      <c r="A1110" s="97" t="s">
        <v>1939</v>
      </c>
      <c r="B1110" s="98">
        <v>4</v>
      </c>
      <c r="C1110" s="99" t="s">
        <v>1562</v>
      </c>
      <c r="D1110" s="97" t="s">
        <v>136</v>
      </c>
      <c r="E1110" s="99" t="s">
        <v>4</v>
      </c>
      <c r="F1110" s="99" t="s">
        <v>5</v>
      </c>
      <c r="G1110" s="99" t="s">
        <v>1288</v>
      </c>
      <c r="H1110" s="101">
        <v>43647</v>
      </c>
      <c r="I1110" s="101">
        <v>43748</v>
      </c>
      <c r="J1110" s="102" t="s">
        <v>6</v>
      </c>
      <c r="K1110" s="97" t="s">
        <v>7</v>
      </c>
      <c r="L1110" s="99" t="s">
        <v>8</v>
      </c>
      <c r="M1110" s="105">
        <v>0</v>
      </c>
      <c r="N1110" s="105">
        <v>115</v>
      </c>
      <c r="O1110" s="103" t="s">
        <v>47</v>
      </c>
      <c r="P1110" s="101">
        <v>43748</v>
      </c>
      <c r="Q1110" s="103" t="s">
        <v>25</v>
      </c>
      <c r="R1110" s="105">
        <v>115</v>
      </c>
      <c r="S1110" s="110"/>
      <c r="T1110" s="97"/>
      <c r="U1110" s="102" t="s">
        <v>11</v>
      </c>
      <c r="V1110" s="102" t="s">
        <v>12</v>
      </c>
      <c r="W1110" s="102" t="s">
        <v>13</v>
      </c>
      <c r="X1110" s="102" t="s">
        <v>14</v>
      </c>
      <c r="Y1110" s="113">
        <v>4340</v>
      </c>
      <c r="Z1110" s="113">
        <v>9201101</v>
      </c>
      <c r="AA1110" s="139">
        <v>2.6469133279163676E-5</v>
      </c>
      <c r="AB1110" s="104" t="s">
        <v>2859</v>
      </c>
    </row>
    <row r="1111" spans="1:28" x14ac:dyDescent="0.25">
      <c r="A1111" s="97" t="s">
        <v>1939</v>
      </c>
      <c r="B1111" s="98">
        <v>4</v>
      </c>
      <c r="C1111" s="99" t="s">
        <v>1562</v>
      </c>
      <c r="D1111" s="97" t="s">
        <v>136</v>
      </c>
      <c r="E1111" s="99" t="s">
        <v>4</v>
      </c>
      <c r="F1111" s="99" t="s">
        <v>5</v>
      </c>
      <c r="G1111" s="99" t="s">
        <v>1288</v>
      </c>
      <c r="H1111" s="101">
        <v>43647</v>
      </c>
      <c r="I1111" s="101">
        <v>43748</v>
      </c>
      <c r="J1111" s="102" t="s">
        <v>6</v>
      </c>
      <c r="K1111" s="97" t="s">
        <v>7</v>
      </c>
      <c r="L1111" s="99" t="s">
        <v>8</v>
      </c>
      <c r="M1111" s="105">
        <v>0</v>
      </c>
      <c r="N1111" s="105">
        <v>69</v>
      </c>
      <c r="O1111" s="103" t="s">
        <v>47</v>
      </c>
      <c r="P1111" s="101">
        <v>43748</v>
      </c>
      <c r="Q1111" s="103" t="s">
        <v>25</v>
      </c>
      <c r="R1111" s="105">
        <v>69</v>
      </c>
      <c r="S1111" s="110"/>
      <c r="T1111" s="97"/>
      <c r="U1111" s="102" t="s">
        <v>11</v>
      </c>
      <c r="V1111" s="102" t="s">
        <v>12</v>
      </c>
      <c r="W1111" s="102" t="s">
        <v>13</v>
      </c>
      <c r="X1111" s="102" t="s">
        <v>14</v>
      </c>
      <c r="Y1111" s="113">
        <v>4340</v>
      </c>
      <c r="Z1111" s="113">
        <v>9201101</v>
      </c>
      <c r="AA1111" s="139">
        <v>1.5881479967498206E-5</v>
      </c>
      <c r="AB1111" s="104" t="s">
        <v>2859</v>
      </c>
    </row>
    <row r="1112" spans="1:28" x14ac:dyDescent="0.25">
      <c r="A1112" s="97" t="s">
        <v>1939</v>
      </c>
      <c r="B1112" s="98">
        <v>4</v>
      </c>
      <c r="C1112" s="99" t="s">
        <v>1562</v>
      </c>
      <c r="D1112" s="97" t="s">
        <v>136</v>
      </c>
      <c r="E1112" s="99" t="s">
        <v>4</v>
      </c>
      <c r="F1112" s="99" t="s">
        <v>5</v>
      </c>
      <c r="G1112" s="99" t="s">
        <v>1288</v>
      </c>
      <c r="H1112" s="101">
        <v>43647</v>
      </c>
      <c r="I1112" s="101">
        <v>43748</v>
      </c>
      <c r="J1112" s="102" t="s">
        <v>6</v>
      </c>
      <c r="K1112" s="97" t="s">
        <v>7</v>
      </c>
      <c r="L1112" s="99" t="s">
        <v>8</v>
      </c>
      <c r="M1112" s="105">
        <v>0</v>
      </c>
      <c r="N1112" s="105">
        <v>34.5</v>
      </c>
      <c r="O1112" s="103" t="s">
        <v>47</v>
      </c>
      <c r="P1112" s="101">
        <v>43748</v>
      </c>
      <c r="Q1112" s="103" t="s">
        <v>25</v>
      </c>
      <c r="R1112" s="105">
        <v>34.5</v>
      </c>
      <c r="S1112" s="110"/>
      <c r="T1112" s="97"/>
      <c r="U1112" s="102" t="s">
        <v>11</v>
      </c>
      <c r="V1112" s="102" t="s">
        <v>12</v>
      </c>
      <c r="W1112" s="102" t="s">
        <v>13</v>
      </c>
      <c r="X1112" s="102" t="s">
        <v>14</v>
      </c>
      <c r="Y1112" s="113">
        <v>4340</v>
      </c>
      <c r="Z1112" s="113">
        <v>9201101</v>
      </c>
      <c r="AA1112" s="139">
        <v>7.9407399837491032E-6</v>
      </c>
      <c r="AB1112" s="104" t="s">
        <v>2859</v>
      </c>
    </row>
    <row r="1113" spans="1:28" x14ac:dyDescent="0.25">
      <c r="A1113" s="97" t="s">
        <v>1939</v>
      </c>
      <c r="B1113" s="98">
        <v>4</v>
      </c>
      <c r="C1113" s="99" t="s">
        <v>1562</v>
      </c>
      <c r="D1113" s="97" t="s">
        <v>136</v>
      </c>
      <c r="E1113" s="99" t="s">
        <v>4</v>
      </c>
      <c r="F1113" s="99" t="s">
        <v>5</v>
      </c>
      <c r="G1113" s="99" t="s">
        <v>1288</v>
      </c>
      <c r="H1113" s="101">
        <v>43647</v>
      </c>
      <c r="I1113" s="101">
        <v>43748</v>
      </c>
      <c r="J1113" s="102" t="s">
        <v>6</v>
      </c>
      <c r="K1113" s="97" t="s">
        <v>7</v>
      </c>
      <c r="L1113" s="99" t="s">
        <v>8</v>
      </c>
      <c r="M1113" s="105">
        <v>0</v>
      </c>
      <c r="N1113" s="105">
        <v>218.5</v>
      </c>
      <c r="O1113" s="103" t="s">
        <v>47</v>
      </c>
      <c r="P1113" s="101">
        <v>43748</v>
      </c>
      <c r="Q1113" s="103" t="s">
        <v>25</v>
      </c>
      <c r="R1113" s="105">
        <v>218.5</v>
      </c>
      <c r="S1113" s="110"/>
      <c r="T1113" s="97"/>
      <c r="U1113" s="102" t="s">
        <v>11</v>
      </c>
      <c r="V1113" s="102" t="s">
        <v>12</v>
      </c>
      <c r="W1113" s="102" t="s">
        <v>13</v>
      </c>
      <c r="X1113" s="102" t="s">
        <v>14</v>
      </c>
      <c r="Y1113" s="113">
        <v>4340</v>
      </c>
      <c r="Z1113" s="113">
        <v>9201101</v>
      </c>
      <c r="AA1113" s="139">
        <v>5.0291353230410989E-5</v>
      </c>
      <c r="AB1113" s="104" t="s">
        <v>2859</v>
      </c>
    </row>
    <row r="1114" spans="1:28" x14ac:dyDescent="0.25">
      <c r="A1114" s="97" t="s">
        <v>1939</v>
      </c>
      <c r="B1114" s="98">
        <v>4</v>
      </c>
      <c r="C1114" s="99" t="s">
        <v>1562</v>
      </c>
      <c r="D1114" s="99" t="s">
        <v>136</v>
      </c>
      <c r="E1114" s="97" t="s">
        <v>4</v>
      </c>
      <c r="F1114" s="100" t="s">
        <v>5</v>
      </c>
      <c r="G1114" s="99" t="s">
        <v>1288</v>
      </c>
      <c r="H1114" s="101">
        <v>43647</v>
      </c>
      <c r="I1114" s="101">
        <v>43748</v>
      </c>
      <c r="J1114" s="102" t="s">
        <v>6</v>
      </c>
      <c r="K1114" s="103" t="s">
        <v>7</v>
      </c>
      <c r="L1114" s="104" t="s">
        <v>8</v>
      </c>
      <c r="M1114" s="105">
        <v>0</v>
      </c>
      <c r="N1114" s="106">
        <v>267.72000000000003</v>
      </c>
      <c r="O1114" s="103" t="s">
        <v>47</v>
      </c>
      <c r="P1114" s="101">
        <v>43748</v>
      </c>
      <c r="Q1114" s="103" t="s">
        <v>25</v>
      </c>
      <c r="R1114" s="106">
        <v>267.72000000000003</v>
      </c>
      <c r="S1114" s="110"/>
      <c r="T1114" s="104"/>
      <c r="U1114" s="102" t="s">
        <v>11</v>
      </c>
      <c r="V1114" s="102" t="s">
        <v>12</v>
      </c>
      <c r="W1114" s="102" t="s">
        <v>13</v>
      </c>
      <c r="X1114" s="102" t="s">
        <v>14</v>
      </c>
      <c r="Y1114" s="108">
        <v>4340</v>
      </c>
      <c r="Z1114" s="108">
        <v>9201101</v>
      </c>
      <c r="AA1114" s="139">
        <v>6.1620142273893048E-5</v>
      </c>
      <c r="AB1114" s="111" t="s">
        <v>2859</v>
      </c>
    </row>
    <row r="1115" spans="1:28" x14ac:dyDescent="0.25">
      <c r="A1115" s="97" t="s">
        <v>1939</v>
      </c>
      <c r="B1115" s="98">
        <v>4</v>
      </c>
      <c r="C1115" s="99" t="s">
        <v>1562</v>
      </c>
      <c r="D1115" s="99" t="s">
        <v>136</v>
      </c>
      <c r="E1115" s="97" t="s">
        <v>4</v>
      </c>
      <c r="F1115" s="100" t="s">
        <v>5</v>
      </c>
      <c r="G1115" s="111" t="s">
        <v>1288</v>
      </c>
      <c r="H1115" s="101">
        <v>43647</v>
      </c>
      <c r="I1115" s="101">
        <v>43748</v>
      </c>
      <c r="J1115" s="102" t="s">
        <v>6</v>
      </c>
      <c r="K1115" s="103" t="s">
        <v>7</v>
      </c>
      <c r="L1115" s="99" t="s">
        <v>8</v>
      </c>
      <c r="M1115" s="105">
        <v>0</v>
      </c>
      <c r="N1115" s="106">
        <v>736.69</v>
      </c>
      <c r="O1115" s="103" t="s">
        <v>47</v>
      </c>
      <c r="P1115" s="101">
        <v>43748</v>
      </c>
      <c r="Q1115" s="103" t="s">
        <v>25</v>
      </c>
      <c r="R1115" s="106">
        <v>736.69</v>
      </c>
      <c r="S1115" s="110"/>
      <c r="T1115" s="104"/>
      <c r="U1115" s="102" t="s">
        <v>11</v>
      </c>
      <c r="V1115" s="102" t="s">
        <v>12</v>
      </c>
      <c r="W1115" s="102" t="s">
        <v>13</v>
      </c>
      <c r="X1115" s="102" t="s">
        <v>14</v>
      </c>
      <c r="Y1115" s="108">
        <v>4340</v>
      </c>
      <c r="Z1115" s="108">
        <v>9201101</v>
      </c>
      <c r="AA1115" s="139">
        <v>1.6956126778632253E-4</v>
      </c>
      <c r="AB1115" s="111" t="s">
        <v>2859</v>
      </c>
    </row>
    <row r="1116" spans="1:28" x14ac:dyDescent="0.25">
      <c r="A1116" s="97" t="s">
        <v>1939</v>
      </c>
      <c r="B1116" s="98">
        <v>4</v>
      </c>
      <c r="C1116" s="99" t="s">
        <v>1562</v>
      </c>
      <c r="D1116" s="99" t="s">
        <v>136</v>
      </c>
      <c r="E1116" s="97" t="s">
        <v>4</v>
      </c>
      <c r="F1116" s="99" t="s">
        <v>5</v>
      </c>
      <c r="G1116" s="99" t="s">
        <v>1288</v>
      </c>
      <c r="H1116" s="101">
        <v>43647</v>
      </c>
      <c r="I1116" s="101">
        <v>43760</v>
      </c>
      <c r="J1116" s="102" t="s">
        <v>6</v>
      </c>
      <c r="K1116" s="112" t="s">
        <v>98</v>
      </c>
      <c r="L1116" s="99" t="s">
        <v>2165</v>
      </c>
      <c r="M1116" s="105">
        <v>0</v>
      </c>
      <c r="N1116" s="105">
        <v>95095.44</v>
      </c>
      <c r="O1116" s="103" t="s">
        <v>114</v>
      </c>
      <c r="P1116" s="101">
        <v>43760</v>
      </c>
      <c r="Q1116" s="103" t="s">
        <v>104</v>
      </c>
      <c r="R1116" s="105">
        <v>95095.44</v>
      </c>
      <c r="S1116" s="110"/>
      <c r="T1116" s="97"/>
      <c r="U1116" s="102" t="s">
        <v>11</v>
      </c>
      <c r="V1116" s="102" t="s">
        <v>12</v>
      </c>
      <c r="W1116" s="102" t="s">
        <v>13</v>
      </c>
      <c r="X1116" s="102" t="s">
        <v>14</v>
      </c>
      <c r="Y1116" s="113">
        <v>4300</v>
      </c>
      <c r="Z1116" s="113">
        <v>9201101</v>
      </c>
      <c r="AA1116" s="139">
        <v>3.3895497330778027E-2</v>
      </c>
      <c r="AB1116" s="104" t="s">
        <v>2860</v>
      </c>
    </row>
    <row r="1117" spans="1:28" x14ac:dyDescent="0.25">
      <c r="A1117" s="97" t="s">
        <v>1939</v>
      </c>
      <c r="B1117" s="98">
        <v>4</v>
      </c>
      <c r="C1117" s="99" t="s">
        <v>1562</v>
      </c>
      <c r="D1117" s="99" t="s">
        <v>136</v>
      </c>
      <c r="E1117" s="97" t="s">
        <v>4</v>
      </c>
      <c r="F1117" s="99" t="s">
        <v>5</v>
      </c>
      <c r="G1117" s="99" t="s">
        <v>1288</v>
      </c>
      <c r="H1117" s="101">
        <v>43647</v>
      </c>
      <c r="I1117" s="101">
        <v>43760</v>
      </c>
      <c r="J1117" s="102" t="s">
        <v>6</v>
      </c>
      <c r="K1117" s="112" t="s">
        <v>98</v>
      </c>
      <c r="L1117" s="99" t="s">
        <v>2165</v>
      </c>
      <c r="M1117" s="105">
        <v>0</v>
      </c>
      <c r="N1117" s="105">
        <v>367.5</v>
      </c>
      <c r="O1117" s="103" t="s">
        <v>114</v>
      </c>
      <c r="P1117" s="101">
        <v>43760</v>
      </c>
      <c r="Q1117" s="103" t="s">
        <v>104</v>
      </c>
      <c r="R1117" s="105">
        <v>367.5</v>
      </c>
      <c r="S1117" s="110"/>
      <c r="T1117" s="97"/>
      <c r="U1117" s="102" t="s">
        <v>11</v>
      </c>
      <c r="V1117" s="102" t="s">
        <v>12</v>
      </c>
      <c r="W1117" s="102" t="s">
        <v>13</v>
      </c>
      <c r="X1117" s="102" t="s">
        <v>14</v>
      </c>
      <c r="Y1117" s="113">
        <v>4340</v>
      </c>
      <c r="Z1117" s="113">
        <v>9201101</v>
      </c>
      <c r="AA1117" s="139">
        <v>1.3099045831283735E-4</v>
      </c>
      <c r="AB1117" s="104" t="s">
        <v>2860</v>
      </c>
    </row>
    <row r="1118" spans="1:28" x14ac:dyDescent="0.25">
      <c r="A1118" s="97" t="s">
        <v>1939</v>
      </c>
      <c r="B1118" s="98">
        <v>4</v>
      </c>
      <c r="C1118" s="99" t="s">
        <v>1562</v>
      </c>
      <c r="D1118" s="99" t="s">
        <v>136</v>
      </c>
      <c r="E1118" s="97" t="s">
        <v>4</v>
      </c>
      <c r="F1118" s="99" t="s">
        <v>5</v>
      </c>
      <c r="G1118" s="99" t="s">
        <v>1288</v>
      </c>
      <c r="H1118" s="101">
        <v>43647</v>
      </c>
      <c r="I1118" s="101">
        <v>43760</v>
      </c>
      <c r="J1118" s="102" t="s">
        <v>6</v>
      </c>
      <c r="K1118" s="112" t="s">
        <v>98</v>
      </c>
      <c r="L1118" s="99" t="s">
        <v>2165</v>
      </c>
      <c r="M1118" s="105">
        <v>0</v>
      </c>
      <c r="N1118" s="105">
        <v>735</v>
      </c>
      <c r="O1118" s="103" t="s">
        <v>114</v>
      </c>
      <c r="P1118" s="101">
        <v>43760</v>
      </c>
      <c r="Q1118" s="103" t="s">
        <v>104</v>
      </c>
      <c r="R1118" s="105">
        <v>735</v>
      </c>
      <c r="S1118" s="110"/>
      <c r="T1118" s="97"/>
      <c r="U1118" s="102" t="s">
        <v>11</v>
      </c>
      <c r="V1118" s="102" t="s">
        <v>12</v>
      </c>
      <c r="W1118" s="102" t="s">
        <v>13</v>
      </c>
      <c r="X1118" s="102" t="s">
        <v>14</v>
      </c>
      <c r="Y1118" s="113">
        <v>4340</v>
      </c>
      <c r="Z1118" s="113">
        <v>9201101</v>
      </c>
      <c r="AA1118" s="139">
        <v>2.619809166256747E-4</v>
      </c>
      <c r="AB1118" s="104" t="s">
        <v>2860</v>
      </c>
    </row>
    <row r="1119" spans="1:28" x14ac:dyDescent="0.25">
      <c r="A1119" s="97" t="s">
        <v>1939</v>
      </c>
      <c r="B1119" s="98">
        <v>4</v>
      </c>
      <c r="C1119" s="99" t="s">
        <v>1562</v>
      </c>
      <c r="D1119" s="97" t="s">
        <v>136</v>
      </c>
      <c r="E1119" s="97" t="s">
        <v>4</v>
      </c>
      <c r="F1119" s="99" t="s">
        <v>5</v>
      </c>
      <c r="G1119" s="99" t="s">
        <v>1288</v>
      </c>
      <c r="H1119" s="101">
        <v>43647</v>
      </c>
      <c r="I1119" s="101">
        <v>43760</v>
      </c>
      <c r="J1119" s="102" t="s">
        <v>6</v>
      </c>
      <c r="K1119" s="103" t="s">
        <v>98</v>
      </c>
      <c r="L1119" s="99" t="s">
        <v>2165</v>
      </c>
      <c r="M1119" s="105">
        <v>0</v>
      </c>
      <c r="N1119" s="105">
        <v>1225</v>
      </c>
      <c r="O1119" s="103" t="s">
        <v>114</v>
      </c>
      <c r="P1119" s="101">
        <v>43760</v>
      </c>
      <c r="Q1119" s="103" t="s">
        <v>104</v>
      </c>
      <c r="R1119" s="105">
        <v>1225</v>
      </c>
      <c r="S1119" s="110"/>
      <c r="T1119" s="97"/>
      <c r="U1119" s="102" t="s">
        <v>11</v>
      </c>
      <c r="V1119" s="102" t="s">
        <v>12</v>
      </c>
      <c r="W1119" s="102" t="s">
        <v>13</v>
      </c>
      <c r="X1119" s="102" t="s">
        <v>14</v>
      </c>
      <c r="Y1119" s="113">
        <v>4340</v>
      </c>
      <c r="Z1119" s="113">
        <v>9201101</v>
      </c>
      <c r="AA1119" s="139">
        <v>4.3663486104279114E-4</v>
      </c>
      <c r="AB1119" s="99" t="s">
        <v>2860</v>
      </c>
    </row>
    <row r="1120" spans="1:28" x14ac:dyDescent="0.25">
      <c r="A1120" s="97" t="s">
        <v>1939</v>
      </c>
      <c r="B1120" s="98">
        <v>4</v>
      </c>
      <c r="C1120" s="99" t="s">
        <v>1562</v>
      </c>
      <c r="D1120" s="99" t="s">
        <v>136</v>
      </c>
      <c r="E1120" s="97" t="s">
        <v>4</v>
      </c>
      <c r="F1120" s="100" t="s">
        <v>5</v>
      </c>
      <c r="G1120" s="99" t="s">
        <v>1288</v>
      </c>
      <c r="H1120" s="101">
        <v>43647</v>
      </c>
      <c r="I1120" s="101">
        <v>43760</v>
      </c>
      <c r="J1120" s="102" t="s">
        <v>6</v>
      </c>
      <c r="K1120" s="103" t="s">
        <v>98</v>
      </c>
      <c r="L1120" s="104" t="s">
        <v>2165</v>
      </c>
      <c r="M1120" s="105">
        <v>0</v>
      </c>
      <c r="N1120" s="106">
        <v>2327.5</v>
      </c>
      <c r="O1120" s="103" t="s">
        <v>114</v>
      </c>
      <c r="P1120" s="101">
        <v>43760</v>
      </c>
      <c r="Q1120" s="103" t="s">
        <v>104</v>
      </c>
      <c r="R1120" s="106">
        <v>2327.5</v>
      </c>
      <c r="S1120" s="110"/>
      <c r="T1120" s="104"/>
      <c r="U1120" s="102" t="s">
        <v>11</v>
      </c>
      <c r="V1120" s="102" t="s">
        <v>12</v>
      </c>
      <c r="W1120" s="102" t="s">
        <v>13</v>
      </c>
      <c r="X1120" s="102" t="s">
        <v>14</v>
      </c>
      <c r="Y1120" s="108">
        <v>4340</v>
      </c>
      <c r="Z1120" s="108">
        <v>9201101</v>
      </c>
      <c r="AA1120" s="139">
        <v>8.2960623598130317E-4</v>
      </c>
      <c r="AB1120" s="111" t="s">
        <v>2860</v>
      </c>
    </row>
    <row r="1121" spans="1:28" x14ac:dyDescent="0.25">
      <c r="A1121" s="97" t="s">
        <v>1939</v>
      </c>
      <c r="B1121" s="98">
        <v>4</v>
      </c>
      <c r="C1121" s="99" t="s">
        <v>1562</v>
      </c>
      <c r="D1121" s="99" t="s">
        <v>136</v>
      </c>
      <c r="E1121" s="97" t="s">
        <v>4</v>
      </c>
      <c r="F1121" s="100" t="s">
        <v>5</v>
      </c>
      <c r="G1121" s="99" t="s">
        <v>1288</v>
      </c>
      <c r="H1121" s="101">
        <v>43647</v>
      </c>
      <c r="I1121" s="101">
        <v>43760</v>
      </c>
      <c r="J1121" s="102" t="s">
        <v>6</v>
      </c>
      <c r="K1121" s="103" t="s">
        <v>98</v>
      </c>
      <c r="L1121" s="104" t="s">
        <v>2165</v>
      </c>
      <c r="M1121" s="105">
        <v>0</v>
      </c>
      <c r="N1121" s="106">
        <v>2851.8</v>
      </c>
      <c r="O1121" s="103" t="s">
        <v>114</v>
      </c>
      <c r="P1121" s="101">
        <v>43760</v>
      </c>
      <c r="Q1121" s="103" t="s">
        <v>104</v>
      </c>
      <c r="R1121" s="106">
        <v>2851.8</v>
      </c>
      <c r="S1121" s="110"/>
      <c r="T1121" s="104"/>
      <c r="U1121" s="102" t="s">
        <v>11</v>
      </c>
      <c r="V1121" s="102" t="s">
        <v>12</v>
      </c>
      <c r="W1121" s="102" t="s">
        <v>13</v>
      </c>
      <c r="X1121" s="102" t="s">
        <v>14</v>
      </c>
      <c r="Y1121" s="108">
        <v>4340</v>
      </c>
      <c r="Z1121" s="108">
        <v>9201101</v>
      </c>
      <c r="AA1121" s="139">
        <v>1.0164859565076178E-3</v>
      </c>
      <c r="AB1121" s="111" t="s">
        <v>2860</v>
      </c>
    </row>
    <row r="1122" spans="1:28" x14ac:dyDescent="0.25">
      <c r="A1122" s="97" t="s">
        <v>1939</v>
      </c>
      <c r="B1122" s="98">
        <v>4</v>
      </c>
      <c r="C1122" s="99" t="s">
        <v>1562</v>
      </c>
      <c r="D1122" s="99" t="s">
        <v>136</v>
      </c>
      <c r="E1122" s="97" t="s">
        <v>4</v>
      </c>
      <c r="F1122" s="100" t="s">
        <v>5</v>
      </c>
      <c r="G1122" s="99" t="s">
        <v>1288</v>
      </c>
      <c r="H1122" s="101">
        <v>43647</v>
      </c>
      <c r="I1122" s="101">
        <v>43760</v>
      </c>
      <c r="J1122" s="102" t="s">
        <v>6</v>
      </c>
      <c r="K1122" s="103" t="s">
        <v>98</v>
      </c>
      <c r="L1122" s="104" t="s">
        <v>2165</v>
      </c>
      <c r="M1122" s="105">
        <v>0</v>
      </c>
      <c r="N1122" s="106">
        <v>7847.35</v>
      </c>
      <c r="O1122" s="103" t="s">
        <v>114</v>
      </c>
      <c r="P1122" s="101">
        <v>43760</v>
      </c>
      <c r="Q1122" s="103" t="s">
        <v>104</v>
      </c>
      <c r="R1122" s="106">
        <v>7847.35</v>
      </c>
      <c r="S1122" s="110"/>
      <c r="T1122" s="104"/>
      <c r="U1122" s="102" t="s">
        <v>11</v>
      </c>
      <c r="V1122" s="102" t="s">
        <v>12</v>
      </c>
      <c r="W1122" s="102" t="s">
        <v>13</v>
      </c>
      <c r="X1122" s="102" t="s">
        <v>14</v>
      </c>
      <c r="Y1122" s="108">
        <v>4340</v>
      </c>
      <c r="Z1122" s="108">
        <v>9201101</v>
      </c>
      <c r="AA1122" s="139">
        <v>2.7970829198401201E-3</v>
      </c>
      <c r="AB1122" s="111" t="s">
        <v>2860</v>
      </c>
    </row>
    <row r="1123" spans="1:28" x14ac:dyDescent="0.25">
      <c r="A1123" s="97" t="s">
        <v>1939</v>
      </c>
      <c r="B1123" s="98">
        <v>4</v>
      </c>
      <c r="C1123" s="99" t="s">
        <v>1562</v>
      </c>
      <c r="D1123" s="99" t="s">
        <v>136</v>
      </c>
      <c r="E1123" s="97" t="s">
        <v>4</v>
      </c>
      <c r="F1123" s="100" t="s">
        <v>5</v>
      </c>
      <c r="G1123" s="99" t="s">
        <v>1287</v>
      </c>
      <c r="H1123" s="101">
        <v>43647</v>
      </c>
      <c r="I1123" s="101">
        <v>43760</v>
      </c>
      <c r="J1123" s="102" t="s">
        <v>6</v>
      </c>
      <c r="K1123" s="103" t="s">
        <v>179</v>
      </c>
      <c r="L1123" s="104" t="s">
        <v>180</v>
      </c>
      <c r="M1123" s="105">
        <v>0</v>
      </c>
      <c r="N1123" s="106">
        <v>28607.119999999999</v>
      </c>
      <c r="O1123" s="103" t="s">
        <v>224</v>
      </c>
      <c r="P1123" s="101">
        <v>43760</v>
      </c>
      <c r="Q1123" s="103" t="s">
        <v>104</v>
      </c>
      <c r="R1123" s="106">
        <v>28607.119999999999</v>
      </c>
      <c r="S1123" s="110"/>
      <c r="T1123" s="104"/>
      <c r="U1123" s="102" t="s">
        <v>11</v>
      </c>
      <c r="V1123" s="102" t="s">
        <v>12</v>
      </c>
      <c r="W1123" s="102" t="s">
        <v>13</v>
      </c>
      <c r="X1123" s="102" t="s">
        <v>14</v>
      </c>
      <c r="Y1123" s="108">
        <v>4400</v>
      </c>
      <c r="Z1123" s="108">
        <v>9201101</v>
      </c>
      <c r="AA1123" s="139">
        <v>3.6051005525457869E-2</v>
      </c>
      <c r="AB1123" s="111" t="s">
        <v>1499</v>
      </c>
    </row>
    <row r="1124" spans="1:28" x14ac:dyDescent="0.25">
      <c r="A1124" s="97" t="s">
        <v>1938</v>
      </c>
      <c r="B1124" s="98">
        <v>4</v>
      </c>
      <c r="C1124" s="97" t="s">
        <v>1656</v>
      </c>
      <c r="D1124" s="99" t="s">
        <v>136</v>
      </c>
      <c r="E1124" s="97" t="s">
        <v>4</v>
      </c>
      <c r="F1124" s="100" t="s">
        <v>137</v>
      </c>
      <c r="G1124" s="97" t="s">
        <v>140</v>
      </c>
      <c r="H1124" s="101">
        <v>43760</v>
      </c>
      <c r="I1124" s="101">
        <v>43936</v>
      </c>
      <c r="J1124" s="102" t="s">
        <v>6</v>
      </c>
      <c r="K1124" s="103" t="s">
        <v>138</v>
      </c>
      <c r="L1124" s="104" t="s">
        <v>501</v>
      </c>
      <c r="M1124" s="105">
        <v>0</v>
      </c>
      <c r="N1124" s="106">
        <v>12545.73</v>
      </c>
      <c r="O1124" s="103">
        <v>29073</v>
      </c>
      <c r="P1124" s="101">
        <v>43936</v>
      </c>
      <c r="Q1124" s="103" t="s">
        <v>729</v>
      </c>
      <c r="R1124" s="106">
        <v>12545.73</v>
      </c>
      <c r="S1124" s="110"/>
      <c r="T1124" s="104"/>
      <c r="U1124" s="102" t="s">
        <v>11</v>
      </c>
      <c r="V1124" s="102" t="s">
        <v>12</v>
      </c>
      <c r="W1124" s="102" t="s">
        <v>13</v>
      </c>
      <c r="X1124" s="102" t="s">
        <v>14</v>
      </c>
      <c r="Y1124" s="108">
        <v>4300</v>
      </c>
      <c r="Z1124" s="108">
        <v>9201101</v>
      </c>
      <c r="AA1124" s="139">
        <v>0.59263456438579798</v>
      </c>
      <c r="AB1124" s="99" t="s">
        <v>1429</v>
      </c>
    </row>
    <row r="1125" spans="1:28" x14ac:dyDescent="0.25">
      <c r="A1125" s="97" t="s">
        <v>1938</v>
      </c>
      <c r="B1125" s="98">
        <v>4</v>
      </c>
      <c r="C1125" s="97" t="s">
        <v>1656</v>
      </c>
      <c r="D1125" s="99" t="s">
        <v>136</v>
      </c>
      <c r="E1125" s="97" t="s">
        <v>4</v>
      </c>
      <c r="F1125" s="100" t="s">
        <v>137</v>
      </c>
      <c r="G1125" s="97" t="s">
        <v>140</v>
      </c>
      <c r="H1125" s="101">
        <v>43760</v>
      </c>
      <c r="I1125" s="101">
        <v>43936</v>
      </c>
      <c r="J1125" s="102" t="s">
        <v>6</v>
      </c>
      <c r="K1125" s="103" t="s">
        <v>138</v>
      </c>
      <c r="L1125" s="104" t="s">
        <v>501</v>
      </c>
      <c r="M1125" s="105">
        <v>0</v>
      </c>
      <c r="N1125" s="106">
        <v>8623.69</v>
      </c>
      <c r="O1125" s="103">
        <v>29073</v>
      </c>
      <c r="P1125" s="101">
        <v>43936</v>
      </c>
      <c r="Q1125" s="103" t="s">
        <v>729</v>
      </c>
      <c r="R1125" s="106">
        <v>8623.69</v>
      </c>
      <c r="S1125" s="110"/>
      <c r="T1125" s="104"/>
      <c r="U1125" s="102" t="s">
        <v>11</v>
      </c>
      <c r="V1125" s="102" t="s">
        <v>12</v>
      </c>
      <c r="W1125" s="102" t="s">
        <v>13</v>
      </c>
      <c r="X1125" s="102" t="s">
        <v>14</v>
      </c>
      <c r="Y1125" s="108">
        <v>4400</v>
      </c>
      <c r="Z1125" s="108">
        <v>9201101</v>
      </c>
      <c r="AA1125" s="139">
        <v>0.40736543561420208</v>
      </c>
      <c r="AB1125" s="99" t="s">
        <v>1429</v>
      </c>
    </row>
    <row r="1126" spans="1:28" x14ac:dyDescent="0.25">
      <c r="A1126" s="97" t="s">
        <v>2805</v>
      </c>
      <c r="B1126" s="98">
        <v>4</v>
      </c>
      <c r="C1126" s="97" t="s">
        <v>1565</v>
      </c>
      <c r="D1126" s="99" t="s">
        <v>136</v>
      </c>
      <c r="E1126" s="97" t="s">
        <v>4</v>
      </c>
      <c r="F1126" s="100" t="s">
        <v>284</v>
      </c>
      <c r="G1126" s="97" t="s">
        <v>285</v>
      </c>
      <c r="H1126" s="101">
        <v>44378</v>
      </c>
      <c r="I1126" s="101">
        <v>44447</v>
      </c>
      <c r="J1126" s="102" t="s">
        <v>2726</v>
      </c>
      <c r="K1126" s="103"/>
      <c r="L1126" s="104" t="s">
        <v>2929</v>
      </c>
      <c r="M1126" s="105">
        <v>0</v>
      </c>
      <c r="N1126" s="106">
        <v>960</v>
      </c>
      <c r="O1126" s="103">
        <v>100653</v>
      </c>
      <c r="P1126" s="101">
        <v>44447</v>
      </c>
      <c r="Q1126" s="103" t="s">
        <v>2939</v>
      </c>
      <c r="R1126" s="106">
        <v>960</v>
      </c>
      <c r="S1126" s="102"/>
      <c r="T1126" s="104"/>
      <c r="U1126" s="102" t="s">
        <v>11</v>
      </c>
      <c r="V1126" s="102" t="s">
        <v>12</v>
      </c>
      <c r="W1126" s="102" t="s">
        <v>13</v>
      </c>
      <c r="X1126" s="102" t="s">
        <v>14</v>
      </c>
      <c r="Y1126" s="108">
        <v>5800</v>
      </c>
      <c r="Z1126" s="108">
        <v>9201101</v>
      </c>
      <c r="AA1126" s="138">
        <v>5.248282007686546E-4</v>
      </c>
      <c r="AB1126" s="99" t="s">
        <v>2806</v>
      </c>
    </row>
    <row r="1127" spans="1:28" x14ac:dyDescent="0.25">
      <c r="A1127" s="97" t="s">
        <v>2805</v>
      </c>
      <c r="B1127" s="98">
        <v>4</v>
      </c>
      <c r="C1127" s="99" t="s">
        <v>1565</v>
      </c>
      <c r="D1127" s="99" t="s">
        <v>136</v>
      </c>
      <c r="E1127" s="97" t="s">
        <v>4</v>
      </c>
      <c r="F1127" s="100" t="s">
        <v>284</v>
      </c>
      <c r="G1127" s="99" t="s">
        <v>285</v>
      </c>
      <c r="H1127" s="101">
        <v>44378</v>
      </c>
      <c r="I1127" s="101">
        <v>44468</v>
      </c>
      <c r="J1127" s="102" t="s">
        <v>2726</v>
      </c>
      <c r="K1127" s="103"/>
      <c r="L1127" s="104" t="s">
        <v>2929</v>
      </c>
      <c r="M1127" s="105">
        <v>0</v>
      </c>
      <c r="N1127" s="106">
        <v>4280</v>
      </c>
      <c r="O1127" s="103">
        <v>101514</v>
      </c>
      <c r="P1127" s="101">
        <v>44468</v>
      </c>
      <c r="Q1127" s="103" t="s">
        <v>3008</v>
      </c>
      <c r="R1127" s="106">
        <v>4280</v>
      </c>
      <c r="S1127" s="110"/>
      <c r="T1127" s="104"/>
      <c r="U1127" s="102" t="s">
        <v>11</v>
      </c>
      <c r="V1127" s="102" t="s">
        <v>12</v>
      </c>
      <c r="W1127" s="102" t="s">
        <v>13</v>
      </c>
      <c r="X1127" s="102" t="s">
        <v>14</v>
      </c>
      <c r="Y1127" s="108">
        <v>5800</v>
      </c>
      <c r="Z1127" s="108">
        <v>9201101</v>
      </c>
      <c r="AA1127" s="139">
        <v>2.339859061760252E-3</v>
      </c>
      <c r="AB1127" s="111" t="s">
        <v>2806</v>
      </c>
    </row>
    <row r="1128" spans="1:28" x14ac:dyDescent="0.25">
      <c r="A1128" s="97" t="s">
        <v>2805</v>
      </c>
      <c r="B1128" s="98">
        <v>4</v>
      </c>
      <c r="C1128" s="99" t="s">
        <v>1565</v>
      </c>
      <c r="D1128" s="99" t="s">
        <v>136</v>
      </c>
      <c r="E1128" s="97" t="s">
        <v>4</v>
      </c>
      <c r="F1128" s="100" t="s">
        <v>284</v>
      </c>
      <c r="G1128" s="99" t="s">
        <v>285</v>
      </c>
      <c r="H1128" s="101">
        <v>44378</v>
      </c>
      <c r="I1128" s="101">
        <v>45474</v>
      </c>
      <c r="J1128" s="102" t="s">
        <v>2726</v>
      </c>
      <c r="K1128" s="103" t="s">
        <v>2811</v>
      </c>
      <c r="L1128" s="104" t="s">
        <v>2929</v>
      </c>
      <c r="M1128" s="105">
        <v>270840</v>
      </c>
      <c r="N1128" s="106">
        <v>270840</v>
      </c>
      <c r="O1128" s="103"/>
      <c r="P1128" s="101"/>
      <c r="Q1128" s="103"/>
      <c r="R1128" s="106">
        <v>0</v>
      </c>
      <c r="S1128" s="110"/>
      <c r="T1128" s="104"/>
      <c r="U1128" s="102" t="s">
        <v>11</v>
      </c>
      <c r="V1128" s="102" t="s">
        <v>12</v>
      </c>
      <c r="W1128" s="102" t="s">
        <v>13</v>
      </c>
      <c r="X1128" s="102" t="s">
        <v>14</v>
      </c>
      <c r="Y1128" s="108">
        <v>5800</v>
      </c>
      <c r="Z1128" s="108">
        <v>9201101</v>
      </c>
      <c r="AA1128" s="139">
        <v>0</v>
      </c>
      <c r="AB1128" s="111" t="s">
        <v>2806</v>
      </c>
    </row>
    <row r="1129" spans="1:28" x14ac:dyDescent="0.25">
      <c r="A1129" s="97" t="s">
        <v>2805</v>
      </c>
      <c r="B1129" s="98">
        <v>4</v>
      </c>
      <c r="C1129" s="99" t="s">
        <v>1565</v>
      </c>
      <c r="D1129" s="99" t="s">
        <v>136</v>
      </c>
      <c r="E1129" s="97" t="s">
        <v>4</v>
      </c>
      <c r="F1129" s="100" t="s">
        <v>284</v>
      </c>
      <c r="G1129" s="99" t="s">
        <v>285</v>
      </c>
      <c r="H1129" s="101">
        <v>44502</v>
      </c>
      <c r="I1129" s="101">
        <v>44508</v>
      </c>
      <c r="J1129" s="102" t="s">
        <v>2726</v>
      </c>
      <c r="K1129" s="103" t="s">
        <v>3040</v>
      </c>
      <c r="L1129" s="104" t="s">
        <v>3042</v>
      </c>
      <c r="M1129" s="105">
        <v>0</v>
      </c>
      <c r="N1129" s="106">
        <v>5650</v>
      </c>
      <c r="O1129" s="103">
        <v>102578</v>
      </c>
      <c r="P1129" s="101">
        <v>44508</v>
      </c>
      <c r="Q1129" s="103" t="s">
        <v>3043</v>
      </c>
      <c r="R1129" s="106">
        <v>5650</v>
      </c>
      <c r="S1129" s="110"/>
      <c r="T1129" s="104"/>
      <c r="U1129" s="102" t="s">
        <v>11</v>
      </c>
      <c r="V1129" s="102" t="s">
        <v>12</v>
      </c>
      <c r="W1129" s="102" t="s">
        <v>13</v>
      </c>
      <c r="X1129" s="102" t="s">
        <v>14</v>
      </c>
      <c r="Y1129" s="108">
        <v>5800</v>
      </c>
      <c r="Z1129" s="108">
        <v>9201101</v>
      </c>
      <c r="AA1129" s="139">
        <v>0.11523557005914746</v>
      </c>
      <c r="AB1129" s="111" t="s">
        <v>3096</v>
      </c>
    </row>
    <row r="1130" spans="1:28" x14ac:dyDescent="0.25">
      <c r="A1130" s="97" t="s">
        <v>1936</v>
      </c>
      <c r="B1130" s="98">
        <v>4</v>
      </c>
      <c r="C1130" s="99" t="s">
        <v>318</v>
      </c>
      <c r="D1130" s="99" t="s">
        <v>136</v>
      </c>
      <c r="E1130" s="97" t="s">
        <v>4</v>
      </c>
      <c r="F1130" s="100" t="s">
        <v>658</v>
      </c>
      <c r="G1130" s="99" t="s">
        <v>1233</v>
      </c>
      <c r="H1130" s="101">
        <v>44202</v>
      </c>
      <c r="I1130" s="101">
        <v>44932</v>
      </c>
      <c r="J1130" s="102" t="s">
        <v>1051</v>
      </c>
      <c r="K1130" s="103" t="s">
        <v>1593</v>
      </c>
      <c r="L1130" s="99" t="s">
        <v>1680</v>
      </c>
      <c r="M1130" s="105">
        <v>0</v>
      </c>
      <c r="N1130" s="106">
        <v>37500</v>
      </c>
      <c r="O1130" s="103" t="s">
        <v>2261</v>
      </c>
      <c r="P1130" s="101">
        <v>44279</v>
      </c>
      <c r="Q1130" s="103" t="s">
        <v>2252</v>
      </c>
      <c r="R1130" s="106">
        <v>37500</v>
      </c>
      <c r="S1130" s="110"/>
      <c r="T1130" s="104"/>
      <c r="U1130" s="102" t="s">
        <v>11</v>
      </c>
      <c r="V1130" s="102" t="s">
        <v>12</v>
      </c>
      <c r="W1130" s="102" t="s">
        <v>13</v>
      </c>
      <c r="X1130" s="102" t="s">
        <v>14</v>
      </c>
      <c r="Y1130" s="108">
        <v>6250</v>
      </c>
      <c r="Z1130" s="108">
        <v>9201101</v>
      </c>
      <c r="AA1130" s="139">
        <v>0.38461538461538464</v>
      </c>
      <c r="AB1130" s="111" t="s">
        <v>1595</v>
      </c>
    </row>
    <row r="1131" spans="1:28" x14ac:dyDescent="0.25">
      <c r="A1131" s="97" t="s">
        <v>1937</v>
      </c>
      <c r="B1131" s="98">
        <v>4</v>
      </c>
      <c r="C1131" s="97" t="s">
        <v>1566</v>
      </c>
      <c r="D1131" s="97" t="s">
        <v>136</v>
      </c>
      <c r="E1131" s="97" t="s">
        <v>4</v>
      </c>
      <c r="F1131" s="100" t="s">
        <v>591</v>
      </c>
      <c r="G1131" s="97" t="s">
        <v>1231</v>
      </c>
      <c r="H1131" s="101">
        <v>43971</v>
      </c>
      <c r="I1131" s="101">
        <v>44060</v>
      </c>
      <c r="J1131" s="102" t="s">
        <v>1051</v>
      </c>
      <c r="K1131" s="103" t="s">
        <v>830</v>
      </c>
      <c r="L1131" s="104" t="s">
        <v>854</v>
      </c>
      <c r="M1131" s="105">
        <v>0</v>
      </c>
      <c r="N1131" s="106">
        <v>2600</v>
      </c>
      <c r="O1131" s="103" t="s">
        <v>1128</v>
      </c>
      <c r="P1131" s="101">
        <v>44060</v>
      </c>
      <c r="Q1131" s="103" t="s">
        <v>1121</v>
      </c>
      <c r="R1131" s="106">
        <v>2600</v>
      </c>
      <c r="S1131" s="102"/>
      <c r="T1131" s="104"/>
      <c r="U1131" s="102" t="s">
        <v>11</v>
      </c>
      <c r="V1131" s="102" t="s">
        <v>12</v>
      </c>
      <c r="W1131" s="102" t="s">
        <v>13</v>
      </c>
      <c r="X1131" s="102" t="s">
        <v>14</v>
      </c>
      <c r="Y1131" s="108">
        <v>5850</v>
      </c>
      <c r="Z1131" s="108">
        <v>9201101</v>
      </c>
      <c r="AA1131" s="139">
        <v>1</v>
      </c>
      <c r="AB1131" s="99" t="s">
        <v>1206</v>
      </c>
    </row>
    <row r="1132" spans="1:28" x14ac:dyDescent="0.25">
      <c r="A1132" s="97" t="s">
        <v>2410</v>
      </c>
      <c r="B1132" s="98">
        <v>4</v>
      </c>
      <c r="C1132" s="97" t="s">
        <v>1571</v>
      </c>
      <c r="D1132" s="97" t="s">
        <v>136</v>
      </c>
      <c r="E1132" s="97" t="s">
        <v>4</v>
      </c>
      <c r="F1132" s="100" t="s">
        <v>399</v>
      </c>
      <c r="G1132" s="97" t="s">
        <v>351</v>
      </c>
      <c r="H1132" s="101">
        <v>44319</v>
      </c>
      <c r="I1132" s="101">
        <v>44448</v>
      </c>
      <c r="J1132" s="102" t="s">
        <v>2726</v>
      </c>
      <c r="K1132" s="103"/>
      <c r="L1132" s="104" t="s">
        <v>2521</v>
      </c>
      <c r="M1132" s="105">
        <v>0</v>
      </c>
      <c r="N1132" s="106">
        <v>25060.16</v>
      </c>
      <c r="O1132" s="103" t="s">
        <v>2978</v>
      </c>
      <c r="P1132" s="101">
        <v>44448</v>
      </c>
      <c r="Q1132" s="103" t="s">
        <v>2974</v>
      </c>
      <c r="R1132" s="106">
        <v>25060.16</v>
      </c>
      <c r="S1132" s="110"/>
      <c r="T1132" s="104"/>
      <c r="U1132" s="102" t="s">
        <v>11</v>
      </c>
      <c r="V1132" s="102" t="s">
        <v>12</v>
      </c>
      <c r="W1132" s="102" t="s">
        <v>13</v>
      </c>
      <c r="X1132" s="102" t="s">
        <v>14</v>
      </c>
      <c r="Y1132" s="108">
        <v>6210</v>
      </c>
      <c r="Z1132" s="113">
        <v>9201101</v>
      </c>
      <c r="AA1132" s="139">
        <v>9.349968659523028E-2</v>
      </c>
      <c r="AB1132" s="97" t="s">
        <v>2450</v>
      </c>
    </row>
    <row r="1133" spans="1:28" x14ac:dyDescent="0.25">
      <c r="A1133" s="97" t="s">
        <v>2410</v>
      </c>
      <c r="B1133" s="98">
        <v>4</v>
      </c>
      <c r="C1133" s="97" t="s">
        <v>1571</v>
      </c>
      <c r="D1133" s="97" t="s">
        <v>136</v>
      </c>
      <c r="E1133" s="97" t="s">
        <v>4</v>
      </c>
      <c r="F1133" s="100" t="s">
        <v>399</v>
      </c>
      <c r="G1133" s="97" t="s">
        <v>351</v>
      </c>
      <c r="H1133" s="101">
        <v>44319</v>
      </c>
      <c r="I1133" s="101">
        <v>44488</v>
      </c>
      <c r="J1133" s="102" t="s">
        <v>2726</v>
      </c>
      <c r="K1133" s="103"/>
      <c r="L1133" s="104" t="s">
        <v>2521</v>
      </c>
      <c r="M1133" s="105">
        <v>0</v>
      </c>
      <c r="N1133" s="106">
        <v>8326.8700000000008</v>
      </c>
      <c r="O1133" s="103">
        <v>3297</v>
      </c>
      <c r="P1133" s="101">
        <v>44488</v>
      </c>
      <c r="Q1133" s="103" t="s">
        <v>3023</v>
      </c>
      <c r="R1133" s="106">
        <v>8326.8700000000008</v>
      </c>
      <c r="S1133" s="102"/>
      <c r="T1133" s="104"/>
      <c r="U1133" s="102" t="s">
        <v>11</v>
      </c>
      <c r="V1133" s="102" t="s">
        <v>12</v>
      </c>
      <c r="W1133" s="102" t="s">
        <v>13</v>
      </c>
      <c r="X1133" s="102" t="s">
        <v>14</v>
      </c>
      <c r="Y1133" s="108">
        <v>6210</v>
      </c>
      <c r="Z1133" s="108">
        <v>9201101</v>
      </c>
      <c r="AA1133" s="139">
        <v>3.1067628272095041E-2</v>
      </c>
      <c r="AB1133" s="99" t="s">
        <v>2450</v>
      </c>
    </row>
    <row r="1134" spans="1:28" x14ac:dyDescent="0.25">
      <c r="A1134" s="97" t="s">
        <v>2410</v>
      </c>
      <c r="B1134" s="98">
        <v>4</v>
      </c>
      <c r="C1134" s="97" t="s">
        <v>1571</v>
      </c>
      <c r="D1134" s="97" t="s">
        <v>136</v>
      </c>
      <c r="E1134" s="97" t="s">
        <v>4</v>
      </c>
      <c r="F1134" s="100" t="s">
        <v>399</v>
      </c>
      <c r="G1134" s="97" t="s">
        <v>351</v>
      </c>
      <c r="H1134" s="101">
        <v>44319</v>
      </c>
      <c r="I1134" s="101">
        <v>45415</v>
      </c>
      <c r="J1134" s="102" t="s">
        <v>2726</v>
      </c>
      <c r="K1134" s="103" t="s">
        <v>2400</v>
      </c>
      <c r="L1134" s="104" t="s">
        <v>2521</v>
      </c>
      <c r="M1134" s="105">
        <v>234636.97</v>
      </c>
      <c r="N1134" s="106">
        <v>234636.97</v>
      </c>
      <c r="O1134" s="103"/>
      <c r="P1134" s="101"/>
      <c r="Q1134" s="103"/>
      <c r="R1134" s="106">
        <v>0</v>
      </c>
      <c r="S1134" s="102"/>
      <c r="T1134" s="104"/>
      <c r="U1134" s="102" t="s">
        <v>11</v>
      </c>
      <c r="V1134" s="102" t="s">
        <v>12</v>
      </c>
      <c r="W1134" s="102" t="s">
        <v>13</v>
      </c>
      <c r="X1134" s="102" t="s">
        <v>14</v>
      </c>
      <c r="Y1134" s="108">
        <v>6210</v>
      </c>
      <c r="Z1134" s="108">
        <v>9201101</v>
      </c>
      <c r="AA1134" s="139">
        <v>0</v>
      </c>
      <c r="AB1134" s="99" t="s">
        <v>2450</v>
      </c>
    </row>
    <row r="1135" spans="1:28" x14ac:dyDescent="0.25">
      <c r="A1135" s="97" t="s">
        <v>1940</v>
      </c>
      <c r="B1135" s="98">
        <v>4</v>
      </c>
      <c r="C1135" s="97" t="s">
        <v>318</v>
      </c>
      <c r="D1135" s="97" t="s">
        <v>136</v>
      </c>
      <c r="E1135" s="97" t="s">
        <v>441</v>
      </c>
      <c r="F1135" s="100" t="s">
        <v>442</v>
      </c>
      <c r="G1135" s="97" t="s">
        <v>318</v>
      </c>
      <c r="H1135" s="101">
        <v>43647</v>
      </c>
      <c r="I1135" s="101">
        <v>43816</v>
      </c>
      <c r="J1135" s="102" t="s">
        <v>6</v>
      </c>
      <c r="K1135" s="103"/>
      <c r="L1135" s="104" t="s">
        <v>513</v>
      </c>
      <c r="M1135" s="105">
        <v>0</v>
      </c>
      <c r="N1135" s="106">
        <v>34108.32</v>
      </c>
      <c r="O1135" s="103" t="s">
        <v>483</v>
      </c>
      <c r="P1135" s="101">
        <v>43816</v>
      </c>
      <c r="Q1135" s="103" t="s">
        <v>520</v>
      </c>
      <c r="R1135" s="106">
        <v>34108.32</v>
      </c>
      <c r="S1135" s="102"/>
      <c r="T1135" s="104"/>
      <c r="U1135" s="102" t="s">
        <v>11</v>
      </c>
      <c r="V1135" s="102" t="s">
        <v>12</v>
      </c>
      <c r="W1135" s="102" t="s">
        <v>13</v>
      </c>
      <c r="X1135" s="102" t="s">
        <v>14</v>
      </c>
      <c r="Y1135" s="108">
        <v>6250</v>
      </c>
      <c r="Z1135" s="108">
        <v>9201105</v>
      </c>
      <c r="AA1135" s="139">
        <v>7.4579559165210063E-3</v>
      </c>
      <c r="AB1135" s="99" t="s">
        <v>1023</v>
      </c>
    </row>
    <row r="1136" spans="1:28" x14ac:dyDescent="0.25">
      <c r="A1136" s="97" t="s">
        <v>1940</v>
      </c>
      <c r="B1136" s="98">
        <v>4</v>
      </c>
      <c r="C1136" s="97" t="s">
        <v>318</v>
      </c>
      <c r="D1136" s="97" t="s">
        <v>136</v>
      </c>
      <c r="E1136" s="97" t="s">
        <v>441</v>
      </c>
      <c r="F1136" s="100" t="s">
        <v>442</v>
      </c>
      <c r="G1136" s="97" t="s">
        <v>318</v>
      </c>
      <c r="H1136" s="101">
        <v>43647</v>
      </c>
      <c r="I1136" s="101">
        <v>44125</v>
      </c>
      <c r="J1136" s="102" t="s">
        <v>1051</v>
      </c>
      <c r="K1136" s="103"/>
      <c r="L1136" s="104" t="s">
        <v>513</v>
      </c>
      <c r="M1136" s="105">
        <v>0</v>
      </c>
      <c r="N1136" s="106">
        <v>102324.98</v>
      </c>
      <c r="O1136" s="103" t="s">
        <v>718</v>
      </c>
      <c r="P1136" s="101">
        <v>44125</v>
      </c>
      <c r="Q1136" s="103" t="s">
        <v>1352</v>
      </c>
      <c r="R1136" s="106">
        <v>102324.98</v>
      </c>
      <c r="S1136" s="102"/>
      <c r="T1136" s="104"/>
      <c r="U1136" s="102" t="s">
        <v>11</v>
      </c>
      <c r="V1136" s="102" t="s">
        <v>12</v>
      </c>
      <c r="W1136" s="102" t="s">
        <v>13</v>
      </c>
      <c r="X1136" s="102" t="s">
        <v>14</v>
      </c>
      <c r="Y1136" s="108">
        <v>6250</v>
      </c>
      <c r="Z1136" s="108">
        <v>9201105</v>
      </c>
      <c r="AA1136" s="139">
        <v>2.2373872122663726E-2</v>
      </c>
      <c r="AB1136" s="99" t="s">
        <v>1023</v>
      </c>
    </row>
    <row r="1137" spans="1:28" x14ac:dyDescent="0.25">
      <c r="A1137" s="97" t="s">
        <v>1940</v>
      </c>
      <c r="B1137" s="98">
        <v>4</v>
      </c>
      <c r="C1137" s="97" t="s">
        <v>318</v>
      </c>
      <c r="D1137" s="97" t="s">
        <v>136</v>
      </c>
      <c r="E1137" s="97" t="s">
        <v>441</v>
      </c>
      <c r="F1137" s="100" t="s">
        <v>442</v>
      </c>
      <c r="G1137" s="97" t="s">
        <v>318</v>
      </c>
      <c r="H1137" s="101">
        <v>43647</v>
      </c>
      <c r="I1137" s="101">
        <v>44313</v>
      </c>
      <c r="J1137" s="102" t="s">
        <v>1051</v>
      </c>
      <c r="K1137" s="103"/>
      <c r="L1137" s="104" t="s">
        <v>513</v>
      </c>
      <c r="M1137" s="105">
        <v>0</v>
      </c>
      <c r="N1137" s="106">
        <v>204649.95</v>
      </c>
      <c r="O1137" s="103" t="s">
        <v>760</v>
      </c>
      <c r="P1137" s="101">
        <v>44313</v>
      </c>
      <c r="Q1137" s="103" t="s">
        <v>2380</v>
      </c>
      <c r="R1137" s="106">
        <v>204649.95</v>
      </c>
      <c r="S1137" s="102"/>
      <c r="T1137" s="104"/>
      <c r="U1137" s="102" t="s">
        <v>11</v>
      </c>
      <c r="V1137" s="102" t="s">
        <v>12</v>
      </c>
      <c r="W1137" s="102" t="s">
        <v>13</v>
      </c>
      <c r="X1137" s="102" t="s">
        <v>14</v>
      </c>
      <c r="Y1137" s="108">
        <v>6250</v>
      </c>
      <c r="Z1137" s="108">
        <v>9201105</v>
      </c>
      <c r="AA1137" s="139">
        <v>4.4747742058777101E-2</v>
      </c>
      <c r="AB1137" s="99" t="s">
        <v>1023</v>
      </c>
    </row>
    <row r="1138" spans="1:28" x14ac:dyDescent="0.25">
      <c r="A1138" s="97" t="s">
        <v>1940</v>
      </c>
      <c r="B1138" s="98">
        <v>4</v>
      </c>
      <c r="C1138" s="97" t="s">
        <v>318</v>
      </c>
      <c r="D1138" s="97" t="s">
        <v>136</v>
      </c>
      <c r="E1138" s="97" t="s">
        <v>441</v>
      </c>
      <c r="F1138" s="100" t="s">
        <v>442</v>
      </c>
      <c r="G1138" s="97" t="s">
        <v>318</v>
      </c>
      <c r="H1138" s="101">
        <v>43647</v>
      </c>
      <c r="I1138" s="101">
        <v>45673</v>
      </c>
      <c r="J1138" s="102" t="s">
        <v>2726</v>
      </c>
      <c r="K1138" s="103" t="s">
        <v>455</v>
      </c>
      <c r="L1138" s="104" t="s">
        <v>513</v>
      </c>
      <c r="M1138" s="105">
        <v>17951.75</v>
      </c>
      <c r="N1138" s="106">
        <v>17951.75</v>
      </c>
      <c r="O1138" s="103"/>
      <c r="P1138" s="101"/>
      <c r="Q1138" s="103"/>
      <c r="R1138" s="106">
        <v>0</v>
      </c>
      <c r="S1138" s="102"/>
      <c r="T1138" s="104"/>
      <c r="U1138" s="102" t="s">
        <v>11</v>
      </c>
      <c r="V1138" s="102" t="s">
        <v>12</v>
      </c>
      <c r="W1138" s="102" t="s">
        <v>13</v>
      </c>
      <c r="X1138" s="102" t="s">
        <v>14</v>
      </c>
      <c r="Y1138" s="108">
        <v>6250</v>
      </c>
      <c r="Z1138" s="108">
        <v>9201105</v>
      </c>
      <c r="AA1138" s="139">
        <v>0</v>
      </c>
      <c r="AB1138" s="99" t="s">
        <v>1023</v>
      </c>
    </row>
    <row r="1139" spans="1:28" x14ac:dyDescent="0.25">
      <c r="A1139" s="97" t="s">
        <v>2384</v>
      </c>
      <c r="B1139" s="98">
        <v>4</v>
      </c>
      <c r="C1139" s="97" t="s">
        <v>1655</v>
      </c>
      <c r="D1139" s="97" t="s">
        <v>136</v>
      </c>
      <c r="E1139" s="97" t="s">
        <v>1043</v>
      </c>
      <c r="F1139" s="100" t="s">
        <v>418</v>
      </c>
      <c r="G1139" s="97" t="s">
        <v>3138</v>
      </c>
      <c r="H1139" s="101">
        <v>44272</v>
      </c>
      <c r="I1139" s="101">
        <v>44321</v>
      </c>
      <c r="J1139" s="102" t="s">
        <v>1051</v>
      </c>
      <c r="K1139" s="103" t="s">
        <v>2383</v>
      </c>
      <c r="L1139" s="104" t="s">
        <v>2391</v>
      </c>
      <c r="M1139" s="105">
        <v>0</v>
      </c>
      <c r="N1139" s="106">
        <v>1050</v>
      </c>
      <c r="O1139" s="103" t="s">
        <v>271</v>
      </c>
      <c r="P1139" s="101">
        <v>44321</v>
      </c>
      <c r="Q1139" s="103" t="s">
        <v>2456</v>
      </c>
      <c r="R1139" s="106">
        <v>1050</v>
      </c>
      <c r="S1139" s="102" t="s">
        <v>2771</v>
      </c>
      <c r="T1139" s="104"/>
      <c r="U1139" s="102" t="s">
        <v>11</v>
      </c>
      <c r="V1139" s="102" t="s">
        <v>12</v>
      </c>
      <c r="W1139" s="102" t="s">
        <v>13</v>
      </c>
      <c r="X1139" s="102" t="s">
        <v>14</v>
      </c>
      <c r="Y1139" s="108">
        <v>6230</v>
      </c>
      <c r="Z1139" s="108">
        <v>9201104</v>
      </c>
      <c r="AA1139" s="139">
        <v>0.5</v>
      </c>
      <c r="AB1139" s="99" t="s">
        <v>2763</v>
      </c>
    </row>
    <row r="1140" spans="1:28" x14ac:dyDescent="0.25">
      <c r="A1140" s="97" t="s">
        <v>1945</v>
      </c>
      <c r="B1140" s="98">
        <v>4</v>
      </c>
      <c r="C1140" s="97" t="s">
        <v>1568</v>
      </c>
      <c r="D1140" s="97" t="s">
        <v>136</v>
      </c>
      <c r="E1140" s="97" t="s">
        <v>1266</v>
      </c>
      <c r="F1140" s="100" t="s">
        <v>275</v>
      </c>
      <c r="G1140" s="97" t="s">
        <v>276</v>
      </c>
      <c r="H1140" s="101">
        <v>44109</v>
      </c>
      <c r="I1140" s="101">
        <v>44235</v>
      </c>
      <c r="J1140" s="102" t="s">
        <v>1051</v>
      </c>
      <c r="K1140" s="103"/>
      <c r="L1140" s="104" t="s">
        <v>1349</v>
      </c>
      <c r="M1140" s="105">
        <v>0</v>
      </c>
      <c r="N1140" s="106">
        <v>422.21</v>
      </c>
      <c r="O1140" s="103">
        <v>10842654</v>
      </c>
      <c r="P1140" s="101">
        <v>44235</v>
      </c>
      <c r="Q1140" s="103" t="s">
        <v>1723</v>
      </c>
      <c r="R1140" s="106">
        <v>422.21</v>
      </c>
      <c r="S1140" s="102" t="s">
        <v>665</v>
      </c>
      <c r="T1140" s="104"/>
      <c r="U1140" s="102" t="s">
        <v>11</v>
      </c>
      <c r="V1140" s="102" t="s">
        <v>12</v>
      </c>
      <c r="W1140" s="102" t="s">
        <v>13</v>
      </c>
      <c r="X1140" s="102" t="s">
        <v>14</v>
      </c>
      <c r="Y1140" s="108">
        <v>5800</v>
      </c>
      <c r="Z1140" s="108">
        <v>9201103</v>
      </c>
      <c r="AA1140" s="139">
        <v>8.4441999999999989E-2</v>
      </c>
      <c r="AB1140" s="99" t="s">
        <v>1766</v>
      </c>
    </row>
    <row r="1141" spans="1:28" x14ac:dyDescent="0.25">
      <c r="A1141" s="97" t="s">
        <v>1943</v>
      </c>
      <c r="B1141" s="98">
        <v>4</v>
      </c>
      <c r="C1141" s="97" t="s">
        <v>1655</v>
      </c>
      <c r="D1141" s="97" t="s">
        <v>136</v>
      </c>
      <c r="E1141" s="97" t="s">
        <v>316</v>
      </c>
      <c r="F1141" s="100" t="s">
        <v>418</v>
      </c>
      <c r="G1141" s="97" t="s">
        <v>3138</v>
      </c>
      <c r="H1141" s="101">
        <v>43717</v>
      </c>
      <c r="I1141" s="101">
        <v>43721</v>
      </c>
      <c r="J1141" s="102" t="s">
        <v>6</v>
      </c>
      <c r="K1141" s="103" t="s">
        <v>437</v>
      </c>
      <c r="L1141" s="104" t="s">
        <v>438</v>
      </c>
      <c r="M1141" s="105">
        <v>0</v>
      </c>
      <c r="N1141" s="106">
        <v>870</v>
      </c>
      <c r="O1141" s="103" t="s">
        <v>271</v>
      </c>
      <c r="P1141" s="101">
        <v>43721</v>
      </c>
      <c r="Q1141" s="103" t="s">
        <v>551</v>
      </c>
      <c r="R1141" s="106">
        <v>870</v>
      </c>
      <c r="S1141" s="102" t="s">
        <v>665</v>
      </c>
      <c r="T1141" s="104"/>
      <c r="U1141" s="102" t="s">
        <v>11</v>
      </c>
      <c r="V1141" s="102" t="s">
        <v>12</v>
      </c>
      <c r="W1141" s="102" t="s">
        <v>13</v>
      </c>
      <c r="X1141" s="102" t="s">
        <v>14</v>
      </c>
      <c r="Y1141" s="108">
        <v>6230</v>
      </c>
      <c r="Z1141" s="108">
        <v>9201103</v>
      </c>
      <c r="AA1141" s="109">
        <v>1</v>
      </c>
      <c r="AB1141" s="99" t="s">
        <v>976</v>
      </c>
    </row>
    <row r="1142" spans="1:28" x14ac:dyDescent="0.25">
      <c r="A1142" s="97" t="s">
        <v>1942</v>
      </c>
      <c r="B1142" s="98">
        <v>4</v>
      </c>
      <c r="C1142" s="97" t="s">
        <v>1571</v>
      </c>
      <c r="D1142" s="97" t="s">
        <v>136</v>
      </c>
      <c r="E1142" s="97" t="s">
        <v>1266</v>
      </c>
      <c r="F1142" s="100" t="s">
        <v>395</v>
      </c>
      <c r="G1142" s="97" t="s">
        <v>351</v>
      </c>
      <c r="H1142" s="101">
        <v>43282</v>
      </c>
      <c r="I1142" s="101">
        <v>44279</v>
      </c>
      <c r="J1142" s="102" t="s">
        <v>1051</v>
      </c>
      <c r="K1142" s="103"/>
      <c r="L1142" s="104" t="s">
        <v>1270</v>
      </c>
      <c r="M1142" s="105">
        <v>0</v>
      </c>
      <c r="N1142" s="106">
        <v>2425</v>
      </c>
      <c r="O1142" s="103">
        <v>28384</v>
      </c>
      <c r="P1142" s="101">
        <v>44279</v>
      </c>
      <c r="Q1142" s="103" t="s">
        <v>2253</v>
      </c>
      <c r="R1142" s="106">
        <v>2425</v>
      </c>
      <c r="S1142" s="102" t="s">
        <v>665</v>
      </c>
      <c r="T1142" s="104"/>
      <c r="U1142" s="102" t="s">
        <v>11</v>
      </c>
      <c r="V1142" s="102" t="s">
        <v>12</v>
      </c>
      <c r="W1142" s="102" t="s">
        <v>13</v>
      </c>
      <c r="X1142" s="102" t="s">
        <v>14</v>
      </c>
      <c r="Y1142" s="108">
        <v>6210</v>
      </c>
      <c r="Z1142" s="108">
        <v>9201103</v>
      </c>
      <c r="AA1142" s="139">
        <v>1.4152319813247738E-2</v>
      </c>
      <c r="AB1142" s="99" t="s">
        <v>3195</v>
      </c>
    </row>
    <row r="1143" spans="1:28" x14ac:dyDescent="0.25">
      <c r="A1143" s="97" t="s">
        <v>1942</v>
      </c>
      <c r="B1143" s="98">
        <v>4</v>
      </c>
      <c r="C1143" s="97" t="s">
        <v>1571</v>
      </c>
      <c r="D1143" s="97" t="s">
        <v>136</v>
      </c>
      <c r="E1143" s="97" t="s">
        <v>1266</v>
      </c>
      <c r="F1143" s="100" t="s">
        <v>395</v>
      </c>
      <c r="G1143" s="97" t="s">
        <v>351</v>
      </c>
      <c r="H1143" s="101">
        <v>43282</v>
      </c>
      <c r="I1143" s="101">
        <v>44279</v>
      </c>
      <c r="J1143" s="102" t="s">
        <v>1051</v>
      </c>
      <c r="K1143" s="103"/>
      <c r="L1143" s="104" t="s">
        <v>1270</v>
      </c>
      <c r="M1143" s="105">
        <v>0</v>
      </c>
      <c r="N1143" s="106">
        <v>2425</v>
      </c>
      <c r="O1143" s="103">
        <v>28471</v>
      </c>
      <c r="P1143" s="101">
        <v>44279</v>
      </c>
      <c r="Q1143" s="103" t="s">
        <v>2253</v>
      </c>
      <c r="R1143" s="106">
        <v>2425</v>
      </c>
      <c r="S1143" s="102" t="s">
        <v>665</v>
      </c>
      <c r="T1143" s="104"/>
      <c r="U1143" s="102" t="s">
        <v>11</v>
      </c>
      <c r="V1143" s="102" t="s">
        <v>12</v>
      </c>
      <c r="W1143" s="102" t="s">
        <v>13</v>
      </c>
      <c r="X1143" s="102" t="s">
        <v>14</v>
      </c>
      <c r="Y1143" s="108">
        <v>6210</v>
      </c>
      <c r="Z1143" s="108">
        <v>9201103</v>
      </c>
      <c r="AA1143" s="139">
        <v>1.4152319813247738E-2</v>
      </c>
      <c r="AB1143" s="99" t="s">
        <v>3195</v>
      </c>
    </row>
    <row r="1144" spans="1:28" x14ac:dyDescent="0.25">
      <c r="A1144" s="97" t="s">
        <v>1942</v>
      </c>
      <c r="B1144" s="98">
        <v>4</v>
      </c>
      <c r="C1144" s="97" t="s">
        <v>1571</v>
      </c>
      <c r="D1144" s="97" t="s">
        <v>136</v>
      </c>
      <c r="E1144" s="97" t="s">
        <v>1266</v>
      </c>
      <c r="F1144" s="100" t="s">
        <v>395</v>
      </c>
      <c r="G1144" s="97" t="s">
        <v>351</v>
      </c>
      <c r="H1144" s="101">
        <v>43282</v>
      </c>
      <c r="I1144" s="101">
        <v>44342</v>
      </c>
      <c r="J1144" s="102" t="s">
        <v>1051</v>
      </c>
      <c r="K1144" s="103"/>
      <c r="L1144" s="104" t="s">
        <v>1270</v>
      </c>
      <c r="M1144" s="105">
        <v>0</v>
      </c>
      <c r="N1144" s="106">
        <v>4850</v>
      </c>
      <c r="O1144" s="103">
        <v>28607</v>
      </c>
      <c r="P1144" s="101">
        <v>44342</v>
      </c>
      <c r="Q1144" s="103" t="s">
        <v>2570</v>
      </c>
      <c r="R1144" s="106">
        <v>4850</v>
      </c>
      <c r="S1144" s="102" t="s">
        <v>665</v>
      </c>
      <c r="T1144" s="104"/>
      <c r="U1144" s="102" t="s">
        <v>11</v>
      </c>
      <c r="V1144" s="102" t="s">
        <v>12</v>
      </c>
      <c r="W1144" s="102" t="s">
        <v>13</v>
      </c>
      <c r="X1144" s="102" t="s">
        <v>14</v>
      </c>
      <c r="Y1144" s="108">
        <v>6210</v>
      </c>
      <c r="Z1144" s="108">
        <v>9201103</v>
      </c>
      <c r="AA1144" s="139">
        <v>2.8304639626495477E-2</v>
      </c>
      <c r="AB1144" s="99" t="s">
        <v>3195</v>
      </c>
    </row>
    <row r="1145" spans="1:28" x14ac:dyDescent="0.25">
      <c r="A1145" s="97" t="s">
        <v>1942</v>
      </c>
      <c r="B1145" s="98">
        <v>4</v>
      </c>
      <c r="C1145" s="99" t="s">
        <v>1571</v>
      </c>
      <c r="D1145" s="99" t="s">
        <v>136</v>
      </c>
      <c r="E1145" s="97" t="s">
        <v>1266</v>
      </c>
      <c r="F1145" s="99" t="s">
        <v>395</v>
      </c>
      <c r="G1145" s="99" t="s">
        <v>351</v>
      </c>
      <c r="H1145" s="101">
        <v>43282</v>
      </c>
      <c r="I1145" s="101">
        <v>44448</v>
      </c>
      <c r="J1145" s="102" t="s">
        <v>1051</v>
      </c>
      <c r="K1145" s="103"/>
      <c r="L1145" s="99" t="s">
        <v>1270</v>
      </c>
      <c r="M1145" s="105">
        <v>0</v>
      </c>
      <c r="N1145" s="105">
        <v>1455</v>
      </c>
      <c r="O1145" s="103">
        <v>28734</v>
      </c>
      <c r="P1145" s="101">
        <v>44448</v>
      </c>
      <c r="Q1145" s="103" t="s">
        <v>2971</v>
      </c>
      <c r="R1145" s="105">
        <v>1455</v>
      </c>
      <c r="S1145" s="110" t="s">
        <v>665</v>
      </c>
      <c r="T1145" s="97"/>
      <c r="U1145" s="102" t="s">
        <v>11</v>
      </c>
      <c r="V1145" s="102" t="s">
        <v>12</v>
      </c>
      <c r="W1145" s="102" t="s">
        <v>13</v>
      </c>
      <c r="X1145" s="102" t="s">
        <v>14</v>
      </c>
      <c r="Y1145" s="113">
        <v>6210</v>
      </c>
      <c r="Z1145" s="113">
        <v>9201103</v>
      </c>
      <c r="AA1145" s="139">
        <v>8.4913918879486426E-3</v>
      </c>
      <c r="AB1145" s="99" t="s">
        <v>3195</v>
      </c>
    </row>
    <row r="1146" spans="1:28" ht="15" customHeight="1" x14ac:dyDescent="0.25">
      <c r="A1146" s="97" t="s">
        <v>1942</v>
      </c>
      <c r="B1146" s="98">
        <v>4</v>
      </c>
      <c r="C1146" s="97" t="s">
        <v>1571</v>
      </c>
      <c r="D1146" s="97" t="s">
        <v>136</v>
      </c>
      <c r="E1146" s="97" t="s">
        <v>1266</v>
      </c>
      <c r="F1146" s="100" t="s">
        <v>395</v>
      </c>
      <c r="G1146" s="97" t="s">
        <v>351</v>
      </c>
      <c r="H1146" s="101">
        <v>43282</v>
      </c>
      <c r="I1146" s="101">
        <v>45138</v>
      </c>
      <c r="J1146" s="102" t="s">
        <v>2726</v>
      </c>
      <c r="K1146" s="103" t="s">
        <v>1267</v>
      </c>
      <c r="L1146" s="104" t="s">
        <v>1270</v>
      </c>
      <c r="M1146" s="105">
        <v>970</v>
      </c>
      <c r="N1146" s="106">
        <v>970</v>
      </c>
      <c r="O1146" s="103"/>
      <c r="P1146" s="101"/>
      <c r="Q1146" s="103"/>
      <c r="R1146" s="106">
        <v>0</v>
      </c>
      <c r="S1146" s="102" t="s">
        <v>665</v>
      </c>
      <c r="T1146" s="104"/>
      <c r="U1146" s="102" t="s">
        <v>11</v>
      </c>
      <c r="V1146" s="102" t="s">
        <v>12</v>
      </c>
      <c r="W1146" s="102" t="s">
        <v>13</v>
      </c>
      <c r="X1146" s="102" t="s">
        <v>14</v>
      </c>
      <c r="Y1146" s="108">
        <v>6210</v>
      </c>
      <c r="Z1146" s="108">
        <v>9201103</v>
      </c>
      <c r="AA1146" s="139">
        <v>0</v>
      </c>
      <c r="AB1146" s="99" t="s">
        <v>3195</v>
      </c>
    </row>
    <row r="1147" spans="1:28" ht="15" customHeight="1" x14ac:dyDescent="0.25">
      <c r="A1147" s="97" t="s">
        <v>1944</v>
      </c>
      <c r="B1147" s="98">
        <v>4</v>
      </c>
      <c r="C1147" s="99" t="s">
        <v>1564</v>
      </c>
      <c r="D1147" s="99" t="s">
        <v>136</v>
      </c>
      <c r="E1147" s="97" t="s">
        <v>316</v>
      </c>
      <c r="F1147" s="100" t="s">
        <v>468</v>
      </c>
      <c r="G1147" s="99" t="s">
        <v>469</v>
      </c>
      <c r="H1147" s="101">
        <v>44210</v>
      </c>
      <c r="I1147" s="101">
        <v>44488</v>
      </c>
      <c r="J1147" s="102" t="s">
        <v>2726</v>
      </c>
      <c r="K1147" s="103" t="s">
        <v>1622</v>
      </c>
      <c r="L1147" s="104" t="s">
        <v>1667</v>
      </c>
      <c r="M1147" s="105">
        <v>0</v>
      </c>
      <c r="N1147" s="106">
        <v>14350</v>
      </c>
      <c r="O1147" s="103" t="s">
        <v>3026</v>
      </c>
      <c r="P1147" s="101">
        <v>44488</v>
      </c>
      <c r="Q1147" s="103" t="s">
        <v>3025</v>
      </c>
      <c r="R1147" s="106">
        <v>14350</v>
      </c>
      <c r="S1147" s="110" t="s">
        <v>665</v>
      </c>
      <c r="T1147" s="104"/>
      <c r="U1147" s="102" t="s">
        <v>11</v>
      </c>
      <c r="V1147" s="102" t="s">
        <v>12</v>
      </c>
      <c r="W1147" s="102" t="s">
        <v>13</v>
      </c>
      <c r="X1147" s="102" t="s">
        <v>14</v>
      </c>
      <c r="Y1147" s="108">
        <v>6281</v>
      </c>
      <c r="Z1147" s="108">
        <v>9201103</v>
      </c>
      <c r="AA1147" s="139">
        <v>0.5</v>
      </c>
      <c r="AB1147" s="111" t="s">
        <v>1624</v>
      </c>
    </row>
    <row r="1148" spans="1:28" ht="15" customHeight="1" x14ac:dyDescent="0.25">
      <c r="A1148" s="97" t="s">
        <v>1941</v>
      </c>
      <c r="B1148" s="98">
        <v>4</v>
      </c>
      <c r="C1148" s="99" t="s">
        <v>318</v>
      </c>
      <c r="D1148" s="97" t="s">
        <v>136</v>
      </c>
      <c r="E1148" s="97" t="s">
        <v>316</v>
      </c>
      <c r="F1148" s="97" t="s">
        <v>321</v>
      </c>
      <c r="G1148" s="99" t="s">
        <v>318</v>
      </c>
      <c r="H1148" s="101">
        <v>43934</v>
      </c>
      <c r="I1148" s="101">
        <v>44273</v>
      </c>
      <c r="J1148" s="102" t="s">
        <v>1051</v>
      </c>
      <c r="K1148" s="103"/>
      <c r="L1148" s="104" t="s">
        <v>764</v>
      </c>
      <c r="M1148" s="105">
        <v>0</v>
      </c>
      <c r="N1148" s="114">
        <v>102643.66</v>
      </c>
      <c r="O1148" s="103" t="s">
        <v>483</v>
      </c>
      <c r="P1148" s="101">
        <v>44273</v>
      </c>
      <c r="Q1148" s="103" t="s">
        <v>2191</v>
      </c>
      <c r="R1148" s="106">
        <v>102643.66</v>
      </c>
      <c r="S1148" s="98" t="s">
        <v>665</v>
      </c>
      <c r="T1148" s="103"/>
      <c r="U1148" s="102" t="s">
        <v>11</v>
      </c>
      <c r="V1148" s="102" t="s">
        <v>12</v>
      </c>
      <c r="W1148" s="102" t="s">
        <v>13</v>
      </c>
      <c r="X1148" s="102" t="s">
        <v>14</v>
      </c>
      <c r="Y1148" s="113">
        <v>6150</v>
      </c>
      <c r="Z1148" s="113">
        <v>9201103</v>
      </c>
      <c r="AA1148" s="139">
        <v>0.54333319429355331</v>
      </c>
      <c r="AB1148" s="99" t="s">
        <v>3174</v>
      </c>
    </row>
    <row r="1149" spans="1:28" ht="15" customHeight="1" x14ac:dyDescent="0.25">
      <c r="A1149" s="97" t="s">
        <v>1941</v>
      </c>
      <c r="B1149" s="98">
        <v>4</v>
      </c>
      <c r="C1149" s="99" t="s">
        <v>318</v>
      </c>
      <c r="D1149" s="97" t="s">
        <v>136</v>
      </c>
      <c r="E1149" s="99" t="s">
        <v>316</v>
      </c>
      <c r="F1149" s="99" t="s">
        <v>321</v>
      </c>
      <c r="G1149" s="99" t="s">
        <v>318</v>
      </c>
      <c r="H1149" s="101">
        <v>43934</v>
      </c>
      <c r="I1149" s="101">
        <v>44337</v>
      </c>
      <c r="J1149" s="102" t="s">
        <v>1051</v>
      </c>
      <c r="K1149" s="97"/>
      <c r="L1149" s="99" t="s">
        <v>764</v>
      </c>
      <c r="M1149" s="105">
        <v>0</v>
      </c>
      <c r="N1149" s="105">
        <v>49407.6</v>
      </c>
      <c r="O1149" s="103" t="s">
        <v>718</v>
      </c>
      <c r="P1149" s="101">
        <v>44337</v>
      </c>
      <c r="Q1149" s="103" t="s">
        <v>2548</v>
      </c>
      <c r="R1149" s="105">
        <v>49407.6</v>
      </c>
      <c r="S1149" s="110" t="s">
        <v>665</v>
      </c>
      <c r="T1149" s="97"/>
      <c r="U1149" s="102" t="s">
        <v>11</v>
      </c>
      <c r="V1149" s="102" t="s">
        <v>12</v>
      </c>
      <c r="W1149" s="102" t="s">
        <v>13</v>
      </c>
      <c r="X1149" s="102" t="s">
        <v>14</v>
      </c>
      <c r="Y1149" s="113">
        <v>6150</v>
      </c>
      <c r="Z1149" s="113">
        <v>9201103</v>
      </c>
      <c r="AA1149" s="139">
        <v>0.2615338261552459</v>
      </c>
      <c r="AB1149" s="99" t="s">
        <v>3174</v>
      </c>
    </row>
    <row r="1150" spans="1:28" ht="15" customHeight="1" x14ac:dyDescent="0.25">
      <c r="A1150" s="97" t="s">
        <v>1941</v>
      </c>
      <c r="B1150" s="98">
        <v>4</v>
      </c>
      <c r="C1150" s="99" t="s">
        <v>318</v>
      </c>
      <c r="D1150" s="99" t="s">
        <v>136</v>
      </c>
      <c r="E1150" s="97" t="s">
        <v>316</v>
      </c>
      <c r="F1150" s="100" t="s">
        <v>321</v>
      </c>
      <c r="G1150" s="99" t="s">
        <v>318</v>
      </c>
      <c r="H1150" s="101">
        <v>43934</v>
      </c>
      <c r="I1150" s="101">
        <v>44337</v>
      </c>
      <c r="J1150" s="102" t="s">
        <v>1051</v>
      </c>
      <c r="K1150" s="103"/>
      <c r="L1150" s="104" t="s">
        <v>764</v>
      </c>
      <c r="M1150" s="105">
        <v>0</v>
      </c>
      <c r="N1150" s="106">
        <v>26150.38</v>
      </c>
      <c r="O1150" s="103" t="s">
        <v>760</v>
      </c>
      <c r="P1150" s="101">
        <v>44337</v>
      </c>
      <c r="Q1150" s="103" t="s">
        <v>2548</v>
      </c>
      <c r="R1150" s="106">
        <v>26150.38</v>
      </c>
      <c r="S1150" s="110" t="s">
        <v>665</v>
      </c>
      <c r="T1150" s="104"/>
      <c r="U1150" s="102" t="s">
        <v>11</v>
      </c>
      <c r="V1150" s="102" t="s">
        <v>12</v>
      </c>
      <c r="W1150" s="102" t="s">
        <v>13</v>
      </c>
      <c r="X1150" s="102" t="s">
        <v>14</v>
      </c>
      <c r="Y1150" s="108">
        <v>6150</v>
      </c>
      <c r="Z1150" s="108">
        <v>9201103</v>
      </c>
      <c r="AA1150" s="139">
        <v>0.13842422900148194</v>
      </c>
      <c r="AB1150" s="99" t="s">
        <v>3174</v>
      </c>
    </row>
    <row r="1151" spans="1:28" x14ac:dyDescent="0.25">
      <c r="A1151" s="97" t="s">
        <v>1941</v>
      </c>
      <c r="B1151" s="98">
        <v>4</v>
      </c>
      <c r="C1151" s="99" t="s">
        <v>318</v>
      </c>
      <c r="D1151" s="99" t="s">
        <v>136</v>
      </c>
      <c r="E1151" s="97" t="s">
        <v>316</v>
      </c>
      <c r="F1151" s="100" t="s">
        <v>321</v>
      </c>
      <c r="G1151" s="99" t="s">
        <v>318</v>
      </c>
      <c r="H1151" s="101">
        <v>43934</v>
      </c>
      <c r="I1151" s="101">
        <v>45118</v>
      </c>
      <c r="J1151" s="102" t="s">
        <v>2726</v>
      </c>
      <c r="K1151" s="103" t="s">
        <v>722</v>
      </c>
      <c r="L1151" s="104" t="s">
        <v>764</v>
      </c>
      <c r="M1151" s="105">
        <v>10713.119999999995</v>
      </c>
      <c r="N1151" s="106">
        <v>10713.119999999995</v>
      </c>
      <c r="O1151" s="103"/>
      <c r="P1151" s="101"/>
      <c r="Q1151" s="103"/>
      <c r="R1151" s="106">
        <v>0</v>
      </c>
      <c r="S1151" s="110" t="s">
        <v>665</v>
      </c>
      <c r="T1151" s="104"/>
      <c r="U1151" s="102" t="s">
        <v>11</v>
      </c>
      <c r="V1151" s="102" t="s">
        <v>12</v>
      </c>
      <c r="W1151" s="102" t="s">
        <v>13</v>
      </c>
      <c r="X1151" s="102" t="s">
        <v>14</v>
      </c>
      <c r="Y1151" s="108">
        <v>6150</v>
      </c>
      <c r="Z1151" s="108">
        <v>9201103</v>
      </c>
      <c r="AA1151" s="139">
        <v>0</v>
      </c>
      <c r="AB1151" s="99" t="s">
        <v>3174</v>
      </c>
    </row>
    <row r="1152" spans="1:28" x14ac:dyDescent="0.25">
      <c r="A1152" s="97" t="s">
        <v>2418</v>
      </c>
      <c r="B1152" s="98">
        <v>4</v>
      </c>
      <c r="C1152" s="99" t="s">
        <v>1571</v>
      </c>
      <c r="D1152" s="99" t="s">
        <v>136</v>
      </c>
      <c r="E1152" s="97" t="s">
        <v>238</v>
      </c>
      <c r="F1152" s="100" t="s">
        <v>399</v>
      </c>
      <c r="G1152" s="99" t="s">
        <v>351</v>
      </c>
      <c r="H1152" s="101">
        <v>44319</v>
      </c>
      <c r="I1152" s="101">
        <v>45415</v>
      </c>
      <c r="J1152" s="102" t="s">
        <v>2726</v>
      </c>
      <c r="K1152" s="103" t="s">
        <v>2405</v>
      </c>
      <c r="L1152" s="104" t="s">
        <v>2526</v>
      </c>
      <c r="M1152" s="105">
        <v>79400</v>
      </c>
      <c r="N1152" s="106">
        <v>79400</v>
      </c>
      <c r="O1152" s="103"/>
      <c r="P1152" s="101"/>
      <c r="Q1152" s="103"/>
      <c r="R1152" s="106">
        <v>0</v>
      </c>
      <c r="S1152" s="110"/>
      <c r="T1152" s="104"/>
      <c r="U1152" s="102" t="s">
        <v>11</v>
      </c>
      <c r="V1152" s="102" t="s">
        <v>12</v>
      </c>
      <c r="W1152" s="102" t="s">
        <v>13</v>
      </c>
      <c r="X1152" s="102" t="s">
        <v>14</v>
      </c>
      <c r="Y1152" s="108">
        <v>6210</v>
      </c>
      <c r="Z1152" s="108">
        <v>9201102</v>
      </c>
      <c r="AA1152" s="139">
        <v>0</v>
      </c>
      <c r="AB1152" s="111" t="s">
        <v>2419</v>
      </c>
    </row>
    <row r="1153" spans="1:28" x14ac:dyDescent="0.25">
      <c r="A1153" s="97" t="s">
        <v>1947</v>
      </c>
      <c r="B1153" s="98">
        <v>9</v>
      </c>
      <c r="C1153" s="99" t="s">
        <v>1562</v>
      </c>
      <c r="D1153" s="99" t="s">
        <v>456</v>
      </c>
      <c r="E1153" s="97" t="s">
        <v>4</v>
      </c>
      <c r="F1153" s="100" t="s">
        <v>5</v>
      </c>
      <c r="G1153" s="99" t="s">
        <v>1288</v>
      </c>
      <c r="H1153" s="101">
        <v>43647</v>
      </c>
      <c r="I1153" s="101">
        <v>43748</v>
      </c>
      <c r="J1153" s="102" t="s">
        <v>6</v>
      </c>
      <c r="K1153" s="103" t="s">
        <v>7</v>
      </c>
      <c r="L1153" s="104" t="s">
        <v>8</v>
      </c>
      <c r="M1153" s="105">
        <v>0</v>
      </c>
      <c r="N1153" s="106">
        <v>4269.59</v>
      </c>
      <c r="O1153" s="103" t="s">
        <v>44</v>
      </c>
      <c r="P1153" s="101">
        <v>43748</v>
      </c>
      <c r="Q1153" s="103" t="s">
        <v>25</v>
      </c>
      <c r="R1153" s="106">
        <v>4269.59</v>
      </c>
      <c r="S1153" s="110"/>
      <c r="T1153" s="104"/>
      <c r="U1153" s="102" t="s">
        <v>11</v>
      </c>
      <c r="V1153" s="102" t="s">
        <v>12</v>
      </c>
      <c r="W1153" s="102" t="s">
        <v>13</v>
      </c>
      <c r="X1153" s="102" t="s">
        <v>14</v>
      </c>
      <c r="Y1153" s="108">
        <v>4300</v>
      </c>
      <c r="Z1153" s="108">
        <v>9211101</v>
      </c>
      <c r="AA1153" s="139">
        <v>9.8271605875986483E-4</v>
      </c>
      <c r="AB1153" s="111" t="s">
        <v>2861</v>
      </c>
    </row>
    <row r="1154" spans="1:28" x14ac:dyDescent="0.25">
      <c r="A1154" s="97" t="s">
        <v>1947</v>
      </c>
      <c r="B1154" s="98">
        <v>9</v>
      </c>
      <c r="C1154" s="99" t="s">
        <v>1562</v>
      </c>
      <c r="D1154" s="99" t="s">
        <v>456</v>
      </c>
      <c r="E1154" s="97" t="s">
        <v>4</v>
      </c>
      <c r="F1154" s="100" t="s">
        <v>5</v>
      </c>
      <c r="G1154" s="99" t="s">
        <v>1288</v>
      </c>
      <c r="H1154" s="101">
        <v>43647</v>
      </c>
      <c r="I1154" s="101">
        <v>43748</v>
      </c>
      <c r="J1154" s="102" t="s">
        <v>6</v>
      </c>
      <c r="K1154" s="103" t="s">
        <v>7</v>
      </c>
      <c r="L1154" s="104" t="s">
        <v>8</v>
      </c>
      <c r="M1154" s="105">
        <v>0</v>
      </c>
      <c r="N1154" s="106">
        <v>128.04</v>
      </c>
      <c r="O1154" s="103" t="s">
        <v>44</v>
      </c>
      <c r="P1154" s="101">
        <v>43748</v>
      </c>
      <c r="Q1154" s="103" t="s">
        <v>25</v>
      </c>
      <c r="R1154" s="106">
        <v>128.04</v>
      </c>
      <c r="S1154" s="110"/>
      <c r="T1154" s="104"/>
      <c r="U1154" s="102" t="s">
        <v>11</v>
      </c>
      <c r="V1154" s="102" t="s">
        <v>12</v>
      </c>
      <c r="W1154" s="102" t="s">
        <v>13</v>
      </c>
      <c r="X1154" s="102" t="s">
        <v>14</v>
      </c>
      <c r="Y1154" s="108">
        <v>4340</v>
      </c>
      <c r="Z1154" s="108">
        <v>9211101</v>
      </c>
      <c r="AA1154" s="139">
        <v>2.9470502826644496E-5</v>
      </c>
      <c r="AB1154" s="111" t="s">
        <v>2861</v>
      </c>
    </row>
    <row r="1155" spans="1:28" x14ac:dyDescent="0.25">
      <c r="A1155" s="97" t="s">
        <v>1947</v>
      </c>
      <c r="B1155" s="98">
        <v>9</v>
      </c>
      <c r="C1155" s="99" t="s">
        <v>1562</v>
      </c>
      <c r="D1155" s="99" t="s">
        <v>456</v>
      </c>
      <c r="E1155" s="97" t="s">
        <v>4</v>
      </c>
      <c r="F1155" s="100" t="s">
        <v>5</v>
      </c>
      <c r="G1155" s="99" t="s">
        <v>1288</v>
      </c>
      <c r="H1155" s="101">
        <v>43647</v>
      </c>
      <c r="I1155" s="101">
        <v>43748</v>
      </c>
      <c r="J1155" s="102" t="s">
        <v>6</v>
      </c>
      <c r="K1155" s="103" t="s">
        <v>7</v>
      </c>
      <c r="L1155" s="104" t="s">
        <v>8</v>
      </c>
      <c r="M1155" s="105">
        <v>0</v>
      </c>
      <c r="N1155" s="106">
        <v>104.5</v>
      </c>
      <c r="O1155" s="103" t="s">
        <v>44</v>
      </c>
      <c r="P1155" s="101">
        <v>43748</v>
      </c>
      <c r="Q1155" s="103" t="s">
        <v>25</v>
      </c>
      <c r="R1155" s="106">
        <v>104.5</v>
      </c>
      <c r="S1155" s="110"/>
      <c r="T1155" s="104"/>
      <c r="U1155" s="102" t="s">
        <v>11</v>
      </c>
      <c r="V1155" s="102" t="s">
        <v>12</v>
      </c>
      <c r="W1155" s="102" t="s">
        <v>13</v>
      </c>
      <c r="X1155" s="102" t="s">
        <v>14</v>
      </c>
      <c r="Y1155" s="108">
        <v>4340</v>
      </c>
      <c r="Z1155" s="108">
        <v>9211101</v>
      </c>
      <c r="AA1155" s="139">
        <v>2.4052386327587863E-5</v>
      </c>
      <c r="AB1155" s="111" t="s">
        <v>2861</v>
      </c>
    </row>
    <row r="1156" spans="1:28" x14ac:dyDescent="0.25">
      <c r="A1156" s="97" t="s">
        <v>1947</v>
      </c>
      <c r="B1156" s="98">
        <v>9</v>
      </c>
      <c r="C1156" s="99" t="s">
        <v>1562</v>
      </c>
      <c r="D1156" s="99" t="s">
        <v>456</v>
      </c>
      <c r="E1156" s="97" t="s">
        <v>4</v>
      </c>
      <c r="F1156" s="100" t="s">
        <v>5</v>
      </c>
      <c r="G1156" s="99" t="s">
        <v>1288</v>
      </c>
      <c r="H1156" s="101">
        <v>43647</v>
      </c>
      <c r="I1156" s="101">
        <v>43748</v>
      </c>
      <c r="J1156" s="102" t="s">
        <v>6</v>
      </c>
      <c r="K1156" s="103" t="s">
        <v>7</v>
      </c>
      <c r="L1156" s="104" t="s">
        <v>8</v>
      </c>
      <c r="M1156" s="105">
        <v>0</v>
      </c>
      <c r="N1156" s="106">
        <v>55</v>
      </c>
      <c r="O1156" s="103" t="s">
        <v>44</v>
      </c>
      <c r="P1156" s="101">
        <v>43748</v>
      </c>
      <c r="Q1156" s="103" t="s">
        <v>25</v>
      </c>
      <c r="R1156" s="106">
        <v>55</v>
      </c>
      <c r="S1156" s="110"/>
      <c r="T1156" s="104"/>
      <c r="U1156" s="102" t="s">
        <v>11</v>
      </c>
      <c r="V1156" s="102" t="s">
        <v>12</v>
      </c>
      <c r="W1156" s="102" t="s">
        <v>13</v>
      </c>
      <c r="X1156" s="102" t="s">
        <v>14</v>
      </c>
      <c r="Y1156" s="108">
        <v>4340</v>
      </c>
      <c r="Z1156" s="108">
        <v>9211101</v>
      </c>
      <c r="AA1156" s="139">
        <v>1.2659150698730454E-5</v>
      </c>
      <c r="AB1156" s="111" t="s">
        <v>2861</v>
      </c>
    </row>
    <row r="1157" spans="1:28" x14ac:dyDescent="0.25">
      <c r="A1157" s="97" t="s">
        <v>1947</v>
      </c>
      <c r="B1157" s="98">
        <v>9</v>
      </c>
      <c r="C1157" s="99" t="s">
        <v>1562</v>
      </c>
      <c r="D1157" s="99" t="s">
        <v>456</v>
      </c>
      <c r="E1157" s="97" t="s">
        <v>4</v>
      </c>
      <c r="F1157" s="100" t="s">
        <v>5</v>
      </c>
      <c r="G1157" s="99" t="s">
        <v>1288</v>
      </c>
      <c r="H1157" s="101">
        <v>43647</v>
      </c>
      <c r="I1157" s="101">
        <v>43748</v>
      </c>
      <c r="J1157" s="102" t="s">
        <v>6</v>
      </c>
      <c r="K1157" s="103" t="s">
        <v>7</v>
      </c>
      <c r="L1157" s="104" t="s">
        <v>8</v>
      </c>
      <c r="M1157" s="105">
        <v>0</v>
      </c>
      <c r="N1157" s="106">
        <v>33</v>
      </c>
      <c r="O1157" s="103" t="s">
        <v>44</v>
      </c>
      <c r="P1157" s="101">
        <v>43748</v>
      </c>
      <c r="Q1157" s="103" t="s">
        <v>25</v>
      </c>
      <c r="R1157" s="106">
        <v>33</v>
      </c>
      <c r="S1157" s="110"/>
      <c r="T1157" s="104"/>
      <c r="U1157" s="102" t="s">
        <v>11</v>
      </c>
      <c r="V1157" s="102" t="s">
        <v>12</v>
      </c>
      <c r="W1157" s="102" t="s">
        <v>13</v>
      </c>
      <c r="X1157" s="102" t="s">
        <v>14</v>
      </c>
      <c r="Y1157" s="108">
        <v>4340</v>
      </c>
      <c r="Z1157" s="108">
        <v>9211101</v>
      </c>
      <c r="AA1157" s="139">
        <v>7.5954904192382725E-6</v>
      </c>
      <c r="AB1157" s="111" t="s">
        <v>2861</v>
      </c>
    </row>
    <row r="1158" spans="1:28" x14ac:dyDescent="0.25">
      <c r="A1158" s="97" t="s">
        <v>1947</v>
      </c>
      <c r="B1158" s="98">
        <v>9</v>
      </c>
      <c r="C1158" s="99" t="s">
        <v>1562</v>
      </c>
      <c r="D1158" s="99" t="s">
        <v>456</v>
      </c>
      <c r="E1158" s="97" t="s">
        <v>4</v>
      </c>
      <c r="F1158" s="100" t="s">
        <v>5</v>
      </c>
      <c r="G1158" s="99" t="s">
        <v>1288</v>
      </c>
      <c r="H1158" s="101">
        <v>43647</v>
      </c>
      <c r="I1158" s="101">
        <v>43748</v>
      </c>
      <c r="J1158" s="102" t="s">
        <v>6</v>
      </c>
      <c r="K1158" s="103" t="s">
        <v>7</v>
      </c>
      <c r="L1158" s="104" t="s">
        <v>8</v>
      </c>
      <c r="M1158" s="105">
        <v>0</v>
      </c>
      <c r="N1158" s="106">
        <v>352.33</v>
      </c>
      <c r="O1158" s="103" t="s">
        <v>44</v>
      </c>
      <c r="P1158" s="101">
        <v>43748</v>
      </c>
      <c r="Q1158" s="103" t="s">
        <v>25</v>
      </c>
      <c r="R1158" s="106">
        <v>352.33</v>
      </c>
      <c r="S1158" s="110"/>
      <c r="T1158" s="104"/>
      <c r="U1158" s="102" t="s">
        <v>11</v>
      </c>
      <c r="V1158" s="102" t="s">
        <v>12</v>
      </c>
      <c r="W1158" s="102" t="s">
        <v>13</v>
      </c>
      <c r="X1158" s="102" t="s">
        <v>14</v>
      </c>
      <c r="Y1158" s="108">
        <v>4340</v>
      </c>
      <c r="Z1158" s="108">
        <v>9211101</v>
      </c>
      <c r="AA1158" s="139">
        <v>8.109451937606728E-5</v>
      </c>
      <c r="AB1158" s="111" t="s">
        <v>2861</v>
      </c>
    </row>
    <row r="1159" spans="1:28" x14ac:dyDescent="0.25">
      <c r="A1159" s="97" t="s">
        <v>1947</v>
      </c>
      <c r="B1159" s="98">
        <v>9</v>
      </c>
      <c r="C1159" s="99" t="s">
        <v>1562</v>
      </c>
      <c r="D1159" s="99" t="s">
        <v>456</v>
      </c>
      <c r="E1159" s="97" t="s">
        <v>4</v>
      </c>
      <c r="F1159" s="100" t="s">
        <v>5</v>
      </c>
      <c r="G1159" s="99" t="s">
        <v>1288</v>
      </c>
      <c r="H1159" s="101">
        <v>43647</v>
      </c>
      <c r="I1159" s="101">
        <v>43748</v>
      </c>
      <c r="J1159" s="102" t="s">
        <v>6</v>
      </c>
      <c r="K1159" s="103" t="s">
        <v>7</v>
      </c>
      <c r="L1159" s="104" t="s">
        <v>8</v>
      </c>
      <c r="M1159" s="105">
        <v>0</v>
      </c>
      <c r="N1159" s="106">
        <v>16.5</v>
      </c>
      <c r="O1159" s="103" t="s">
        <v>44</v>
      </c>
      <c r="P1159" s="101">
        <v>43748</v>
      </c>
      <c r="Q1159" s="103" t="s">
        <v>25</v>
      </c>
      <c r="R1159" s="106">
        <v>16.5</v>
      </c>
      <c r="S1159" s="110"/>
      <c r="T1159" s="104"/>
      <c r="U1159" s="102" t="s">
        <v>11</v>
      </c>
      <c r="V1159" s="102" t="s">
        <v>12</v>
      </c>
      <c r="W1159" s="102" t="s">
        <v>13</v>
      </c>
      <c r="X1159" s="102" t="s">
        <v>14</v>
      </c>
      <c r="Y1159" s="108">
        <v>4340</v>
      </c>
      <c r="Z1159" s="108">
        <v>9211101</v>
      </c>
      <c r="AA1159" s="139">
        <v>3.7977452096191363E-6</v>
      </c>
      <c r="AB1159" s="111" t="s">
        <v>2861</v>
      </c>
    </row>
    <row r="1160" spans="1:28" x14ac:dyDescent="0.25">
      <c r="A1160" s="97" t="s">
        <v>1947</v>
      </c>
      <c r="B1160" s="98">
        <v>9</v>
      </c>
      <c r="C1160" s="99" t="s">
        <v>1562</v>
      </c>
      <c r="D1160" s="97" t="s">
        <v>456</v>
      </c>
      <c r="E1160" s="97" t="s">
        <v>4</v>
      </c>
      <c r="F1160" s="97" t="s">
        <v>5</v>
      </c>
      <c r="G1160" s="99" t="s">
        <v>1288</v>
      </c>
      <c r="H1160" s="101">
        <v>43647</v>
      </c>
      <c r="I1160" s="101">
        <v>43760</v>
      </c>
      <c r="J1160" s="102" t="s">
        <v>6</v>
      </c>
      <c r="K1160" s="103" t="s">
        <v>98</v>
      </c>
      <c r="L1160" s="97" t="s">
        <v>2165</v>
      </c>
      <c r="M1160" s="105">
        <v>0</v>
      </c>
      <c r="N1160" s="114">
        <v>50458.8</v>
      </c>
      <c r="O1160" s="103" t="s">
        <v>110</v>
      </c>
      <c r="P1160" s="101">
        <v>43760</v>
      </c>
      <c r="Q1160" s="103" t="s">
        <v>104</v>
      </c>
      <c r="R1160" s="105">
        <v>50458.8</v>
      </c>
      <c r="S1160" s="98"/>
      <c r="T1160" s="103"/>
      <c r="U1160" s="102" t="s">
        <v>11</v>
      </c>
      <c r="V1160" s="102" t="s">
        <v>12</v>
      </c>
      <c r="W1160" s="102" t="s">
        <v>13</v>
      </c>
      <c r="X1160" s="102" t="s">
        <v>14</v>
      </c>
      <c r="Y1160" s="113">
        <v>4300</v>
      </c>
      <c r="Z1160" s="113">
        <v>9211101</v>
      </c>
      <c r="AA1160" s="139">
        <v>1.798536418480489E-2</v>
      </c>
      <c r="AB1160" s="118" t="s">
        <v>2862</v>
      </c>
    </row>
    <row r="1161" spans="1:28" x14ac:dyDescent="0.25">
      <c r="A1161" s="97" t="s">
        <v>1947</v>
      </c>
      <c r="B1161" s="98">
        <v>9</v>
      </c>
      <c r="C1161" s="99" t="s">
        <v>1562</v>
      </c>
      <c r="D1161" s="97" t="s">
        <v>456</v>
      </c>
      <c r="E1161" s="97" t="s">
        <v>4</v>
      </c>
      <c r="F1161" s="97" t="s">
        <v>5</v>
      </c>
      <c r="G1161" s="99" t="s">
        <v>1288</v>
      </c>
      <c r="H1161" s="101">
        <v>43647</v>
      </c>
      <c r="I1161" s="101">
        <v>43760</v>
      </c>
      <c r="J1161" s="102" t="s">
        <v>6</v>
      </c>
      <c r="K1161" s="103" t="s">
        <v>98</v>
      </c>
      <c r="L1161" s="97" t="s">
        <v>2165</v>
      </c>
      <c r="M1161" s="105">
        <v>0</v>
      </c>
      <c r="N1161" s="114">
        <v>195</v>
      </c>
      <c r="O1161" s="103" t="s">
        <v>110</v>
      </c>
      <c r="P1161" s="101">
        <v>43760</v>
      </c>
      <c r="Q1161" s="103" t="s">
        <v>104</v>
      </c>
      <c r="R1161" s="105">
        <v>195</v>
      </c>
      <c r="S1161" s="98"/>
      <c r="T1161" s="103"/>
      <c r="U1161" s="102" t="s">
        <v>11</v>
      </c>
      <c r="V1161" s="102" t="s">
        <v>12</v>
      </c>
      <c r="W1161" s="102" t="s">
        <v>13</v>
      </c>
      <c r="X1161" s="102" t="s">
        <v>14</v>
      </c>
      <c r="Y1161" s="113">
        <v>4340</v>
      </c>
      <c r="Z1161" s="113">
        <v>9211101</v>
      </c>
      <c r="AA1161" s="139">
        <v>6.9505141145587168E-5</v>
      </c>
      <c r="AB1161" s="118" t="s">
        <v>2862</v>
      </c>
    </row>
    <row r="1162" spans="1:28" x14ac:dyDescent="0.25">
      <c r="A1162" s="97" t="s">
        <v>1947</v>
      </c>
      <c r="B1162" s="98">
        <v>9</v>
      </c>
      <c r="C1162" s="99" t="s">
        <v>1562</v>
      </c>
      <c r="D1162" s="97" t="s">
        <v>456</v>
      </c>
      <c r="E1162" s="97" t="s">
        <v>4</v>
      </c>
      <c r="F1162" s="97" t="s">
        <v>5</v>
      </c>
      <c r="G1162" s="99" t="s">
        <v>1288</v>
      </c>
      <c r="H1162" s="101">
        <v>43647</v>
      </c>
      <c r="I1162" s="101">
        <v>43760</v>
      </c>
      <c r="J1162" s="102" t="s">
        <v>6</v>
      </c>
      <c r="K1162" s="103" t="s">
        <v>98</v>
      </c>
      <c r="L1162" s="99" t="s">
        <v>2165</v>
      </c>
      <c r="M1162" s="105">
        <v>0</v>
      </c>
      <c r="N1162" s="114">
        <v>390</v>
      </c>
      <c r="O1162" s="103" t="s">
        <v>110</v>
      </c>
      <c r="P1162" s="101">
        <v>43760</v>
      </c>
      <c r="Q1162" s="103" t="s">
        <v>104</v>
      </c>
      <c r="R1162" s="105">
        <v>390</v>
      </c>
      <c r="S1162" s="98"/>
      <c r="T1162" s="103"/>
      <c r="U1162" s="102" t="s">
        <v>11</v>
      </c>
      <c r="V1162" s="102" t="s">
        <v>12</v>
      </c>
      <c r="W1162" s="102" t="s">
        <v>13</v>
      </c>
      <c r="X1162" s="102" t="s">
        <v>14</v>
      </c>
      <c r="Y1162" s="113">
        <v>4340</v>
      </c>
      <c r="Z1162" s="113">
        <v>9211101</v>
      </c>
      <c r="AA1162" s="139">
        <v>1.3901028229117434E-4</v>
      </c>
      <c r="AB1162" s="118" t="s">
        <v>2862</v>
      </c>
    </row>
    <row r="1163" spans="1:28" x14ac:dyDescent="0.25">
      <c r="A1163" s="97" t="s">
        <v>1947</v>
      </c>
      <c r="B1163" s="98">
        <v>9</v>
      </c>
      <c r="C1163" s="99" t="s">
        <v>1562</v>
      </c>
      <c r="D1163" s="97" t="s">
        <v>456</v>
      </c>
      <c r="E1163" s="97" t="s">
        <v>4</v>
      </c>
      <c r="F1163" s="97" t="s">
        <v>5</v>
      </c>
      <c r="G1163" s="99" t="s">
        <v>1288</v>
      </c>
      <c r="H1163" s="101">
        <v>43647</v>
      </c>
      <c r="I1163" s="101">
        <v>43760</v>
      </c>
      <c r="J1163" s="102" t="s">
        <v>6</v>
      </c>
      <c r="K1163" s="103" t="s">
        <v>98</v>
      </c>
      <c r="L1163" s="97" t="s">
        <v>2165</v>
      </c>
      <c r="M1163" s="105">
        <v>0</v>
      </c>
      <c r="N1163" s="114">
        <v>650</v>
      </c>
      <c r="O1163" s="103" t="s">
        <v>110</v>
      </c>
      <c r="P1163" s="101">
        <v>43760</v>
      </c>
      <c r="Q1163" s="103" t="s">
        <v>104</v>
      </c>
      <c r="R1163" s="105">
        <v>650</v>
      </c>
      <c r="S1163" s="98"/>
      <c r="T1163" s="103"/>
      <c r="U1163" s="102" t="s">
        <v>11</v>
      </c>
      <c r="V1163" s="102" t="s">
        <v>12</v>
      </c>
      <c r="W1163" s="102" t="s">
        <v>13</v>
      </c>
      <c r="X1163" s="102" t="s">
        <v>14</v>
      </c>
      <c r="Y1163" s="113">
        <v>4340</v>
      </c>
      <c r="Z1163" s="113">
        <v>9211101</v>
      </c>
      <c r="AA1163" s="109">
        <v>2.3168380381862388E-4</v>
      </c>
      <c r="AB1163" s="118" t="s">
        <v>2862</v>
      </c>
    </row>
    <row r="1164" spans="1:28" x14ac:dyDescent="0.25">
      <c r="A1164" s="97" t="s">
        <v>1947</v>
      </c>
      <c r="B1164" s="98">
        <v>9</v>
      </c>
      <c r="C1164" s="99" t="s">
        <v>1562</v>
      </c>
      <c r="D1164" s="97" t="s">
        <v>456</v>
      </c>
      <c r="E1164" s="97" t="s">
        <v>4</v>
      </c>
      <c r="F1164" s="97" t="s">
        <v>5</v>
      </c>
      <c r="G1164" s="99" t="s">
        <v>1288</v>
      </c>
      <c r="H1164" s="101">
        <v>43647</v>
      </c>
      <c r="I1164" s="101">
        <v>43760</v>
      </c>
      <c r="J1164" s="102" t="s">
        <v>6</v>
      </c>
      <c r="K1164" s="103" t="s">
        <v>98</v>
      </c>
      <c r="L1164" s="99" t="s">
        <v>2165</v>
      </c>
      <c r="M1164" s="105">
        <v>0</v>
      </c>
      <c r="N1164" s="114">
        <v>1235</v>
      </c>
      <c r="O1164" s="103" t="s">
        <v>110</v>
      </c>
      <c r="P1164" s="101">
        <v>43760</v>
      </c>
      <c r="Q1164" s="103" t="s">
        <v>104</v>
      </c>
      <c r="R1164" s="105">
        <v>1235</v>
      </c>
      <c r="S1164" s="98"/>
      <c r="T1164" s="103"/>
      <c r="U1164" s="102" t="s">
        <v>11</v>
      </c>
      <c r="V1164" s="102" t="s">
        <v>12</v>
      </c>
      <c r="W1164" s="102" t="s">
        <v>13</v>
      </c>
      <c r="X1164" s="102" t="s">
        <v>14</v>
      </c>
      <c r="Y1164" s="113">
        <v>4340</v>
      </c>
      <c r="Z1164" s="113">
        <v>9211101</v>
      </c>
      <c r="AA1164" s="139">
        <v>4.4019922725538536E-4</v>
      </c>
      <c r="AB1164" s="118" t="s">
        <v>2862</v>
      </c>
    </row>
    <row r="1165" spans="1:28" x14ac:dyDescent="0.25">
      <c r="A1165" s="97" t="s">
        <v>1947</v>
      </c>
      <c r="B1165" s="98">
        <v>9</v>
      </c>
      <c r="C1165" s="99" t="s">
        <v>1562</v>
      </c>
      <c r="D1165" s="97" t="s">
        <v>456</v>
      </c>
      <c r="E1165" s="97" t="s">
        <v>4</v>
      </c>
      <c r="F1165" s="100" t="s">
        <v>5</v>
      </c>
      <c r="G1165" s="97" t="s">
        <v>1288</v>
      </c>
      <c r="H1165" s="101">
        <v>43647</v>
      </c>
      <c r="I1165" s="101">
        <v>43760</v>
      </c>
      <c r="J1165" s="102" t="s">
        <v>6</v>
      </c>
      <c r="K1165" s="103" t="s">
        <v>98</v>
      </c>
      <c r="L1165" s="104" t="s">
        <v>2165</v>
      </c>
      <c r="M1165" s="105">
        <v>0</v>
      </c>
      <c r="N1165" s="106">
        <v>1513.2</v>
      </c>
      <c r="O1165" s="103" t="s">
        <v>110</v>
      </c>
      <c r="P1165" s="101">
        <v>43760</v>
      </c>
      <c r="Q1165" s="103" t="s">
        <v>104</v>
      </c>
      <c r="R1165" s="106">
        <v>1513.2</v>
      </c>
      <c r="S1165" s="98"/>
      <c r="T1165" s="104"/>
      <c r="U1165" s="102" t="s">
        <v>11</v>
      </c>
      <c r="V1165" s="102" t="s">
        <v>12</v>
      </c>
      <c r="W1165" s="102" t="s">
        <v>13</v>
      </c>
      <c r="X1165" s="102" t="s">
        <v>14</v>
      </c>
      <c r="Y1165" s="108">
        <v>4340</v>
      </c>
      <c r="Z1165" s="108">
        <v>9211101</v>
      </c>
      <c r="AA1165" s="139">
        <v>5.3935989528975639E-4</v>
      </c>
      <c r="AB1165" s="99" t="s">
        <v>2862</v>
      </c>
    </row>
    <row r="1166" spans="1:28" x14ac:dyDescent="0.25">
      <c r="A1166" s="97" t="s">
        <v>1947</v>
      </c>
      <c r="B1166" s="98">
        <v>9</v>
      </c>
      <c r="C1166" s="99" t="s">
        <v>1562</v>
      </c>
      <c r="D1166" s="97" t="s">
        <v>456</v>
      </c>
      <c r="E1166" s="97" t="s">
        <v>4</v>
      </c>
      <c r="F1166" s="100" t="s">
        <v>5</v>
      </c>
      <c r="G1166" s="97" t="s">
        <v>1288</v>
      </c>
      <c r="H1166" s="101">
        <v>43647</v>
      </c>
      <c r="I1166" s="101">
        <v>43760</v>
      </c>
      <c r="J1166" s="102" t="s">
        <v>6</v>
      </c>
      <c r="K1166" s="103" t="s">
        <v>98</v>
      </c>
      <c r="L1166" s="104" t="s">
        <v>2165</v>
      </c>
      <c r="M1166" s="105">
        <v>0</v>
      </c>
      <c r="N1166" s="106">
        <v>4163.8999999999996</v>
      </c>
      <c r="O1166" s="103" t="s">
        <v>110</v>
      </c>
      <c r="P1166" s="101">
        <v>43760</v>
      </c>
      <c r="Q1166" s="103" t="s">
        <v>104</v>
      </c>
      <c r="R1166" s="106">
        <v>4163.8999999999996</v>
      </c>
      <c r="S1166" s="98"/>
      <c r="T1166" s="104"/>
      <c r="U1166" s="102" t="s">
        <v>11</v>
      </c>
      <c r="V1166" s="102" t="s">
        <v>12</v>
      </c>
      <c r="W1166" s="102" t="s">
        <v>13</v>
      </c>
      <c r="X1166" s="102" t="s">
        <v>14</v>
      </c>
      <c r="Y1166" s="108">
        <v>4340</v>
      </c>
      <c r="Z1166" s="108">
        <v>9211101</v>
      </c>
      <c r="AA1166" s="139">
        <v>1.4841664472621044E-3</v>
      </c>
      <c r="AB1166" s="99" t="s">
        <v>2862</v>
      </c>
    </row>
    <row r="1167" spans="1:28" x14ac:dyDescent="0.25">
      <c r="A1167" s="97" t="s">
        <v>1947</v>
      </c>
      <c r="B1167" s="98">
        <v>9</v>
      </c>
      <c r="C1167" s="99" t="s">
        <v>1562</v>
      </c>
      <c r="D1167" s="97" t="s">
        <v>456</v>
      </c>
      <c r="E1167" s="97" t="s">
        <v>4</v>
      </c>
      <c r="F1167" s="100" t="s">
        <v>5</v>
      </c>
      <c r="G1167" s="97" t="s">
        <v>1287</v>
      </c>
      <c r="H1167" s="101">
        <v>43647</v>
      </c>
      <c r="I1167" s="101">
        <v>43753</v>
      </c>
      <c r="J1167" s="102" t="s">
        <v>6</v>
      </c>
      <c r="K1167" s="103" t="s">
        <v>179</v>
      </c>
      <c r="L1167" s="104" t="s">
        <v>180</v>
      </c>
      <c r="M1167" s="105">
        <v>0</v>
      </c>
      <c r="N1167" s="106">
        <v>13003.22</v>
      </c>
      <c r="O1167" s="103" t="s">
        <v>215</v>
      </c>
      <c r="P1167" s="101">
        <v>43753</v>
      </c>
      <c r="Q1167" s="103" t="s">
        <v>210</v>
      </c>
      <c r="R1167" s="106">
        <v>13003.22</v>
      </c>
      <c r="S1167" s="98"/>
      <c r="T1167" s="104"/>
      <c r="U1167" s="102" t="s">
        <v>11</v>
      </c>
      <c r="V1167" s="102" t="s">
        <v>12</v>
      </c>
      <c r="W1167" s="102" t="s">
        <v>13</v>
      </c>
      <c r="X1167" s="102" t="s">
        <v>14</v>
      </c>
      <c r="Y1167" s="108">
        <v>4400</v>
      </c>
      <c r="Z1167" s="108">
        <v>9211101</v>
      </c>
      <c r="AA1167" s="139">
        <v>1.638680007175641E-2</v>
      </c>
      <c r="AB1167" s="99" t="s">
        <v>1500</v>
      </c>
    </row>
    <row r="1168" spans="1:28" x14ac:dyDescent="0.25">
      <c r="A1168" s="97" t="s">
        <v>2306</v>
      </c>
      <c r="B1168" s="98">
        <v>9</v>
      </c>
      <c r="C1168" s="97" t="s">
        <v>318</v>
      </c>
      <c r="D1168" s="97" t="s">
        <v>456</v>
      </c>
      <c r="E1168" s="97" t="s">
        <v>4</v>
      </c>
      <c r="F1168" s="100" t="s">
        <v>658</v>
      </c>
      <c r="G1168" s="97" t="s">
        <v>1233</v>
      </c>
      <c r="H1168" s="101">
        <v>44292</v>
      </c>
      <c r="I1168" s="101">
        <v>44342</v>
      </c>
      <c r="J1168" s="102" t="s">
        <v>1051</v>
      </c>
      <c r="K1168" s="103" t="s">
        <v>2304</v>
      </c>
      <c r="L1168" s="104" t="s">
        <v>2363</v>
      </c>
      <c r="M1168" s="105">
        <v>0</v>
      </c>
      <c r="N1168" s="106">
        <v>40000</v>
      </c>
      <c r="O1168" s="103" t="s">
        <v>2591</v>
      </c>
      <c r="P1168" s="101">
        <v>44342</v>
      </c>
      <c r="Q1168" s="103" t="s">
        <v>2592</v>
      </c>
      <c r="R1168" s="106">
        <v>40000</v>
      </c>
      <c r="S1168" s="98"/>
      <c r="T1168" s="104"/>
      <c r="U1168" s="102" t="s">
        <v>11</v>
      </c>
      <c r="V1168" s="102" t="s">
        <v>12</v>
      </c>
      <c r="W1168" s="102" t="s">
        <v>13</v>
      </c>
      <c r="X1168" s="102" t="s">
        <v>14</v>
      </c>
      <c r="Y1168" s="108">
        <v>6250</v>
      </c>
      <c r="Z1168" s="108">
        <v>9211101</v>
      </c>
      <c r="AA1168" s="139">
        <v>0.48484848484848486</v>
      </c>
      <c r="AB1168" s="99" t="s">
        <v>2307</v>
      </c>
    </row>
    <row r="1169" spans="1:28" x14ac:dyDescent="0.25">
      <c r="A1169" s="97" t="s">
        <v>1946</v>
      </c>
      <c r="B1169" s="98">
        <v>9</v>
      </c>
      <c r="C1169" s="97" t="s">
        <v>1566</v>
      </c>
      <c r="D1169" s="97" t="s">
        <v>456</v>
      </c>
      <c r="E1169" s="97" t="s">
        <v>4</v>
      </c>
      <c r="F1169" s="100" t="s">
        <v>591</v>
      </c>
      <c r="G1169" s="97" t="s">
        <v>1231</v>
      </c>
      <c r="H1169" s="101">
        <v>43971</v>
      </c>
      <c r="I1169" s="101">
        <v>44060</v>
      </c>
      <c r="J1169" s="102" t="s">
        <v>1051</v>
      </c>
      <c r="K1169" s="103" t="s">
        <v>831</v>
      </c>
      <c r="L1169" s="104" t="s">
        <v>855</v>
      </c>
      <c r="M1169" s="105">
        <v>0</v>
      </c>
      <c r="N1169" s="106">
        <v>2800</v>
      </c>
      <c r="O1169" s="103" t="s">
        <v>1129</v>
      </c>
      <c r="P1169" s="101">
        <v>44060</v>
      </c>
      <c r="Q1169" s="103" t="s">
        <v>1121</v>
      </c>
      <c r="R1169" s="106">
        <v>2800</v>
      </c>
      <c r="S1169" s="98"/>
      <c r="T1169" s="104"/>
      <c r="U1169" s="102" t="s">
        <v>11</v>
      </c>
      <c r="V1169" s="102" t="s">
        <v>12</v>
      </c>
      <c r="W1169" s="102" t="s">
        <v>13</v>
      </c>
      <c r="X1169" s="102" t="s">
        <v>14</v>
      </c>
      <c r="Y1169" s="108">
        <v>5850</v>
      </c>
      <c r="Z1169" s="108">
        <v>9211101</v>
      </c>
      <c r="AA1169" s="139">
        <v>1</v>
      </c>
      <c r="AB1169" s="99" t="s">
        <v>1207</v>
      </c>
    </row>
    <row r="1170" spans="1:28" x14ac:dyDescent="0.25">
      <c r="A1170" s="97" t="s">
        <v>1948</v>
      </c>
      <c r="B1170" s="98">
        <v>9</v>
      </c>
      <c r="C1170" s="97" t="s">
        <v>318</v>
      </c>
      <c r="D1170" s="97" t="s">
        <v>456</v>
      </c>
      <c r="E1170" s="97" t="s">
        <v>441</v>
      </c>
      <c r="F1170" s="100" t="s">
        <v>442</v>
      </c>
      <c r="G1170" s="97" t="s">
        <v>318</v>
      </c>
      <c r="H1170" s="101">
        <v>43647</v>
      </c>
      <c r="I1170" s="101">
        <v>43816</v>
      </c>
      <c r="J1170" s="102" t="s">
        <v>6</v>
      </c>
      <c r="K1170" s="103"/>
      <c r="L1170" s="104" t="s">
        <v>513</v>
      </c>
      <c r="M1170" s="105">
        <v>0</v>
      </c>
      <c r="N1170" s="106">
        <v>20840.810000000001</v>
      </c>
      <c r="O1170" s="103" t="s">
        <v>483</v>
      </c>
      <c r="P1170" s="101">
        <v>43816</v>
      </c>
      <c r="Q1170" s="103" t="s">
        <v>520</v>
      </c>
      <c r="R1170" s="106">
        <v>20840.810000000001</v>
      </c>
      <c r="S1170" s="98"/>
      <c r="T1170" s="104"/>
      <c r="U1170" s="102" t="s">
        <v>11</v>
      </c>
      <c r="V1170" s="102" t="s">
        <v>12</v>
      </c>
      <c r="W1170" s="102" t="s">
        <v>13</v>
      </c>
      <c r="X1170" s="102" t="s">
        <v>14</v>
      </c>
      <c r="Y1170" s="108">
        <v>6250</v>
      </c>
      <c r="Z1170" s="108">
        <v>9211105</v>
      </c>
      <c r="AA1170" s="139">
        <v>4.5569480480009026E-3</v>
      </c>
      <c r="AB1170" s="99" t="s">
        <v>1024</v>
      </c>
    </row>
    <row r="1171" spans="1:28" x14ac:dyDescent="0.25">
      <c r="A1171" s="97" t="s">
        <v>1948</v>
      </c>
      <c r="B1171" s="98">
        <v>9</v>
      </c>
      <c r="C1171" s="97" t="s">
        <v>318</v>
      </c>
      <c r="D1171" s="97" t="s">
        <v>456</v>
      </c>
      <c r="E1171" s="97" t="s">
        <v>441</v>
      </c>
      <c r="F1171" s="100" t="s">
        <v>442</v>
      </c>
      <c r="G1171" s="97" t="s">
        <v>318</v>
      </c>
      <c r="H1171" s="101">
        <v>43647</v>
      </c>
      <c r="I1171" s="101">
        <v>44364</v>
      </c>
      <c r="J1171" s="102" t="s">
        <v>1051</v>
      </c>
      <c r="K1171" s="103"/>
      <c r="L1171" s="104" t="s">
        <v>513</v>
      </c>
      <c r="M1171" s="105">
        <v>0</v>
      </c>
      <c r="N1171" s="106">
        <v>187567.34</v>
      </c>
      <c r="O1171" s="103" t="s">
        <v>1085</v>
      </c>
      <c r="P1171" s="101">
        <v>44364</v>
      </c>
      <c r="Q1171" s="103" t="s">
        <v>2674</v>
      </c>
      <c r="R1171" s="106">
        <v>187567.34</v>
      </c>
      <c r="S1171" s="98"/>
      <c r="T1171" s="104"/>
      <c r="U1171" s="102" t="s">
        <v>11</v>
      </c>
      <c r="V1171" s="102" t="s">
        <v>12</v>
      </c>
      <c r="W1171" s="102" t="s">
        <v>13</v>
      </c>
      <c r="X1171" s="102" t="s">
        <v>14</v>
      </c>
      <c r="Y1171" s="108">
        <v>6250</v>
      </c>
      <c r="Z1171" s="108">
        <v>9211105</v>
      </c>
      <c r="AA1171" s="139">
        <v>4.1012543364759894E-2</v>
      </c>
      <c r="AB1171" s="99" t="s">
        <v>1024</v>
      </c>
    </row>
    <row r="1172" spans="1:28" x14ac:dyDescent="0.25">
      <c r="A1172" s="97" t="s">
        <v>1948</v>
      </c>
      <c r="B1172" s="98">
        <v>9</v>
      </c>
      <c r="C1172" s="97" t="s">
        <v>318</v>
      </c>
      <c r="D1172" s="97" t="s">
        <v>456</v>
      </c>
      <c r="E1172" s="97" t="s">
        <v>441</v>
      </c>
      <c r="F1172" s="100" t="s">
        <v>442</v>
      </c>
      <c r="G1172" s="97" t="s">
        <v>318</v>
      </c>
      <c r="H1172" s="101">
        <v>43647</v>
      </c>
      <c r="I1172" s="101">
        <v>45673</v>
      </c>
      <c r="J1172" s="102" t="s">
        <v>2726</v>
      </c>
      <c r="K1172" s="103" t="s">
        <v>457</v>
      </c>
      <c r="L1172" s="104" t="s">
        <v>513</v>
      </c>
      <c r="M1172" s="105">
        <v>10968.850000000006</v>
      </c>
      <c r="N1172" s="106">
        <v>10968.850000000006</v>
      </c>
      <c r="O1172" s="103"/>
      <c r="P1172" s="101"/>
      <c r="Q1172" s="103"/>
      <c r="R1172" s="106">
        <v>0</v>
      </c>
      <c r="S1172" s="98"/>
      <c r="T1172" s="104"/>
      <c r="U1172" s="102" t="s">
        <v>11</v>
      </c>
      <c r="V1172" s="102" t="s">
        <v>12</v>
      </c>
      <c r="W1172" s="102" t="s">
        <v>13</v>
      </c>
      <c r="X1172" s="102" t="s">
        <v>14</v>
      </c>
      <c r="Y1172" s="108">
        <v>6250</v>
      </c>
      <c r="Z1172" s="108">
        <v>9211105</v>
      </c>
      <c r="AA1172" s="139">
        <v>0</v>
      </c>
      <c r="AB1172" s="99" t="s">
        <v>1024</v>
      </c>
    </row>
    <row r="1173" spans="1:28" x14ac:dyDescent="0.25">
      <c r="A1173" s="97" t="s">
        <v>2169</v>
      </c>
      <c r="B1173" s="98">
        <v>9</v>
      </c>
      <c r="C1173" s="97" t="s">
        <v>1655</v>
      </c>
      <c r="D1173" s="97" t="s">
        <v>456</v>
      </c>
      <c r="E1173" s="97" t="s">
        <v>1266</v>
      </c>
      <c r="F1173" s="100" t="s">
        <v>418</v>
      </c>
      <c r="G1173" s="97" t="s">
        <v>3138</v>
      </c>
      <c r="H1173" s="101">
        <v>44272</v>
      </c>
      <c r="I1173" s="101">
        <v>44285</v>
      </c>
      <c r="J1173" s="102" t="s">
        <v>1051</v>
      </c>
      <c r="K1173" s="103" t="s">
        <v>2166</v>
      </c>
      <c r="L1173" s="104" t="s">
        <v>2271</v>
      </c>
      <c r="M1173" s="105">
        <v>0</v>
      </c>
      <c r="N1173" s="106">
        <v>900</v>
      </c>
      <c r="O1173" s="103" t="s">
        <v>271</v>
      </c>
      <c r="P1173" s="101">
        <v>44285</v>
      </c>
      <c r="Q1173" s="103" t="s">
        <v>2274</v>
      </c>
      <c r="R1173" s="106">
        <v>900</v>
      </c>
      <c r="S1173" s="98" t="s">
        <v>2373</v>
      </c>
      <c r="T1173" s="104"/>
      <c r="U1173" s="102" t="s">
        <v>11</v>
      </c>
      <c r="V1173" s="102" t="s">
        <v>12</v>
      </c>
      <c r="W1173" s="102" t="s">
        <v>13</v>
      </c>
      <c r="X1173" s="102" t="s">
        <v>14</v>
      </c>
      <c r="Y1173" s="108">
        <v>6230</v>
      </c>
      <c r="Z1173" s="108">
        <v>9211103</v>
      </c>
      <c r="AA1173" s="139">
        <v>0.12684989429175475</v>
      </c>
      <c r="AB1173" s="99" t="s">
        <v>2177</v>
      </c>
    </row>
    <row r="1174" spans="1:28" x14ac:dyDescent="0.25">
      <c r="A1174" s="97" t="s">
        <v>1949</v>
      </c>
      <c r="B1174" s="98">
        <v>9</v>
      </c>
      <c r="C1174" s="97" t="s">
        <v>1571</v>
      </c>
      <c r="D1174" s="97" t="s">
        <v>456</v>
      </c>
      <c r="E1174" s="97" t="s">
        <v>1266</v>
      </c>
      <c r="F1174" s="100" t="s">
        <v>395</v>
      </c>
      <c r="G1174" s="97" t="s">
        <v>351</v>
      </c>
      <c r="H1174" s="101">
        <v>44124</v>
      </c>
      <c r="I1174" s="101">
        <v>44232</v>
      </c>
      <c r="J1174" s="102" t="s">
        <v>1051</v>
      </c>
      <c r="K1174" s="103"/>
      <c r="L1174" s="104" t="s">
        <v>1385</v>
      </c>
      <c r="M1174" s="105">
        <v>0</v>
      </c>
      <c r="N1174" s="106">
        <v>7275</v>
      </c>
      <c r="O1174" s="103">
        <v>28230</v>
      </c>
      <c r="P1174" s="101">
        <v>44232</v>
      </c>
      <c r="Q1174" s="103" t="s">
        <v>1706</v>
      </c>
      <c r="R1174" s="106">
        <v>7275</v>
      </c>
      <c r="S1174" s="98" t="s">
        <v>2373</v>
      </c>
      <c r="T1174" s="104"/>
      <c r="U1174" s="102" t="s">
        <v>11</v>
      </c>
      <c r="V1174" s="102" t="s">
        <v>12</v>
      </c>
      <c r="W1174" s="102" t="s">
        <v>13</v>
      </c>
      <c r="X1174" s="102" t="s">
        <v>14</v>
      </c>
      <c r="Y1174" s="108">
        <v>6210</v>
      </c>
      <c r="Z1174" s="108">
        <v>9211103</v>
      </c>
      <c r="AA1174" s="139">
        <v>1.8653846153846153E-2</v>
      </c>
      <c r="AB1174" s="99" t="s">
        <v>1343</v>
      </c>
    </row>
    <row r="1175" spans="1:28" x14ac:dyDescent="0.25">
      <c r="A1175" s="97" t="s">
        <v>1949</v>
      </c>
      <c r="B1175" s="98">
        <v>9</v>
      </c>
      <c r="C1175" s="97" t="s">
        <v>1571</v>
      </c>
      <c r="D1175" s="97" t="s">
        <v>456</v>
      </c>
      <c r="E1175" s="97" t="s">
        <v>1266</v>
      </c>
      <c r="F1175" s="100" t="s">
        <v>395</v>
      </c>
      <c r="G1175" s="97" t="s">
        <v>351</v>
      </c>
      <c r="H1175" s="101">
        <v>44124</v>
      </c>
      <c r="I1175" s="101">
        <v>44236</v>
      </c>
      <c r="J1175" s="102" t="s">
        <v>1051</v>
      </c>
      <c r="K1175" s="103"/>
      <c r="L1175" s="104" t="s">
        <v>1385</v>
      </c>
      <c r="M1175" s="105">
        <v>0</v>
      </c>
      <c r="N1175" s="106">
        <v>7275</v>
      </c>
      <c r="O1175" s="103">
        <v>28291</v>
      </c>
      <c r="P1175" s="101">
        <v>44236</v>
      </c>
      <c r="Q1175" s="103" t="s">
        <v>1735</v>
      </c>
      <c r="R1175" s="106">
        <v>7275</v>
      </c>
      <c r="S1175" s="98" t="s">
        <v>2373</v>
      </c>
      <c r="T1175" s="104"/>
      <c r="U1175" s="102" t="s">
        <v>11</v>
      </c>
      <c r="V1175" s="102" t="s">
        <v>12</v>
      </c>
      <c r="W1175" s="102" t="s">
        <v>13</v>
      </c>
      <c r="X1175" s="102" t="s">
        <v>14</v>
      </c>
      <c r="Y1175" s="108">
        <v>6210</v>
      </c>
      <c r="Z1175" s="108">
        <v>9211103</v>
      </c>
      <c r="AA1175" s="139">
        <v>1.8653846153846153E-2</v>
      </c>
      <c r="AB1175" s="99" t="s">
        <v>1343</v>
      </c>
    </row>
    <row r="1176" spans="1:28" x14ac:dyDescent="0.25">
      <c r="A1176" s="97" t="s">
        <v>1949</v>
      </c>
      <c r="B1176" s="98">
        <v>9</v>
      </c>
      <c r="C1176" s="97" t="s">
        <v>1571</v>
      </c>
      <c r="D1176" s="97" t="s">
        <v>456</v>
      </c>
      <c r="E1176" s="97" t="s">
        <v>1266</v>
      </c>
      <c r="F1176" s="100" t="s">
        <v>395</v>
      </c>
      <c r="G1176" s="97" t="s">
        <v>351</v>
      </c>
      <c r="H1176" s="101">
        <v>44124</v>
      </c>
      <c r="I1176" s="101">
        <v>44279</v>
      </c>
      <c r="J1176" s="102" t="s">
        <v>1051</v>
      </c>
      <c r="K1176" s="103"/>
      <c r="L1176" s="104" t="s">
        <v>1385</v>
      </c>
      <c r="M1176" s="105">
        <v>0</v>
      </c>
      <c r="N1176" s="106">
        <v>7275</v>
      </c>
      <c r="O1176" s="103">
        <v>28387</v>
      </c>
      <c r="P1176" s="101">
        <v>44279</v>
      </c>
      <c r="Q1176" s="103" t="s">
        <v>2253</v>
      </c>
      <c r="R1176" s="106">
        <v>7275</v>
      </c>
      <c r="S1176" s="98" t="s">
        <v>2373</v>
      </c>
      <c r="T1176" s="104"/>
      <c r="U1176" s="102" t="s">
        <v>11</v>
      </c>
      <c r="V1176" s="102" t="s">
        <v>12</v>
      </c>
      <c r="W1176" s="102" t="s">
        <v>13</v>
      </c>
      <c r="X1176" s="102" t="s">
        <v>14</v>
      </c>
      <c r="Y1176" s="108">
        <v>6210</v>
      </c>
      <c r="Z1176" s="108">
        <v>9211103</v>
      </c>
      <c r="AA1176" s="139">
        <v>1.8653846153846153E-2</v>
      </c>
      <c r="AB1176" s="99" t="s">
        <v>1343</v>
      </c>
    </row>
    <row r="1177" spans="1:28" x14ac:dyDescent="0.25">
      <c r="A1177" s="97" t="s">
        <v>1949</v>
      </c>
      <c r="B1177" s="98">
        <v>9</v>
      </c>
      <c r="C1177" s="97" t="s">
        <v>1571</v>
      </c>
      <c r="D1177" s="97" t="s">
        <v>456</v>
      </c>
      <c r="E1177" s="97" t="s">
        <v>1266</v>
      </c>
      <c r="F1177" s="100" t="s">
        <v>395</v>
      </c>
      <c r="G1177" s="97" t="s">
        <v>351</v>
      </c>
      <c r="H1177" s="101">
        <v>44124</v>
      </c>
      <c r="I1177" s="101">
        <v>44342</v>
      </c>
      <c r="J1177" s="102" t="s">
        <v>1051</v>
      </c>
      <c r="K1177" s="103"/>
      <c r="L1177" s="104" t="s">
        <v>1385</v>
      </c>
      <c r="M1177" s="105">
        <v>0</v>
      </c>
      <c r="N1177" s="106">
        <v>2425</v>
      </c>
      <c r="O1177" s="103">
        <v>28516</v>
      </c>
      <c r="P1177" s="101">
        <v>44342</v>
      </c>
      <c r="Q1177" s="103" t="s">
        <v>2570</v>
      </c>
      <c r="R1177" s="106">
        <v>2425</v>
      </c>
      <c r="S1177" s="98" t="s">
        <v>2373</v>
      </c>
      <c r="T1177" s="104"/>
      <c r="U1177" s="102" t="s">
        <v>11</v>
      </c>
      <c r="V1177" s="102" t="s">
        <v>12</v>
      </c>
      <c r="W1177" s="102" t="s">
        <v>13</v>
      </c>
      <c r="X1177" s="102" t="s">
        <v>14</v>
      </c>
      <c r="Y1177" s="108">
        <v>6210</v>
      </c>
      <c r="Z1177" s="108">
        <v>9211103</v>
      </c>
      <c r="AA1177" s="139">
        <v>6.2179487179487179E-3</v>
      </c>
      <c r="AB1177" s="99" t="s">
        <v>1343</v>
      </c>
    </row>
    <row r="1178" spans="1:28" x14ac:dyDescent="0.25">
      <c r="A1178" s="97" t="s">
        <v>1949</v>
      </c>
      <c r="B1178" s="98">
        <v>9</v>
      </c>
      <c r="C1178" s="97" t="s">
        <v>1571</v>
      </c>
      <c r="D1178" s="97" t="s">
        <v>456</v>
      </c>
      <c r="E1178" s="97" t="s">
        <v>1266</v>
      </c>
      <c r="F1178" s="100" t="s">
        <v>395</v>
      </c>
      <c r="G1178" s="97" t="s">
        <v>351</v>
      </c>
      <c r="H1178" s="101">
        <v>44124</v>
      </c>
      <c r="I1178" s="101">
        <v>44342</v>
      </c>
      <c r="J1178" s="102" t="s">
        <v>1051</v>
      </c>
      <c r="K1178" s="103"/>
      <c r="L1178" s="104" t="s">
        <v>1385</v>
      </c>
      <c r="M1178" s="105">
        <v>0</v>
      </c>
      <c r="N1178" s="106">
        <v>9700</v>
      </c>
      <c r="O1178" s="103">
        <v>28610</v>
      </c>
      <c r="P1178" s="101">
        <v>44342</v>
      </c>
      <c r="Q1178" s="103" t="s">
        <v>2570</v>
      </c>
      <c r="R1178" s="106">
        <v>9700</v>
      </c>
      <c r="S1178" s="98" t="s">
        <v>2373</v>
      </c>
      <c r="T1178" s="104"/>
      <c r="U1178" s="102" t="s">
        <v>11</v>
      </c>
      <c r="V1178" s="102" t="s">
        <v>12</v>
      </c>
      <c r="W1178" s="102" t="s">
        <v>13</v>
      </c>
      <c r="X1178" s="102" t="s">
        <v>14</v>
      </c>
      <c r="Y1178" s="108">
        <v>6210</v>
      </c>
      <c r="Z1178" s="108">
        <v>9211103</v>
      </c>
      <c r="AA1178" s="139">
        <v>2.4871794871794872E-2</v>
      </c>
      <c r="AB1178" s="99" t="s">
        <v>1343</v>
      </c>
    </row>
    <row r="1179" spans="1:28" x14ac:dyDescent="0.25">
      <c r="A1179" s="97" t="s">
        <v>1949</v>
      </c>
      <c r="B1179" s="98">
        <v>9</v>
      </c>
      <c r="C1179" s="97" t="s">
        <v>1571</v>
      </c>
      <c r="D1179" s="97" t="s">
        <v>456</v>
      </c>
      <c r="E1179" s="97" t="s">
        <v>1266</v>
      </c>
      <c r="F1179" s="100" t="s">
        <v>395</v>
      </c>
      <c r="G1179" s="97" t="s">
        <v>351</v>
      </c>
      <c r="H1179" s="101">
        <v>44124</v>
      </c>
      <c r="I1179" s="101">
        <v>44370</v>
      </c>
      <c r="J1179" s="102" t="s">
        <v>1051</v>
      </c>
      <c r="K1179" s="103"/>
      <c r="L1179" s="104" t="s">
        <v>1385</v>
      </c>
      <c r="M1179" s="105">
        <v>0</v>
      </c>
      <c r="N1179" s="106">
        <v>1455</v>
      </c>
      <c r="O1179" s="103">
        <v>28686</v>
      </c>
      <c r="P1179" s="101">
        <v>44370</v>
      </c>
      <c r="Q1179" s="103" t="s">
        <v>2707</v>
      </c>
      <c r="R1179" s="106">
        <v>1455</v>
      </c>
      <c r="S1179" s="98" t="s">
        <v>2373</v>
      </c>
      <c r="T1179" s="104"/>
      <c r="U1179" s="102" t="s">
        <v>11</v>
      </c>
      <c r="V1179" s="102" t="s">
        <v>12</v>
      </c>
      <c r="W1179" s="102" t="s">
        <v>13</v>
      </c>
      <c r="X1179" s="102" t="s">
        <v>14</v>
      </c>
      <c r="Y1179" s="108">
        <v>6210</v>
      </c>
      <c r="Z1179" s="108">
        <v>9211103</v>
      </c>
      <c r="AA1179" s="139">
        <v>3.7307692307692306E-3</v>
      </c>
      <c r="AB1179" s="97" t="s">
        <v>1343</v>
      </c>
    </row>
    <row r="1180" spans="1:28" x14ac:dyDescent="0.25">
      <c r="A1180" s="97" t="s">
        <v>1949</v>
      </c>
      <c r="B1180" s="98">
        <v>9</v>
      </c>
      <c r="C1180" s="99" t="s">
        <v>1571</v>
      </c>
      <c r="D1180" s="99" t="s">
        <v>456</v>
      </c>
      <c r="E1180" s="97" t="s">
        <v>1266</v>
      </c>
      <c r="F1180" s="99" t="s">
        <v>395</v>
      </c>
      <c r="G1180" s="99" t="s">
        <v>351</v>
      </c>
      <c r="H1180" s="101">
        <v>44124</v>
      </c>
      <c r="I1180" s="101">
        <v>44448</v>
      </c>
      <c r="J1180" s="102" t="s">
        <v>2726</v>
      </c>
      <c r="K1180" s="103"/>
      <c r="L1180" s="99" t="s">
        <v>1385</v>
      </c>
      <c r="M1180" s="105">
        <v>0</v>
      </c>
      <c r="N1180" s="105">
        <v>970</v>
      </c>
      <c r="O1180" s="103">
        <v>28835</v>
      </c>
      <c r="P1180" s="101">
        <v>44448</v>
      </c>
      <c r="Q1180" s="103" t="s">
        <v>2972</v>
      </c>
      <c r="R1180" s="105">
        <v>970</v>
      </c>
      <c r="S1180" s="110" t="s">
        <v>2373</v>
      </c>
      <c r="T1180" s="97"/>
      <c r="U1180" s="102" t="s">
        <v>11</v>
      </c>
      <c r="V1180" s="102" t="s">
        <v>12</v>
      </c>
      <c r="W1180" s="102" t="s">
        <v>13</v>
      </c>
      <c r="X1180" s="102" t="s">
        <v>14</v>
      </c>
      <c r="Y1180" s="113">
        <v>6210</v>
      </c>
      <c r="Z1180" s="113">
        <v>9211103</v>
      </c>
      <c r="AA1180" s="139">
        <v>2.4871794871794872E-3</v>
      </c>
      <c r="AB1180" s="99" t="s">
        <v>1343</v>
      </c>
    </row>
    <row r="1181" spans="1:28" x14ac:dyDescent="0.25">
      <c r="A1181" s="97" t="s">
        <v>1949</v>
      </c>
      <c r="B1181" s="98">
        <v>9</v>
      </c>
      <c r="C1181" s="99" t="s">
        <v>1571</v>
      </c>
      <c r="D1181" s="99" t="s">
        <v>456</v>
      </c>
      <c r="E1181" s="97" t="s">
        <v>1266</v>
      </c>
      <c r="F1181" s="100" t="s">
        <v>395</v>
      </c>
      <c r="G1181" s="97" t="s">
        <v>351</v>
      </c>
      <c r="H1181" s="101">
        <v>44124</v>
      </c>
      <c r="I1181" s="101">
        <v>45950</v>
      </c>
      <c r="J1181" s="102" t="s">
        <v>2726</v>
      </c>
      <c r="K1181" s="103" t="s">
        <v>1340</v>
      </c>
      <c r="L1181" s="104" t="s">
        <v>1385</v>
      </c>
      <c r="M1181" s="105">
        <v>12125</v>
      </c>
      <c r="N1181" s="106">
        <v>12125</v>
      </c>
      <c r="O1181" s="103"/>
      <c r="P1181" s="101"/>
      <c r="Q1181" s="103"/>
      <c r="R1181" s="106">
        <v>0</v>
      </c>
      <c r="S1181" s="98" t="s">
        <v>2373</v>
      </c>
      <c r="T1181" s="104"/>
      <c r="U1181" s="102" t="s">
        <v>11</v>
      </c>
      <c r="V1181" s="102" t="s">
        <v>12</v>
      </c>
      <c r="W1181" s="102" t="s">
        <v>13</v>
      </c>
      <c r="X1181" s="102" t="s">
        <v>14</v>
      </c>
      <c r="Y1181" s="108">
        <v>6210</v>
      </c>
      <c r="Z1181" s="108">
        <v>9211103</v>
      </c>
      <c r="AA1181" s="139">
        <v>0</v>
      </c>
      <c r="AB1181" s="111" t="s">
        <v>1343</v>
      </c>
    </row>
    <row r="1182" spans="1:28" x14ac:dyDescent="0.25">
      <c r="A1182" s="97" t="s">
        <v>1960</v>
      </c>
      <c r="B1182" s="98">
        <v>1</v>
      </c>
      <c r="C1182" s="97" t="s">
        <v>1568</v>
      </c>
      <c r="D1182" s="99" t="s">
        <v>272</v>
      </c>
      <c r="E1182" s="97" t="s">
        <v>4</v>
      </c>
      <c r="F1182" s="100" t="s">
        <v>275</v>
      </c>
      <c r="G1182" s="97" t="s">
        <v>276</v>
      </c>
      <c r="H1182" s="101">
        <v>43949</v>
      </c>
      <c r="I1182" s="101">
        <v>44117</v>
      </c>
      <c r="J1182" s="102" t="s">
        <v>1051</v>
      </c>
      <c r="K1182" s="103"/>
      <c r="L1182" s="104" t="s">
        <v>775</v>
      </c>
      <c r="M1182" s="105">
        <v>0</v>
      </c>
      <c r="N1182" s="106">
        <v>40.840000000000003</v>
      </c>
      <c r="O1182" s="103">
        <v>10744155</v>
      </c>
      <c r="P1182" s="101">
        <v>44117</v>
      </c>
      <c r="Q1182" s="103" t="s">
        <v>1293</v>
      </c>
      <c r="R1182" s="106">
        <v>40.840000000000003</v>
      </c>
      <c r="S1182" s="98" t="s">
        <v>2813</v>
      </c>
      <c r="T1182" s="104"/>
      <c r="U1182" s="102" t="s">
        <v>11</v>
      </c>
      <c r="V1182" s="102" t="s">
        <v>12</v>
      </c>
      <c r="W1182" s="102" t="s">
        <v>13</v>
      </c>
      <c r="X1182" s="102" t="s">
        <v>14</v>
      </c>
      <c r="Y1182" s="108">
        <v>5800</v>
      </c>
      <c r="Z1182" s="108">
        <v>9221101</v>
      </c>
      <c r="AA1182" s="139">
        <v>1.1566783731732186E-2</v>
      </c>
      <c r="AB1182" s="99" t="s">
        <v>1399</v>
      </c>
    </row>
    <row r="1183" spans="1:28" x14ac:dyDescent="0.25">
      <c r="A1183" s="97" t="s">
        <v>1960</v>
      </c>
      <c r="B1183" s="98">
        <v>1</v>
      </c>
      <c r="C1183" s="97" t="s">
        <v>1568</v>
      </c>
      <c r="D1183" s="99" t="s">
        <v>272</v>
      </c>
      <c r="E1183" s="97" t="s">
        <v>4</v>
      </c>
      <c r="F1183" s="100" t="s">
        <v>275</v>
      </c>
      <c r="G1183" s="97" t="s">
        <v>276</v>
      </c>
      <c r="H1183" s="101">
        <v>43949</v>
      </c>
      <c r="I1183" s="101">
        <v>44117</v>
      </c>
      <c r="J1183" s="102" t="s">
        <v>1051</v>
      </c>
      <c r="K1183" s="103"/>
      <c r="L1183" s="104" t="s">
        <v>775</v>
      </c>
      <c r="M1183" s="105">
        <v>0</v>
      </c>
      <c r="N1183" s="106">
        <v>20.51</v>
      </c>
      <c r="O1183" s="103">
        <v>10744848</v>
      </c>
      <c r="P1183" s="101">
        <v>44117</v>
      </c>
      <c r="Q1183" s="103" t="s">
        <v>1293</v>
      </c>
      <c r="R1183" s="106">
        <v>20.51</v>
      </c>
      <c r="S1183" s="98" t="s">
        <v>2813</v>
      </c>
      <c r="T1183" s="104"/>
      <c r="U1183" s="102" t="s">
        <v>11</v>
      </c>
      <c r="V1183" s="102" t="s">
        <v>12</v>
      </c>
      <c r="W1183" s="102" t="s">
        <v>13</v>
      </c>
      <c r="X1183" s="102" t="s">
        <v>14</v>
      </c>
      <c r="Y1183" s="108">
        <v>5800</v>
      </c>
      <c r="Z1183" s="108">
        <v>9221101</v>
      </c>
      <c r="AA1183" s="139">
        <v>5.808881839809675E-3</v>
      </c>
      <c r="AB1183" s="99" t="s">
        <v>1399</v>
      </c>
    </row>
    <row r="1184" spans="1:28" x14ac:dyDescent="0.25">
      <c r="A1184" s="97" t="s">
        <v>1960</v>
      </c>
      <c r="B1184" s="98">
        <v>1</v>
      </c>
      <c r="C1184" s="99" t="s">
        <v>1568</v>
      </c>
      <c r="D1184" s="99" t="s">
        <v>272</v>
      </c>
      <c r="E1184" s="97" t="s">
        <v>4</v>
      </c>
      <c r="F1184" s="100" t="s">
        <v>275</v>
      </c>
      <c r="G1184" s="97" t="s">
        <v>276</v>
      </c>
      <c r="H1184" s="101">
        <v>43949</v>
      </c>
      <c r="I1184" s="101">
        <v>44117</v>
      </c>
      <c r="J1184" s="102" t="s">
        <v>1051</v>
      </c>
      <c r="K1184" s="103"/>
      <c r="L1184" s="104" t="s">
        <v>775</v>
      </c>
      <c r="M1184" s="105">
        <v>0</v>
      </c>
      <c r="N1184" s="106">
        <v>106.6</v>
      </c>
      <c r="O1184" s="103">
        <v>10742434</v>
      </c>
      <c r="P1184" s="101">
        <v>44117</v>
      </c>
      <c r="Q1184" s="103" t="s">
        <v>1293</v>
      </c>
      <c r="R1184" s="106">
        <v>106.6</v>
      </c>
      <c r="S1184" s="98" t="s">
        <v>2813</v>
      </c>
      <c r="T1184" s="104"/>
      <c r="U1184" s="102" t="s">
        <v>11</v>
      </c>
      <c r="V1184" s="102" t="s">
        <v>12</v>
      </c>
      <c r="W1184" s="102" t="s">
        <v>13</v>
      </c>
      <c r="X1184" s="102" t="s">
        <v>14</v>
      </c>
      <c r="Y1184" s="108">
        <v>5800</v>
      </c>
      <c r="Z1184" s="108">
        <v>9221101</v>
      </c>
      <c r="AA1184" s="109">
        <v>3.019145802650957E-2</v>
      </c>
      <c r="AB1184" s="111" t="s">
        <v>1399</v>
      </c>
    </row>
    <row r="1185" spans="1:28" x14ac:dyDescent="0.25">
      <c r="A1185" s="97" t="s">
        <v>1960</v>
      </c>
      <c r="B1185" s="98">
        <v>1</v>
      </c>
      <c r="C1185" s="97" t="s">
        <v>1568</v>
      </c>
      <c r="D1185" s="97" t="s">
        <v>272</v>
      </c>
      <c r="E1185" s="97" t="s">
        <v>4</v>
      </c>
      <c r="F1185" s="100" t="s">
        <v>275</v>
      </c>
      <c r="G1185" s="97" t="s">
        <v>276</v>
      </c>
      <c r="H1185" s="101">
        <v>43949</v>
      </c>
      <c r="I1185" s="101">
        <v>44124</v>
      </c>
      <c r="J1185" s="102" t="s">
        <v>1051</v>
      </c>
      <c r="K1185" s="103"/>
      <c r="L1185" s="104" t="s">
        <v>775</v>
      </c>
      <c r="M1185" s="105">
        <v>0</v>
      </c>
      <c r="N1185" s="106">
        <v>41.16</v>
      </c>
      <c r="O1185" s="103">
        <v>10746782</v>
      </c>
      <c r="P1185" s="101">
        <v>44124</v>
      </c>
      <c r="Q1185" s="103" t="s">
        <v>1333</v>
      </c>
      <c r="R1185" s="106">
        <v>41.16</v>
      </c>
      <c r="S1185" s="98" t="s">
        <v>2813</v>
      </c>
      <c r="T1185" s="104"/>
      <c r="U1185" s="102" t="s">
        <v>11</v>
      </c>
      <c r="V1185" s="102" t="s">
        <v>12</v>
      </c>
      <c r="W1185" s="102" t="s">
        <v>13</v>
      </c>
      <c r="X1185" s="102" t="s">
        <v>14</v>
      </c>
      <c r="Y1185" s="108">
        <v>5800</v>
      </c>
      <c r="Z1185" s="113">
        <v>9221101</v>
      </c>
      <c r="AA1185" s="139">
        <v>1.1657414750198254E-2</v>
      </c>
      <c r="AB1185" s="111" t="s">
        <v>1399</v>
      </c>
    </row>
    <row r="1186" spans="1:28" x14ac:dyDescent="0.25">
      <c r="A1186" s="97" t="s">
        <v>1960</v>
      </c>
      <c r="B1186" s="98">
        <v>1</v>
      </c>
      <c r="C1186" s="97" t="s">
        <v>1568</v>
      </c>
      <c r="D1186" s="99" t="s">
        <v>272</v>
      </c>
      <c r="E1186" s="97" t="s">
        <v>4</v>
      </c>
      <c r="F1186" s="100" t="s">
        <v>275</v>
      </c>
      <c r="G1186" s="97" t="s">
        <v>276</v>
      </c>
      <c r="H1186" s="101">
        <v>43949</v>
      </c>
      <c r="I1186" s="101">
        <v>44124</v>
      </c>
      <c r="J1186" s="102" t="s">
        <v>1051</v>
      </c>
      <c r="K1186" s="103"/>
      <c r="L1186" s="104" t="s">
        <v>775</v>
      </c>
      <c r="M1186" s="105">
        <v>0</v>
      </c>
      <c r="N1186" s="106">
        <v>7.03</v>
      </c>
      <c r="O1186" s="103">
        <v>10746778</v>
      </c>
      <c r="P1186" s="101">
        <v>44124</v>
      </c>
      <c r="Q1186" s="103" t="s">
        <v>1333</v>
      </c>
      <c r="R1186" s="106">
        <v>7.03</v>
      </c>
      <c r="S1186" s="98" t="s">
        <v>2813</v>
      </c>
      <c r="T1186" s="104"/>
      <c r="U1186" s="102" t="s">
        <v>11</v>
      </c>
      <c r="V1186" s="102" t="s">
        <v>12</v>
      </c>
      <c r="W1186" s="102" t="s">
        <v>13</v>
      </c>
      <c r="X1186" s="102" t="s">
        <v>14</v>
      </c>
      <c r="Y1186" s="108">
        <v>5800</v>
      </c>
      <c r="Z1186" s="108">
        <v>9221101</v>
      </c>
      <c r="AA1186" s="139">
        <v>1.9910501869264755E-3</v>
      </c>
      <c r="AB1186" s="115" t="s">
        <v>1399</v>
      </c>
    </row>
    <row r="1187" spans="1:28" x14ac:dyDescent="0.25">
      <c r="A1187" s="97" t="s">
        <v>1961</v>
      </c>
      <c r="B1187" s="98">
        <v>1</v>
      </c>
      <c r="C1187" s="99" t="s">
        <v>1562</v>
      </c>
      <c r="D1187" s="99" t="s">
        <v>272</v>
      </c>
      <c r="E1187" s="97" t="s">
        <v>4</v>
      </c>
      <c r="F1187" s="100" t="s">
        <v>5</v>
      </c>
      <c r="G1187" s="97" t="s">
        <v>1288</v>
      </c>
      <c r="H1187" s="101">
        <v>43647</v>
      </c>
      <c r="I1187" s="101">
        <v>43748</v>
      </c>
      <c r="J1187" s="102" t="s">
        <v>6</v>
      </c>
      <c r="K1187" s="103" t="s">
        <v>7</v>
      </c>
      <c r="L1187" s="104" t="s">
        <v>8</v>
      </c>
      <c r="M1187" s="105">
        <v>0</v>
      </c>
      <c r="N1187" s="106">
        <v>17854.66</v>
      </c>
      <c r="O1187" s="103" t="s">
        <v>57</v>
      </c>
      <c r="P1187" s="101">
        <v>43748</v>
      </c>
      <c r="Q1187" s="103" t="s">
        <v>25</v>
      </c>
      <c r="R1187" s="106">
        <v>17854.66</v>
      </c>
      <c r="S1187" s="98" t="s">
        <v>2813</v>
      </c>
      <c r="T1187" s="104"/>
      <c r="U1187" s="102" t="s">
        <v>11</v>
      </c>
      <c r="V1187" s="102" t="s">
        <v>12</v>
      </c>
      <c r="W1187" s="102" t="s">
        <v>13</v>
      </c>
      <c r="X1187" s="102" t="s">
        <v>14</v>
      </c>
      <c r="Y1187" s="108">
        <v>4300</v>
      </c>
      <c r="Z1187" s="108">
        <v>9221101</v>
      </c>
      <c r="AA1187" s="139">
        <v>4.1095423929926305E-3</v>
      </c>
      <c r="AB1187" s="115" t="s">
        <v>2863</v>
      </c>
    </row>
    <row r="1188" spans="1:28" x14ac:dyDescent="0.25">
      <c r="A1188" s="97" t="s">
        <v>1961</v>
      </c>
      <c r="B1188" s="98">
        <v>1</v>
      </c>
      <c r="C1188" s="99" t="s">
        <v>1562</v>
      </c>
      <c r="D1188" s="99" t="s">
        <v>272</v>
      </c>
      <c r="E1188" s="97" t="s">
        <v>4</v>
      </c>
      <c r="F1188" s="100" t="s">
        <v>5</v>
      </c>
      <c r="G1188" s="97" t="s">
        <v>1288</v>
      </c>
      <c r="H1188" s="101">
        <v>43647</v>
      </c>
      <c r="I1188" s="101">
        <v>43748</v>
      </c>
      <c r="J1188" s="102" t="s">
        <v>6</v>
      </c>
      <c r="K1188" s="103" t="s">
        <v>7</v>
      </c>
      <c r="L1188" s="104" t="s">
        <v>8</v>
      </c>
      <c r="M1188" s="105">
        <v>0</v>
      </c>
      <c r="N1188" s="106">
        <v>138</v>
      </c>
      <c r="O1188" s="103" t="s">
        <v>57</v>
      </c>
      <c r="P1188" s="101">
        <v>43748</v>
      </c>
      <c r="Q1188" s="103" t="s">
        <v>25</v>
      </c>
      <c r="R1188" s="106">
        <v>138</v>
      </c>
      <c r="S1188" s="98" t="s">
        <v>2813</v>
      </c>
      <c r="T1188" s="104"/>
      <c r="U1188" s="102" t="s">
        <v>11</v>
      </c>
      <c r="V1188" s="102" t="s">
        <v>12</v>
      </c>
      <c r="W1188" s="102" t="s">
        <v>13</v>
      </c>
      <c r="X1188" s="102" t="s">
        <v>14</v>
      </c>
      <c r="Y1188" s="108">
        <v>4340</v>
      </c>
      <c r="Z1188" s="108">
        <v>9221101</v>
      </c>
      <c r="AA1188" s="139">
        <v>3.1762959934996413E-5</v>
      </c>
      <c r="AB1188" s="115" t="s">
        <v>2863</v>
      </c>
    </row>
    <row r="1189" spans="1:28" x14ac:dyDescent="0.25">
      <c r="A1189" s="97" t="s">
        <v>1961</v>
      </c>
      <c r="B1189" s="98">
        <v>1</v>
      </c>
      <c r="C1189" s="99" t="s">
        <v>1562</v>
      </c>
      <c r="D1189" s="99" t="s">
        <v>272</v>
      </c>
      <c r="E1189" s="97" t="s">
        <v>4</v>
      </c>
      <c r="F1189" s="100" t="s">
        <v>5</v>
      </c>
      <c r="G1189" s="97" t="s">
        <v>1288</v>
      </c>
      <c r="H1189" s="101">
        <v>43647</v>
      </c>
      <c r="I1189" s="101">
        <v>43748</v>
      </c>
      <c r="J1189" s="102" t="s">
        <v>6</v>
      </c>
      <c r="K1189" s="103" t="s">
        <v>7</v>
      </c>
      <c r="L1189" s="104" t="s">
        <v>8</v>
      </c>
      <c r="M1189" s="105">
        <v>0</v>
      </c>
      <c r="N1189" s="106">
        <v>69</v>
      </c>
      <c r="O1189" s="103" t="s">
        <v>57</v>
      </c>
      <c r="P1189" s="101">
        <v>43748</v>
      </c>
      <c r="Q1189" s="103" t="s">
        <v>25</v>
      </c>
      <c r="R1189" s="106">
        <v>69</v>
      </c>
      <c r="S1189" s="98" t="s">
        <v>2813</v>
      </c>
      <c r="T1189" s="104"/>
      <c r="U1189" s="102" t="s">
        <v>11</v>
      </c>
      <c r="V1189" s="102" t="s">
        <v>12</v>
      </c>
      <c r="W1189" s="102" t="s">
        <v>13</v>
      </c>
      <c r="X1189" s="102" t="s">
        <v>14</v>
      </c>
      <c r="Y1189" s="108">
        <v>4340</v>
      </c>
      <c r="Z1189" s="108">
        <v>9221101</v>
      </c>
      <c r="AA1189" s="139">
        <v>1.5881479967498206E-5</v>
      </c>
      <c r="AB1189" s="115" t="s">
        <v>2863</v>
      </c>
    </row>
    <row r="1190" spans="1:28" x14ac:dyDescent="0.25">
      <c r="A1190" s="97" t="s">
        <v>1961</v>
      </c>
      <c r="B1190" s="98">
        <v>1</v>
      </c>
      <c r="C1190" s="99" t="s">
        <v>1562</v>
      </c>
      <c r="D1190" s="97" t="s">
        <v>272</v>
      </c>
      <c r="E1190" s="97" t="s">
        <v>4</v>
      </c>
      <c r="F1190" s="97" t="s">
        <v>5</v>
      </c>
      <c r="G1190" s="99" t="s">
        <v>1288</v>
      </c>
      <c r="H1190" s="101">
        <v>43647</v>
      </c>
      <c r="I1190" s="101">
        <v>43748</v>
      </c>
      <c r="J1190" s="102" t="s">
        <v>6</v>
      </c>
      <c r="K1190" s="103" t="s">
        <v>7</v>
      </c>
      <c r="L1190" s="99" t="s">
        <v>8</v>
      </c>
      <c r="M1190" s="105">
        <v>0</v>
      </c>
      <c r="N1190" s="114">
        <v>230</v>
      </c>
      <c r="O1190" s="103" t="s">
        <v>57</v>
      </c>
      <c r="P1190" s="101">
        <v>43748</v>
      </c>
      <c r="Q1190" s="103" t="s">
        <v>25</v>
      </c>
      <c r="R1190" s="105">
        <v>230</v>
      </c>
      <c r="S1190" s="98" t="s">
        <v>2813</v>
      </c>
      <c r="T1190" s="103"/>
      <c r="U1190" s="102" t="s">
        <v>11</v>
      </c>
      <c r="V1190" s="102" t="s">
        <v>12</v>
      </c>
      <c r="W1190" s="102" t="s">
        <v>13</v>
      </c>
      <c r="X1190" s="102" t="s">
        <v>14</v>
      </c>
      <c r="Y1190" s="113">
        <v>4340</v>
      </c>
      <c r="Z1190" s="113">
        <v>9221101</v>
      </c>
      <c r="AA1190" s="139">
        <v>5.2938266558327352E-5</v>
      </c>
      <c r="AB1190" s="115" t="s">
        <v>2863</v>
      </c>
    </row>
    <row r="1191" spans="1:28" x14ac:dyDescent="0.25">
      <c r="A1191" s="97" t="s">
        <v>1961</v>
      </c>
      <c r="B1191" s="98">
        <v>1</v>
      </c>
      <c r="C1191" s="99" t="s">
        <v>1562</v>
      </c>
      <c r="D1191" s="97" t="s">
        <v>272</v>
      </c>
      <c r="E1191" s="97" t="s">
        <v>4</v>
      </c>
      <c r="F1191" s="97" t="s">
        <v>5</v>
      </c>
      <c r="G1191" s="99" t="s">
        <v>1288</v>
      </c>
      <c r="H1191" s="101">
        <v>43647</v>
      </c>
      <c r="I1191" s="101">
        <v>43748</v>
      </c>
      <c r="J1191" s="102" t="s">
        <v>6</v>
      </c>
      <c r="K1191" s="103" t="s">
        <v>7</v>
      </c>
      <c r="L1191" s="99" t="s">
        <v>8</v>
      </c>
      <c r="M1191" s="105">
        <v>0</v>
      </c>
      <c r="N1191" s="114">
        <v>437</v>
      </c>
      <c r="O1191" s="103" t="s">
        <v>57</v>
      </c>
      <c r="P1191" s="101">
        <v>43748</v>
      </c>
      <c r="Q1191" s="103" t="s">
        <v>25</v>
      </c>
      <c r="R1191" s="105">
        <v>437</v>
      </c>
      <c r="S1191" s="98" t="s">
        <v>2813</v>
      </c>
      <c r="T1191" s="103"/>
      <c r="U1191" s="102" t="s">
        <v>11</v>
      </c>
      <c r="V1191" s="102" t="s">
        <v>12</v>
      </c>
      <c r="W1191" s="102" t="s">
        <v>13</v>
      </c>
      <c r="X1191" s="102" t="s">
        <v>14</v>
      </c>
      <c r="Y1191" s="113">
        <v>4340</v>
      </c>
      <c r="Z1191" s="113">
        <v>9221101</v>
      </c>
      <c r="AA1191" s="139">
        <v>1.0058270646082198E-4</v>
      </c>
      <c r="AB1191" s="115" t="s">
        <v>2863</v>
      </c>
    </row>
    <row r="1192" spans="1:28" x14ac:dyDescent="0.25">
      <c r="A1192" s="97" t="s">
        <v>1961</v>
      </c>
      <c r="B1192" s="98">
        <v>1</v>
      </c>
      <c r="C1192" s="99" t="s">
        <v>1562</v>
      </c>
      <c r="D1192" s="97" t="s">
        <v>272</v>
      </c>
      <c r="E1192" s="97" t="s">
        <v>4</v>
      </c>
      <c r="F1192" s="97" t="s">
        <v>5</v>
      </c>
      <c r="G1192" s="99" t="s">
        <v>1288</v>
      </c>
      <c r="H1192" s="101">
        <v>43647</v>
      </c>
      <c r="I1192" s="101">
        <v>43748</v>
      </c>
      <c r="J1192" s="102" t="s">
        <v>6</v>
      </c>
      <c r="K1192" s="103" t="s">
        <v>7</v>
      </c>
      <c r="L1192" s="99" t="s">
        <v>8</v>
      </c>
      <c r="M1192" s="105">
        <v>0</v>
      </c>
      <c r="N1192" s="114">
        <v>535.44000000000005</v>
      </c>
      <c r="O1192" s="103" t="s">
        <v>57</v>
      </c>
      <c r="P1192" s="101">
        <v>43748</v>
      </c>
      <c r="Q1192" s="103" t="s">
        <v>25</v>
      </c>
      <c r="R1192" s="105">
        <v>535.44000000000005</v>
      </c>
      <c r="S1192" s="98" t="s">
        <v>2813</v>
      </c>
      <c r="T1192" s="103"/>
      <c r="U1192" s="102" t="s">
        <v>11</v>
      </c>
      <c r="V1192" s="102" t="s">
        <v>12</v>
      </c>
      <c r="W1192" s="102" t="s">
        <v>13</v>
      </c>
      <c r="X1192" s="102" t="s">
        <v>14</v>
      </c>
      <c r="Y1192" s="113">
        <v>4340</v>
      </c>
      <c r="Z1192" s="113">
        <v>9221101</v>
      </c>
      <c r="AA1192" s="139">
        <v>1.232402845477861E-4</v>
      </c>
      <c r="AB1192" s="115" t="s">
        <v>2863</v>
      </c>
    </row>
    <row r="1193" spans="1:28" x14ac:dyDescent="0.25">
      <c r="A1193" s="97" t="s">
        <v>1961</v>
      </c>
      <c r="B1193" s="98">
        <v>1</v>
      </c>
      <c r="C1193" s="99" t="s">
        <v>1562</v>
      </c>
      <c r="D1193" s="97" t="s">
        <v>272</v>
      </c>
      <c r="E1193" s="97" t="s">
        <v>4</v>
      </c>
      <c r="F1193" s="97" t="s">
        <v>5</v>
      </c>
      <c r="G1193" s="99" t="s">
        <v>1288</v>
      </c>
      <c r="H1193" s="101">
        <v>43647</v>
      </c>
      <c r="I1193" s="101">
        <v>43748</v>
      </c>
      <c r="J1193" s="102" t="s">
        <v>6</v>
      </c>
      <c r="K1193" s="103" t="s">
        <v>7</v>
      </c>
      <c r="L1193" s="99" t="s">
        <v>8</v>
      </c>
      <c r="M1193" s="105">
        <v>0</v>
      </c>
      <c r="N1193" s="114">
        <v>1473.38</v>
      </c>
      <c r="O1193" s="103" t="s">
        <v>57</v>
      </c>
      <c r="P1193" s="101">
        <v>43748</v>
      </c>
      <c r="Q1193" s="103" t="s">
        <v>25</v>
      </c>
      <c r="R1193" s="105">
        <v>1473.38</v>
      </c>
      <c r="S1193" s="98" t="s">
        <v>2813</v>
      </c>
      <c r="T1193" s="103"/>
      <c r="U1193" s="102" t="s">
        <v>11</v>
      </c>
      <c r="V1193" s="102" t="s">
        <v>12</v>
      </c>
      <c r="W1193" s="102" t="s">
        <v>13</v>
      </c>
      <c r="X1193" s="102" t="s">
        <v>14</v>
      </c>
      <c r="Y1193" s="113">
        <v>4340</v>
      </c>
      <c r="Z1193" s="113">
        <v>9221101</v>
      </c>
      <c r="AA1193" s="139">
        <v>3.3912253557264507E-4</v>
      </c>
      <c r="AB1193" s="115" t="s">
        <v>2863</v>
      </c>
    </row>
    <row r="1194" spans="1:28" x14ac:dyDescent="0.25">
      <c r="A1194" s="97" t="s">
        <v>1961</v>
      </c>
      <c r="B1194" s="98">
        <v>1</v>
      </c>
      <c r="C1194" s="99" t="s">
        <v>1562</v>
      </c>
      <c r="D1194" s="97" t="s">
        <v>272</v>
      </c>
      <c r="E1194" s="97" t="s">
        <v>4</v>
      </c>
      <c r="F1194" s="97" t="s">
        <v>5</v>
      </c>
      <c r="G1194" s="99" t="s">
        <v>1288</v>
      </c>
      <c r="H1194" s="101">
        <v>43647</v>
      </c>
      <c r="I1194" s="101">
        <v>43760</v>
      </c>
      <c r="J1194" s="102" t="s">
        <v>6</v>
      </c>
      <c r="K1194" s="103" t="s">
        <v>98</v>
      </c>
      <c r="L1194" s="99" t="s">
        <v>2165</v>
      </c>
      <c r="M1194" s="105">
        <v>0</v>
      </c>
      <c r="N1194" s="114">
        <v>357093.08</v>
      </c>
      <c r="O1194" s="103" t="s">
        <v>111</v>
      </c>
      <c r="P1194" s="101">
        <v>43760</v>
      </c>
      <c r="Q1194" s="103" t="s">
        <v>104</v>
      </c>
      <c r="R1194" s="105">
        <v>357093.08</v>
      </c>
      <c r="S1194" s="98" t="s">
        <v>2813</v>
      </c>
      <c r="T1194" s="103"/>
      <c r="U1194" s="102" t="s">
        <v>11</v>
      </c>
      <c r="V1194" s="102" t="s">
        <v>12</v>
      </c>
      <c r="W1194" s="102" t="s">
        <v>13</v>
      </c>
      <c r="X1194" s="102" t="s">
        <v>14</v>
      </c>
      <c r="Y1194" s="113">
        <v>4300</v>
      </c>
      <c r="Z1194" s="113">
        <v>9221101</v>
      </c>
      <c r="AA1194" s="139">
        <v>0.12728105091032024</v>
      </c>
      <c r="AB1194" s="115" t="s">
        <v>2864</v>
      </c>
    </row>
    <row r="1195" spans="1:28" x14ac:dyDescent="0.25">
      <c r="A1195" s="97" t="s">
        <v>1961</v>
      </c>
      <c r="B1195" s="98">
        <v>1</v>
      </c>
      <c r="C1195" s="99" t="s">
        <v>1562</v>
      </c>
      <c r="D1195" s="97" t="s">
        <v>272</v>
      </c>
      <c r="E1195" s="97" t="s">
        <v>4</v>
      </c>
      <c r="F1195" s="97" t="s">
        <v>5</v>
      </c>
      <c r="G1195" s="99" t="s">
        <v>1288</v>
      </c>
      <c r="H1195" s="101">
        <v>43647</v>
      </c>
      <c r="I1195" s="101">
        <v>43760</v>
      </c>
      <c r="J1195" s="102" t="s">
        <v>6</v>
      </c>
      <c r="K1195" s="103" t="s">
        <v>98</v>
      </c>
      <c r="L1195" s="99" t="s">
        <v>2165</v>
      </c>
      <c r="M1195" s="105">
        <v>0</v>
      </c>
      <c r="N1195" s="114">
        <v>1380</v>
      </c>
      <c r="O1195" s="103" t="s">
        <v>111</v>
      </c>
      <c r="P1195" s="101">
        <v>43760</v>
      </c>
      <c r="Q1195" s="103" t="s">
        <v>104</v>
      </c>
      <c r="R1195" s="105">
        <v>1380</v>
      </c>
      <c r="S1195" s="98" t="s">
        <v>2813</v>
      </c>
      <c r="T1195" s="103"/>
      <c r="U1195" s="102" t="s">
        <v>11</v>
      </c>
      <c r="V1195" s="102" t="s">
        <v>12</v>
      </c>
      <c r="W1195" s="102" t="s">
        <v>13</v>
      </c>
      <c r="X1195" s="102" t="s">
        <v>14</v>
      </c>
      <c r="Y1195" s="113">
        <v>4340</v>
      </c>
      <c r="Z1195" s="113">
        <v>9221101</v>
      </c>
      <c r="AA1195" s="139">
        <v>4.9188253733800148E-4</v>
      </c>
      <c r="AB1195" s="115" t="s">
        <v>2864</v>
      </c>
    </row>
    <row r="1196" spans="1:28" x14ac:dyDescent="0.25">
      <c r="A1196" s="97" t="s">
        <v>1961</v>
      </c>
      <c r="B1196" s="98">
        <v>1</v>
      </c>
      <c r="C1196" s="99" t="s">
        <v>1562</v>
      </c>
      <c r="D1196" s="97" t="s">
        <v>272</v>
      </c>
      <c r="E1196" s="97" t="s">
        <v>4</v>
      </c>
      <c r="F1196" s="97" t="s">
        <v>5</v>
      </c>
      <c r="G1196" s="99" t="s">
        <v>1288</v>
      </c>
      <c r="H1196" s="101">
        <v>43647</v>
      </c>
      <c r="I1196" s="101">
        <v>43760</v>
      </c>
      <c r="J1196" s="102" t="s">
        <v>6</v>
      </c>
      <c r="K1196" s="103" t="s">
        <v>98</v>
      </c>
      <c r="L1196" s="99" t="s">
        <v>2165</v>
      </c>
      <c r="M1196" s="105">
        <v>0</v>
      </c>
      <c r="N1196" s="114">
        <v>2760</v>
      </c>
      <c r="O1196" s="103" t="s">
        <v>111</v>
      </c>
      <c r="P1196" s="101">
        <v>43760</v>
      </c>
      <c r="Q1196" s="103" t="s">
        <v>104</v>
      </c>
      <c r="R1196" s="105">
        <v>2760</v>
      </c>
      <c r="S1196" s="98" t="s">
        <v>2813</v>
      </c>
      <c r="T1196" s="103"/>
      <c r="U1196" s="102" t="s">
        <v>11</v>
      </c>
      <c r="V1196" s="102" t="s">
        <v>12</v>
      </c>
      <c r="W1196" s="102" t="s">
        <v>13</v>
      </c>
      <c r="X1196" s="102" t="s">
        <v>14</v>
      </c>
      <c r="Y1196" s="113">
        <v>4340</v>
      </c>
      <c r="Z1196" s="113">
        <v>9221101</v>
      </c>
      <c r="AA1196" s="139">
        <v>9.8376507467600295E-4</v>
      </c>
      <c r="AB1196" s="115" t="s">
        <v>2864</v>
      </c>
    </row>
    <row r="1197" spans="1:28" x14ac:dyDescent="0.25">
      <c r="A1197" s="97" t="s">
        <v>1961</v>
      </c>
      <c r="B1197" s="98">
        <v>1</v>
      </c>
      <c r="C1197" s="99" t="s">
        <v>1562</v>
      </c>
      <c r="D1197" s="97" t="s">
        <v>272</v>
      </c>
      <c r="E1197" s="97" t="s">
        <v>4</v>
      </c>
      <c r="F1197" s="97" t="s">
        <v>5</v>
      </c>
      <c r="G1197" s="99" t="s">
        <v>1288</v>
      </c>
      <c r="H1197" s="101">
        <v>43647</v>
      </c>
      <c r="I1197" s="101">
        <v>43760</v>
      </c>
      <c r="J1197" s="102" t="s">
        <v>6</v>
      </c>
      <c r="K1197" s="103" t="s">
        <v>98</v>
      </c>
      <c r="L1197" s="99" t="s">
        <v>2165</v>
      </c>
      <c r="M1197" s="105">
        <v>0</v>
      </c>
      <c r="N1197" s="114">
        <v>4600</v>
      </c>
      <c r="O1197" s="103" t="s">
        <v>111</v>
      </c>
      <c r="P1197" s="101">
        <v>43760</v>
      </c>
      <c r="Q1197" s="103" t="s">
        <v>104</v>
      </c>
      <c r="R1197" s="105">
        <v>4600</v>
      </c>
      <c r="S1197" s="98" t="s">
        <v>2813</v>
      </c>
      <c r="T1197" s="103"/>
      <c r="U1197" s="102" t="s">
        <v>11</v>
      </c>
      <c r="V1197" s="102" t="s">
        <v>12</v>
      </c>
      <c r="W1197" s="102" t="s">
        <v>13</v>
      </c>
      <c r="X1197" s="102" t="s">
        <v>14</v>
      </c>
      <c r="Y1197" s="113">
        <v>4340</v>
      </c>
      <c r="Z1197" s="113">
        <v>9221101</v>
      </c>
      <c r="AA1197" s="139">
        <v>1.6396084577933383E-3</v>
      </c>
      <c r="AB1197" s="115" t="s">
        <v>2864</v>
      </c>
    </row>
    <row r="1198" spans="1:28" x14ac:dyDescent="0.25">
      <c r="A1198" s="97" t="s">
        <v>1961</v>
      </c>
      <c r="B1198" s="98">
        <v>1</v>
      </c>
      <c r="C1198" s="99" t="s">
        <v>1562</v>
      </c>
      <c r="D1198" s="97" t="s">
        <v>272</v>
      </c>
      <c r="E1198" s="97" t="s">
        <v>4</v>
      </c>
      <c r="F1198" s="97" t="s">
        <v>5</v>
      </c>
      <c r="G1198" s="99" t="s">
        <v>1288</v>
      </c>
      <c r="H1198" s="101">
        <v>43647</v>
      </c>
      <c r="I1198" s="101">
        <v>43760</v>
      </c>
      <c r="J1198" s="102" t="s">
        <v>6</v>
      </c>
      <c r="K1198" s="103" t="s">
        <v>98</v>
      </c>
      <c r="L1198" s="99" t="s">
        <v>2165</v>
      </c>
      <c r="M1198" s="105">
        <v>0</v>
      </c>
      <c r="N1198" s="114">
        <v>8740</v>
      </c>
      <c r="O1198" s="103" t="s">
        <v>111</v>
      </c>
      <c r="P1198" s="101">
        <v>43760</v>
      </c>
      <c r="Q1198" s="103" t="s">
        <v>104</v>
      </c>
      <c r="R1198" s="105">
        <v>8740</v>
      </c>
      <c r="S1198" s="98" t="s">
        <v>2813</v>
      </c>
      <c r="T1198" s="103"/>
      <c r="U1198" s="102" t="s">
        <v>11</v>
      </c>
      <c r="V1198" s="102" t="s">
        <v>12</v>
      </c>
      <c r="W1198" s="102" t="s">
        <v>13</v>
      </c>
      <c r="X1198" s="102" t="s">
        <v>14</v>
      </c>
      <c r="Y1198" s="113">
        <v>4340</v>
      </c>
      <c r="Z1198" s="113">
        <v>9221101</v>
      </c>
      <c r="AA1198" s="139">
        <v>3.1152560698073425E-3</v>
      </c>
      <c r="AB1198" s="115" t="s">
        <v>2864</v>
      </c>
    </row>
    <row r="1199" spans="1:28" x14ac:dyDescent="0.25">
      <c r="A1199" s="97" t="s">
        <v>1961</v>
      </c>
      <c r="B1199" s="98">
        <v>1</v>
      </c>
      <c r="C1199" s="99" t="s">
        <v>1562</v>
      </c>
      <c r="D1199" s="97" t="s">
        <v>272</v>
      </c>
      <c r="E1199" s="97" t="s">
        <v>4</v>
      </c>
      <c r="F1199" s="97" t="s">
        <v>5</v>
      </c>
      <c r="G1199" s="99" t="s">
        <v>1288</v>
      </c>
      <c r="H1199" s="101">
        <v>43647</v>
      </c>
      <c r="I1199" s="101">
        <v>43760</v>
      </c>
      <c r="J1199" s="102" t="s">
        <v>6</v>
      </c>
      <c r="K1199" s="103" t="s">
        <v>98</v>
      </c>
      <c r="L1199" s="99" t="s">
        <v>2165</v>
      </c>
      <c r="M1199" s="105">
        <v>0</v>
      </c>
      <c r="N1199" s="114">
        <v>10708.8</v>
      </c>
      <c r="O1199" s="103" t="s">
        <v>111</v>
      </c>
      <c r="P1199" s="101">
        <v>43760</v>
      </c>
      <c r="Q1199" s="103" t="s">
        <v>104</v>
      </c>
      <c r="R1199" s="105">
        <v>10708.8</v>
      </c>
      <c r="S1199" s="98" t="s">
        <v>2813</v>
      </c>
      <c r="T1199" s="103"/>
      <c r="U1199" s="102" t="s">
        <v>11</v>
      </c>
      <c r="V1199" s="102" t="s">
        <v>12</v>
      </c>
      <c r="W1199" s="102" t="s">
        <v>13</v>
      </c>
      <c r="X1199" s="102" t="s">
        <v>14</v>
      </c>
      <c r="Y1199" s="113">
        <v>4340</v>
      </c>
      <c r="Z1199" s="113">
        <v>9221101</v>
      </c>
      <c r="AA1199" s="139">
        <v>3.817008489742891E-3</v>
      </c>
      <c r="AB1199" s="115" t="s">
        <v>2864</v>
      </c>
    </row>
    <row r="1200" spans="1:28" x14ac:dyDescent="0.25">
      <c r="A1200" s="97" t="s">
        <v>1961</v>
      </c>
      <c r="B1200" s="98">
        <v>1</v>
      </c>
      <c r="C1200" s="99" t="s">
        <v>1562</v>
      </c>
      <c r="D1200" s="97" t="s">
        <v>272</v>
      </c>
      <c r="E1200" s="97" t="s">
        <v>4</v>
      </c>
      <c r="F1200" s="100" t="s">
        <v>5</v>
      </c>
      <c r="G1200" s="97" t="s">
        <v>1288</v>
      </c>
      <c r="H1200" s="101">
        <v>43647</v>
      </c>
      <c r="I1200" s="101">
        <v>43760</v>
      </c>
      <c r="J1200" s="102" t="s">
        <v>6</v>
      </c>
      <c r="K1200" s="103" t="s">
        <v>98</v>
      </c>
      <c r="L1200" s="104" t="s">
        <v>2165</v>
      </c>
      <c r="M1200" s="105">
        <v>0</v>
      </c>
      <c r="N1200" s="106">
        <v>29467.599999999999</v>
      </c>
      <c r="O1200" s="103" t="s">
        <v>111</v>
      </c>
      <c r="P1200" s="101">
        <v>43760</v>
      </c>
      <c r="Q1200" s="103" t="s">
        <v>104</v>
      </c>
      <c r="R1200" s="106">
        <v>29467.599999999999</v>
      </c>
      <c r="S1200" s="98" t="s">
        <v>2813</v>
      </c>
      <c r="T1200" s="104"/>
      <c r="U1200" s="102" t="s">
        <v>11</v>
      </c>
      <c r="V1200" s="102" t="s">
        <v>12</v>
      </c>
      <c r="W1200" s="102" t="s">
        <v>13</v>
      </c>
      <c r="X1200" s="102" t="s">
        <v>14</v>
      </c>
      <c r="Y1200" s="108">
        <v>4340</v>
      </c>
      <c r="Z1200" s="113">
        <v>9221101</v>
      </c>
      <c r="AA1200" s="139">
        <v>1.0503331780624124E-2</v>
      </c>
      <c r="AB1200" s="111" t="s">
        <v>2864</v>
      </c>
    </row>
    <row r="1201" spans="1:28" x14ac:dyDescent="0.25">
      <c r="A1201" s="97" t="s">
        <v>1961</v>
      </c>
      <c r="B1201" s="98">
        <v>1</v>
      </c>
      <c r="C1201" s="99" t="s">
        <v>1562</v>
      </c>
      <c r="D1201" s="99" t="s">
        <v>272</v>
      </c>
      <c r="E1201" s="97" t="s">
        <v>4</v>
      </c>
      <c r="F1201" s="100" t="s">
        <v>5</v>
      </c>
      <c r="G1201" s="97" t="s">
        <v>1287</v>
      </c>
      <c r="H1201" s="101">
        <v>43647</v>
      </c>
      <c r="I1201" s="101">
        <v>43760</v>
      </c>
      <c r="J1201" s="102" t="s">
        <v>6</v>
      </c>
      <c r="K1201" s="103" t="s">
        <v>179</v>
      </c>
      <c r="L1201" s="104" t="s">
        <v>180</v>
      </c>
      <c r="M1201" s="105">
        <v>0</v>
      </c>
      <c r="N1201" s="106">
        <v>48111.97</v>
      </c>
      <c r="O1201" s="103" t="s">
        <v>221</v>
      </c>
      <c r="P1201" s="101">
        <v>43760</v>
      </c>
      <c r="Q1201" s="103" t="s">
        <v>104</v>
      </c>
      <c r="R1201" s="106">
        <v>48111.97</v>
      </c>
      <c r="S1201" s="98" t="s">
        <v>2813</v>
      </c>
      <c r="T1201" s="104"/>
      <c r="U1201" s="102" t="s">
        <v>11</v>
      </c>
      <c r="V1201" s="102" t="s">
        <v>12</v>
      </c>
      <c r="W1201" s="102" t="s">
        <v>13</v>
      </c>
      <c r="X1201" s="102" t="s">
        <v>14</v>
      </c>
      <c r="Y1201" s="108">
        <v>4400</v>
      </c>
      <c r="Z1201" s="108">
        <v>9221101</v>
      </c>
      <c r="AA1201" s="139">
        <v>6.0631230837311249E-2</v>
      </c>
      <c r="AB1201" s="104" t="s">
        <v>1501</v>
      </c>
    </row>
    <row r="1202" spans="1:28" x14ac:dyDescent="0.25">
      <c r="A1202" s="97" t="s">
        <v>1961</v>
      </c>
      <c r="B1202" s="98">
        <v>1</v>
      </c>
      <c r="C1202" s="99" t="s">
        <v>1562</v>
      </c>
      <c r="D1202" s="99" t="s">
        <v>272</v>
      </c>
      <c r="E1202" s="97" t="s">
        <v>4</v>
      </c>
      <c r="F1202" s="100" t="s">
        <v>5</v>
      </c>
      <c r="G1202" s="97" t="s">
        <v>2756</v>
      </c>
      <c r="H1202" s="101">
        <v>44167</v>
      </c>
      <c r="I1202" s="101">
        <v>44259</v>
      </c>
      <c r="J1202" s="102" t="s">
        <v>1051</v>
      </c>
      <c r="K1202" s="103"/>
      <c r="L1202" s="104" t="s">
        <v>1531</v>
      </c>
      <c r="M1202" s="106">
        <v>0</v>
      </c>
      <c r="N1202" s="106">
        <v>21084.19</v>
      </c>
      <c r="O1202" s="103" t="s">
        <v>2148</v>
      </c>
      <c r="P1202" s="101">
        <v>44259</v>
      </c>
      <c r="Q1202" s="103" t="s">
        <v>2149</v>
      </c>
      <c r="R1202" s="106">
        <v>21084.19</v>
      </c>
      <c r="S1202" s="98" t="s">
        <v>2813</v>
      </c>
      <c r="T1202" s="104"/>
      <c r="U1202" s="102" t="s">
        <v>11</v>
      </c>
      <c r="V1202" s="102" t="s">
        <v>12</v>
      </c>
      <c r="W1202" s="102" t="s">
        <v>13</v>
      </c>
      <c r="X1202" s="102" t="s">
        <v>14</v>
      </c>
      <c r="Y1202" s="108">
        <v>4400</v>
      </c>
      <c r="Z1202" s="108">
        <v>9221101</v>
      </c>
      <c r="AA1202" s="139">
        <v>0.15318718973134868</v>
      </c>
      <c r="AB1202" s="104" t="s">
        <v>1465</v>
      </c>
    </row>
    <row r="1203" spans="1:28" x14ac:dyDescent="0.25">
      <c r="A1203" s="97" t="s">
        <v>1961</v>
      </c>
      <c r="B1203" s="98">
        <v>1</v>
      </c>
      <c r="C1203" s="99" t="s">
        <v>1562</v>
      </c>
      <c r="D1203" s="99" t="s">
        <v>272</v>
      </c>
      <c r="E1203" s="97" t="s">
        <v>4</v>
      </c>
      <c r="F1203" s="100" t="s">
        <v>5</v>
      </c>
      <c r="G1203" s="97" t="s">
        <v>2756</v>
      </c>
      <c r="H1203" s="101">
        <v>44167</v>
      </c>
      <c r="I1203" s="101">
        <v>44295</v>
      </c>
      <c r="J1203" s="102" t="s">
        <v>1051</v>
      </c>
      <c r="K1203" s="103" t="s">
        <v>1459</v>
      </c>
      <c r="L1203" s="104" t="s">
        <v>1531</v>
      </c>
      <c r="M1203" s="105">
        <v>0</v>
      </c>
      <c r="N1203" s="106">
        <v>61934.82</v>
      </c>
      <c r="O1203" s="103" t="s">
        <v>2312</v>
      </c>
      <c r="P1203" s="101">
        <v>44295</v>
      </c>
      <c r="Q1203" s="103" t="s">
        <v>2313</v>
      </c>
      <c r="R1203" s="106">
        <v>61934.82</v>
      </c>
      <c r="S1203" s="98" t="s">
        <v>2813</v>
      </c>
      <c r="T1203" s="104"/>
      <c r="U1203" s="102" t="s">
        <v>11</v>
      </c>
      <c r="V1203" s="102" t="s">
        <v>12</v>
      </c>
      <c r="W1203" s="102" t="s">
        <v>13</v>
      </c>
      <c r="X1203" s="102" t="s">
        <v>14</v>
      </c>
      <c r="Y1203" s="108">
        <v>4400</v>
      </c>
      <c r="Z1203" s="108">
        <v>9221101</v>
      </c>
      <c r="AA1203" s="139">
        <v>0.44998745611365337</v>
      </c>
      <c r="AB1203" s="104" t="s">
        <v>1465</v>
      </c>
    </row>
    <row r="1204" spans="1:28" x14ac:dyDescent="0.25">
      <c r="A1204" s="97" t="s">
        <v>1961</v>
      </c>
      <c r="B1204" s="98">
        <v>1</v>
      </c>
      <c r="C1204" s="99" t="s">
        <v>1562</v>
      </c>
      <c r="D1204" s="99" t="s">
        <v>272</v>
      </c>
      <c r="E1204" s="97" t="s">
        <v>4</v>
      </c>
      <c r="F1204" s="100" t="s">
        <v>5</v>
      </c>
      <c r="G1204" s="97" t="s">
        <v>2823</v>
      </c>
      <c r="H1204" s="101">
        <v>44168</v>
      </c>
      <c r="I1204" s="101">
        <v>44218</v>
      </c>
      <c r="J1204" s="102" t="s">
        <v>1051</v>
      </c>
      <c r="K1204" s="103" t="s">
        <v>1517</v>
      </c>
      <c r="L1204" s="104" t="s">
        <v>1534</v>
      </c>
      <c r="M1204" s="105">
        <v>0</v>
      </c>
      <c r="N1204" s="106">
        <v>3022.54</v>
      </c>
      <c r="O1204" s="103" t="s">
        <v>1652</v>
      </c>
      <c r="P1204" s="101">
        <v>44218</v>
      </c>
      <c r="Q1204" s="103" t="s">
        <v>1653</v>
      </c>
      <c r="R1204" s="106">
        <v>3022.54</v>
      </c>
      <c r="S1204" s="98" t="s">
        <v>2813</v>
      </c>
      <c r="T1204" s="104"/>
      <c r="U1204" s="102" t="s">
        <v>11</v>
      </c>
      <c r="V1204" s="102" t="s">
        <v>12</v>
      </c>
      <c r="W1204" s="102" t="s">
        <v>1440</v>
      </c>
      <c r="X1204" s="102" t="s">
        <v>1441</v>
      </c>
      <c r="Y1204" s="108">
        <v>4300</v>
      </c>
      <c r="Z1204" s="108">
        <v>9221101</v>
      </c>
      <c r="AA1204" s="139">
        <v>4.5519618583023516E-2</v>
      </c>
      <c r="AB1204" s="104" t="s">
        <v>1524</v>
      </c>
    </row>
    <row r="1205" spans="1:28" x14ac:dyDescent="0.25">
      <c r="A1205" s="97" t="s">
        <v>1961</v>
      </c>
      <c r="B1205" s="98">
        <v>1</v>
      </c>
      <c r="C1205" s="99" t="s">
        <v>1562</v>
      </c>
      <c r="D1205" s="99" t="s">
        <v>272</v>
      </c>
      <c r="E1205" s="97" t="s">
        <v>4</v>
      </c>
      <c r="F1205" s="100" t="s">
        <v>5</v>
      </c>
      <c r="G1205" s="97" t="s">
        <v>2823</v>
      </c>
      <c r="H1205" s="101">
        <v>44168</v>
      </c>
      <c r="I1205" s="101">
        <v>44218</v>
      </c>
      <c r="J1205" s="102" t="s">
        <v>1051</v>
      </c>
      <c r="K1205" s="103" t="s">
        <v>1517</v>
      </c>
      <c r="L1205" s="104" t="s">
        <v>1534</v>
      </c>
      <c r="M1205" s="105">
        <v>0</v>
      </c>
      <c r="N1205" s="106">
        <v>37032.9</v>
      </c>
      <c r="O1205" s="103" t="s">
        <v>1652</v>
      </c>
      <c r="P1205" s="101">
        <v>44218</v>
      </c>
      <c r="Q1205" s="103" t="s">
        <v>1653</v>
      </c>
      <c r="R1205" s="106">
        <v>37032.9</v>
      </c>
      <c r="S1205" s="98" t="s">
        <v>2813</v>
      </c>
      <c r="T1205" s="104"/>
      <c r="U1205" s="102" t="s">
        <v>11</v>
      </c>
      <c r="V1205" s="102" t="s">
        <v>12</v>
      </c>
      <c r="W1205" s="102" t="s">
        <v>13</v>
      </c>
      <c r="X1205" s="102" t="s">
        <v>14</v>
      </c>
      <c r="Y1205" s="108">
        <v>4400</v>
      </c>
      <c r="Z1205" s="108">
        <v>9221101</v>
      </c>
      <c r="AA1205" s="139">
        <v>0.55771751011508586</v>
      </c>
      <c r="AB1205" s="104" t="s">
        <v>1524</v>
      </c>
    </row>
    <row r="1206" spans="1:28" x14ac:dyDescent="0.25">
      <c r="A1206" s="97" t="s">
        <v>1961</v>
      </c>
      <c r="B1206" s="98">
        <v>1</v>
      </c>
      <c r="C1206" s="99" t="s">
        <v>1562</v>
      </c>
      <c r="D1206" s="99" t="s">
        <v>272</v>
      </c>
      <c r="E1206" s="97" t="s">
        <v>4</v>
      </c>
      <c r="F1206" s="100" t="s">
        <v>5</v>
      </c>
      <c r="G1206" s="97" t="s">
        <v>2823</v>
      </c>
      <c r="H1206" s="101">
        <v>44168</v>
      </c>
      <c r="I1206" s="101">
        <v>44259</v>
      </c>
      <c r="J1206" s="102" t="s">
        <v>1051</v>
      </c>
      <c r="K1206" s="103" t="s">
        <v>1517</v>
      </c>
      <c r="L1206" s="104" t="s">
        <v>1534</v>
      </c>
      <c r="M1206" s="105">
        <v>0</v>
      </c>
      <c r="N1206" s="106">
        <v>-4.16</v>
      </c>
      <c r="O1206" s="103" t="s">
        <v>2150</v>
      </c>
      <c r="P1206" s="101">
        <v>44259</v>
      </c>
      <c r="Q1206" s="103" t="s">
        <v>2149</v>
      </c>
      <c r="R1206" s="106">
        <v>-4.16</v>
      </c>
      <c r="S1206" s="98" t="s">
        <v>2813</v>
      </c>
      <c r="T1206" s="104"/>
      <c r="U1206" s="102" t="s">
        <v>11</v>
      </c>
      <c r="V1206" s="102" t="s">
        <v>12</v>
      </c>
      <c r="W1206" s="102" t="s">
        <v>1440</v>
      </c>
      <c r="X1206" s="102" t="s">
        <v>1441</v>
      </c>
      <c r="Y1206" s="108">
        <v>4300</v>
      </c>
      <c r="Z1206" s="108">
        <v>9221101</v>
      </c>
      <c r="AA1206" s="139">
        <v>-6.264982872199469E-5</v>
      </c>
      <c r="AB1206" s="104" t="s">
        <v>3068</v>
      </c>
    </row>
    <row r="1207" spans="1:28" x14ac:dyDescent="0.25">
      <c r="A1207" s="97" t="s">
        <v>1961</v>
      </c>
      <c r="B1207" s="98">
        <v>1</v>
      </c>
      <c r="C1207" s="99" t="s">
        <v>1562</v>
      </c>
      <c r="D1207" s="99" t="s">
        <v>272</v>
      </c>
      <c r="E1207" s="97" t="s">
        <v>4</v>
      </c>
      <c r="F1207" s="100" t="s">
        <v>5</v>
      </c>
      <c r="G1207" s="97" t="s">
        <v>2756</v>
      </c>
      <c r="H1207" s="101">
        <v>44361</v>
      </c>
      <c r="I1207" s="101">
        <v>44596</v>
      </c>
      <c r="J1207" s="102" t="s">
        <v>2726</v>
      </c>
      <c r="K1207" s="103" t="s">
        <v>2650</v>
      </c>
      <c r="L1207" s="104" t="s">
        <v>2676</v>
      </c>
      <c r="M1207" s="105">
        <v>0</v>
      </c>
      <c r="N1207" s="106">
        <v>10923.55</v>
      </c>
      <c r="O1207" s="103" t="s">
        <v>3155</v>
      </c>
      <c r="P1207" s="101">
        <v>44596</v>
      </c>
      <c r="Q1207" s="103" t="s">
        <v>3156</v>
      </c>
      <c r="R1207" s="106">
        <v>10923.55</v>
      </c>
      <c r="S1207" s="98" t="s">
        <v>2813</v>
      </c>
      <c r="T1207" s="104"/>
      <c r="U1207" s="102" t="s">
        <v>11</v>
      </c>
      <c r="V1207" s="102" t="s">
        <v>12</v>
      </c>
      <c r="W1207" s="102" t="s">
        <v>13</v>
      </c>
      <c r="X1207" s="102" t="s">
        <v>14</v>
      </c>
      <c r="Y1207" s="108">
        <v>4400</v>
      </c>
      <c r="Z1207" s="108">
        <v>9221101</v>
      </c>
      <c r="AA1207" s="139">
        <v>1</v>
      </c>
      <c r="AB1207" s="104" t="s">
        <v>2645</v>
      </c>
    </row>
    <row r="1208" spans="1:28" x14ac:dyDescent="0.25">
      <c r="A1208" s="97" t="s">
        <v>1961</v>
      </c>
      <c r="B1208" s="98">
        <v>1</v>
      </c>
      <c r="C1208" s="99" t="s">
        <v>1562</v>
      </c>
      <c r="D1208" s="99" t="s">
        <v>272</v>
      </c>
      <c r="E1208" s="97" t="s">
        <v>4</v>
      </c>
      <c r="F1208" s="100" t="s">
        <v>1063</v>
      </c>
      <c r="G1208" s="99" t="s">
        <v>2753</v>
      </c>
      <c r="H1208" s="101">
        <v>44167</v>
      </c>
      <c r="I1208" s="101">
        <v>44300</v>
      </c>
      <c r="J1208" s="102" t="s">
        <v>1051</v>
      </c>
      <c r="K1208" s="103" t="s">
        <v>1466</v>
      </c>
      <c r="L1208" s="104" t="s">
        <v>1532</v>
      </c>
      <c r="M1208" s="105">
        <v>0</v>
      </c>
      <c r="N1208" s="106">
        <v>23590.37</v>
      </c>
      <c r="O1208" s="103">
        <v>2508704</v>
      </c>
      <c r="P1208" s="101">
        <v>44300</v>
      </c>
      <c r="Q1208" s="103" t="s">
        <v>2315</v>
      </c>
      <c r="R1208" s="106">
        <v>23590.37</v>
      </c>
      <c r="S1208" s="98" t="s">
        <v>2813</v>
      </c>
      <c r="T1208" s="104"/>
      <c r="U1208" s="102" t="s">
        <v>11</v>
      </c>
      <c r="V1208" s="102" t="s">
        <v>12</v>
      </c>
      <c r="W1208" s="102" t="s">
        <v>13</v>
      </c>
      <c r="X1208" s="102" t="s">
        <v>14</v>
      </c>
      <c r="Y1208" s="108">
        <v>4400</v>
      </c>
      <c r="Z1208" s="108">
        <v>9221101</v>
      </c>
      <c r="AA1208" s="139">
        <v>0.60317460723312366</v>
      </c>
      <c r="AB1208" s="111" t="s">
        <v>1468</v>
      </c>
    </row>
    <row r="1209" spans="1:28" x14ac:dyDescent="0.25">
      <c r="A1209" s="97" t="s">
        <v>1961</v>
      </c>
      <c r="B1209" s="98">
        <v>1</v>
      </c>
      <c r="C1209" s="97" t="s">
        <v>1562</v>
      </c>
      <c r="D1209" s="99" t="s">
        <v>272</v>
      </c>
      <c r="E1209" s="97" t="s">
        <v>4</v>
      </c>
      <c r="F1209" s="100" t="s">
        <v>493</v>
      </c>
      <c r="G1209" s="99" t="s">
        <v>1666</v>
      </c>
      <c r="H1209" s="101">
        <v>44174</v>
      </c>
      <c r="I1209" s="101">
        <v>44260</v>
      </c>
      <c r="J1209" s="102" t="s">
        <v>1051</v>
      </c>
      <c r="K1209" s="103" t="s">
        <v>1548</v>
      </c>
      <c r="L1209" s="104" t="s">
        <v>1589</v>
      </c>
      <c r="M1209" s="105">
        <v>0</v>
      </c>
      <c r="N1209" s="106">
        <v>608.29999999999995</v>
      </c>
      <c r="O1209" s="103">
        <v>8316064</v>
      </c>
      <c r="P1209" s="101">
        <v>44260</v>
      </c>
      <c r="Q1209" s="103" t="s">
        <v>2153</v>
      </c>
      <c r="R1209" s="106">
        <v>608.29999999999995</v>
      </c>
      <c r="S1209" s="98" t="s">
        <v>2813</v>
      </c>
      <c r="T1209" s="104"/>
      <c r="U1209" s="102" t="s">
        <v>11</v>
      </c>
      <c r="V1209" s="102" t="s">
        <v>12</v>
      </c>
      <c r="W1209" s="102" t="s">
        <v>1440</v>
      </c>
      <c r="X1209" s="102" t="s">
        <v>1441</v>
      </c>
      <c r="Y1209" s="108">
        <v>4300</v>
      </c>
      <c r="Z1209" s="108">
        <v>9221101</v>
      </c>
      <c r="AA1209" s="109">
        <v>0.15872146118721461</v>
      </c>
      <c r="AB1209" s="111" t="s">
        <v>2654</v>
      </c>
    </row>
    <row r="1210" spans="1:28" x14ac:dyDescent="0.25">
      <c r="A1210" s="97" t="s">
        <v>1961</v>
      </c>
      <c r="B1210" s="98">
        <v>1</v>
      </c>
      <c r="C1210" s="97" t="s">
        <v>1562</v>
      </c>
      <c r="D1210" s="99" t="s">
        <v>272</v>
      </c>
      <c r="E1210" s="97" t="s">
        <v>4</v>
      </c>
      <c r="F1210" s="100" t="s">
        <v>493</v>
      </c>
      <c r="G1210" s="99" t="s">
        <v>1666</v>
      </c>
      <c r="H1210" s="101">
        <v>44174</v>
      </c>
      <c r="I1210" s="101">
        <v>44260</v>
      </c>
      <c r="J1210" s="102" t="s">
        <v>1051</v>
      </c>
      <c r="K1210" s="103"/>
      <c r="L1210" s="104" t="s">
        <v>1589</v>
      </c>
      <c r="M1210" s="105">
        <v>0</v>
      </c>
      <c r="N1210" s="106">
        <v>107.92</v>
      </c>
      <c r="O1210" s="103">
        <v>5725548</v>
      </c>
      <c r="P1210" s="101">
        <v>44260</v>
      </c>
      <c r="Q1210" s="103" t="s">
        <v>2153</v>
      </c>
      <c r="R1210" s="106">
        <v>107.92</v>
      </c>
      <c r="S1210" s="98" t="s">
        <v>2813</v>
      </c>
      <c r="T1210" s="104"/>
      <c r="U1210" s="102" t="s">
        <v>11</v>
      </c>
      <c r="V1210" s="102" t="s">
        <v>12</v>
      </c>
      <c r="W1210" s="102" t="s">
        <v>1440</v>
      </c>
      <c r="X1210" s="102" t="s">
        <v>1441</v>
      </c>
      <c r="Y1210" s="108">
        <v>4300</v>
      </c>
      <c r="Z1210" s="108">
        <v>9221101</v>
      </c>
      <c r="AA1210" s="139">
        <v>2.8159165035877363E-2</v>
      </c>
      <c r="AB1210" s="111" t="s">
        <v>2654</v>
      </c>
    </row>
    <row r="1211" spans="1:28" x14ac:dyDescent="0.25">
      <c r="A1211" s="97" t="s">
        <v>1961</v>
      </c>
      <c r="B1211" s="98">
        <v>1</v>
      </c>
      <c r="C1211" s="97" t="s">
        <v>1562</v>
      </c>
      <c r="D1211" s="99" t="s">
        <v>272</v>
      </c>
      <c r="E1211" s="97" t="s">
        <v>4</v>
      </c>
      <c r="F1211" s="100" t="s">
        <v>493</v>
      </c>
      <c r="G1211" s="99" t="s">
        <v>1666</v>
      </c>
      <c r="H1211" s="101">
        <v>44174</v>
      </c>
      <c r="I1211" s="101">
        <v>44260</v>
      </c>
      <c r="J1211" s="102" t="s">
        <v>1051</v>
      </c>
      <c r="K1211" s="103"/>
      <c r="L1211" s="104" t="s">
        <v>1589</v>
      </c>
      <c r="M1211" s="105">
        <v>0</v>
      </c>
      <c r="N1211" s="106">
        <v>510.18</v>
      </c>
      <c r="O1211" s="103">
        <v>8312741</v>
      </c>
      <c r="P1211" s="101">
        <v>44260</v>
      </c>
      <c r="Q1211" s="103" t="s">
        <v>2153</v>
      </c>
      <c r="R1211" s="106">
        <v>510.18</v>
      </c>
      <c r="S1211" s="98" t="s">
        <v>2813</v>
      </c>
      <c r="T1211" s="104"/>
      <c r="U1211" s="102" t="s">
        <v>11</v>
      </c>
      <c r="V1211" s="102" t="s">
        <v>12</v>
      </c>
      <c r="W1211" s="102" t="s">
        <v>1440</v>
      </c>
      <c r="X1211" s="102" t="s">
        <v>1441</v>
      </c>
      <c r="Y1211" s="108">
        <v>4300</v>
      </c>
      <c r="Z1211" s="108">
        <v>9221101</v>
      </c>
      <c r="AA1211" s="139">
        <v>0.13311937377690802</v>
      </c>
      <c r="AB1211" s="111" t="s">
        <v>2654</v>
      </c>
    </row>
    <row r="1212" spans="1:28" x14ac:dyDescent="0.25">
      <c r="A1212" s="97" t="s">
        <v>1952</v>
      </c>
      <c r="B1212" s="98">
        <v>1</v>
      </c>
      <c r="C1212" s="99" t="s">
        <v>318</v>
      </c>
      <c r="D1212" s="99" t="s">
        <v>272</v>
      </c>
      <c r="E1212" s="97" t="s">
        <v>4</v>
      </c>
      <c r="F1212" s="100" t="s">
        <v>1329</v>
      </c>
      <c r="G1212" s="99" t="s">
        <v>318</v>
      </c>
      <c r="H1212" s="101">
        <v>44120</v>
      </c>
      <c r="I1212" s="101">
        <v>44165</v>
      </c>
      <c r="J1212" s="102" t="s">
        <v>1051</v>
      </c>
      <c r="K1212" s="103"/>
      <c r="L1212" s="104" t="s">
        <v>1351</v>
      </c>
      <c r="M1212" s="105">
        <v>0</v>
      </c>
      <c r="N1212" s="106">
        <v>194607.5</v>
      </c>
      <c r="O1212" s="103" t="s">
        <v>483</v>
      </c>
      <c r="P1212" s="101">
        <v>44165</v>
      </c>
      <c r="Q1212" s="103" t="s">
        <v>1442</v>
      </c>
      <c r="R1212" s="106">
        <v>194607.5</v>
      </c>
      <c r="S1212" s="98" t="s">
        <v>2813</v>
      </c>
      <c r="T1212" s="104"/>
      <c r="U1212" s="102" t="s">
        <v>11</v>
      </c>
      <c r="V1212" s="102" t="s">
        <v>12</v>
      </c>
      <c r="W1212" s="102" t="s">
        <v>13</v>
      </c>
      <c r="X1212" s="102" t="s">
        <v>14</v>
      </c>
      <c r="Y1212" s="108">
        <v>6250</v>
      </c>
      <c r="Z1212" s="108">
        <v>9221101</v>
      </c>
      <c r="AA1212" s="139">
        <v>6.2837423312883431E-2</v>
      </c>
      <c r="AB1212" s="111" t="s">
        <v>3172</v>
      </c>
    </row>
    <row r="1213" spans="1:28" x14ac:dyDescent="0.25">
      <c r="A1213" s="97" t="s">
        <v>1952</v>
      </c>
      <c r="B1213" s="98">
        <v>1</v>
      </c>
      <c r="C1213" s="99" t="s">
        <v>318</v>
      </c>
      <c r="D1213" s="99" t="s">
        <v>272</v>
      </c>
      <c r="E1213" s="97" t="s">
        <v>4</v>
      </c>
      <c r="F1213" s="100" t="s">
        <v>1329</v>
      </c>
      <c r="G1213" s="99" t="s">
        <v>318</v>
      </c>
      <c r="H1213" s="101">
        <v>44120</v>
      </c>
      <c r="I1213" s="101">
        <v>44203</v>
      </c>
      <c r="J1213" s="102" t="s">
        <v>1051</v>
      </c>
      <c r="K1213" s="103"/>
      <c r="L1213" s="104" t="s">
        <v>1351</v>
      </c>
      <c r="M1213" s="105">
        <v>0</v>
      </c>
      <c r="N1213" s="106">
        <v>171275.5</v>
      </c>
      <c r="O1213" s="103" t="s">
        <v>718</v>
      </c>
      <c r="P1213" s="101">
        <v>44203</v>
      </c>
      <c r="Q1213" s="103" t="s">
        <v>1604</v>
      </c>
      <c r="R1213" s="106">
        <v>171275.5</v>
      </c>
      <c r="S1213" s="98" t="s">
        <v>2813</v>
      </c>
      <c r="T1213" s="104"/>
      <c r="U1213" s="102" t="s">
        <v>11</v>
      </c>
      <c r="V1213" s="102" t="s">
        <v>12</v>
      </c>
      <c r="W1213" s="102" t="s">
        <v>13</v>
      </c>
      <c r="X1213" s="102" t="s">
        <v>14</v>
      </c>
      <c r="Y1213" s="108">
        <v>6250</v>
      </c>
      <c r="Z1213" s="108">
        <v>9221101</v>
      </c>
      <c r="AA1213" s="139">
        <v>5.5303680981595091E-2</v>
      </c>
      <c r="AB1213" s="111" t="s">
        <v>3172</v>
      </c>
    </row>
    <row r="1214" spans="1:28" x14ac:dyDescent="0.25">
      <c r="A1214" s="97" t="s">
        <v>1952</v>
      </c>
      <c r="B1214" s="98">
        <v>1</v>
      </c>
      <c r="C1214" s="99" t="s">
        <v>318</v>
      </c>
      <c r="D1214" s="99" t="s">
        <v>272</v>
      </c>
      <c r="E1214" s="97" t="s">
        <v>4</v>
      </c>
      <c r="F1214" s="100" t="s">
        <v>1329</v>
      </c>
      <c r="G1214" s="99" t="s">
        <v>318</v>
      </c>
      <c r="H1214" s="101">
        <v>44120</v>
      </c>
      <c r="I1214" s="101">
        <v>44238</v>
      </c>
      <c r="J1214" s="102" t="s">
        <v>1051</v>
      </c>
      <c r="K1214" s="103"/>
      <c r="L1214" s="104" t="s">
        <v>1351</v>
      </c>
      <c r="M1214" s="105">
        <v>0</v>
      </c>
      <c r="N1214" s="106">
        <v>216182</v>
      </c>
      <c r="O1214" s="103" t="s">
        <v>760</v>
      </c>
      <c r="P1214" s="101">
        <v>44238</v>
      </c>
      <c r="Q1214" s="103" t="s">
        <v>1742</v>
      </c>
      <c r="R1214" s="106">
        <v>216182</v>
      </c>
      <c r="S1214" s="98" t="s">
        <v>2813</v>
      </c>
      <c r="T1214" s="104"/>
      <c r="U1214" s="102" t="s">
        <v>11</v>
      </c>
      <c r="V1214" s="102" t="s">
        <v>12</v>
      </c>
      <c r="W1214" s="102" t="s">
        <v>13</v>
      </c>
      <c r="X1214" s="102" t="s">
        <v>14</v>
      </c>
      <c r="Y1214" s="108">
        <v>6250</v>
      </c>
      <c r="Z1214" s="108">
        <v>9221101</v>
      </c>
      <c r="AA1214" s="139">
        <v>6.980368098159509E-2</v>
      </c>
      <c r="AB1214" s="111" t="s">
        <v>3172</v>
      </c>
    </row>
    <row r="1215" spans="1:28" x14ac:dyDescent="0.25">
      <c r="A1215" s="97" t="s">
        <v>1952</v>
      </c>
      <c r="B1215" s="98">
        <v>1</v>
      </c>
      <c r="C1215" s="99" t="s">
        <v>318</v>
      </c>
      <c r="D1215" s="99" t="s">
        <v>272</v>
      </c>
      <c r="E1215" s="97" t="s">
        <v>4</v>
      </c>
      <c r="F1215" s="100" t="s">
        <v>1329</v>
      </c>
      <c r="G1215" s="99" t="s">
        <v>318</v>
      </c>
      <c r="H1215" s="101">
        <v>44120</v>
      </c>
      <c r="I1215" s="101">
        <v>44238</v>
      </c>
      <c r="J1215" s="102" t="s">
        <v>1051</v>
      </c>
      <c r="K1215" s="103"/>
      <c r="L1215" s="104" t="s">
        <v>1351</v>
      </c>
      <c r="M1215" s="105">
        <v>0</v>
      </c>
      <c r="N1215" s="106">
        <v>331075</v>
      </c>
      <c r="O1215" s="103" t="s">
        <v>867</v>
      </c>
      <c r="P1215" s="101">
        <v>44238</v>
      </c>
      <c r="Q1215" s="103" t="s">
        <v>1742</v>
      </c>
      <c r="R1215" s="106">
        <v>331075</v>
      </c>
      <c r="S1215" s="98" t="s">
        <v>2813</v>
      </c>
      <c r="T1215" s="104"/>
      <c r="U1215" s="102" t="s">
        <v>11</v>
      </c>
      <c r="V1215" s="102" t="s">
        <v>12</v>
      </c>
      <c r="W1215" s="102" t="s">
        <v>13</v>
      </c>
      <c r="X1215" s="102" t="s">
        <v>14</v>
      </c>
      <c r="Y1215" s="108">
        <v>6250</v>
      </c>
      <c r="Z1215" s="108">
        <v>9221101</v>
      </c>
      <c r="AA1215" s="139">
        <v>0.10690184049079754</v>
      </c>
      <c r="AB1215" s="111" t="s">
        <v>3172</v>
      </c>
    </row>
    <row r="1216" spans="1:28" x14ac:dyDescent="0.25">
      <c r="A1216" s="97" t="s">
        <v>1952</v>
      </c>
      <c r="B1216" s="98">
        <v>1</v>
      </c>
      <c r="C1216" s="99" t="s">
        <v>318</v>
      </c>
      <c r="D1216" s="97" t="s">
        <v>272</v>
      </c>
      <c r="E1216" s="97" t="s">
        <v>4</v>
      </c>
      <c r="F1216" s="97" t="s">
        <v>1329</v>
      </c>
      <c r="G1216" s="99" t="s">
        <v>318</v>
      </c>
      <c r="H1216" s="101">
        <v>44120</v>
      </c>
      <c r="I1216" s="101">
        <v>44271</v>
      </c>
      <c r="J1216" s="102" t="s">
        <v>1051</v>
      </c>
      <c r="K1216" s="103"/>
      <c r="L1216" s="99" t="s">
        <v>1351</v>
      </c>
      <c r="M1216" s="105">
        <v>0</v>
      </c>
      <c r="N1216" s="114">
        <v>299915</v>
      </c>
      <c r="O1216" s="103" t="s">
        <v>1085</v>
      </c>
      <c r="P1216" s="101">
        <v>44271</v>
      </c>
      <c r="Q1216" s="103" t="s">
        <v>2188</v>
      </c>
      <c r="R1216" s="114">
        <v>299915</v>
      </c>
      <c r="S1216" s="98" t="s">
        <v>2813</v>
      </c>
      <c r="T1216" s="103"/>
      <c r="U1216" s="102" t="s">
        <v>11</v>
      </c>
      <c r="V1216" s="102" t="s">
        <v>12</v>
      </c>
      <c r="W1216" s="102" t="s">
        <v>13</v>
      </c>
      <c r="X1216" s="102" t="s">
        <v>14</v>
      </c>
      <c r="Y1216" s="113">
        <v>6250</v>
      </c>
      <c r="Z1216" s="113">
        <v>9221101</v>
      </c>
      <c r="AA1216" s="139">
        <v>9.6840490797546017E-2</v>
      </c>
      <c r="AB1216" s="111" t="s">
        <v>3172</v>
      </c>
    </row>
    <row r="1217" spans="1:28" x14ac:dyDescent="0.25">
      <c r="A1217" s="97" t="s">
        <v>1952</v>
      </c>
      <c r="B1217" s="98">
        <v>1</v>
      </c>
      <c r="C1217" s="99" t="s">
        <v>318</v>
      </c>
      <c r="D1217" s="97" t="s">
        <v>272</v>
      </c>
      <c r="E1217" s="97" t="s">
        <v>4</v>
      </c>
      <c r="F1217" s="97" t="s">
        <v>1329</v>
      </c>
      <c r="G1217" s="99" t="s">
        <v>318</v>
      </c>
      <c r="H1217" s="101">
        <v>44120</v>
      </c>
      <c r="I1217" s="101">
        <v>44292</v>
      </c>
      <c r="J1217" s="102" t="s">
        <v>1051</v>
      </c>
      <c r="K1217" s="103"/>
      <c r="L1217" s="99" t="s">
        <v>1351</v>
      </c>
      <c r="M1217" s="105">
        <v>0</v>
      </c>
      <c r="N1217" s="114">
        <v>476649.8</v>
      </c>
      <c r="O1217" s="103" t="s">
        <v>1087</v>
      </c>
      <c r="P1217" s="101">
        <v>44292</v>
      </c>
      <c r="Q1217" s="103" t="s">
        <v>2300</v>
      </c>
      <c r="R1217" s="114">
        <v>476649.8</v>
      </c>
      <c r="S1217" s="98" t="s">
        <v>2813</v>
      </c>
      <c r="T1217" s="103"/>
      <c r="U1217" s="102" t="s">
        <v>11</v>
      </c>
      <c r="V1217" s="102" t="s">
        <v>12</v>
      </c>
      <c r="W1217" s="102" t="s">
        <v>13</v>
      </c>
      <c r="X1217" s="102" t="s">
        <v>14</v>
      </c>
      <c r="Y1217" s="113">
        <v>6250</v>
      </c>
      <c r="Z1217" s="113">
        <v>9221101</v>
      </c>
      <c r="AA1217" s="139">
        <v>0.15390694220213108</v>
      </c>
      <c r="AB1217" s="111" t="s">
        <v>3172</v>
      </c>
    </row>
    <row r="1218" spans="1:28" x14ac:dyDescent="0.25">
      <c r="A1218" s="97" t="s">
        <v>1952</v>
      </c>
      <c r="B1218" s="98">
        <v>1</v>
      </c>
      <c r="C1218" s="99" t="s">
        <v>318</v>
      </c>
      <c r="D1218" s="97" t="s">
        <v>272</v>
      </c>
      <c r="E1218" s="97" t="s">
        <v>4</v>
      </c>
      <c r="F1218" s="97" t="s">
        <v>1329</v>
      </c>
      <c r="G1218" s="99" t="s">
        <v>318</v>
      </c>
      <c r="H1218" s="101">
        <v>44120</v>
      </c>
      <c r="I1218" s="101">
        <v>44333</v>
      </c>
      <c r="J1218" s="102" t="s">
        <v>1051</v>
      </c>
      <c r="K1218" s="103"/>
      <c r="L1218" s="99" t="s">
        <v>1351</v>
      </c>
      <c r="M1218" s="105">
        <v>0</v>
      </c>
      <c r="N1218" s="114">
        <v>481460</v>
      </c>
      <c r="O1218" s="103" t="s">
        <v>1190</v>
      </c>
      <c r="P1218" s="101">
        <v>44333</v>
      </c>
      <c r="Q1218" s="103" t="s">
        <v>2517</v>
      </c>
      <c r="R1218" s="114">
        <v>481460</v>
      </c>
      <c r="S1218" s="98" t="s">
        <v>2813</v>
      </c>
      <c r="T1218" s="103"/>
      <c r="U1218" s="102" t="s">
        <v>11</v>
      </c>
      <c r="V1218" s="102" t="s">
        <v>12</v>
      </c>
      <c r="W1218" s="102" t="s">
        <v>13</v>
      </c>
      <c r="X1218" s="102" t="s">
        <v>14</v>
      </c>
      <c r="Y1218" s="113">
        <v>6250</v>
      </c>
      <c r="Z1218" s="113">
        <v>9221101</v>
      </c>
      <c r="AA1218" s="139">
        <v>0.1554601226993865</v>
      </c>
      <c r="AB1218" s="111" t="s">
        <v>3172</v>
      </c>
    </row>
    <row r="1219" spans="1:28" x14ac:dyDescent="0.25">
      <c r="A1219" s="97" t="s">
        <v>1952</v>
      </c>
      <c r="B1219" s="98">
        <v>1</v>
      </c>
      <c r="C1219" s="99" t="s">
        <v>318</v>
      </c>
      <c r="D1219" s="97" t="s">
        <v>272</v>
      </c>
      <c r="E1219" s="97" t="s">
        <v>4</v>
      </c>
      <c r="F1219" s="97" t="s">
        <v>1329</v>
      </c>
      <c r="G1219" s="99" t="s">
        <v>318</v>
      </c>
      <c r="H1219" s="101">
        <v>44120</v>
      </c>
      <c r="I1219" s="101">
        <v>44364</v>
      </c>
      <c r="J1219" s="102" t="s">
        <v>1051</v>
      </c>
      <c r="K1219" s="103"/>
      <c r="L1219" s="99" t="s">
        <v>1351</v>
      </c>
      <c r="M1219" s="105">
        <v>0</v>
      </c>
      <c r="N1219" s="105">
        <v>492670</v>
      </c>
      <c r="O1219" s="103" t="s">
        <v>1326</v>
      </c>
      <c r="P1219" s="101">
        <v>44364</v>
      </c>
      <c r="Q1219" s="103" t="s">
        <v>2673</v>
      </c>
      <c r="R1219" s="105">
        <v>492670</v>
      </c>
      <c r="S1219" s="98" t="s">
        <v>2813</v>
      </c>
      <c r="T1219" s="103"/>
      <c r="U1219" s="102" t="s">
        <v>11</v>
      </c>
      <c r="V1219" s="102" t="s">
        <v>12</v>
      </c>
      <c r="W1219" s="102" t="s">
        <v>13</v>
      </c>
      <c r="X1219" s="102" t="s">
        <v>14</v>
      </c>
      <c r="Y1219" s="113">
        <v>6250</v>
      </c>
      <c r="Z1219" s="113">
        <v>9221101</v>
      </c>
      <c r="AA1219" s="139">
        <v>0.159079754601227</v>
      </c>
      <c r="AB1219" s="111" t="s">
        <v>3172</v>
      </c>
    </row>
    <row r="1220" spans="1:28" x14ac:dyDescent="0.25">
      <c r="A1220" s="97" t="s">
        <v>1952</v>
      </c>
      <c r="B1220" s="98">
        <v>1</v>
      </c>
      <c r="C1220" s="99" t="s">
        <v>318</v>
      </c>
      <c r="D1220" s="97" t="s">
        <v>272</v>
      </c>
      <c r="E1220" s="97" t="s">
        <v>4</v>
      </c>
      <c r="F1220" s="97" t="s">
        <v>1329</v>
      </c>
      <c r="G1220" s="99" t="s">
        <v>318</v>
      </c>
      <c r="H1220" s="101">
        <v>44120</v>
      </c>
      <c r="I1220" s="101">
        <v>44385</v>
      </c>
      <c r="J1220" s="102" t="s">
        <v>1051</v>
      </c>
      <c r="K1220" s="103"/>
      <c r="L1220" s="99" t="s">
        <v>1351</v>
      </c>
      <c r="M1220" s="105">
        <v>0</v>
      </c>
      <c r="N1220" s="105">
        <v>134615</v>
      </c>
      <c r="O1220" s="103" t="s">
        <v>1401</v>
      </c>
      <c r="P1220" s="101">
        <v>44385</v>
      </c>
      <c r="Q1220" s="103" t="s">
        <v>2730</v>
      </c>
      <c r="R1220" s="105">
        <v>134615</v>
      </c>
      <c r="S1220" s="98" t="s">
        <v>2813</v>
      </c>
      <c r="T1220" s="103"/>
      <c r="U1220" s="102" t="s">
        <v>11</v>
      </c>
      <c r="V1220" s="102" t="s">
        <v>12</v>
      </c>
      <c r="W1220" s="102" t="s">
        <v>13</v>
      </c>
      <c r="X1220" s="102" t="s">
        <v>14</v>
      </c>
      <c r="Y1220" s="113">
        <v>6250</v>
      </c>
      <c r="Z1220" s="113">
        <v>9221101</v>
      </c>
      <c r="AA1220" s="139">
        <v>4.3466257668711657E-2</v>
      </c>
      <c r="AB1220" s="111" t="s">
        <v>3172</v>
      </c>
    </row>
    <row r="1221" spans="1:28" x14ac:dyDescent="0.25">
      <c r="A1221" s="97" t="s">
        <v>1952</v>
      </c>
      <c r="B1221" s="98">
        <v>1</v>
      </c>
      <c r="C1221" s="97" t="s">
        <v>318</v>
      </c>
      <c r="D1221" s="97" t="s">
        <v>272</v>
      </c>
      <c r="E1221" s="97" t="s">
        <v>4</v>
      </c>
      <c r="F1221" s="100" t="s">
        <v>1329</v>
      </c>
      <c r="G1221" s="97" t="s">
        <v>318</v>
      </c>
      <c r="H1221" s="101">
        <v>44120</v>
      </c>
      <c r="I1221" s="101">
        <v>44448</v>
      </c>
      <c r="J1221" s="102" t="s">
        <v>2726</v>
      </c>
      <c r="K1221" s="112"/>
      <c r="L1221" s="99" t="s">
        <v>1351</v>
      </c>
      <c r="M1221" s="105">
        <v>0</v>
      </c>
      <c r="N1221" s="106">
        <v>143700.20000000001</v>
      </c>
      <c r="O1221" s="103" t="s">
        <v>1599</v>
      </c>
      <c r="P1221" s="101">
        <v>44448</v>
      </c>
      <c r="Q1221" s="103" t="s">
        <v>2935</v>
      </c>
      <c r="R1221" s="106">
        <v>143700.20000000001</v>
      </c>
      <c r="S1221" s="102" t="s">
        <v>2813</v>
      </c>
      <c r="T1221" s="104"/>
      <c r="U1221" s="102" t="s">
        <v>11</v>
      </c>
      <c r="V1221" s="102" t="s">
        <v>12</v>
      </c>
      <c r="W1221" s="102" t="s">
        <v>13</v>
      </c>
      <c r="X1221" s="102" t="s">
        <v>14</v>
      </c>
      <c r="Y1221" s="113">
        <v>6250</v>
      </c>
      <c r="Z1221" s="108">
        <v>9221101</v>
      </c>
      <c r="AA1221" s="139">
        <v>4.6399806264126577E-2</v>
      </c>
      <c r="AB1221" s="111" t="s">
        <v>3172</v>
      </c>
    </row>
    <row r="1222" spans="1:28" x14ac:dyDescent="0.25">
      <c r="A1222" s="97" t="s">
        <v>1952</v>
      </c>
      <c r="B1222" s="98">
        <v>1</v>
      </c>
      <c r="C1222" s="99" t="s">
        <v>318</v>
      </c>
      <c r="D1222" s="97" t="s">
        <v>272</v>
      </c>
      <c r="E1222" s="97" t="s">
        <v>4</v>
      </c>
      <c r="F1222" s="97" t="s">
        <v>1329</v>
      </c>
      <c r="G1222" s="99" t="s">
        <v>318</v>
      </c>
      <c r="H1222" s="101">
        <v>44120</v>
      </c>
      <c r="I1222" s="101">
        <v>44566</v>
      </c>
      <c r="J1222" s="102" t="s">
        <v>2726</v>
      </c>
      <c r="K1222" s="103"/>
      <c r="L1222" s="99" t="s">
        <v>1351</v>
      </c>
      <c r="M1222" s="105">
        <v>0</v>
      </c>
      <c r="N1222" s="114">
        <v>130557.95</v>
      </c>
      <c r="O1222" s="103" t="s">
        <v>2551</v>
      </c>
      <c r="P1222" s="101">
        <v>44566</v>
      </c>
      <c r="Q1222" s="103" t="s">
        <v>3099</v>
      </c>
      <c r="R1222" s="114">
        <v>130557.95</v>
      </c>
      <c r="S1222" s="98" t="s">
        <v>2813</v>
      </c>
      <c r="T1222" s="103"/>
      <c r="U1222" s="102" t="s">
        <v>11</v>
      </c>
      <c r="V1222" s="102" t="s">
        <v>12</v>
      </c>
      <c r="W1222" s="102" t="s">
        <v>13</v>
      </c>
      <c r="X1222" s="102" t="s">
        <v>14</v>
      </c>
      <c r="Y1222" s="113">
        <v>6250</v>
      </c>
      <c r="Z1222" s="113">
        <v>9221101</v>
      </c>
      <c r="AA1222" s="139">
        <v>4.2156264126574104E-2</v>
      </c>
      <c r="AB1222" s="111" t="s">
        <v>3172</v>
      </c>
    </row>
    <row r="1223" spans="1:28" x14ac:dyDescent="0.25">
      <c r="A1223" s="97" t="s">
        <v>1952</v>
      </c>
      <c r="B1223" s="98">
        <v>1</v>
      </c>
      <c r="C1223" s="99" t="s">
        <v>318</v>
      </c>
      <c r="D1223" s="99" t="s">
        <v>272</v>
      </c>
      <c r="E1223" s="97" t="s">
        <v>4</v>
      </c>
      <c r="F1223" s="100" t="s">
        <v>1329</v>
      </c>
      <c r="G1223" s="99" t="s">
        <v>318</v>
      </c>
      <c r="H1223" s="101">
        <v>44120</v>
      </c>
      <c r="I1223" s="101">
        <v>45215</v>
      </c>
      <c r="J1223" s="102" t="s">
        <v>2726</v>
      </c>
      <c r="K1223" s="103" t="s">
        <v>1330</v>
      </c>
      <c r="L1223" s="104" t="s">
        <v>1351</v>
      </c>
      <c r="M1223" s="105">
        <v>24292.049999999814</v>
      </c>
      <c r="N1223" s="106">
        <v>24292.049999999814</v>
      </c>
      <c r="O1223" s="103"/>
      <c r="P1223" s="101"/>
      <c r="Q1223" s="103"/>
      <c r="R1223" s="106">
        <v>0</v>
      </c>
      <c r="S1223" s="110" t="s">
        <v>2813</v>
      </c>
      <c r="T1223" s="104"/>
      <c r="U1223" s="102" t="s">
        <v>11</v>
      </c>
      <c r="V1223" s="102" t="s">
        <v>12</v>
      </c>
      <c r="W1223" s="102" t="s">
        <v>13</v>
      </c>
      <c r="X1223" s="102" t="s">
        <v>14</v>
      </c>
      <c r="Y1223" s="108">
        <v>6250</v>
      </c>
      <c r="Z1223" s="108">
        <v>9221101</v>
      </c>
      <c r="AA1223" s="139">
        <v>0</v>
      </c>
      <c r="AB1223" s="111" t="s">
        <v>3172</v>
      </c>
    </row>
    <row r="1224" spans="1:28" x14ac:dyDescent="0.25">
      <c r="A1224" s="97" t="s">
        <v>1952</v>
      </c>
      <c r="B1224" s="98">
        <v>1</v>
      </c>
      <c r="C1224" s="99" t="s">
        <v>318</v>
      </c>
      <c r="D1224" s="99" t="s">
        <v>272</v>
      </c>
      <c r="E1224" s="97" t="s">
        <v>4</v>
      </c>
      <c r="F1224" s="100" t="s">
        <v>1329</v>
      </c>
      <c r="G1224" s="99" t="s">
        <v>318</v>
      </c>
      <c r="H1224" s="101">
        <v>44546</v>
      </c>
      <c r="I1224" s="101">
        <v>45276</v>
      </c>
      <c r="J1224" s="102" t="s">
        <v>2726</v>
      </c>
      <c r="K1224" s="103" t="s">
        <v>3081</v>
      </c>
      <c r="L1224" s="104" t="s">
        <v>3219</v>
      </c>
      <c r="M1224" s="105">
        <v>137429.42000000001</v>
      </c>
      <c r="N1224" s="106">
        <v>137429.42000000001</v>
      </c>
      <c r="O1224" s="103"/>
      <c r="P1224" s="101"/>
      <c r="Q1224" s="103"/>
      <c r="R1224" s="106">
        <v>0</v>
      </c>
      <c r="S1224" s="110" t="s">
        <v>2813</v>
      </c>
      <c r="T1224" s="104"/>
      <c r="U1224" s="102" t="s">
        <v>11</v>
      </c>
      <c r="V1224" s="102" t="s">
        <v>12</v>
      </c>
      <c r="W1224" s="102" t="s">
        <v>13</v>
      </c>
      <c r="X1224" s="102" t="s">
        <v>14</v>
      </c>
      <c r="Y1224" s="108">
        <v>6260</v>
      </c>
      <c r="Z1224" s="108">
        <v>9221101</v>
      </c>
      <c r="AA1224" s="139">
        <v>0</v>
      </c>
      <c r="AB1224" s="111" t="s">
        <v>3228</v>
      </c>
    </row>
    <row r="1225" spans="1:28" x14ac:dyDescent="0.25">
      <c r="A1225" s="97" t="s">
        <v>1957</v>
      </c>
      <c r="B1225" s="98">
        <v>1</v>
      </c>
      <c r="C1225" s="99" t="s">
        <v>1656</v>
      </c>
      <c r="D1225" s="97" t="s">
        <v>272</v>
      </c>
      <c r="E1225" s="97" t="s">
        <v>4</v>
      </c>
      <c r="F1225" s="97" t="s">
        <v>137</v>
      </c>
      <c r="G1225" s="99" t="s">
        <v>140</v>
      </c>
      <c r="H1225" s="101">
        <v>43907</v>
      </c>
      <c r="I1225" s="101">
        <v>44323</v>
      </c>
      <c r="J1225" s="102" t="s">
        <v>1051</v>
      </c>
      <c r="K1225" s="103"/>
      <c r="L1225" s="99" t="s">
        <v>703</v>
      </c>
      <c r="M1225" s="105">
        <v>0</v>
      </c>
      <c r="N1225" s="114">
        <v>233.02</v>
      </c>
      <c r="O1225" s="103">
        <v>30860</v>
      </c>
      <c r="P1225" s="101">
        <v>44323</v>
      </c>
      <c r="Q1225" s="103" t="s">
        <v>2482</v>
      </c>
      <c r="R1225" s="114">
        <v>233.02</v>
      </c>
      <c r="S1225" s="98" t="s">
        <v>2813</v>
      </c>
      <c r="T1225" s="103"/>
      <c r="U1225" s="102" t="s">
        <v>11</v>
      </c>
      <c r="V1225" s="102" t="s">
        <v>12</v>
      </c>
      <c r="W1225" s="102" t="s">
        <v>1440</v>
      </c>
      <c r="X1225" s="102" t="s">
        <v>1441</v>
      </c>
      <c r="Y1225" s="113">
        <v>4300</v>
      </c>
      <c r="Z1225" s="113">
        <v>9221101</v>
      </c>
      <c r="AA1225" s="139">
        <v>3.7770965179293755E-4</v>
      </c>
      <c r="AB1225" s="99" t="s">
        <v>2608</v>
      </c>
    </row>
    <row r="1226" spans="1:28" x14ac:dyDescent="0.25">
      <c r="A1226" s="97" t="s">
        <v>1957</v>
      </c>
      <c r="B1226" s="98">
        <v>1</v>
      </c>
      <c r="C1226" s="99" t="s">
        <v>1656</v>
      </c>
      <c r="D1226" s="97" t="s">
        <v>272</v>
      </c>
      <c r="E1226" s="97" t="s">
        <v>4</v>
      </c>
      <c r="F1226" s="97" t="s">
        <v>137</v>
      </c>
      <c r="G1226" s="99" t="s">
        <v>140</v>
      </c>
      <c r="H1226" s="101">
        <v>44224</v>
      </c>
      <c r="I1226" s="101">
        <v>44278</v>
      </c>
      <c r="J1226" s="102" t="s">
        <v>1051</v>
      </c>
      <c r="K1226" s="103"/>
      <c r="L1226" s="99" t="s">
        <v>1693</v>
      </c>
      <c r="M1226" s="105">
        <v>0</v>
      </c>
      <c r="N1226" s="114">
        <v>15400.08</v>
      </c>
      <c r="O1226" s="103">
        <v>31134</v>
      </c>
      <c r="P1226" s="101">
        <v>44278</v>
      </c>
      <c r="Q1226" s="103" t="s">
        <v>2199</v>
      </c>
      <c r="R1226" s="105">
        <v>15400.08</v>
      </c>
      <c r="S1226" s="98" t="s">
        <v>2813</v>
      </c>
      <c r="T1226" s="103"/>
      <c r="U1226" s="102" t="s">
        <v>11</v>
      </c>
      <c r="V1226" s="102" t="s">
        <v>12</v>
      </c>
      <c r="W1226" s="102" t="s">
        <v>1440</v>
      </c>
      <c r="X1226" s="102" t="s">
        <v>1441</v>
      </c>
      <c r="Y1226" s="113">
        <v>4300</v>
      </c>
      <c r="Z1226" s="113">
        <v>9221101</v>
      </c>
      <c r="AA1226" s="139">
        <v>0.20094996645849314</v>
      </c>
      <c r="AB1226" s="99" t="s">
        <v>2475</v>
      </c>
    </row>
    <row r="1227" spans="1:28" x14ac:dyDescent="0.25">
      <c r="A1227" s="97" t="s">
        <v>1957</v>
      </c>
      <c r="B1227" s="98">
        <v>1</v>
      </c>
      <c r="C1227" s="99" t="s">
        <v>1656</v>
      </c>
      <c r="D1227" s="97" t="s">
        <v>272</v>
      </c>
      <c r="E1227" s="97" t="s">
        <v>4</v>
      </c>
      <c r="F1227" s="99" t="s">
        <v>137</v>
      </c>
      <c r="G1227" s="99" t="s">
        <v>140</v>
      </c>
      <c r="H1227" s="101">
        <v>44224</v>
      </c>
      <c r="I1227" s="101">
        <v>44278</v>
      </c>
      <c r="J1227" s="102" t="s">
        <v>1051</v>
      </c>
      <c r="K1227" s="103"/>
      <c r="L1227" s="79" t="s">
        <v>1693</v>
      </c>
      <c r="M1227" s="105">
        <v>0</v>
      </c>
      <c r="N1227" s="105">
        <v>9983.73</v>
      </c>
      <c r="O1227" s="103">
        <v>31134</v>
      </c>
      <c r="P1227" s="101">
        <v>44278</v>
      </c>
      <c r="Q1227" s="103" t="s">
        <v>2199</v>
      </c>
      <c r="R1227" s="105">
        <v>9983.73</v>
      </c>
      <c r="S1227" s="98" t="s">
        <v>2813</v>
      </c>
      <c r="T1227" s="97"/>
      <c r="U1227" s="102" t="s">
        <v>11</v>
      </c>
      <c r="V1227" s="102" t="s">
        <v>12</v>
      </c>
      <c r="W1227" s="102" t="s">
        <v>13</v>
      </c>
      <c r="X1227" s="102" t="s">
        <v>14</v>
      </c>
      <c r="Y1227" s="113">
        <v>4400</v>
      </c>
      <c r="Z1227" s="113">
        <v>9221101</v>
      </c>
      <c r="AA1227" s="139">
        <v>0.1302740121240053</v>
      </c>
      <c r="AB1227" s="99" t="s">
        <v>2475</v>
      </c>
    </row>
    <row r="1228" spans="1:28" x14ac:dyDescent="0.25">
      <c r="A1228" s="97" t="s">
        <v>1957</v>
      </c>
      <c r="B1228" s="98">
        <v>1</v>
      </c>
      <c r="C1228" s="99" t="s">
        <v>1656</v>
      </c>
      <c r="D1228" s="97" t="s">
        <v>272</v>
      </c>
      <c r="E1228" s="97" t="s">
        <v>4</v>
      </c>
      <c r="F1228" s="99" t="s">
        <v>137</v>
      </c>
      <c r="G1228" s="99" t="s">
        <v>140</v>
      </c>
      <c r="H1228" s="101">
        <v>44224</v>
      </c>
      <c r="I1228" s="101">
        <v>44424</v>
      </c>
      <c r="J1228" s="102" t="s">
        <v>2726</v>
      </c>
      <c r="K1228" s="103" t="s">
        <v>1677</v>
      </c>
      <c r="L1228" s="99" t="s">
        <v>1693</v>
      </c>
      <c r="M1228" s="105">
        <v>0</v>
      </c>
      <c r="N1228" s="105">
        <v>40602.589999999997</v>
      </c>
      <c r="O1228" s="103">
        <v>32079</v>
      </c>
      <c r="P1228" s="101">
        <v>44424</v>
      </c>
      <c r="Q1228" s="103" t="s">
        <v>2817</v>
      </c>
      <c r="R1228" s="105">
        <v>40602.589999999997</v>
      </c>
      <c r="S1228" s="98" t="s">
        <v>2813</v>
      </c>
      <c r="T1228" s="97"/>
      <c r="U1228" s="102" t="s">
        <v>11</v>
      </c>
      <c r="V1228" s="102" t="s">
        <v>12</v>
      </c>
      <c r="W1228" s="102" t="s">
        <v>1440</v>
      </c>
      <c r="X1228" s="102" t="s">
        <v>1441</v>
      </c>
      <c r="Y1228" s="113">
        <v>4300</v>
      </c>
      <c r="Z1228" s="113">
        <v>9221101</v>
      </c>
      <c r="AA1228" s="139">
        <v>0.52980822817985029</v>
      </c>
      <c r="AB1228" s="99" t="s">
        <v>2475</v>
      </c>
    </row>
    <row r="1229" spans="1:28" x14ac:dyDescent="0.25">
      <c r="A1229" s="97" t="s">
        <v>1957</v>
      </c>
      <c r="B1229" s="98">
        <v>1</v>
      </c>
      <c r="C1229" s="99" t="s">
        <v>1656</v>
      </c>
      <c r="D1229" s="97" t="s">
        <v>272</v>
      </c>
      <c r="E1229" s="97" t="s">
        <v>4</v>
      </c>
      <c r="F1229" s="99" t="s">
        <v>137</v>
      </c>
      <c r="G1229" s="99" t="s">
        <v>140</v>
      </c>
      <c r="H1229" s="101">
        <v>44224</v>
      </c>
      <c r="I1229" s="101">
        <v>44424</v>
      </c>
      <c r="J1229" s="102" t="s">
        <v>2726</v>
      </c>
      <c r="K1229" s="103" t="s">
        <v>1677</v>
      </c>
      <c r="L1229" s="99" t="s">
        <v>1693</v>
      </c>
      <c r="M1229" s="105">
        <v>0</v>
      </c>
      <c r="N1229" s="105">
        <v>10649.98</v>
      </c>
      <c r="O1229" s="103">
        <v>32079</v>
      </c>
      <c r="P1229" s="101">
        <v>44424</v>
      </c>
      <c r="Q1229" s="103" t="s">
        <v>2817</v>
      </c>
      <c r="R1229" s="105">
        <v>10649.98</v>
      </c>
      <c r="S1229" s="98" t="s">
        <v>2813</v>
      </c>
      <c r="T1229" s="97"/>
      <c r="U1229" s="102" t="s">
        <v>11</v>
      </c>
      <c r="V1229" s="102" t="s">
        <v>12</v>
      </c>
      <c r="W1229" s="102" t="s">
        <v>13</v>
      </c>
      <c r="X1229" s="102" t="s">
        <v>14</v>
      </c>
      <c r="Y1229" s="113">
        <v>4400</v>
      </c>
      <c r="Z1229" s="113">
        <v>9221101</v>
      </c>
      <c r="AA1229" s="139">
        <v>0.13896766275133784</v>
      </c>
      <c r="AB1229" s="99" t="s">
        <v>2475</v>
      </c>
    </row>
    <row r="1230" spans="1:28" x14ac:dyDescent="0.25">
      <c r="A1230" s="97" t="s">
        <v>1957</v>
      </c>
      <c r="B1230" s="98">
        <v>1</v>
      </c>
      <c r="C1230" s="99" t="s">
        <v>1656</v>
      </c>
      <c r="D1230" s="99" t="s">
        <v>272</v>
      </c>
      <c r="E1230" s="97" t="s">
        <v>4</v>
      </c>
      <c r="F1230" s="100" t="s">
        <v>137</v>
      </c>
      <c r="G1230" s="99" t="s">
        <v>140</v>
      </c>
      <c r="H1230" s="101">
        <v>44224</v>
      </c>
      <c r="I1230" s="101">
        <v>44279</v>
      </c>
      <c r="J1230" s="102" t="s">
        <v>1051</v>
      </c>
      <c r="K1230" s="103" t="s">
        <v>1678</v>
      </c>
      <c r="L1230" s="104" t="s">
        <v>1694</v>
      </c>
      <c r="M1230" s="105">
        <v>0</v>
      </c>
      <c r="N1230" s="106">
        <v>82847.7</v>
      </c>
      <c r="O1230" s="103">
        <v>31137</v>
      </c>
      <c r="P1230" s="101">
        <v>44279</v>
      </c>
      <c r="Q1230" s="103" t="s">
        <v>2263</v>
      </c>
      <c r="R1230" s="106">
        <v>82847.7</v>
      </c>
      <c r="S1230" s="98" t="s">
        <v>2813</v>
      </c>
      <c r="T1230" s="104"/>
      <c r="U1230" s="102" t="s">
        <v>11</v>
      </c>
      <c r="V1230" s="102" t="s">
        <v>12</v>
      </c>
      <c r="W1230" s="102" t="s">
        <v>1440</v>
      </c>
      <c r="X1230" s="102" t="s">
        <v>1441</v>
      </c>
      <c r="Y1230" s="108">
        <v>4300</v>
      </c>
      <c r="Z1230" s="108">
        <v>9221101</v>
      </c>
      <c r="AA1230" s="139">
        <v>0.72802261897700538</v>
      </c>
      <c r="AB1230" s="99" t="s">
        <v>2476</v>
      </c>
    </row>
    <row r="1231" spans="1:28" x14ac:dyDescent="0.25">
      <c r="A1231" s="97" t="s">
        <v>1957</v>
      </c>
      <c r="B1231" s="98">
        <v>1</v>
      </c>
      <c r="C1231" s="99" t="s">
        <v>1656</v>
      </c>
      <c r="D1231" s="99" t="s">
        <v>272</v>
      </c>
      <c r="E1231" s="97" t="s">
        <v>4</v>
      </c>
      <c r="F1231" s="100" t="s">
        <v>137</v>
      </c>
      <c r="G1231" s="99" t="s">
        <v>140</v>
      </c>
      <c r="H1231" s="101">
        <v>44224</v>
      </c>
      <c r="I1231" s="101">
        <v>44279</v>
      </c>
      <c r="J1231" s="102" t="s">
        <v>1051</v>
      </c>
      <c r="K1231" s="103"/>
      <c r="L1231" s="104" t="s">
        <v>1694</v>
      </c>
      <c r="M1231" s="105">
        <v>0</v>
      </c>
      <c r="N1231" s="106">
        <v>14975.59</v>
      </c>
      <c r="O1231" s="103">
        <v>31137</v>
      </c>
      <c r="P1231" s="101">
        <v>44279</v>
      </c>
      <c r="Q1231" s="103" t="s">
        <v>2263</v>
      </c>
      <c r="R1231" s="106">
        <v>14975.59</v>
      </c>
      <c r="S1231" s="98" t="s">
        <v>2813</v>
      </c>
      <c r="T1231" s="104"/>
      <c r="U1231" s="102" t="s">
        <v>11</v>
      </c>
      <c r="V1231" s="102" t="s">
        <v>12</v>
      </c>
      <c r="W1231" s="102" t="s">
        <v>13</v>
      </c>
      <c r="X1231" s="102" t="s">
        <v>14</v>
      </c>
      <c r="Y1231" s="108">
        <v>4400</v>
      </c>
      <c r="Z1231" s="108">
        <v>9221101</v>
      </c>
      <c r="AA1231" s="139">
        <v>0.13159771789109234</v>
      </c>
      <c r="AB1231" s="99" t="s">
        <v>2476</v>
      </c>
    </row>
    <row r="1232" spans="1:28" x14ac:dyDescent="0.25">
      <c r="A1232" s="97" t="s">
        <v>1957</v>
      </c>
      <c r="B1232" s="98">
        <v>1</v>
      </c>
      <c r="C1232" s="99" t="s">
        <v>1656</v>
      </c>
      <c r="D1232" s="99" t="s">
        <v>272</v>
      </c>
      <c r="E1232" s="97" t="s">
        <v>4</v>
      </c>
      <c r="F1232" s="100" t="s">
        <v>137</v>
      </c>
      <c r="G1232" s="99" t="s">
        <v>140</v>
      </c>
      <c r="H1232" s="101">
        <v>44224</v>
      </c>
      <c r="I1232" s="101">
        <v>44305</v>
      </c>
      <c r="J1232" s="102" t="s">
        <v>1051</v>
      </c>
      <c r="K1232" s="103" t="s">
        <v>1678</v>
      </c>
      <c r="L1232" s="104" t="s">
        <v>1694</v>
      </c>
      <c r="M1232" s="105">
        <v>0</v>
      </c>
      <c r="N1232" s="106">
        <v>15974.96</v>
      </c>
      <c r="O1232" s="103">
        <v>31182</v>
      </c>
      <c r="P1232" s="101">
        <v>44305</v>
      </c>
      <c r="Q1232" s="103" t="s">
        <v>2331</v>
      </c>
      <c r="R1232" s="106">
        <v>15974.96</v>
      </c>
      <c r="S1232" s="98" t="s">
        <v>2813</v>
      </c>
      <c r="T1232" s="104"/>
      <c r="U1232" s="102" t="s">
        <v>11</v>
      </c>
      <c r="V1232" s="102" t="s">
        <v>12</v>
      </c>
      <c r="W1232" s="102" t="s">
        <v>13</v>
      </c>
      <c r="X1232" s="102" t="s">
        <v>14</v>
      </c>
      <c r="Y1232" s="108">
        <v>4400</v>
      </c>
      <c r="Z1232" s="108">
        <v>9221101</v>
      </c>
      <c r="AA1232" s="139">
        <v>0.14037966313190228</v>
      </c>
      <c r="AB1232" s="99" t="s">
        <v>1679</v>
      </c>
    </row>
    <row r="1233" spans="1:28" x14ac:dyDescent="0.25">
      <c r="A1233" s="97" t="s">
        <v>1957</v>
      </c>
      <c r="B1233" s="98">
        <v>1</v>
      </c>
      <c r="C1233" s="99" t="s">
        <v>1656</v>
      </c>
      <c r="D1233" s="97" t="s">
        <v>272</v>
      </c>
      <c r="E1233" s="97" t="s">
        <v>4</v>
      </c>
      <c r="F1233" s="97" t="s">
        <v>137</v>
      </c>
      <c r="G1233" s="99" t="s">
        <v>140</v>
      </c>
      <c r="H1233" s="101">
        <v>44315</v>
      </c>
      <c r="I1233" s="101">
        <v>44424</v>
      </c>
      <c r="J1233" s="102" t="s">
        <v>2726</v>
      </c>
      <c r="K1233" s="103" t="s">
        <v>2388</v>
      </c>
      <c r="L1233" s="99" t="s">
        <v>2458</v>
      </c>
      <c r="M1233" s="105">
        <v>0</v>
      </c>
      <c r="N1233" s="114">
        <v>113255.85</v>
      </c>
      <c r="O1233" s="103">
        <v>32252</v>
      </c>
      <c r="P1233" s="101">
        <v>44424</v>
      </c>
      <c r="Q1233" s="103" t="s">
        <v>2817</v>
      </c>
      <c r="R1233" s="105">
        <v>113255.85</v>
      </c>
      <c r="S1233" s="98" t="s">
        <v>2813</v>
      </c>
      <c r="T1233" s="103"/>
      <c r="U1233" s="102" t="s">
        <v>11</v>
      </c>
      <c r="V1233" s="102" t="s">
        <v>12</v>
      </c>
      <c r="W1233" s="102" t="s">
        <v>1440</v>
      </c>
      <c r="X1233" s="102" t="s">
        <v>1441</v>
      </c>
      <c r="Y1233" s="113">
        <v>4300</v>
      </c>
      <c r="Z1233" s="113">
        <v>9221101</v>
      </c>
      <c r="AA1233" s="139">
        <v>0.73205538900674427</v>
      </c>
      <c r="AB1233" s="99" t="s">
        <v>2389</v>
      </c>
    </row>
    <row r="1234" spans="1:28" x14ac:dyDescent="0.25">
      <c r="A1234" s="97" t="s">
        <v>1957</v>
      </c>
      <c r="B1234" s="98">
        <v>1</v>
      </c>
      <c r="C1234" s="99" t="s">
        <v>1656</v>
      </c>
      <c r="D1234" s="97" t="s">
        <v>272</v>
      </c>
      <c r="E1234" s="97" t="s">
        <v>4</v>
      </c>
      <c r="F1234" s="97" t="s">
        <v>137</v>
      </c>
      <c r="G1234" s="99" t="s">
        <v>140</v>
      </c>
      <c r="H1234" s="101">
        <v>44315</v>
      </c>
      <c r="I1234" s="101">
        <v>44424</v>
      </c>
      <c r="J1234" s="102" t="s">
        <v>2726</v>
      </c>
      <c r="K1234" s="103"/>
      <c r="L1234" s="99" t="s">
        <v>2458</v>
      </c>
      <c r="M1234" s="105">
        <v>0</v>
      </c>
      <c r="N1234" s="114">
        <v>14687.37</v>
      </c>
      <c r="O1234" s="103">
        <v>32252</v>
      </c>
      <c r="P1234" s="101">
        <v>44424</v>
      </c>
      <c r="Q1234" s="103" t="s">
        <v>2817</v>
      </c>
      <c r="R1234" s="105">
        <v>14687.37</v>
      </c>
      <c r="S1234" s="98" t="s">
        <v>2813</v>
      </c>
      <c r="T1234" s="103"/>
      <c r="U1234" s="102" t="s">
        <v>11</v>
      </c>
      <c r="V1234" s="102" t="s">
        <v>12</v>
      </c>
      <c r="W1234" s="102" t="s">
        <v>13</v>
      </c>
      <c r="X1234" s="102" t="s">
        <v>14</v>
      </c>
      <c r="Y1234" s="113">
        <v>4400</v>
      </c>
      <c r="Z1234" s="113">
        <v>9221101</v>
      </c>
      <c r="AA1234" s="139">
        <v>9.4935214020608977E-2</v>
      </c>
      <c r="AB1234" s="99" t="s">
        <v>2389</v>
      </c>
    </row>
    <row r="1235" spans="1:28" x14ac:dyDescent="0.25">
      <c r="A1235" s="97" t="s">
        <v>1957</v>
      </c>
      <c r="B1235" s="98">
        <v>1</v>
      </c>
      <c r="C1235" s="99" t="s">
        <v>1656</v>
      </c>
      <c r="D1235" s="99" t="s">
        <v>272</v>
      </c>
      <c r="E1235" s="97" t="s">
        <v>4</v>
      </c>
      <c r="F1235" s="100" t="s">
        <v>137</v>
      </c>
      <c r="G1235" s="99" t="s">
        <v>140</v>
      </c>
      <c r="H1235" s="101">
        <v>44315</v>
      </c>
      <c r="I1235" s="101">
        <v>44424</v>
      </c>
      <c r="J1235" s="102" t="s">
        <v>2726</v>
      </c>
      <c r="K1235" s="103"/>
      <c r="L1235" s="104" t="s">
        <v>2458</v>
      </c>
      <c r="M1235" s="105">
        <v>0</v>
      </c>
      <c r="N1235" s="106">
        <v>20610.09</v>
      </c>
      <c r="O1235" s="103">
        <v>32275</v>
      </c>
      <c r="P1235" s="101">
        <v>44424</v>
      </c>
      <c r="Q1235" s="103" t="s">
        <v>2817</v>
      </c>
      <c r="R1235" s="106">
        <v>20610.09</v>
      </c>
      <c r="S1235" s="98" t="s">
        <v>2813</v>
      </c>
      <c r="T1235" s="104"/>
      <c r="U1235" s="102" t="s">
        <v>11</v>
      </c>
      <c r="V1235" s="102" t="s">
        <v>12</v>
      </c>
      <c r="W1235" s="102" t="s">
        <v>13</v>
      </c>
      <c r="X1235" s="102" t="s">
        <v>14</v>
      </c>
      <c r="Y1235" s="108">
        <v>4400</v>
      </c>
      <c r="Z1235" s="108">
        <v>9221101</v>
      </c>
      <c r="AA1235" s="139">
        <v>0.13321808500323834</v>
      </c>
      <c r="AB1235" s="99" t="s">
        <v>2389</v>
      </c>
    </row>
    <row r="1236" spans="1:28" x14ac:dyDescent="0.25">
      <c r="A1236" s="97" t="s">
        <v>1957</v>
      </c>
      <c r="B1236" s="98">
        <v>1</v>
      </c>
      <c r="C1236" s="99" t="s">
        <v>1656</v>
      </c>
      <c r="D1236" s="99" t="s">
        <v>272</v>
      </c>
      <c r="E1236" s="97" t="s">
        <v>4</v>
      </c>
      <c r="F1236" s="100" t="s">
        <v>137</v>
      </c>
      <c r="G1236" s="99" t="s">
        <v>140</v>
      </c>
      <c r="H1236" s="101">
        <v>44315</v>
      </c>
      <c r="I1236" s="101">
        <v>44469</v>
      </c>
      <c r="J1236" s="102" t="s">
        <v>2726</v>
      </c>
      <c r="K1236" s="103" t="s">
        <v>2388</v>
      </c>
      <c r="L1236" s="104" t="s">
        <v>2458</v>
      </c>
      <c r="M1236" s="105">
        <v>0</v>
      </c>
      <c r="N1236" s="106">
        <v>6156.09</v>
      </c>
      <c r="O1236" s="103">
        <v>32477</v>
      </c>
      <c r="P1236" s="101">
        <v>44469</v>
      </c>
      <c r="Q1236" s="103" t="s">
        <v>3009</v>
      </c>
      <c r="R1236" s="106">
        <v>6156.09</v>
      </c>
      <c r="S1236" s="98" t="s">
        <v>2813</v>
      </c>
      <c r="T1236" s="104"/>
      <c r="U1236" s="102" t="s">
        <v>11</v>
      </c>
      <c r="V1236" s="102" t="s">
        <v>12</v>
      </c>
      <c r="W1236" s="102" t="s">
        <v>13</v>
      </c>
      <c r="X1236" s="102" t="s">
        <v>14</v>
      </c>
      <c r="Y1236" s="108">
        <v>4400</v>
      </c>
      <c r="Z1236" s="108">
        <v>9221101</v>
      </c>
      <c r="AA1236" s="139">
        <v>3.9791311969408452E-2</v>
      </c>
      <c r="AB1236" s="99" t="s">
        <v>2389</v>
      </c>
    </row>
    <row r="1237" spans="1:28" ht="15" customHeight="1" x14ac:dyDescent="0.25">
      <c r="A1237" s="97" t="s">
        <v>1957</v>
      </c>
      <c r="B1237" s="98">
        <v>1</v>
      </c>
      <c r="C1237" s="99" t="s">
        <v>1656</v>
      </c>
      <c r="D1237" s="99" t="s">
        <v>272</v>
      </c>
      <c r="E1237" s="97" t="s">
        <v>4</v>
      </c>
      <c r="F1237" s="100" t="s">
        <v>137</v>
      </c>
      <c r="G1237" s="99" t="s">
        <v>140</v>
      </c>
      <c r="H1237" s="101">
        <v>44326</v>
      </c>
      <c r="I1237" s="101">
        <v>44424</v>
      </c>
      <c r="J1237" s="102" t="s">
        <v>2726</v>
      </c>
      <c r="K1237" s="103" t="s">
        <v>2469</v>
      </c>
      <c r="L1237" s="104" t="s">
        <v>2510</v>
      </c>
      <c r="M1237" s="105">
        <v>0</v>
      </c>
      <c r="N1237" s="106">
        <v>56627.92</v>
      </c>
      <c r="O1237" s="103">
        <v>32253</v>
      </c>
      <c r="P1237" s="101">
        <v>44424</v>
      </c>
      <c r="Q1237" s="103" t="s">
        <v>2817</v>
      </c>
      <c r="R1237" s="106">
        <v>56627.92</v>
      </c>
      <c r="S1237" s="98" t="s">
        <v>2813</v>
      </c>
      <c r="T1237" s="104"/>
      <c r="U1237" s="102" t="s">
        <v>11</v>
      </c>
      <c r="V1237" s="102" t="s">
        <v>12</v>
      </c>
      <c r="W1237" s="102" t="s">
        <v>1440</v>
      </c>
      <c r="X1237" s="102" t="s">
        <v>1441</v>
      </c>
      <c r="Y1237" s="108">
        <v>4300</v>
      </c>
      <c r="Z1237" s="108">
        <v>9221101</v>
      </c>
      <c r="AA1237" s="139">
        <v>0.73205513509712139</v>
      </c>
      <c r="AB1237" s="99" t="s">
        <v>2473</v>
      </c>
    </row>
    <row r="1238" spans="1:28" ht="15" customHeight="1" x14ac:dyDescent="0.25">
      <c r="A1238" s="97" t="s">
        <v>1957</v>
      </c>
      <c r="B1238" s="98">
        <v>1</v>
      </c>
      <c r="C1238" s="99" t="s">
        <v>1656</v>
      </c>
      <c r="D1238" s="99" t="s">
        <v>272</v>
      </c>
      <c r="E1238" s="97" t="s">
        <v>4</v>
      </c>
      <c r="F1238" s="100" t="s">
        <v>137</v>
      </c>
      <c r="G1238" s="99" t="s">
        <v>140</v>
      </c>
      <c r="H1238" s="101">
        <v>44326</v>
      </c>
      <c r="I1238" s="101">
        <v>44424</v>
      </c>
      <c r="J1238" s="102" t="s">
        <v>2726</v>
      </c>
      <c r="K1238" s="103" t="s">
        <v>2469</v>
      </c>
      <c r="L1238" s="104" t="s">
        <v>2510</v>
      </c>
      <c r="M1238" s="105">
        <v>0</v>
      </c>
      <c r="N1238" s="106">
        <v>20726.78</v>
      </c>
      <c r="O1238" s="103">
        <v>32253</v>
      </c>
      <c r="P1238" s="101">
        <v>44424</v>
      </c>
      <c r="Q1238" s="103" t="s">
        <v>2817</v>
      </c>
      <c r="R1238" s="106">
        <v>20726.78</v>
      </c>
      <c r="S1238" s="98" t="s">
        <v>2813</v>
      </c>
      <c r="T1238" s="104"/>
      <c r="U1238" s="102" t="s">
        <v>11</v>
      </c>
      <c r="V1238" s="102" t="s">
        <v>12</v>
      </c>
      <c r="W1238" s="102" t="s">
        <v>13</v>
      </c>
      <c r="X1238" s="102" t="s">
        <v>14</v>
      </c>
      <c r="Y1238" s="108">
        <v>4400</v>
      </c>
      <c r="Z1238" s="108">
        <v>9221101</v>
      </c>
      <c r="AA1238" s="139">
        <v>0.26794460635369111</v>
      </c>
      <c r="AB1238" s="99" t="s">
        <v>2473</v>
      </c>
    </row>
    <row r="1239" spans="1:28" ht="15" customHeight="1" x14ac:dyDescent="0.25">
      <c r="A1239" s="97" t="s">
        <v>1957</v>
      </c>
      <c r="B1239" s="98">
        <v>1</v>
      </c>
      <c r="C1239" s="99" t="s">
        <v>1656</v>
      </c>
      <c r="D1239" s="97" t="s">
        <v>272</v>
      </c>
      <c r="E1239" s="97" t="s">
        <v>4</v>
      </c>
      <c r="F1239" s="97" t="s">
        <v>137</v>
      </c>
      <c r="G1239" s="99" t="s">
        <v>140</v>
      </c>
      <c r="H1239" s="101">
        <v>44326</v>
      </c>
      <c r="I1239" s="101">
        <v>44424</v>
      </c>
      <c r="J1239" s="102" t="s">
        <v>2726</v>
      </c>
      <c r="K1239" s="103" t="s">
        <v>2470</v>
      </c>
      <c r="L1239" s="99" t="s">
        <v>2511</v>
      </c>
      <c r="M1239" s="105">
        <v>0</v>
      </c>
      <c r="N1239" s="114">
        <v>169883.76</v>
      </c>
      <c r="O1239" s="103">
        <v>32255</v>
      </c>
      <c r="P1239" s="101">
        <v>44424</v>
      </c>
      <c r="Q1239" s="103" t="s">
        <v>2817</v>
      </c>
      <c r="R1239" s="114">
        <v>169883.76</v>
      </c>
      <c r="S1239" s="98" t="s">
        <v>2813</v>
      </c>
      <c r="T1239" s="103"/>
      <c r="U1239" s="102" t="s">
        <v>11</v>
      </c>
      <c r="V1239" s="102" t="s">
        <v>12</v>
      </c>
      <c r="W1239" s="102" t="s">
        <v>1440</v>
      </c>
      <c r="X1239" s="102" t="s">
        <v>1441</v>
      </c>
      <c r="Y1239" s="113">
        <v>4300</v>
      </c>
      <c r="Z1239" s="113">
        <v>9221101</v>
      </c>
      <c r="AA1239" s="139">
        <v>0.73205535591482518</v>
      </c>
      <c r="AB1239" s="99" t="s">
        <v>2474</v>
      </c>
    </row>
    <row r="1240" spans="1:28" ht="15" customHeight="1" x14ac:dyDescent="0.25">
      <c r="A1240" s="97" t="s">
        <v>1957</v>
      </c>
      <c r="B1240" s="98">
        <v>1</v>
      </c>
      <c r="C1240" s="99" t="s">
        <v>1656</v>
      </c>
      <c r="D1240" s="97" t="s">
        <v>272</v>
      </c>
      <c r="E1240" s="97" t="s">
        <v>4</v>
      </c>
      <c r="F1240" s="97" t="s">
        <v>137</v>
      </c>
      <c r="G1240" s="99" t="s">
        <v>140</v>
      </c>
      <c r="H1240" s="101">
        <v>44326</v>
      </c>
      <c r="I1240" s="101">
        <v>44424</v>
      </c>
      <c r="J1240" s="102" t="s">
        <v>2726</v>
      </c>
      <c r="K1240" s="103" t="s">
        <v>2470</v>
      </c>
      <c r="L1240" s="99" t="s">
        <v>2511</v>
      </c>
      <c r="M1240" s="105">
        <v>0</v>
      </c>
      <c r="N1240" s="114">
        <v>62180.33</v>
      </c>
      <c r="O1240" s="103">
        <v>32255</v>
      </c>
      <c r="P1240" s="101">
        <v>44424</v>
      </c>
      <c r="Q1240" s="103" t="s">
        <v>2817</v>
      </c>
      <c r="R1240" s="114">
        <v>62180.33</v>
      </c>
      <c r="S1240" s="98" t="s">
        <v>2813</v>
      </c>
      <c r="T1240" s="103"/>
      <c r="U1240" s="102" t="s">
        <v>11</v>
      </c>
      <c r="V1240" s="102" t="s">
        <v>12</v>
      </c>
      <c r="W1240" s="102" t="s">
        <v>13</v>
      </c>
      <c r="X1240" s="102" t="s">
        <v>14</v>
      </c>
      <c r="Y1240" s="113">
        <v>4400</v>
      </c>
      <c r="Z1240" s="113">
        <v>9221101</v>
      </c>
      <c r="AA1240" s="139">
        <v>0.26794464408517493</v>
      </c>
      <c r="AB1240" s="99" t="s">
        <v>2474</v>
      </c>
    </row>
    <row r="1241" spans="1:28" ht="15" customHeight="1" x14ac:dyDescent="0.25">
      <c r="A1241" s="97" t="s">
        <v>1957</v>
      </c>
      <c r="B1241" s="98">
        <v>1</v>
      </c>
      <c r="C1241" s="99" t="s">
        <v>1656</v>
      </c>
      <c r="D1241" s="99" t="s">
        <v>272</v>
      </c>
      <c r="E1241" s="97" t="s">
        <v>4</v>
      </c>
      <c r="F1241" s="100" t="s">
        <v>137</v>
      </c>
      <c r="G1241" s="99" t="s">
        <v>140</v>
      </c>
      <c r="H1241" s="101">
        <v>44446</v>
      </c>
      <c r="I1241" s="101">
        <v>44585</v>
      </c>
      <c r="J1241" s="102" t="s">
        <v>2726</v>
      </c>
      <c r="K1241" s="103" t="s">
        <v>2930</v>
      </c>
      <c r="L1241" s="97" t="s">
        <v>3006</v>
      </c>
      <c r="M1241" s="105">
        <v>0</v>
      </c>
      <c r="N1241" s="106">
        <v>29690.92</v>
      </c>
      <c r="O1241" s="103">
        <v>33532</v>
      </c>
      <c r="P1241" s="101">
        <v>44585</v>
      </c>
      <c r="Q1241" s="103" t="s">
        <v>3128</v>
      </c>
      <c r="R1241" s="106">
        <v>29690.92</v>
      </c>
      <c r="S1241" s="98" t="s">
        <v>2813</v>
      </c>
      <c r="T1241" s="104"/>
      <c r="U1241" s="102" t="s">
        <v>11</v>
      </c>
      <c r="V1241" s="102" t="s">
        <v>12</v>
      </c>
      <c r="W1241" s="102" t="s">
        <v>1440</v>
      </c>
      <c r="X1241" s="102" t="s">
        <v>1441</v>
      </c>
      <c r="Y1241" s="108">
        <v>4300</v>
      </c>
      <c r="Z1241" s="108">
        <v>9221101</v>
      </c>
      <c r="AA1241" s="139">
        <v>0.72654031439696942</v>
      </c>
      <c r="AB1241" s="111" t="s">
        <v>2474</v>
      </c>
    </row>
    <row r="1242" spans="1:28" ht="15" customHeight="1" x14ac:dyDescent="0.25">
      <c r="A1242" s="97" t="s">
        <v>1957</v>
      </c>
      <c r="B1242" s="98">
        <v>1</v>
      </c>
      <c r="C1242" s="99" t="s">
        <v>1656</v>
      </c>
      <c r="D1242" s="97" t="s">
        <v>272</v>
      </c>
      <c r="E1242" s="97" t="s">
        <v>4</v>
      </c>
      <c r="F1242" s="99" t="s">
        <v>137</v>
      </c>
      <c r="G1242" s="99" t="s">
        <v>140</v>
      </c>
      <c r="H1242" s="101">
        <v>44446</v>
      </c>
      <c r="I1242" s="101">
        <v>44585</v>
      </c>
      <c r="J1242" s="102" t="s">
        <v>2726</v>
      </c>
      <c r="K1242" s="103" t="s">
        <v>2930</v>
      </c>
      <c r="L1242" s="99" t="s">
        <v>3006</v>
      </c>
      <c r="M1242" s="105">
        <v>0</v>
      </c>
      <c r="N1242" s="105">
        <v>11175.25</v>
      </c>
      <c r="O1242" s="103">
        <v>33532</v>
      </c>
      <c r="P1242" s="101">
        <v>44585</v>
      </c>
      <c r="Q1242" s="103" t="s">
        <v>3128</v>
      </c>
      <c r="R1242" s="105">
        <v>11175.25</v>
      </c>
      <c r="S1242" s="98" t="s">
        <v>2813</v>
      </c>
      <c r="T1242" s="97"/>
      <c r="U1242" s="102" t="s">
        <v>11</v>
      </c>
      <c r="V1242" s="102" t="s">
        <v>12</v>
      </c>
      <c r="W1242" s="102" t="s">
        <v>13</v>
      </c>
      <c r="X1242" s="102" t="s">
        <v>14</v>
      </c>
      <c r="Y1242" s="113">
        <v>4400</v>
      </c>
      <c r="Z1242" s="113">
        <v>9221101</v>
      </c>
      <c r="AA1242" s="139">
        <v>0.27345968560303058</v>
      </c>
      <c r="AB1242" s="104" t="s">
        <v>2474</v>
      </c>
    </row>
    <row r="1243" spans="1:28" ht="15" customHeight="1" x14ac:dyDescent="0.25">
      <c r="A1243" s="97" t="s">
        <v>1957</v>
      </c>
      <c r="B1243" s="98">
        <v>1</v>
      </c>
      <c r="C1243" s="99" t="s">
        <v>1656</v>
      </c>
      <c r="D1243" s="99" t="s">
        <v>272</v>
      </c>
      <c r="E1243" s="97" t="s">
        <v>4</v>
      </c>
      <c r="F1243" s="100" t="s">
        <v>137</v>
      </c>
      <c r="G1243" s="99" t="s">
        <v>140</v>
      </c>
      <c r="H1243" s="101">
        <v>44575</v>
      </c>
      <c r="I1243" s="101">
        <v>44940</v>
      </c>
      <c r="J1243" s="102" t="s">
        <v>2726</v>
      </c>
      <c r="K1243" s="103" t="s">
        <v>3117</v>
      </c>
      <c r="L1243" s="104" t="s">
        <v>3141</v>
      </c>
      <c r="M1243" s="105">
        <v>44442.93</v>
      </c>
      <c r="N1243" s="106">
        <v>44442.93</v>
      </c>
      <c r="O1243" s="103"/>
      <c r="P1243" s="101"/>
      <c r="Q1243" s="103"/>
      <c r="R1243" s="106">
        <v>0</v>
      </c>
      <c r="S1243" s="110" t="s">
        <v>2813</v>
      </c>
      <c r="T1243" s="104"/>
      <c r="U1243" s="102" t="s">
        <v>11</v>
      </c>
      <c r="V1243" s="102" t="s">
        <v>12</v>
      </c>
      <c r="W1243" s="102" t="s">
        <v>13</v>
      </c>
      <c r="X1243" s="102" t="s">
        <v>14</v>
      </c>
      <c r="Y1243" s="108">
        <v>4400</v>
      </c>
      <c r="Z1243" s="108">
        <v>9221101</v>
      </c>
      <c r="AA1243" s="139">
        <v>0</v>
      </c>
      <c r="AB1243" s="111" t="s">
        <v>3249</v>
      </c>
    </row>
    <row r="1244" spans="1:28" ht="15" customHeight="1" x14ac:dyDescent="0.25">
      <c r="A1244" s="97" t="s">
        <v>1951</v>
      </c>
      <c r="B1244" s="98">
        <v>1</v>
      </c>
      <c r="C1244" s="99" t="s">
        <v>1565</v>
      </c>
      <c r="D1244" s="99" t="s">
        <v>272</v>
      </c>
      <c r="E1244" s="97" t="s">
        <v>4</v>
      </c>
      <c r="F1244" s="100" t="s">
        <v>284</v>
      </c>
      <c r="G1244" s="99" t="s">
        <v>285</v>
      </c>
      <c r="H1244" s="101">
        <v>43748</v>
      </c>
      <c r="I1244" s="101">
        <v>43839</v>
      </c>
      <c r="J1244" s="102" t="s">
        <v>6</v>
      </c>
      <c r="K1244" s="103"/>
      <c r="L1244" s="104" t="s">
        <v>488</v>
      </c>
      <c r="M1244" s="105">
        <v>0</v>
      </c>
      <c r="N1244" s="106">
        <v>9691.25</v>
      </c>
      <c r="O1244" s="103">
        <v>80804</v>
      </c>
      <c r="P1244" s="101">
        <v>43839</v>
      </c>
      <c r="Q1244" s="103" t="s">
        <v>542</v>
      </c>
      <c r="R1244" s="106">
        <v>9691.25</v>
      </c>
      <c r="S1244" s="98" t="s">
        <v>2813</v>
      </c>
      <c r="T1244" s="104"/>
      <c r="U1244" s="102" t="s">
        <v>11</v>
      </c>
      <c r="V1244" s="102" t="s">
        <v>12</v>
      </c>
      <c r="W1244" s="102" t="s">
        <v>13</v>
      </c>
      <c r="X1244" s="102" t="s">
        <v>14</v>
      </c>
      <c r="Y1244" s="108">
        <v>5800</v>
      </c>
      <c r="Z1244" s="108">
        <v>9221101</v>
      </c>
      <c r="AA1244" s="139">
        <v>6.7398636901036231E-3</v>
      </c>
      <c r="AB1244" s="111" t="s">
        <v>2790</v>
      </c>
    </row>
    <row r="1245" spans="1:28" ht="15" customHeight="1" x14ac:dyDescent="0.25">
      <c r="A1245" s="97" t="s">
        <v>1951</v>
      </c>
      <c r="B1245" s="98">
        <v>1</v>
      </c>
      <c r="C1245" s="99" t="s">
        <v>1565</v>
      </c>
      <c r="D1245" s="99" t="s">
        <v>272</v>
      </c>
      <c r="E1245" s="97" t="s">
        <v>4</v>
      </c>
      <c r="F1245" s="100" t="s">
        <v>284</v>
      </c>
      <c r="G1245" s="99" t="s">
        <v>285</v>
      </c>
      <c r="H1245" s="101">
        <v>43748</v>
      </c>
      <c r="I1245" s="101">
        <v>43844</v>
      </c>
      <c r="J1245" s="102" t="s">
        <v>6</v>
      </c>
      <c r="K1245" s="103"/>
      <c r="L1245" s="104" t="s">
        <v>488</v>
      </c>
      <c r="M1245" s="105">
        <v>0</v>
      </c>
      <c r="N1245" s="106">
        <v>3193.75</v>
      </c>
      <c r="O1245" s="103">
        <v>80796</v>
      </c>
      <c r="P1245" s="101">
        <v>43844</v>
      </c>
      <c r="Q1245" s="103" t="s">
        <v>575</v>
      </c>
      <c r="R1245" s="106">
        <v>3193.75</v>
      </c>
      <c r="S1245" s="98" t="s">
        <v>2813</v>
      </c>
      <c r="T1245" s="104"/>
      <c r="U1245" s="102" t="s">
        <v>11</v>
      </c>
      <c r="V1245" s="102" t="s">
        <v>12</v>
      </c>
      <c r="W1245" s="102" t="s">
        <v>13</v>
      </c>
      <c r="X1245" s="102" t="s">
        <v>14</v>
      </c>
      <c r="Y1245" s="108">
        <v>5800</v>
      </c>
      <c r="Z1245" s="108">
        <v>9221101</v>
      </c>
      <c r="AA1245" s="139">
        <v>2.2211210793518323E-3</v>
      </c>
      <c r="AB1245" s="111" t="s">
        <v>2790</v>
      </c>
    </row>
    <row r="1246" spans="1:28" ht="15" customHeight="1" x14ac:dyDescent="0.25">
      <c r="A1246" s="97" t="s">
        <v>1951</v>
      </c>
      <c r="B1246" s="98">
        <v>1</v>
      </c>
      <c r="C1246" s="97" t="s">
        <v>1565</v>
      </c>
      <c r="D1246" s="99" t="s">
        <v>272</v>
      </c>
      <c r="E1246" s="97" t="s">
        <v>4</v>
      </c>
      <c r="F1246" s="100" t="s">
        <v>284</v>
      </c>
      <c r="G1246" s="97" t="s">
        <v>285</v>
      </c>
      <c r="H1246" s="101">
        <v>43748</v>
      </c>
      <c r="I1246" s="101">
        <v>43844</v>
      </c>
      <c r="J1246" s="102" t="s">
        <v>6</v>
      </c>
      <c r="K1246" s="112"/>
      <c r="L1246" s="104" t="s">
        <v>488</v>
      </c>
      <c r="M1246" s="105">
        <v>0</v>
      </c>
      <c r="N1246" s="105">
        <v>8433.75</v>
      </c>
      <c r="O1246" s="103">
        <v>81699</v>
      </c>
      <c r="P1246" s="101">
        <v>43844</v>
      </c>
      <c r="Q1246" s="103" t="s">
        <v>575</v>
      </c>
      <c r="R1246" s="106">
        <v>8433.75</v>
      </c>
      <c r="S1246" s="98" t="s">
        <v>2813</v>
      </c>
      <c r="T1246" s="104"/>
      <c r="U1246" s="102" t="s">
        <v>11</v>
      </c>
      <c r="V1246" s="102" t="s">
        <v>12</v>
      </c>
      <c r="W1246" s="102" t="s">
        <v>13</v>
      </c>
      <c r="X1246" s="102" t="s">
        <v>14</v>
      </c>
      <c r="Y1246" s="108">
        <v>5800</v>
      </c>
      <c r="Z1246" s="108">
        <v>9221101</v>
      </c>
      <c r="AA1246" s="139">
        <v>5.8653244314625496E-3</v>
      </c>
      <c r="AB1246" s="115" t="s">
        <v>2790</v>
      </c>
    </row>
    <row r="1247" spans="1:28" ht="15" customHeight="1" x14ac:dyDescent="0.25">
      <c r="A1247" s="97" t="s">
        <v>1951</v>
      </c>
      <c r="B1247" s="98">
        <v>1</v>
      </c>
      <c r="C1247" s="97" t="s">
        <v>1565</v>
      </c>
      <c r="D1247" s="99" t="s">
        <v>272</v>
      </c>
      <c r="E1247" s="97" t="s">
        <v>4</v>
      </c>
      <c r="F1247" s="100" t="s">
        <v>284</v>
      </c>
      <c r="G1247" s="97" t="s">
        <v>285</v>
      </c>
      <c r="H1247" s="101">
        <v>43748</v>
      </c>
      <c r="I1247" s="101">
        <v>43922</v>
      </c>
      <c r="J1247" s="102" t="s">
        <v>6</v>
      </c>
      <c r="K1247" s="103"/>
      <c r="L1247" s="104" t="s">
        <v>488</v>
      </c>
      <c r="M1247" s="105">
        <v>0</v>
      </c>
      <c r="N1247" s="106">
        <v>7932.5</v>
      </c>
      <c r="O1247" s="103">
        <v>83068</v>
      </c>
      <c r="P1247" s="101">
        <v>43922</v>
      </c>
      <c r="Q1247" s="103" t="s">
        <v>3090</v>
      </c>
      <c r="R1247" s="106">
        <v>7932.5</v>
      </c>
      <c r="S1247" s="98" t="s">
        <v>2813</v>
      </c>
      <c r="T1247" s="104"/>
      <c r="U1247" s="102" t="s">
        <v>11</v>
      </c>
      <c r="V1247" s="102" t="s">
        <v>12</v>
      </c>
      <c r="W1247" s="102" t="s">
        <v>13</v>
      </c>
      <c r="X1247" s="102" t="s">
        <v>14</v>
      </c>
      <c r="Y1247" s="108">
        <v>5800</v>
      </c>
      <c r="Z1247" s="108">
        <v>9221101</v>
      </c>
      <c r="AA1247" s="109">
        <v>5.5167257806523406E-3</v>
      </c>
      <c r="AB1247" s="115" t="s">
        <v>2790</v>
      </c>
    </row>
    <row r="1248" spans="1:28" ht="15" customHeight="1" x14ac:dyDescent="0.25">
      <c r="A1248" s="97" t="s">
        <v>1951</v>
      </c>
      <c r="B1248" s="98">
        <v>1</v>
      </c>
      <c r="C1248" s="99" t="s">
        <v>1565</v>
      </c>
      <c r="D1248" s="99" t="s">
        <v>272</v>
      </c>
      <c r="E1248" s="97" t="s">
        <v>4</v>
      </c>
      <c r="F1248" s="100" t="s">
        <v>284</v>
      </c>
      <c r="G1248" s="99" t="s">
        <v>285</v>
      </c>
      <c r="H1248" s="101">
        <v>43748</v>
      </c>
      <c r="I1248" s="101">
        <v>43922</v>
      </c>
      <c r="J1248" s="102" t="s">
        <v>6</v>
      </c>
      <c r="K1248" s="103"/>
      <c r="L1248" s="104" t="s">
        <v>488</v>
      </c>
      <c r="M1248" s="105">
        <v>0</v>
      </c>
      <c r="N1248" s="106">
        <v>12485</v>
      </c>
      <c r="O1248" s="103">
        <v>82273</v>
      </c>
      <c r="P1248" s="101">
        <v>43922</v>
      </c>
      <c r="Q1248" s="103" t="s">
        <v>709</v>
      </c>
      <c r="R1248" s="106">
        <v>12485</v>
      </c>
      <c r="S1248" s="98" t="s">
        <v>2813</v>
      </c>
      <c r="T1248" s="104"/>
      <c r="U1248" s="102" t="s">
        <v>11</v>
      </c>
      <c r="V1248" s="102" t="s">
        <v>12</v>
      </c>
      <c r="W1248" s="102" t="s">
        <v>13</v>
      </c>
      <c r="X1248" s="102" t="s">
        <v>14</v>
      </c>
      <c r="Y1248" s="108">
        <v>5800</v>
      </c>
      <c r="Z1248" s="108">
        <v>9221101</v>
      </c>
      <c r="AA1248" s="139">
        <v>8.6828013074622713E-3</v>
      </c>
      <c r="AB1248" s="111" t="s">
        <v>2790</v>
      </c>
    </row>
    <row r="1249" spans="1:28" ht="15" customHeight="1" x14ac:dyDescent="0.25">
      <c r="A1249" s="97" t="s">
        <v>1951</v>
      </c>
      <c r="B1249" s="98">
        <v>1</v>
      </c>
      <c r="C1249" s="99" t="s">
        <v>1565</v>
      </c>
      <c r="D1249" s="99" t="s">
        <v>272</v>
      </c>
      <c r="E1249" s="97" t="s">
        <v>4</v>
      </c>
      <c r="F1249" s="100" t="s">
        <v>284</v>
      </c>
      <c r="G1249" s="99" t="s">
        <v>285</v>
      </c>
      <c r="H1249" s="101">
        <v>43748</v>
      </c>
      <c r="I1249" s="101">
        <v>43936</v>
      </c>
      <c r="J1249" s="102" t="s">
        <v>6</v>
      </c>
      <c r="K1249" s="103"/>
      <c r="L1249" s="104" t="s">
        <v>488</v>
      </c>
      <c r="M1249" s="105">
        <v>0</v>
      </c>
      <c r="N1249" s="106">
        <v>8200</v>
      </c>
      <c r="O1249" s="103">
        <v>84567</v>
      </c>
      <c r="P1249" s="101">
        <v>43936</v>
      </c>
      <c r="Q1249" s="103" t="s">
        <v>730</v>
      </c>
      <c r="R1249" s="106">
        <v>8200</v>
      </c>
      <c r="S1249" s="98" t="s">
        <v>2813</v>
      </c>
      <c r="T1249" s="104"/>
      <c r="U1249" s="102" t="s">
        <v>11</v>
      </c>
      <c r="V1249" s="102" t="s">
        <v>12</v>
      </c>
      <c r="W1249" s="102" t="s">
        <v>13</v>
      </c>
      <c r="X1249" s="102" t="s">
        <v>14</v>
      </c>
      <c r="Y1249" s="108">
        <v>5800</v>
      </c>
      <c r="Z1249" s="108">
        <v>9221101</v>
      </c>
      <c r="AA1249" s="139">
        <v>5.7027609708602822E-3</v>
      </c>
      <c r="AB1249" s="111" t="s">
        <v>2790</v>
      </c>
    </row>
    <row r="1250" spans="1:28" ht="15" customHeight="1" x14ac:dyDescent="0.25">
      <c r="A1250" s="97" t="s">
        <v>1951</v>
      </c>
      <c r="B1250" s="98">
        <v>1</v>
      </c>
      <c r="C1250" s="99" t="s">
        <v>1565</v>
      </c>
      <c r="D1250" s="99" t="s">
        <v>272</v>
      </c>
      <c r="E1250" s="97" t="s">
        <v>4</v>
      </c>
      <c r="F1250" s="100" t="s">
        <v>284</v>
      </c>
      <c r="G1250" s="99" t="s">
        <v>285</v>
      </c>
      <c r="H1250" s="101">
        <v>43748</v>
      </c>
      <c r="I1250" s="101">
        <v>43979</v>
      </c>
      <c r="J1250" s="102" t="s">
        <v>6</v>
      </c>
      <c r="K1250" s="103"/>
      <c r="L1250" s="104" t="s">
        <v>488</v>
      </c>
      <c r="M1250" s="105">
        <v>0</v>
      </c>
      <c r="N1250" s="106">
        <v>12690</v>
      </c>
      <c r="O1250" s="103">
        <v>85320</v>
      </c>
      <c r="P1250" s="101">
        <v>43979</v>
      </c>
      <c r="Q1250" s="103" t="s">
        <v>866</v>
      </c>
      <c r="R1250" s="106">
        <v>12690</v>
      </c>
      <c r="S1250" s="98" t="s">
        <v>2813</v>
      </c>
      <c r="T1250" s="104"/>
      <c r="U1250" s="102" t="s">
        <v>11</v>
      </c>
      <c r="V1250" s="102" t="s">
        <v>12</v>
      </c>
      <c r="W1250" s="102" t="s">
        <v>13</v>
      </c>
      <c r="X1250" s="102" t="s">
        <v>14</v>
      </c>
      <c r="Y1250" s="108">
        <v>5800</v>
      </c>
      <c r="Z1250" s="108">
        <v>9221101</v>
      </c>
      <c r="AA1250" s="139">
        <v>8.8253703317337784E-3</v>
      </c>
      <c r="AB1250" s="111" t="s">
        <v>2790</v>
      </c>
    </row>
    <row r="1251" spans="1:28" ht="15" customHeight="1" x14ac:dyDescent="0.25">
      <c r="A1251" s="97" t="s">
        <v>1951</v>
      </c>
      <c r="B1251" s="98">
        <v>1</v>
      </c>
      <c r="C1251" s="99" t="s">
        <v>1565</v>
      </c>
      <c r="D1251" s="99" t="s">
        <v>272</v>
      </c>
      <c r="E1251" s="97" t="s">
        <v>4</v>
      </c>
      <c r="F1251" s="100" t="s">
        <v>284</v>
      </c>
      <c r="G1251" s="99" t="s">
        <v>285</v>
      </c>
      <c r="H1251" s="101">
        <v>43748</v>
      </c>
      <c r="I1251" s="101">
        <v>43999</v>
      </c>
      <c r="J1251" s="102" t="s">
        <v>6</v>
      </c>
      <c r="K1251" s="103"/>
      <c r="L1251" s="104" t="s">
        <v>488</v>
      </c>
      <c r="M1251" s="105">
        <v>0</v>
      </c>
      <c r="N1251" s="106">
        <v>13470</v>
      </c>
      <c r="O1251" s="103">
        <v>86240</v>
      </c>
      <c r="P1251" s="101">
        <v>43999</v>
      </c>
      <c r="Q1251" s="103" t="s">
        <v>910</v>
      </c>
      <c r="R1251" s="106">
        <v>13470</v>
      </c>
      <c r="S1251" s="98" t="s">
        <v>2813</v>
      </c>
      <c r="T1251" s="104"/>
      <c r="U1251" s="102" t="s">
        <v>11</v>
      </c>
      <c r="V1251" s="102" t="s">
        <v>12</v>
      </c>
      <c r="W1251" s="102" t="s">
        <v>13</v>
      </c>
      <c r="X1251" s="102" t="s">
        <v>14</v>
      </c>
      <c r="Y1251" s="108">
        <v>5800</v>
      </c>
      <c r="Z1251" s="108">
        <v>9221101</v>
      </c>
      <c r="AA1251" s="139">
        <v>9.3678280826204885E-3</v>
      </c>
      <c r="AB1251" s="111" t="s">
        <v>2790</v>
      </c>
    </row>
    <row r="1252" spans="1:28" ht="15" customHeight="1" x14ac:dyDescent="0.25">
      <c r="A1252" s="97" t="s">
        <v>1951</v>
      </c>
      <c r="B1252" s="98">
        <v>1</v>
      </c>
      <c r="C1252" s="99" t="s">
        <v>1565</v>
      </c>
      <c r="D1252" s="99" t="s">
        <v>272</v>
      </c>
      <c r="E1252" s="97" t="s">
        <v>4</v>
      </c>
      <c r="F1252" s="100" t="s">
        <v>284</v>
      </c>
      <c r="G1252" s="99" t="s">
        <v>285</v>
      </c>
      <c r="H1252" s="101">
        <v>43748</v>
      </c>
      <c r="I1252" s="101">
        <v>44039</v>
      </c>
      <c r="J1252" s="102" t="s">
        <v>6</v>
      </c>
      <c r="K1252" s="103"/>
      <c r="L1252" s="104" t="s">
        <v>488</v>
      </c>
      <c r="M1252" s="105">
        <v>0</v>
      </c>
      <c r="N1252" s="106">
        <v>15197.5</v>
      </c>
      <c r="O1252" s="103">
        <v>86864</v>
      </c>
      <c r="P1252" s="101">
        <v>44039</v>
      </c>
      <c r="Q1252" s="103" t="s">
        <v>1082</v>
      </c>
      <c r="R1252" s="106">
        <v>15197.5</v>
      </c>
      <c r="S1252" s="98" t="s">
        <v>2813</v>
      </c>
      <c r="T1252" s="104"/>
      <c r="U1252" s="102" t="s">
        <v>11</v>
      </c>
      <c r="V1252" s="102" t="s">
        <v>12</v>
      </c>
      <c r="W1252" s="102" t="s">
        <v>13</v>
      </c>
      <c r="X1252" s="102" t="s">
        <v>14</v>
      </c>
      <c r="Y1252" s="108">
        <v>5800</v>
      </c>
      <c r="Z1252" s="108">
        <v>9221101</v>
      </c>
      <c r="AA1252" s="139">
        <v>1.0569232909103554E-2</v>
      </c>
      <c r="AB1252" s="111" t="s">
        <v>2790</v>
      </c>
    </row>
    <row r="1253" spans="1:28" ht="15" customHeight="1" x14ac:dyDescent="0.25">
      <c r="A1253" s="97" t="s">
        <v>1951</v>
      </c>
      <c r="B1253" s="98">
        <v>1</v>
      </c>
      <c r="C1253" s="99" t="s">
        <v>1565</v>
      </c>
      <c r="D1253" s="99" t="s">
        <v>272</v>
      </c>
      <c r="E1253" s="97" t="s">
        <v>4</v>
      </c>
      <c r="F1253" s="100" t="s">
        <v>284</v>
      </c>
      <c r="G1253" s="99" t="s">
        <v>285</v>
      </c>
      <c r="H1253" s="101">
        <v>43748</v>
      </c>
      <c r="I1253" s="101">
        <v>44060</v>
      </c>
      <c r="J1253" s="102" t="s">
        <v>1051</v>
      </c>
      <c r="K1253" s="103"/>
      <c r="L1253" s="104" t="s">
        <v>488</v>
      </c>
      <c r="M1253" s="105">
        <v>0</v>
      </c>
      <c r="N1253" s="106">
        <v>16815.75</v>
      </c>
      <c r="O1253" s="103">
        <v>88480</v>
      </c>
      <c r="P1253" s="101">
        <v>44060</v>
      </c>
      <c r="Q1253" s="103" t="s">
        <v>1117</v>
      </c>
      <c r="R1253" s="106">
        <v>16815.75</v>
      </c>
      <c r="S1253" s="98" t="s">
        <v>2813</v>
      </c>
      <c r="T1253" s="104"/>
      <c r="U1253" s="102" t="s">
        <v>11</v>
      </c>
      <c r="V1253" s="102" t="s">
        <v>12</v>
      </c>
      <c r="W1253" s="102" t="s">
        <v>13</v>
      </c>
      <c r="X1253" s="102" t="s">
        <v>14</v>
      </c>
      <c r="Y1253" s="108">
        <v>5800</v>
      </c>
      <c r="Z1253" s="108">
        <v>9221101</v>
      </c>
      <c r="AA1253" s="139">
        <v>1.1694658877529731E-2</v>
      </c>
      <c r="AB1253" s="111" t="s">
        <v>2790</v>
      </c>
    </row>
    <row r="1254" spans="1:28" ht="15" customHeight="1" x14ac:dyDescent="0.25">
      <c r="A1254" s="97" t="s">
        <v>1951</v>
      </c>
      <c r="B1254" s="98">
        <v>1</v>
      </c>
      <c r="C1254" s="99" t="s">
        <v>1565</v>
      </c>
      <c r="D1254" s="99" t="s">
        <v>272</v>
      </c>
      <c r="E1254" s="97" t="s">
        <v>4</v>
      </c>
      <c r="F1254" s="100" t="s">
        <v>284</v>
      </c>
      <c r="G1254" s="99" t="s">
        <v>285</v>
      </c>
      <c r="H1254" s="101">
        <v>43748</v>
      </c>
      <c r="I1254" s="101">
        <v>44117</v>
      </c>
      <c r="J1254" s="102" t="s">
        <v>1051</v>
      </c>
      <c r="K1254" s="103"/>
      <c r="L1254" s="104" t="s">
        <v>488</v>
      </c>
      <c r="M1254" s="105">
        <v>0</v>
      </c>
      <c r="N1254" s="106">
        <v>15883.43</v>
      </c>
      <c r="O1254" s="103">
        <v>89359</v>
      </c>
      <c r="P1254" s="101">
        <v>44117</v>
      </c>
      <c r="Q1254" s="103" t="s">
        <v>1296</v>
      </c>
      <c r="R1254" s="106">
        <v>15883.43</v>
      </c>
      <c r="S1254" s="98" t="s">
        <v>2813</v>
      </c>
      <c r="T1254" s="104"/>
      <c r="U1254" s="102" t="s">
        <v>11</v>
      </c>
      <c r="V1254" s="102" t="s">
        <v>12</v>
      </c>
      <c r="W1254" s="102" t="s">
        <v>13</v>
      </c>
      <c r="X1254" s="102" t="s">
        <v>14</v>
      </c>
      <c r="Y1254" s="108">
        <v>5800</v>
      </c>
      <c r="Z1254" s="108">
        <v>9221101</v>
      </c>
      <c r="AA1254" s="139">
        <v>1.1046268864316016E-2</v>
      </c>
      <c r="AB1254" s="111" t="s">
        <v>2790</v>
      </c>
    </row>
    <row r="1255" spans="1:28" ht="15" customHeight="1" x14ac:dyDescent="0.25">
      <c r="A1255" s="97" t="s">
        <v>1951</v>
      </c>
      <c r="B1255" s="98">
        <v>1</v>
      </c>
      <c r="C1255" s="99" t="s">
        <v>1565</v>
      </c>
      <c r="D1255" s="99" t="s">
        <v>272</v>
      </c>
      <c r="E1255" s="97" t="s">
        <v>4</v>
      </c>
      <c r="F1255" s="100" t="s">
        <v>284</v>
      </c>
      <c r="G1255" s="99" t="s">
        <v>285</v>
      </c>
      <c r="H1255" s="101">
        <v>43748</v>
      </c>
      <c r="I1255" s="101">
        <v>44124</v>
      </c>
      <c r="J1255" s="102" t="s">
        <v>1051</v>
      </c>
      <c r="K1255" s="103"/>
      <c r="L1255" s="104" t="s">
        <v>488</v>
      </c>
      <c r="M1255" s="105">
        <v>0</v>
      </c>
      <c r="N1255" s="106">
        <v>15048.8</v>
      </c>
      <c r="O1255" s="103">
        <v>90460</v>
      </c>
      <c r="P1255" s="101">
        <v>44124</v>
      </c>
      <c r="Q1255" s="103" t="s">
        <v>1332</v>
      </c>
      <c r="R1255" s="106">
        <v>15048.8</v>
      </c>
      <c r="S1255" s="98" t="s">
        <v>2813</v>
      </c>
      <c r="T1255" s="104"/>
      <c r="U1255" s="102" t="s">
        <v>11</v>
      </c>
      <c r="V1255" s="102" t="s">
        <v>12</v>
      </c>
      <c r="W1255" s="102" t="s">
        <v>13</v>
      </c>
      <c r="X1255" s="102" t="s">
        <v>14</v>
      </c>
      <c r="Y1255" s="108">
        <v>5800</v>
      </c>
      <c r="Z1255" s="108">
        <v>9221101</v>
      </c>
      <c r="AA1255" s="139">
        <v>1.0465818207107586E-2</v>
      </c>
      <c r="AB1255" s="111" t="s">
        <v>2790</v>
      </c>
    </row>
    <row r="1256" spans="1:28" ht="15" customHeight="1" x14ac:dyDescent="0.25">
      <c r="A1256" s="97" t="s">
        <v>1951</v>
      </c>
      <c r="B1256" s="98">
        <v>1</v>
      </c>
      <c r="C1256" s="99" t="s">
        <v>1565</v>
      </c>
      <c r="D1256" s="99" t="s">
        <v>272</v>
      </c>
      <c r="E1256" s="97" t="s">
        <v>4</v>
      </c>
      <c r="F1256" s="100" t="s">
        <v>284</v>
      </c>
      <c r="G1256" s="99" t="s">
        <v>285</v>
      </c>
      <c r="H1256" s="101">
        <v>43748</v>
      </c>
      <c r="I1256" s="101">
        <v>44183</v>
      </c>
      <c r="J1256" s="102" t="s">
        <v>1051</v>
      </c>
      <c r="K1256" s="103"/>
      <c r="L1256" s="104" t="s">
        <v>488</v>
      </c>
      <c r="M1256" s="105">
        <v>0</v>
      </c>
      <c r="N1256" s="106">
        <v>16767.97</v>
      </c>
      <c r="O1256" s="103">
        <v>91321</v>
      </c>
      <c r="P1256" s="101">
        <v>44183</v>
      </c>
      <c r="Q1256" s="103" t="s">
        <v>1598</v>
      </c>
      <c r="R1256" s="106">
        <v>16767.97</v>
      </c>
      <c r="S1256" s="98" t="s">
        <v>2813</v>
      </c>
      <c r="T1256" s="104"/>
      <c r="U1256" s="102" t="s">
        <v>11</v>
      </c>
      <c r="V1256" s="102" t="s">
        <v>12</v>
      </c>
      <c r="W1256" s="102" t="s">
        <v>13</v>
      </c>
      <c r="X1256" s="102" t="s">
        <v>14</v>
      </c>
      <c r="Y1256" s="108">
        <v>5800</v>
      </c>
      <c r="Z1256" s="108">
        <v>9221101</v>
      </c>
      <c r="AA1256" s="139">
        <v>1.1661429862994645E-2</v>
      </c>
      <c r="AB1256" s="111" t="s">
        <v>2790</v>
      </c>
    </row>
    <row r="1257" spans="1:28" ht="15" customHeight="1" x14ac:dyDescent="0.25">
      <c r="A1257" s="97" t="s">
        <v>1951</v>
      </c>
      <c r="B1257" s="98">
        <v>1</v>
      </c>
      <c r="C1257" s="99" t="s">
        <v>1565</v>
      </c>
      <c r="D1257" s="99" t="s">
        <v>272</v>
      </c>
      <c r="E1257" s="97" t="s">
        <v>4</v>
      </c>
      <c r="F1257" s="100" t="s">
        <v>284</v>
      </c>
      <c r="G1257" s="99" t="s">
        <v>285</v>
      </c>
      <c r="H1257" s="101">
        <v>43748</v>
      </c>
      <c r="I1257" s="101">
        <v>44183</v>
      </c>
      <c r="J1257" s="102" t="s">
        <v>1051</v>
      </c>
      <c r="K1257" s="103"/>
      <c r="L1257" s="104" t="s">
        <v>488</v>
      </c>
      <c r="M1257" s="105">
        <v>0</v>
      </c>
      <c r="N1257" s="106">
        <v>14496.63</v>
      </c>
      <c r="O1257" s="103">
        <v>91964</v>
      </c>
      <c r="P1257" s="101">
        <v>44183</v>
      </c>
      <c r="Q1257" s="103" t="s">
        <v>1598</v>
      </c>
      <c r="R1257" s="106">
        <v>14496.63</v>
      </c>
      <c r="S1257" s="98" t="s">
        <v>2813</v>
      </c>
      <c r="T1257" s="104"/>
      <c r="U1257" s="102" t="s">
        <v>11</v>
      </c>
      <c r="V1257" s="102" t="s">
        <v>12</v>
      </c>
      <c r="W1257" s="102" t="s">
        <v>13</v>
      </c>
      <c r="X1257" s="102" t="s">
        <v>14</v>
      </c>
      <c r="Y1257" s="108">
        <v>5800</v>
      </c>
      <c r="Z1257" s="108">
        <v>9221101</v>
      </c>
      <c r="AA1257" s="109">
        <v>1.0081806801585646E-2</v>
      </c>
      <c r="AB1257" s="111" t="s">
        <v>2790</v>
      </c>
    </row>
    <row r="1258" spans="1:28" ht="15" customHeight="1" x14ac:dyDescent="0.25">
      <c r="A1258" s="97" t="s">
        <v>1951</v>
      </c>
      <c r="B1258" s="98">
        <v>1</v>
      </c>
      <c r="C1258" s="99" t="s">
        <v>1565</v>
      </c>
      <c r="D1258" s="99" t="s">
        <v>272</v>
      </c>
      <c r="E1258" s="97" t="s">
        <v>4</v>
      </c>
      <c r="F1258" s="100" t="s">
        <v>284</v>
      </c>
      <c r="G1258" s="99" t="s">
        <v>285</v>
      </c>
      <c r="H1258" s="101">
        <v>43748</v>
      </c>
      <c r="I1258" s="101">
        <v>44235</v>
      </c>
      <c r="J1258" s="102" t="s">
        <v>1051</v>
      </c>
      <c r="K1258" s="103"/>
      <c r="L1258" s="104" t="s">
        <v>488</v>
      </c>
      <c r="M1258" s="105">
        <v>0</v>
      </c>
      <c r="N1258" s="106">
        <v>15502.22</v>
      </c>
      <c r="O1258" s="103">
        <v>92821</v>
      </c>
      <c r="P1258" s="101">
        <v>44235</v>
      </c>
      <c r="Q1258" s="103" t="s">
        <v>1724</v>
      </c>
      <c r="R1258" s="106">
        <v>15502.22</v>
      </c>
      <c r="S1258" s="98" t="s">
        <v>2813</v>
      </c>
      <c r="T1258" s="104"/>
      <c r="U1258" s="102" t="s">
        <v>11</v>
      </c>
      <c r="V1258" s="102" t="s">
        <v>12</v>
      </c>
      <c r="W1258" s="102" t="s">
        <v>13</v>
      </c>
      <c r="X1258" s="102" t="s">
        <v>14</v>
      </c>
      <c r="Y1258" s="108">
        <v>5800</v>
      </c>
      <c r="Z1258" s="108">
        <v>9221101</v>
      </c>
      <c r="AA1258" s="139">
        <v>1.0781153070449962E-2</v>
      </c>
      <c r="AB1258" s="111" t="s">
        <v>2790</v>
      </c>
    </row>
    <row r="1259" spans="1:28" ht="15" customHeight="1" x14ac:dyDescent="0.25">
      <c r="A1259" s="97" t="s">
        <v>1951</v>
      </c>
      <c r="B1259" s="98">
        <v>1</v>
      </c>
      <c r="C1259" s="97" t="s">
        <v>1565</v>
      </c>
      <c r="D1259" s="99" t="s">
        <v>272</v>
      </c>
      <c r="E1259" s="97" t="s">
        <v>4</v>
      </c>
      <c r="F1259" s="100" t="s">
        <v>284</v>
      </c>
      <c r="G1259" s="99" t="s">
        <v>285</v>
      </c>
      <c r="H1259" s="101">
        <v>43748</v>
      </c>
      <c r="I1259" s="101">
        <v>44291</v>
      </c>
      <c r="J1259" s="102" t="s">
        <v>1051</v>
      </c>
      <c r="K1259" s="103"/>
      <c r="L1259" s="104" t="s">
        <v>488</v>
      </c>
      <c r="M1259" s="105">
        <v>0</v>
      </c>
      <c r="N1259" s="106">
        <v>11403.41</v>
      </c>
      <c r="O1259" s="103">
        <v>94011</v>
      </c>
      <c r="P1259" s="122">
        <v>44291</v>
      </c>
      <c r="Q1259" s="103" t="s">
        <v>2298</v>
      </c>
      <c r="R1259" s="105">
        <v>11403.41</v>
      </c>
      <c r="S1259" s="98" t="s">
        <v>2813</v>
      </c>
      <c r="T1259" s="104"/>
      <c r="U1259" s="102" t="s">
        <v>11</v>
      </c>
      <c r="V1259" s="102" t="s">
        <v>12</v>
      </c>
      <c r="W1259" s="102" t="s">
        <v>13</v>
      </c>
      <c r="X1259" s="102" t="s">
        <v>14</v>
      </c>
      <c r="Y1259" s="108">
        <v>5800</v>
      </c>
      <c r="Z1259" s="108">
        <v>9221101</v>
      </c>
      <c r="AA1259" s="139">
        <v>7.9306001808192497E-3</v>
      </c>
      <c r="AB1259" s="99" t="s">
        <v>2790</v>
      </c>
    </row>
    <row r="1260" spans="1:28" ht="15" customHeight="1" x14ac:dyDescent="0.25">
      <c r="A1260" s="97" t="s">
        <v>1951</v>
      </c>
      <c r="B1260" s="98">
        <v>1</v>
      </c>
      <c r="C1260" s="97" t="s">
        <v>1565</v>
      </c>
      <c r="D1260" s="99" t="s">
        <v>272</v>
      </c>
      <c r="E1260" s="97" t="s">
        <v>4</v>
      </c>
      <c r="F1260" s="100" t="s">
        <v>284</v>
      </c>
      <c r="G1260" s="97" t="s">
        <v>285</v>
      </c>
      <c r="H1260" s="101">
        <v>43748</v>
      </c>
      <c r="I1260" s="101">
        <v>44302</v>
      </c>
      <c r="J1260" s="102" t="s">
        <v>1051</v>
      </c>
      <c r="K1260" s="103"/>
      <c r="L1260" s="104" t="s">
        <v>488</v>
      </c>
      <c r="M1260" s="105">
        <v>0</v>
      </c>
      <c r="N1260" s="106">
        <v>9656.64</v>
      </c>
      <c r="O1260" s="103">
        <v>94918</v>
      </c>
      <c r="P1260" s="101">
        <v>44302</v>
      </c>
      <c r="Q1260" s="103" t="s">
        <v>2321</v>
      </c>
      <c r="R1260" s="106">
        <v>9656.64</v>
      </c>
      <c r="S1260" s="102" t="s">
        <v>2813</v>
      </c>
      <c r="T1260" s="104"/>
      <c r="U1260" s="102" t="s">
        <v>11</v>
      </c>
      <c r="V1260" s="102" t="s">
        <v>12</v>
      </c>
      <c r="W1260" s="102" t="s">
        <v>13</v>
      </c>
      <c r="X1260" s="102" t="s">
        <v>14</v>
      </c>
      <c r="Y1260" s="108">
        <v>5800</v>
      </c>
      <c r="Z1260" s="108">
        <v>9221101</v>
      </c>
      <c r="AA1260" s="138">
        <v>6.7157938660546623E-3</v>
      </c>
      <c r="AB1260" s="99" t="s">
        <v>2790</v>
      </c>
    </row>
    <row r="1261" spans="1:28" ht="15" customHeight="1" x14ac:dyDescent="0.25">
      <c r="A1261" s="97" t="s">
        <v>1951</v>
      </c>
      <c r="B1261" s="98">
        <v>1</v>
      </c>
      <c r="C1261" s="99" t="s">
        <v>1565</v>
      </c>
      <c r="D1261" s="97" t="s">
        <v>272</v>
      </c>
      <c r="E1261" s="97" t="s">
        <v>4</v>
      </c>
      <c r="F1261" s="99" t="s">
        <v>284</v>
      </c>
      <c r="G1261" s="99" t="s">
        <v>285</v>
      </c>
      <c r="H1261" s="119">
        <v>43748</v>
      </c>
      <c r="I1261" s="101">
        <v>44341</v>
      </c>
      <c r="J1261" s="102" t="s">
        <v>1051</v>
      </c>
      <c r="K1261" s="103"/>
      <c r="L1261" s="99" t="s">
        <v>488</v>
      </c>
      <c r="M1261" s="105">
        <v>0</v>
      </c>
      <c r="N1261" s="114">
        <v>10312.870000000001</v>
      </c>
      <c r="O1261" s="103">
        <v>95700</v>
      </c>
      <c r="P1261" s="101">
        <v>44341</v>
      </c>
      <c r="Q1261" s="103" t="s">
        <v>2561</v>
      </c>
      <c r="R1261" s="105">
        <v>10312.870000000001</v>
      </c>
      <c r="S1261" s="102" t="s">
        <v>2813</v>
      </c>
      <c r="T1261" s="97"/>
      <c r="U1261" s="102" t="s">
        <v>11</v>
      </c>
      <c r="V1261" s="102" t="s">
        <v>12</v>
      </c>
      <c r="W1261" s="102" t="s">
        <v>13</v>
      </c>
      <c r="X1261" s="102" t="s">
        <v>14</v>
      </c>
      <c r="Y1261" s="113">
        <v>5800</v>
      </c>
      <c r="Z1261" s="113">
        <v>9221101</v>
      </c>
      <c r="AA1261" s="138">
        <v>7.1721746992141327E-3</v>
      </c>
      <c r="AB1261" s="99" t="s">
        <v>2790</v>
      </c>
    </row>
    <row r="1262" spans="1:28" ht="15" customHeight="1" x14ac:dyDescent="0.25">
      <c r="A1262" s="97" t="s">
        <v>1951</v>
      </c>
      <c r="B1262" s="98">
        <v>1</v>
      </c>
      <c r="C1262" s="97" t="s">
        <v>1565</v>
      </c>
      <c r="D1262" s="99" t="s">
        <v>272</v>
      </c>
      <c r="E1262" s="97" t="s">
        <v>4</v>
      </c>
      <c r="F1262" s="100" t="s">
        <v>284</v>
      </c>
      <c r="G1262" s="97" t="s">
        <v>285</v>
      </c>
      <c r="H1262" s="101">
        <v>43748</v>
      </c>
      <c r="I1262" s="101">
        <v>44341</v>
      </c>
      <c r="J1262" s="102" t="s">
        <v>1051</v>
      </c>
      <c r="K1262" s="103"/>
      <c r="L1262" s="104" t="s">
        <v>488</v>
      </c>
      <c r="M1262" s="105">
        <v>0</v>
      </c>
      <c r="N1262" s="106">
        <v>5980.44</v>
      </c>
      <c r="O1262" s="103">
        <v>96936</v>
      </c>
      <c r="P1262" s="101">
        <v>44341</v>
      </c>
      <c r="Q1262" s="103" t="s">
        <v>2561</v>
      </c>
      <c r="R1262" s="106">
        <v>5980.44</v>
      </c>
      <c r="S1262" s="98" t="s">
        <v>2813</v>
      </c>
      <c r="T1262" s="104"/>
      <c r="U1262" s="102" t="s">
        <v>11</v>
      </c>
      <c r="V1262" s="102" t="s">
        <v>12</v>
      </c>
      <c r="W1262" s="102" t="s">
        <v>13</v>
      </c>
      <c r="X1262" s="102" t="s">
        <v>14</v>
      </c>
      <c r="Y1262" s="108">
        <v>5800</v>
      </c>
      <c r="Z1262" s="113">
        <v>9221101</v>
      </c>
      <c r="AA1262" s="138">
        <v>4.1591487586063007E-3</v>
      </c>
      <c r="AB1262" s="99" t="s">
        <v>2790</v>
      </c>
    </row>
    <row r="1263" spans="1:28" ht="15" customHeight="1" x14ac:dyDescent="0.25">
      <c r="A1263" s="97" t="s">
        <v>1951</v>
      </c>
      <c r="B1263" s="98">
        <v>1</v>
      </c>
      <c r="C1263" s="99" t="s">
        <v>1565</v>
      </c>
      <c r="D1263" s="97" t="s">
        <v>272</v>
      </c>
      <c r="E1263" s="97" t="s">
        <v>4</v>
      </c>
      <c r="F1263" s="99" t="s">
        <v>284</v>
      </c>
      <c r="G1263" s="97" t="s">
        <v>285</v>
      </c>
      <c r="H1263" s="101">
        <v>43748</v>
      </c>
      <c r="I1263" s="101">
        <v>44369</v>
      </c>
      <c r="J1263" s="102" t="s">
        <v>1051</v>
      </c>
      <c r="K1263" s="103"/>
      <c r="L1263" s="99" t="s">
        <v>488</v>
      </c>
      <c r="M1263" s="105">
        <v>0</v>
      </c>
      <c r="N1263" s="106">
        <v>3520</v>
      </c>
      <c r="O1263" s="103" t="s">
        <v>2681</v>
      </c>
      <c r="P1263" s="101">
        <v>44369</v>
      </c>
      <c r="Q1263" s="103" t="s">
        <v>2682</v>
      </c>
      <c r="R1263" s="106">
        <v>3520</v>
      </c>
      <c r="S1263" s="98" t="s">
        <v>2813</v>
      </c>
      <c r="T1263" s="97"/>
      <c r="U1263" s="102" t="s">
        <v>11</v>
      </c>
      <c r="V1263" s="102" t="s">
        <v>12</v>
      </c>
      <c r="W1263" s="102" t="s">
        <v>13</v>
      </c>
      <c r="X1263" s="102" t="s">
        <v>14</v>
      </c>
      <c r="Y1263" s="113">
        <v>5800</v>
      </c>
      <c r="Z1263" s="113">
        <v>9221101</v>
      </c>
      <c r="AA1263" s="139">
        <v>2.4480144655400237E-3</v>
      </c>
      <c r="AB1263" s="97" t="s">
        <v>2790</v>
      </c>
    </row>
    <row r="1264" spans="1:28" ht="15" customHeight="1" x14ac:dyDescent="0.25">
      <c r="A1264" s="97" t="s">
        <v>1951</v>
      </c>
      <c r="B1264" s="98">
        <v>1</v>
      </c>
      <c r="C1264" s="99" t="s">
        <v>1565</v>
      </c>
      <c r="D1264" s="99" t="s">
        <v>272</v>
      </c>
      <c r="E1264" s="97" t="s">
        <v>4</v>
      </c>
      <c r="F1264" s="100" t="s">
        <v>284</v>
      </c>
      <c r="G1264" s="97" t="s">
        <v>285</v>
      </c>
      <c r="H1264" s="101">
        <v>43748</v>
      </c>
      <c r="I1264" s="101">
        <v>44448</v>
      </c>
      <c r="J1264" s="102" t="s">
        <v>1051</v>
      </c>
      <c r="K1264" s="103"/>
      <c r="L1264" s="104" t="s">
        <v>488</v>
      </c>
      <c r="M1264" s="105">
        <v>0</v>
      </c>
      <c r="N1264" s="106">
        <v>160</v>
      </c>
      <c r="O1264" s="103">
        <v>98430</v>
      </c>
      <c r="P1264" s="101">
        <v>44448</v>
      </c>
      <c r="Q1264" s="103" t="s">
        <v>2940</v>
      </c>
      <c r="R1264" s="106">
        <v>160</v>
      </c>
      <c r="S1264" s="98" t="s">
        <v>2813</v>
      </c>
      <c r="T1264" s="104"/>
      <c r="U1264" s="102" t="s">
        <v>11</v>
      </c>
      <c r="V1264" s="102" t="s">
        <v>12</v>
      </c>
      <c r="W1264" s="102" t="s">
        <v>13</v>
      </c>
      <c r="X1264" s="102" t="s">
        <v>14</v>
      </c>
      <c r="Y1264" s="108">
        <v>5800</v>
      </c>
      <c r="Z1264" s="108">
        <v>9221101</v>
      </c>
      <c r="AA1264" s="139">
        <v>1.112733847972738E-4</v>
      </c>
      <c r="AB1264" s="99" t="s">
        <v>2790</v>
      </c>
    </row>
    <row r="1265" spans="1:28" ht="15" customHeight="1" x14ac:dyDescent="0.25">
      <c r="A1265" s="97" t="s">
        <v>1951</v>
      </c>
      <c r="B1265" s="98">
        <v>1</v>
      </c>
      <c r="C1265" s="111" t="s">
        <v>1565</v>
      </c>
      <c r="D1265" s="97" t="s">
        <v>272</v>
      </c>
      <c r="E1265" s="97" t="s">
        <v>4</v>
      </c>
      <c r="F1265" s="99" t="s">
        <v>284</v>
      </c>
      <c r="G1265" s="99" t="s">
        <v>285</v>
      </c>
      <c r="H1265" s="101">
        <v>43748</v>
      </c>
      <c r="I1265" s="101">
        <v>44487</v>
      </c>
      <c r="J1265" s="102" t="s">
        <v>2726</v>
      </c>
      <c r="K1265" s="103"/>
      <c r="L1265" s="99" t="s">
        <v>488</v>
      </c>
      <c r="M1265" s="105">
        <v>0</v>
      </c>
      <c r="N1265" s="105">
        <v>3182.01</v>
      </c>
      <c r="O1265" s="103">
        <v>102576</v>
      </c>
      <c r="P1265" s="101">
        <v>44487</v>
      </c>
      <c r="Q1265" s="103" t="s">
        <v>3022</v>
      </c>
      <c r="R1265" s="105">
        <v>3182.01</v>
      </c>
      <c r="S1265" s="98" t="s">
        <v>2813</v>
      </c>
      <c r="T1265" s="97"/>
      <c r="U1265" s="102" t="s">
        <v>11</v>
      </c>
      <c r="V1265" s="102" t="s">
        <v>12</v>
      </c>
      <c r="W1265" s="102" t="s">
        <v>13</v>
      </c>
      <c r="X1265" s="102" t="s">
        <v>14</v>
      </c>
      <c r="Y1265" s="113">
        <v>5800</v>
      </c>
      <c r="Z1265" s="113">
        <v>9221101</v>
      </c>
      <c r="AA1265" s="139">
        <v>2.2129563947423329E-3</v>
      </c>
      <c r="AB1265" s="99" t="s">
        <v>2790</v>
      </c>
    </row>
    <row r="1266" spans="1:28" ht="15" customHeight="1" x14ac:dyDescent="0.25">
      <c r="A1266" s="97" t="s">
        <v>1951</v>
      </c>
      <c r="B1266" s="98">
        <v>1</v>
      </c>
      <c r="C1266" s="97" t="s">
        <v>1565</v>
      </c>
      <c r="D1266" s="99" t="s">
        <v>272</v>
      </c>
      <c r="E1266" s="97" t="s">
        <v>4</v>
      </c>
      <c r="F1266" s="100" t="s">
        <v>284</v>
      </c>
      <c r="G1266" s="97" t="s">
        <v>285</v>
      </c>
      <c r="H1266" s="101">
        <v>43748</v>
      </c>
      <c r="I1266" s="101">
        <v>44543</v>
      </c>
      <c r="J1266" s="102" t="s">
        <v>2726</v>
      </c>
      <c r="K1266" s="112"/>
      <c r="L1266" s="104" t="s">
        <v>488</v>
      </c>
      <c r="M1266" s="105">
        <v>0</v>
      </c>
      <c r="N1266" s="105">
        <v>1280</v>
      </c>
      <c r="O1266" s="103">
        <v>104806</v>
      </c>
      <c r="P1266" s="101">
        <v>44543</v>
      </c>
      <c r="Q1266" s="103" t="s">
        <v>3074</v>
      </c>
      <c r="R1266" s="106">
        <v>1280</v>
      </c>
      <c r="S1266" s="98" t="s">
        <v>2813</v>
      </c>
      <c r="T1266" s="104"/>
      <c r="U1266" s="102" t="s">
        <v>11</v>
      </c>
      <c r="V1266" s="102" t="s">
        <v>12</v>
      </c>
      <c r="W1266" s="102" t="s">
        <v>13</v>
      </c>
      <c r="X1266" s="102" t="s">
        <v>14</v>
      </c>
      <c r="Y1266" s="108">
        <v>5800</v>
      </c>
      <c r="Z1266" s="108">
        <v>9221101</v>
      </c>
      <c r="AA1266" s="139">
        <v>8.9018707837819041E-4</v>
      </c>
      <c r="AB1266" s="97" t="s">
        <v>2790</v>
      </c>
    </row>
    <row r="1267" spans="1:28" ht="15" customHeight="1" x14ac:dyDescent="0.25">
      <c r="A1267" s="181" t="s">
        <v>1951</v>
      </c>
      <c r="B1267" s="182">
        <v>1</v>
      </c>
      <c r="C1267" s="183" t="s">
        <v>1565</v>
      </c>
      <c r="D1267" s="183" t="s">
        <v>272</v>
      </c>
      <c r="E1267" s="181" t="s">
        <v>4</v>
      </c>
      <c r="F1267" s="184" t="s">
        <v>284</v>
      </c>
      <c r="G1267" s="183" t="s">
        <v>285</v>
      </c>
      <c r="H1267" s="185">
        <v>43748</v>
      </c>
      <c r="I1267" s="185">
        <v>44585</v>
      </c>
      <c r="J1267" s="186" t="s">
        <v>2726</v>
      </c>
      <c r="K1267" s="187"/>
      <c r="L1267" s="188" t="s">
        <v>488</v>
      </c>
      <c r="M1267" s="189">
        <v>0</v>
      </c>
      <c r="N1267" s="190">
        <v>13920</v>
      </c>
      <c r="O1267" s="187">
        <v>105896</v>
      </c>
      <c r="P1267" s="185">
        <v>44585</v>
      </c>
      <c r="Q1267" s="187" t="s">
        <v>3129</v>
      </c>
      <c r="R1267" s="190">
        <v>13920</v>
      </c>
      <c r="S1267" s="191" t="s">
        <v>2813</v>
      </c>
      <c r="T1267" s="188"/>
      <c r="U1267" s="186" t="s">
        <v>11</v>
      </c>
      <c r="V1267" s="186" t="s">
        <v>12</v>
      </c>
      <c r="W1267" s="186" t="s">
        <v>13</v>
      </c>
      <c r="X1267" s="186" t="s">
        <v>14</v>
      </c>
      <c r="Y1267" s="192">
        <v>5800</v>
      </c>
      <c r="Z1267" s="192">
        <v>9221101</v>
      </c>
      <c r="AA1267" s="292">
        <v>9.6807844773628207E-3</v>
      </c>
      <c r="AB1267" s="193" t="s">
        <v>2790</v>
      </c>
    </row>
    <row r="1268" spans="1:28" ht="15" customHeight="1" x14ac:dyDescent="0.25">
      <c r="A1268" s="97" t="s">
        <v>1951</v>
      </c>
      <c r="B1268" s="98">
        <v>1</v>
      </c>
      <c r="C1268" s="99" t="s">
        <v>1565</v>
      </c>
      <c r="D1268" s="99" t="s">
        <v>272</v>
      </c>
      <c r="E1268" s="97" t="s">
        <v>4</v>
      </c>
      <c r="F1268" s="100" t="s">
        <v>284</v>
      </c>
      <c r="G1268" s="99" t="s">
        <v>285</v>
      </c>
      <c r="H1268" s="101">
        <v>43748</v>
      </c>
      <c r="I1268" s="101">
        <v>44603</v>
      </c>
      <c r="J1268" s="102" t="s">
        <v>2726</v>
      </c>
      <c r="K1268" s="103"/>
      <c r="L1268" s="104" t="s">
        <v>488</v>
      </c>
      <c r="M1268" s="105">
        <v>0</v>
      </c>
      <c r="N1268" s="106">
        <v>19869.830000000002</v>
      </c>
      <c r="O1268" s="103">
        <v>106727</v>
      </c>
      <c r="P1268" s="101">
        <v>44603</v>
      </c>
      <c r="Q1268" s="103" t="s">
        <v>3212</v>
      </c>
      <c r="R1268" s="106">
        <v>19869.830000000002</v>
      </c>
      <c r="S1268" s="110" t="s">
        <v>2813</v>
      </c>
      <c r="T1268" s="104"/>
      <c r="U1268" s="102" t="s">
        <v>11</v>
      </c>
      <c r="V1268" s="102" t="s">
        <v>12</v>
      </c>
      <c r="W1268" s="102" t="s">
        <v>13</v>
      </c>
      <c r="X1268" s="102" t="s">
        <v>14</v>
      </c>
      <c r="Y1268" s="108">
        <v>5800</v>
      </c>
      <c r="Z1268" s="108">
        <v>9221101</v>
      </c>
      <c r="AA1268" s="139">
        <v>1.3818645246540095E-2</v>
      </c>
      <c r="AB1268" s="111" t="s">
        <v>2790</v>
      </c>
    </row>
    <row r="1269" spans="1:28" ht="15" customHeight="1" x14ac:dyDescent="0.25">
      <c r="A1269" s="255" t="s">
        <v>1951</v>
      </c>
      <c r="B1269" s="256">
        <v>1</v>
      </c>
      <c r="C1269" s="257" t="s">
        <v>1565</v>
      </c>
      <c r="D1269" s="257" t="s">
        <v>272</v>
      </c>
      <c r="E1269" s="255" t="s">
        <v>4</v>
      </c>
      <c r="F1269" s="258" t="s">
        <v>284</v>
      </c>
      <c r="G1269" s="257" t="s">
        <v>285</v>
      </c>
      <c r="H1269" s="259">
        <v>43748</v>
      </c>
      <c r="I1269" s="259">
        <v>44844</v>
      </c>
      <c r="J1269" s="260" t="s">
        <v>2726</v>
      </c>
      <c r="K1269" s="261" t="s">
        <v>287</v>
      </c>
      <c r="L1269" s="262" t="s">
        <v>488</v>
      </c>
      <c r="M1269" s="263">
        <v>85.25</v>
      </c>
      <c r="N1269" s="264">
        <v>85.25</v>
      </c>
      <c r="O1269" s="261"/>
      <c r="P1269" s="259"/>
      <c r="Q1269" s="261"/>
      <c r="R1269" s="264">
        <v>0</v>
      </c>
      <c r="S1269" s="265" t="s">
        <v>2813</v>
      </c>
      <c r="T1269" s="262"/>
      <c r="U1269" s="260" t="s">
        <v>11</v>
      </c>
      <c r="V1269" s="260" t="s">
        <v>12</v>
      </c>
      <c r="W1269" s="260" t="s">
        <v>13</v>
      </c>
      <c r="X1269" s="260" t="s">
        <v>14</v>
      </c>
      <c r="Y1269" s="266">
        <v>5800</v>
      </c>
      <c r="Z1269" s="266">
        <v>9221101</v>
      </c>
      <c r="AA1269" s="269">
        <v>0</v>
      </c>
      <c r="AB1269" s="267" t="s">
        <v>2790</v>
      </c>
    </row>
    <row r="1270" spans="1:28" ht="15" customHeight="1" x14ac:dyDescent="0.25">
      <c r="A1270" s="97" t="s">
        <v>1961</v>
      </c>
      <c r="B1270" s="98">
        <v>1</v>
      </c>
      <c r="C1270" s="99" t="s">
        <v>1562</v>
      </c>
      <c r="D1270" s="99" t="s">
        <v>272</v>
      </c>
      <c r="E1270" s="97" t="s">
        <v>4</v>
      </c>
      <c r="F1270" s="100" t="s">
        <v>2514</v>
      </c>
      <c r="G1270" s="99" t="s">
        <v>2757</v>
      </c>
      <c r="H1270" s="101">
        <v>44328</v>
      </c>
      <c r="I1270" s="101">
        <v>44435</v>
      </c>
      <c r="J1270" s="102" t="s">
        <v>2726</v>
      </c>
      <c r="K1270" s="103" t="s">
        <v>2515</v>
      </c>
      <c r="L1270" s="104" t="s">
        <v>2557</v>
      </c>
      <c r="M1270" s="105">
        <v>0</v>
      </c>
      <c r="N1270" s="106">
        <v>33934.03</v>
      </c>
      <c r="O1270" s="103">
        <v>10513843591</v>
      </c>
      <c r="P1270" s="122">
        <v>44435</v>
      </c>
      <c r="Q1270" s="103" t="s">
        <v>2918</v>
      </c>
      <c r="R1270" s="105">
        <v>33934.03</v>
      </c>
      <c r="S1270" s="98" t="s">
        <v>2813</v>
      </c>
      <c r="T1270" s="104"/>
      <c r="U1270" s="102" t="s">
        <v>11</v>
      </c>
      <c r="V1270" s="102" t="s">
        <v>12</v>
      </c>
      <c r="W1270" s="102" t="s">
        <v>13</v>
      </c>
      <c r="X1270" s="102" t="s">
        <v>14</v>
      </c>
      <c r="Y1270" s="108">
        <v>4400</v>
      </c>
      <c r="Z1270" s="108">
        <v>9221101</v>
      </c>
      <c r="AA1270" s="139">
        <v>0.46666652914497259</v>
      </c>
      <c r="AB1270" s="99" t="s">
        <v>2920</v>
      </c>
    </row>
    <row r="1271" spans="1:28" ht="15" customHeight="1" x14ac:dyDescent="0.25">
      <c r="A1271" s="97" t="s">
        <v>1954</v>
      </c>
      <c r="B1271" s="98">
        <v>1</v>
      </c>
      <c r="C1271" s="97" t="s">
        <v>1655</v>
      </c>
      <c r="D1271" s="99" t="s">
        <v>272</v>
      </c>
      <c r="E1271" s="97" t="s">
        <v>4</v>
      </c>
      <c r="F1271" s="100" t="s">
        <v>418</v>
      </c>
      <c r="G1271" s="99" t="s">
        <v>3138</v>
      </c>
      <c r="H1271" s="101">
        <v>43934</v>
      </c>
      <c r="I1271" s="101">
        <v>43945</v>
      </c>
      <c r="J1271" s="102" t="s">
        <v>6</v>
      </c>
      <c r="K1271" s="103" t="s">
        <v>741</v>
      </c>
      <c r="L1271" s="104" t="s">
        <v>756</v>
      </c>
      <c r="M1271" s="105">
        <v>0</v>
      </c>
      <c r="N1271" s="106">
        <v>28009</v>
      </c>
      <c r="O1271" s="103" t="s">
        <v>271</v>
      </c>
      <c r="P1271" s="101">
        <v>43945</v>
      </c>
      <c r="Q1271" s="103" t="s">
        <v>757</v>
      </c>
      <c r="R1271" s="105">
        <v>28009</v>
      </c>
      <c r="S1271" s="98" t="s">
        <v>2813</v>
      </c>
      <c r="T1271" s="104"/>
      <c r="U1271" s="102" t="s">
        <v>11</v>
      </c>
      <c r="V1271" s="102" t="s">
        <v>12</v>
      </c>
      <c r="W1271" s="102" t="s">
        <v>13</v>
      </c>
      <c r="X1271" s="102" t="s">
        <v>14</v>
      </c>
      <c r="Y1271" s="108">
        <v>6230</v>
      </c>
      <c r="Z1271" s="108">
        <v>9221101</v>
      </c>
      <c r="AA1271" s="109">
        <v>1</v>
      </c>
      <c r="AB1271" s="99" t="s">
        <v>986</v>
      </c>
    </row>
    <row r="1272" spans="1:28" ht="15" customHeight="1" x14ac:dyDescent="0.25">
      <c r="A1272" s="97" t="s">
        <v>1957</v>
      </c>
      <c r="B1272" s="98">
        <v>1</v>
      </c>
      <c r="C1272" s="99" t="s">
        <v>1656</v>
      </c>
      <c r="D1272" s="99" t="s">
        <v>272</v>
      </c>
      <c r="E1272" s="97" t="s">
        <v>4</v>
      </c>
      <c r="F1272" s="100" t="s">
        <v>1552</v>
      </c>
      <c r="G1272" s="99" t="s">
        <v>2658</v>
      </c>
      <c r="H1272" s="101">
        <v>44363</v>
      </c>
      <c r="I1272" s="101">
        <v>44438</v>
      </c>
      <c r="J1272" s="102" t="s">
        <v>2726</v>
      </c>
      <c r="K1272" s="103"/>
      <c r="L1272" s="104" t="s">
        <v>2680</v>
      </c>
      <c r="M1272" s="105">
        <v>0</v>
      </c>
      <c r="N1272" s="106">
        <v>599.39</v>
      </c>
      <c r="O1272" s="103">
        <v>9322335589</v>
      </c>
      <c r="P1272" s="101">
        <v>44438</v>
      </c>
      <c r="Q1272" s="103" t="s">
        <v>2923</v>
      </c>
      <c r="R1272" s="106">
        <v>599.39</v>
      </c>
      <c r="S1272" s="98" t="s">
        <v>2813</v>
      </c>
      <c r="T1272" s="104"/>
      <c r="U1272" s="102" t="s">
        <v>11</v>
      </c>
      <c r="V1272" s="102" t="s">
        <v>12</v>
      </c>
      <c r="W1272" s="102" t="s">
        <v>1440</v>
      </c>
      <c r="X1272" s="102" t="s">
        <v>1441</v>
      </c>
      <c r="Y1272" s="108">
        <v>4300</v>
      </c>
      <c r="Z1272" s="108">
        <v>9221101</v>
      </c>
      <c r="AA1272" s="139">
        <v>0.27622295444595502</v>
      </c>
      <c r="AB1272" s="111" t="s">
        <v>2661</v>
      </c>
    </row>
    <row r="1273" spans="1:28" ht="15" customHeight="1" x14ac:dyDescent="0.25">
      <c r="A1273" s="97" t="s">
        <v>1957</v>
      </c>
      <c r="B1273" s="98">
        <v>1</v>
      </c>
      <c r="C1273" s="99" t="s">
        <v>1656</v>
      </c>
      <c r="D1273" s="97" t="s">
        <v>272</v>
      </c>
      <c r="E1273" s="97" t="s">
        <v>4</v>
      </c>
      <c r="F1273" s="97" t="s">
        <v>1552</v>
      </c>
      <c r="G1273" s="99" t="s">
        <v>2658</v>
      </c>
      <c r="H1273" s="101">
        <v>44363</v>
      </c>
      <c r="I1273" s="101">
        <v>44462</v>
      </c>
      <c r="J1273" s="102" t="s">
        <v>2726</v>
      </c>
      <c r="K1273" s="103"/>
      <c r="L1273" s="97" t="s">
        <v>2680</v>
      </c>
      <c r="M1273" s="105">
        <v>0</v>
      </c>
      <c r="N1273" s="114">
        <v>571.14</v>
      </c>
      <c r="O1273" s="159">
        <v>9323008978</v>
      </c>
      <c r="P1273" s="101">
        <v>44462</v>
      </c>
      <c r="Q1273" s="103" t="s">
        <v>3003</v>
      </c>
      <c r="R1273" s="114">
        <v>571.14</v>
      </c>
      <c r="S1273" s="98" t="s">
        <v>2813</v>
      </c>
      <c r="T1273" s="103"/>
      <c r="U1273" s="102" t="s">
        <v>11</v>
      </c>
      <c r="V1273" s="102" t="s">
        <v>12</v>
      </c>
      <c r="W1273" s="102" t="s">
        <v>1440</v>
      </c>
      <c r="X1273" s="102" t="s">
        <v>1441</v>
      </c>
      <c r="Y1273" s="113">
        <v>4300</v>
      </c>
      <c r="Z1273" s="113">
        <v>9221101</v>
      </c>
      <c r="AA1273" s="139">
        <v>0.26320422129542159</v>
      </c>
      <c r="AB1273" s="115" t="s">
        <v>2661</v>
      </c>
    </row>
    <row r="1274" spans="1:28" ht="15" customHeight="1" x14ac:dyDescent="0.25">
      <c r="A1274" s="97" t="s">
        <v>1957</v>
      </c>
      <c r="B1274" s="98">
        <v>1</v>
      </c>
      <c r="C1274" s="99" t="s">
        <v>1656</v>
      </c>
      <c r="D1274" s="97" t="s">
        <v>272</v>
      </c>
      <c r="E1274" s="97" t="s">
        <v>4</v>
      </c>
      <c r="F1274" s="97" t="s">
        <v>1552</v>
      </c>
      <c r="G1274" s="99" t="s">
        <v>2658</v>
      </c>
      <c r="H1274" s="101">
        <v>44363</v>
      </c>
      <c r="I1274" s="101">
        <v>44635</v>
      </c>
      <c r="J1274" s="102" t="s">
        <v>2726</v>
      </c>
      <c r="K1274" s="103" t="s">
        <v>2659</v>
      </c>
      <c r="L1274" s="97" t="s">
        <v>2680</v>
      </c>
      <c r="M1274" s="105">
        <v>0</v>
      </c>
      <c r="N1274" s="114">
        <v>162.44999999999999</v>
      </c>
      <c r="O1274" s="103">
        <v>9325677028</v>
      </c>
      <c r="P1274" s="101">
        <v>44635</v>
      </c>
      <c r="Q1274" s="103" t="s">
        <v>3237</v>
      </c>
      <c r="R1274" s="114">
        <v>162.44999999999999</v>
      </c>
      <c r="S1274" s="98" t="s">
        <v>2813</v>
      </c>
      <c r="T1274" s="103"/>
      <c r="U1274" s="102" t="s">
        <v>11</v>
      </c>
      <c r="V1274" s="102" t="s">
        <v>12</v>
      </c>
      <c r="W1274" s="102" t="s">
        <v>1440</v>
      </c>
      <c r="X1274" s="102" t="s">
        <v>1441</v>
      </c>
      <c r="Y1274" s="113">
        <v>4300</v>
      </c>
      <c r="Z1274" s="113">
        <v>9221101</v>
      </c>
      <c r="AA1274" s="139">
        <v>7.4863476116961217E-2</v>
      </c>
      <c r="AB1274" s="115" t="s">
        <v>2661</v>
      </c>
    </row>
    <row r="1275" spans="1:28" ht="15" customHeight="1" x14ac:dyDescent="0.25">
      <c r="A1275" s="97" t="s">
        <v>1959</v>
      </c>
      <c r="B1275" s="98">
        <v>1</v>
      </c>
      <c r="C1275" s="97" t="s">
        <v>1574</v>
      </c>
      <c r="D1275" s="99" t="s">
        <v>272</v>
      </c>
      <c r="E1275" s="97" t="s">
        <v>4</v>
      </c>
      <c r="F1275" s="97" t="s">
        <v>1771</v>
      </c>
      <c r="G1275" s="99" t="s">
        <v>2748</v>
      </c>
      <c r="H1275" s="101">
        <v>44238</v>
      </c>
      <c r="I1275" s="101">
        <v>44249</v>
      </c>
      <c r="J1275" s="102" t="s">
        <v>1051</v>
      </c>
      <c r="K1275" s="103" t="s">
        <v>1765</v>
      </c>
      <c r="L1275" s="97" t="s">
        <v>2206</v>
      </c>
      <c r="M1275" s="105">
        <v>0</v>
      </c>
      <c r="N1275" s="114">
        <v>125.17</v>
      </c>
      <c r="O1275" s="103" t="s">
        <v>1792</v>
      </c>
      <c r="P1275" s="101">
        <v>44249</v>
      </c>
      <c r="Q1275" s="103" t="s">
        <v>1793</v>
      </c>
      <c r="R1275" s="114">
        <v>125.17</v>
      </c>
      <c r="S1275" s="98" t="s">
        <v>2813</v>
      </c>
      <c r="T1275" s="103"/>
      <c r="U1275" s="102" t="s">
        <v>11</v>
      </c>
      <c r="V1275" s="102" t="s">
        <v>12</v>
      </c>
      <c r="W1275" s="102" t="s">
        <v>13</v>
      </c>
      <c r="X1275" s="102" t="s">
        <v>14</v>
      </c>
      <c r="Y1275" s="113">
        <v>5600</v>
      </c>
      <c r="Z1275" s="113">
        <v>9221101</v>
      </c>
      <c r="AA1275" s="139">
        <v>1</v>
      </c>
      <c r="AB1275" s="115" t="s">
        <v>3271</v>
      </c>
    </row>
    <row r="1276" spans="1:28" ht="15" customHeight="1" x14ac:dyDescent="0.25">
      <c r="A1276" s="97" t="s">
        <v>1952</v>
      </c>
      <c r="B1276" s="98">
        <v>1</v>
      </c>
      <c r="C1276" s="99" t="s">
        <v>318</v>
      </c>
      <c r="D1276" s="99" t="s">
        <v>272</v>
      </c>
      <c r="E1276" s="97" t="s">
        <v>4</v>
      </c>
      <c r="F1276" s="100" t="s">
        <v>1451</v>
      </c>
      <c r="G1276" s="99" t="s">
        <v>318</v>
      </c>
      <c r="H1276" s="101">
        <v>44475</v>
      </c>
      <c r="I1276" s="101">
        <v>44490</v>
      </c>
      <c r="J1276" s="102" t="s">
        <v>2726</v>
      </c>
      <c r="K1276" s="103" t="s">
        <v>3019</v>
      </c>
      <c r="L1276" s="104" t="s">
        <v>3027</v>
      </c>
      <c r="M1276" s="105">
        <v>0</v>
      </c>
      <c r="N1276" s="106">
        <v>479.6</v>
      </c>
      <c r="O1276" s="103">
        <v>35253</v>
      </c>
      <c r="P1276" s="101">
        <v>44490</v>
      </c>
      <c r="Q1276" s="103" t="s">
        <v>3028</v>
      </c>
      <c r="R1276" s="106">
        <v>479.6</v>
      </c>
      <c r="S1276" s="98" t="s">
        <v>2813</v>
      </c>
      <c r="T1276" s="104"/>
      <c r="U1276" s="102" t="s">
        <v>11</v>
      </c>
      <c r="V1276" s="102" t="s">
        <v>12</v>
      </c>
      <c r="W1276" s="102" t="s">
        <v>1440</v>
      </c>
      <c r="X1276" s="102" t="s">
        <v>1441</v>
      </c>
      <c r="Y1276" s="108">
        <v>5800</v>
      </c>
      <c r="Z1276" s="108">
        <v>9221101</v>
      </c>
      <c r="AA1276" s="139">
        <v>0.15547703180212016</v>
      </c>
      <c r="AB1276" s="111" t="s">
        <v>3030</v>
      </c>
    </row>
    <row r="1277" spans="1:28" ht="15" customHeight="1" x14ac:dyDescent="0.25">
      <c r="A1277" s="97" t="s">
        <v>1961</v>
      </c>
      <c r="B1277" s="98">
        <v>1</v>
      </c>
      <c r="C1277" s="97" t="s">
        <v>1562</v>
      </c>
      <c r="D1277" s="97" t="s">
        <v>272</v>
      </c>
      <c r="E1277" s="97" t="s">
        <v>4</v>
      </c>
      <c r="F1277" s="97" t="s">
        <v>1451</v>
      </c>
      <c r="G1277" s="99" t="s">
        <v>1445</v>
      </c>
      <c r="H1277" s="101">
        <v>44308</v>
      </c>
      <c r="I1277" s="101">
        <v>44354</v>
      </c>
      <c r="J1277" s="102" t="s">
        <v>1051</v>
      </c>
      <c r="K1277" s="103" t="s">
        <v>2364</v>
      </c>
      <c r="L1277" s="104" t="s">
        <v>2379</v>
      </c>
      <c r="M1277" s="105">
        <v>0</v>
      </c>
      <c r="N1277" s="114">
        <v>2867.39</v>
      </c>
      <c r="O1277" s="103">
        <v>34986</v>
      </c>
      <c r="P1277" s="101">
        <v>44354</v>
      </c>
      <c r="Q1277" s="103" t="s">
        <v>2623</v>
      </c>
      <c r="R1277" s="106">
        <v>2867.39</v>
      </c>
      <c r="S1277" s="98" t="s">
        <v>2813</v>
      </c>
      <c r="T1277" s="103"/>
      <c r="U1277" s="102" t="s">
        <v>11</v>
      </c>
      <c r="V1277" s="102" t="s">
        <v>12</v>
      </c>
      <c r="W1277" s="102" t="s">
        <v>1440</v>
      </c>
      <c r="X1277" s="102" t="s">
        <v>1441</v>
      </c>
      <c r="Y1277" s="113">
        <v>4300</v>
      </c>
      <c r="Z1277" s="113">
        <v>9221101</v>
      </c>
      <c r="AA1277" s="139">
        <v>0.83686918656404952</v>
      </c>
      <c r="AB1277" s="99" t="s">
        <v>2365</v>
      </c>
    </row>
    <row r="1278" spans="1:28" ht="15" customHeight="1" x14ac:dyDescent="0.25">
      <c r="A1278" s="97" t="s">
        <v>1961</v>
      </c>
      <c r="B1278" s="98">
        <v>1</v>
      </c>
      <c r="C1278" s="97" t="s">
        <v>1562</v>
      </c>
      <c r="D1278" s="99" t="s">
        <v>272</v>
      </c>
      <c r="E1278" s="97" t="s">
        <v>4</v>
      </c>
      <c r="F1278" s="100" t="s">
        <v>1451</v>
      </c>
      <c r="G1278" s="97" t="s">
        <v>1445</v>
      </c>
      <c r="H1278" s="101">
        <v>44308</v>
      </c>
      <c r="I1278" s="101">
        <v>44354</v>
      </c>
      <c r="J1278" s="102" t="s">
        <v>1051</v>
      </c>
      <c r="K1278" s="103" t="s">
        <v>2364</v>
      </c>
      <c r="L1278" s="104" t="s">
        <v>2379</v>
      </c>
      <c r="M1278" s="105">
        <v>0</v>
      </c>
      <c r="N1278" s="106">
        <v>558.94000000000005</v>
      </c>
      <c r="O1278" s="103">
        <v>34986</v>
      </c>
      <c r="P1278" s="101">
        <v>44354</v>
      </c>
      <c r="Q1278" s="103" t="s">
        <v>2623</v>
      </c>
      <c r="R1278" s="106">
        <v>558.94000000000005</v>
      </c>
      <c r="S1278" s="98" t="s">
        <v>2813</v>
      </c>
      <c r="T1278" s="104"/>
      <c r="U1278" s="102" t="s">
        <v>11</v>
      </c>
      <c r="V1278" s="102" t="s">
        <v>12</v>
      </c>
      <c r="W1278" s="102" t="s">
        <v>13</v>
      </c>
      <c r="X1278" s="102" t="s">
        <v>14</v>
      </c>
      <c r="Y1278" s="108">
        <v>4400</v>
      </c>
      <c r="Z1278" s="108">
        <v>9221101</v>
      </c>
      <c r="AA1278" s="139">
        <v>0.16313081343595043</v>
      </c>
      <c r="AB1278" s="99" t="s">
        <v>2365</v>
      </c>
    </row>
    <row r="1279" spans="1:28" ht="15" customHeight="1" x14ac:dyDescent="0.25">
      <c r="A1279" s="97" t="s">
        <v>1957</v>
      </c>
      <c r="B1279" s="98">
        <v>1</v>
      </c>
      <c r="C1279" s="99" t="s">
        <v>1656</v>
      </c>
      <c r="D1279" s="99" t="s">
        <v>272</v>
      </c>
      <c r="E1279" s="97" t="s">
        <v>4</v>
      </c>
      <c r="F1279" s="100" t="s">
        <v>492</v>
      </c>
      <c r="G1279" s="97" t="s">
        <v>140</v>
      </c>
      <c r="H1279" s="101">
        <v>44181</v>
      </c>
      <c r="I1279" s="101">
        <v>44291</v>
      </c>
      <c r="J1279" s="102" t="s">
        <v>1051</v>
      </c>
      <c r="K1279" s="103" t="s">
        <v>1578</v>
      </c>
      <c r="L1279" s="104" t="s">
        <v>1581</v>
      </c>
      <c r="M1279" s="105">
        <v>0</v>
      </c>
      <c r="N1279" s="106">
        <v>36780.559999999998</v>
      </c>
      <c r="O1279" s="103">
        <v>2324500221</v>
      </c>
      <c r="P1279" s="101">
        <v>44291</v>
      </c>
      <c r="Q1279" s="103" t="s">
        <v>2299</v>
      </c>
      <c r="R1279" s="106">
        <v>36780.559999999998</v>
      </c>
      <c r="S1279" s="98" t="s">
        <v>2813</v>
      </c>
      <c r="T1279" s="104"/>
      <c r="U1279" s="102" t="s">
        <v>11</v>
      </c>
      <c r="V1279" s="102" t="s">
        <v>12</v>
      </c>
      <c r="W1279" s="102" t="s">
        <v>1440</v>
      </c>
      <c r="X1279" s="102" t="s">
        <v>1441</v>
      </c>
      <c r="Y1279" s="108">
        <v>4300</v>
      </c>
      <c r="Z1279" s="108">
        <v>9221101</v>
      </c>
      <c r="AA1279" s="139">
        <v>0.46365342749127986</v>
      </c>
      <c r="AB1279" s="99" t="s">
        <v>2865</v>
      </c>
    </row>
    <row r="1280" spans="1:28" ht="15" customHeight="1" x14ac:dyDescent="0.25">
      <c r="A1280" s="97" t="s">
        <v>1957</v>
      </c>
      <c r="B1280" s="98">
        <v>1</v>
      </c>
      <c r="C1280" s="99" t="s">
        <v>1656</v>
      </c>
      <c r="D1280" s="99" t="s">
        <v>272</v>
      </c>
      <c r="E1280" s="97" t="s">
        <v>4</v>
      </c>
      <c r="F1280" s="100" t="s">
        <v>492</v>
      </c>
      <c r="G1280" s="99" t="s">
        <v>140</v>
      </c>
      <c r="H1280" s="101">
        <v>44181</v>
      </c>
      <c r="I1280" s="101">
        <v>44291</v>
      </c>
      <c r="J1280" s="102" t="s">
        <v>1051</v>
      </c>
      <c r="K1280" s="103" t="s">
        <v>1578</v>
      </c>
      <c r="L1280" s="104" t="s">
        <v>1581</v>
      </c>
      <c r="M1280" s="105">
        <v>0</v>
      </c>
      <c r="N1280" s="106">
        <v>42547.14</v>
      </c>
      <c r="O1280" s="103">
        <v>2324500221</v>
      </c>
      <c r="P1280" s="101">
        <v>44291</v>
      </c>
      <c r="Q1280" s="103" t="s">
        <v>2299</v>
      </c>
      <c r="R1280" s="106">
        <v>42547.14</v>
      </c>
      <c r="S1280" s="98" t="s">
        <v>2813</v>
      </c>
      <c r="T1280" s="104"/>
      <c r="U1280" s="102" t="s">
        <v>11</v>
      </c>
      <c r="V1280" s="102" t="s">
        <v>12</v>
      </c>
      <c r="W1280" s="102" t="s">
        <v>13</v>
      </c>
      <c r="X1280" s="102" t="s">
        <v>14</v>
      </c>
      <c r="Y1280" s="108">
        <v>4400</v>
      </c>
      <c r="Z1280" s="108">
        <v>9221101</v>
      </c>
      <c r="AA1280" s="139">
        <v>0.5363465725087202</v>
      </c>
      <c r="AB1280" s="115" t="s">
        <v>2865</v>
      </c>
    </row>
    <row r="1281" spans="1:28" ht="15" customHeight="1" x14ac:dyDescent="0.25">
      <c r="A1281" s="97" t="s">
        <v>1961</v>
      </c>
      <c r="B1281" s="98">
        <v>1</v>
      </c>
      <c r="C1281" s="97" t="s">
        <v>1562</v>
      </c>
      <c r="D1281" s="99" t="s">
        <v>272</v>
      </c>
      <c r="E1281" s="97" t="s">
        <v>4</v>
      </c>
      <c r="F1281" s="100" t="s">
        <v>1077</v>
      </c>
      <c r="G1281" s="97" t="s">
        <v>1078</v>
      </c>
      <c r="H1281" s="101">
        <v>44335</v>
      </c>
      <c r="I1281" s="101">
        <v>44441</v>
      </c>
      <c r="J1281" s="102" t="s">
        <v>2726</v>
      </c>
      <c r="K1281" s="103" t="s">
        <v>2531</v>
      </c>
      <c r="L1281" s="99" t="s">
        <v>2559</v>
      </c>
      <c r="M1281" s="105">
        <v>0</v>
      </c>
      <c r="N1281" s="106">
        <v>9198</v>
      </c>
      <c r="O1281" s="103">
        <v>135992</v>
      </c>
      <c r="P1281" s="101">
        <v>44441</v>
      </c>
      <c r="Q1281" s="103" t="s">
        <v>2928</v>
      </c>
      <c r="R1281" s="106">
        <v>9198</v>
      </c>
      <c r="S1281" s="98" t="s">
        <v>2813</v>
      </c>
      <c r="T1281" s="104"/>
      <c r="U1281" s="102" t="s">
        <v>11</v>
      </c>
      <c r="V1281" s="102" t="s">
        <v>12</v>
      </c>
      <c r="W1281" s="102" t="s">
        <v>1440</v>
      </c>
      <c r="X1281" s="102" t="s">
        <v>1441</v>
      </c>
      <c r="Y1281" s="108">
        <v>4300</v>
      </c>
      <c r="Z1281" s="113">
        <v>9221101</v>
      </c>
      <c r="AA1281" s="138">
        <v>0.11947423542918957</v>
      </c>
      <c r="AB1281" s="104" t="s">
        <v>2536</v>
      </c>
    </row>
    <row r="1282" spans="1:28" ht="15" customHeight="1" x14ac:dyDescent="0.25">
      <c r="A1282" s="97" t="s">
        <v>1961</v>
      </c>
      <c r="B1282" s="98">
        <v>1</v>
      </c>
      <c r="C1282" s="97" t="s">
        <v>1562</v>
      </c>
      <c r="D1282" s="99" t="s">
        <v>272</v>
      </c>
      <c r="E1282" s="97" t="s">
        <v>4</v>
      </c>
      <c r="F1282" s="100" t="s">
        <v>1077</v>
      </c>
      <c r="G1282" s="97" t="s">
        <v>1078</v>
      </c>
      <c r="H1282" s="101">
        <v>44335</v>
      </c>
      <c r="I1282" s="101">
        <v>44441</v>
      </c>
      <c r="J1282" s="102" t="s">
        <v>2726</v>
      </c>
      <c r="K1282" s="103" t="s">
        <v>2531</v>
      </c>
      <c r="L1282" s="99" t="s">
        <v>2559</v>
      </c>
      <c r="M1282" s="105">
        <v>0</v>
      </c>
      <c r="N1282" s="106">
        <v>67789.31</v>
      </c>
      <c r="O1282" s="103">
        <v>135992</v>
      </c>
      <c r="P1282" s="101">
        <v>44441</v>
      </c>
      <c r="Q1282" s="103" t="s">
        <v>2928</v>
      </c>
      <c r="R1282" s="106">
        <v>67789.31</v>
      </c>
      <c r="S1282" s="98" t="s">
        <v>2813</v>
      </c>
      <c r="T1282" s="104"/>
      <c r="U1282" s="102" t="s">
        <v>11</v>
      </c>
      <c r="V1282" s="102" t="s">
        <v>12</v>
      </c>
      <c r="W1282" s="102" t="s">
        <v>13</v>
      </c>
      <c r="X1282" s="102" t="s">
        <v>14</v>
      </c>
      <c r="Y1282" s="108">
        <v>4400</v>
      </c>
      <c r="Z1282" s="113">
        <v>9221101</v>
      </c>
      <c r="AA1282" s="138">
        <v>0.88052576457081044</v>
      </c>
      <c r="AB1282" s="104" t="s">
        <v>2536</v>
      </c>
    </row>
    <row r="1283" spans="1:28" ht="15" customHeight="1" x14ac:dyDescent="0.25">
      <c r="A1283" s="97" t="s">
        <v>1959</v>
      </c>
      <c r="B1283" s="98">
        <v>1</v>
      </c>
      <c r="C1283" s="99" t="s">
        <v>1574</v>
      </c>
      <c r="D1283" s="99" t="s">
        <v>272</v>
      </c>
      <c r="E1283" s="97" t="s">
        <v>4</v>
      </c>
      <c r="F1283" s="100" t="s">
        <v>785</v>
      </c>
      <c r="G1283" s="99" t="s">
        <v>2748</v>
      </c>
      <c r="H1283" s="101">
        <v>44237</v>
      </c>
      <c r="I1283" s="101">
        <v>44249</v>
      </c>
      <c r="J1283" s="102" t="s">
        <v>1051</v>
      </c>
      <c r="K1283" s="103"/>
      <c r="L1283" s="104" t="s">
        <v>2183</v>
      </c>
      <c r="M1283" s="105">
        <v>0</v>
      </c>
      <c r="N1283" s="106">
        <v>136.86000000000001</v>
      </c>
      <c r="O1283" s="103" t="s">
        <v>1782</v>
      </c>
      <c r="P1283" s="101">
        <v>44249</v>
      </c>
      <c r="Q1283" s="103" t="s">
        <v>1775</v>
      </c>
      <c r="R1283" s="106">
        <v>136.86000000000001</v>
      </c>
      <c r="S1283" s="98" t="s">
        <v>2813</v>
      </c>
      <c r="T1283" s="104"/>
      <c r="U1283" s="102" t="s">
        <v>11</v>
      </c>
      <c r="V1283" s="102" t="s">
        <v>12</v>
      </c>
      <c r="W1283" s="102" t="s">
        <v>13</v>
      </c>
      <c r="X1283" s="102" t="s">
        <v>14</v>
      </c>
      <c r="Y1283" s="108">
        <v>5600</v>
      </c>
      <c r="Z1283" s="108">
        <v>9221101</v>
      </c>
      <c r="AA1283" s="139">
        <v>6.6076232447746389E-3</v>
      </c>
      <c r="AB1283" s="99" t="s">
        <v>1757</v>
      </c>
    </row>
    <row r="1284" spans="1:28" ht="15" customHeight="1" x14ac:dyDescent="0.25">
      <c r="A1284" s="97" t="s">
        <v>1959</v>
      </c>
      <c r="B1284" s="98">
        <v>1</v>
      </c>
      <c r="C1284" s="99" t="s">
        <v>1574</v>
      </c>
      <c r="D1284" s="99" t="s">
        <v>272</v>
      </c>
      <c r="E1284" s="97" t="s">
        <v>4</v>
      </c>
      <c r="F1284" s="100" t="s">
        <v>785</v>
      </c>
      <c r="G1284" s="99" t="s">
        <v>2748</v>
      </c>
      <c r="H1284" s="101">
        <v>44237</v>
      </c>
      <c r="I1284" s="101">
        <v>44249</v>
      </c>
      <c r="J1284" s="102" t="s">
        <v>1051</v>
      </c>
      <c r="K1284" s="103"/>
      <c r="L1284" s="104" t="s">
        <v>2183</v>
      </c>
      <c r="M1284" s="105">
        <v>0</v>
      </c>
      <c r="N1284" s="106">
        <v>136.88</v>
      </c>
      <c r="O1284" s="103" t="s">
        <v>1781</v>
      </c>
      <c r="P1284" s="101">
        <v>44249</v>
      </c>
      <c r="Q1284" s="103" t="s">
        <v>1775</v>
      </c>
      <c r="R1284" s="106">
        <v>136.88</v>
      </c>
      <c r="S1284" s="98" t="s">
        <v>2813</v>
      </c>
      <c r="T1284" s="104"/>
      <c r="U1284" s="102" t="s">
        <v>11</v>
      </c>
      <c r="V1284" s="102" t="s">
        <v>12</v>
      </c>
      <c r="W1284" s="102" t="s">
        <v>13</v>
      </c>
      <c r="X1284" s="102" t="s">
        <v>14</v>
      </c>
      <c r="Y1284" s="108">
        <v>5600</v>
      </c>
      <c r="Z1284" s="108">
        <v>9221101</v>
      </c>
      <c r="AA1284" s="139">
        <v>6.6085888480545991E-3</v>
      </c>
      <c r="AB1284" s="99" t="s">
        <v>1757</v>
      </c>
    </row>
    <row r="1285" spans="1:28" ht="15" customHeight="1" x14ac:dyDescent="0.25">
      <c r="A1285" s="97" t="s">
        <v>1959</v>
      </c>
      <c r="B1285" s="98">
        <v>1</v>
      </c>
      <c r="C1285" s="97" t="s">
        <v>1574</v>
      </c>
      <c r="D1285" s="97" t="s">
        <v>272</v>
      </c>
      <c r="E1285" s="97" t="s">
        <v>4</v>
      </c>
      <c r="F1285" s="100" t="s">
        <v>785</v>
      </c>
      <c r="G1285" s="97" t="s">
        <v>2748</v>
      </c>
      <c r="H1285" s="101">
        <v>44237</v>
      </c>
      <c r="I1285" s="101">
        <v>44249</v>
      </c>
      <c r="J1285" s="102" t="s">
        <v>1051</v>
      </c>
      <c r="K1285" s="103"/>
      <c r="L1285" s="104" t="s">
        <v>2183</v>
      </c>
      <c r="M1285" s="105">
        <v>0</v>
      </c>
      <c r="N1285" s="106">
        <v>678.9</v>
      </c>
      <c r="O1285" s="103" t="s">
        <v>1783</v>
      </c>
      <c r="P1285" s="101">
        <v>44249</v>
      </c>
      <c r="Q1285" s="103" t="s">
        <v>1775</v>
      </c>
      <c r="R1285" s="106">
        <v>678.9</v>
      </c>
      <c r="S1285" s="98" t="s">
        <v>2813</v>
      </c>
      <c r="T1285" s="104"/>
      <c r="U1285" s="102" t="s">
        <v>11</v>
      </c>
      <c r="V1285" s="102" t="s">
        <v>12</v>
      </c>
      <c r="W1285" s="102" t="s">
        <v>13</v>
      </c>
      <c r="X1285" s="102" t="s">
        <v>14</v>
      </c>
      <c r="Y1285" s="108">
        <v>5600</v>
      </c>
      <c r="Z1285" s="113">
        <v>9221101</v>
      </c>
      <c r="AA1285" s="139">
        <v>3.2777403338283662E-2</v>
      </c>
      <c r="AB1285" s="99" t="s">
        <v>1757</v>
      </c>
    </row>
    <row r="1286" spans="1:28" ht="15" customHeight="1" x14ac:dyDescent="0.25">
      <c r="A1286" s="97" t="s">
        <v>1959</v>
      </c>
      <c r="B1286" s="98">
        <v>1</v>
      </c>
      <c r="C1286" s="99" t="s">
        <v>1574</v>
      </c>
      <c r="D1286" s="97" t="s">
        <v>272</v>
      </c>
      <c r="E1286" s="97" t="s">
        <v>4</v>
      </c>
      <c r="F1286" s="99" t="s">
        <v>785</v>
      </c>
      <c r="G1286" s="99" t="s">
        <v>2748</v>
      </c>
      <c r="H1286" s="101">
        <v>44237</v>
      </c>
      <c r="I1286" s="101">
        <v>44279</v>
      </c>
      <c r="J1286" s="102" t="s">
        <v>1051</v>
      </c>
      <c r="K1286" s="103"/>
      <c r="L1286" s="99" t="s">
        <v>2183</v>
      </c>
      <c r="M1286" s="105">
        <v>0</v>
      </c>
      <c r="N1286" s="105">
        <v>136.87</v>
      </c>
      <c r="O1286" s="145" t="s">
        <v>2230</v>
      </c>
      <c r="P1286" s="101">
        <v>44279</v>
      </c>
      <c r="Q1286" s="103" t="s">
        <v>2225</v>
      </c>
      <c r="R1286" s="105">
        <v>136.87</v>
      </c>
      <c r="S1286" s="98" t="s">
        <v>2813</v>
      </c>
      <c r="T1286" s="97"/>
      <c r="U1286" s="102" t="s">
        <v>11</v>
      </c>
      <c r="V1286" s="102" t="s">
        <v>12</v>
      </c>
      <c r="W1286" s="102" t="s">
        <v>13</v>
      </c>
      <c r="X1286" s="102" t="s">
        <v>14</v>
      </c>
      <c r="Y1286" s="113">
        <v>5600</v>
      </c>
      <c r="Z1286" s="113">
        <v>9221101</v>
      </c>
      <c r="AA1286" s="139">
        <v>6.6081060464146194E-3</v>
      </c>
      <c r="AB1286" s="99" t="s">
        <v>1757</v>
      </c>
    </row>
    <row r="1287" spans="1:28" ht="15" customHeight="1" x14ac:dyDescent="0.25">
      <c r="A1287" s="97" t="s">
        <v>1959</v>
      </c>
      <c r="B1287" s="98">
        <v>1</v>
      </c>
      <c r="C1287" s="99" t="s">
        <v>1574</v>
      </c>
      <c r="D1287" s="97" t="s">
        <v>272</v>
      </c>
      <c r="E1287" s="97" t="s">
        <v>4</v>
      </c>
      <c r="F1287" s="99" t="s">
        <v>785</v>
      </c>
      <c r="G1287" s="99" t="s">
        <v>2748</v>
      </c>
      <c r="H1287" s="101">
        <v>44237</v>
      </c>
      <c r="I1287" s="101">
        <v>44279</v>
      </c>
      <c r="J1287" s="102" t="s">
        <v>1051</v>
      </c>
      <c r="K1287" s="103"/>
      <c r="L1287" s="99" t="s">
        <v>2183</v>
      </c>
      <c r="M1287" s="105">
        <v>0</v>
      </c>
      <c r="N1287" s="105">
        <v>197.1</v>
      </c>
      <c r="O1287" s="145" t="s">
        <v>2231</v>
      </c>
      <c r="P1287" s="101">
        <v>44279</v>
      </c>
      <c r="Q1287" s="103" t="s">
        <v>2225</v>
      </c>
      <c r="R1287" s="105">
        <v>197.1</v>
      </c>
      <c r="S1287" s="98" t="s">
        <v>2813</v>
      </c>
      <c r="T1287" s="97"/>
      <c r="U1287" s="102" t="s">
        <v>11</v>
      </c>
      <c r="V1287" s="102" t="s">
        <v>12</v>
      </c>
      <c r="W1287" s="102" t="s">
        <v>13</v>
      </c>
      <c r="X1287" s="102" t="s">
        <v>14</v>
      </c>
      <c r="Y1287" s="113">
        <v>5600</v>
      </c>
      <c r="Z1287" s="113">
        <v>9221101</v>
      </c>
      <c r="AA1287" s="139">
        <v>9.5160203240178369E-3</v>
      </c>
      <c r="AB1287" s="118" t="s">
        <v>1757</v>
      </c>
    </row>
    <row r="1288" spans="1:28" ht="15" customHeight="1" x14ac:dyDescent="0.25">
      <c r="A1288" s="97" t="s">
        <v>1959</v>
      </c>
      <c r="B1288" s="98">
        <v>1</v>
      </c>
      <c r="C1288" s="99" t="s">
        <v>1574</v>
      </c>
      <c r="D1288" s="97" t="s">
        <v>272</v>
      </c>
      <c r="E1288" s="97" t="s">
        <v>4</v>
      </c>
      <c r="F1288" s="99" t="s">
        <v>785</v>
      </c>
      <c r="G1288" s="99" t="s">
        <v>2748</v>
      </c>
      <c r="H1288" s="101">
        <v>44237</v>
      </c>
      <c r="I1288" s="101">
        <v>44279</v>
      </c>
      <c r="J1288" s="102" t="s">
        <v>1051</v>
      </c>
      <c r="K1288" s="103"/>
      <c r="L1288" s="99" t="s">
        <v>2183</v>
      </c>
      <c r="M1288" s="105">
        <v>0</v>
      </c>
      <c r="N1288" s="105">
        <v>136.87</v>
      </c>
      <c r="O1288" s="145" t="s">
        <v>2232</v>
      </c>
      <c r="P1288" s="101">
        <v>44279</v>
      </c>
      <c r="Q1288" s="103" t="s">
        <v>2225</v>
      </c>
      <c r="R1288" s="105">
        <v>136.87</v>
      </c>
      <c r="S1288" s="98" t="s">
        <v>2813</v>
      </c>
      <c r="T1288" s="97"/>
      <c r="U1288" s="102" t="s">
        <v>11</v>
      </c>
      <c r="V1288" s="102" t="s">
        <v>12</v>
      </c>
      <c r="W1288" s="102" t="s">
        <v>13</v>
      </c>
      <c r="X1288" s="102" t="s">
        <v>14</v>
      </c>
      <c r="Y1288" s="113">
        <v>5600</v>
      </c>
      <c r="Z1288" s="113">
        <v>9221101</v>
      </c>
      <c r="AA1288" s="139">
        <v>6.6081060464146194E-3</v>
      </c>
      <c r="AB1288" s="118" t="s">
        <v>1757</v>
      </c>
    </row>
    <row r="1289" spans="1:28" ht="15" customHeight="1" x14ac:dyDescent="0.25">
      <c r="A1289" s="97" t="s">
        <v>1959</v>
      </c>
      <c r="B1289" s="98">
        <v>1</v>
      </c>
      <c r="C1289" s="99" t="s">
        <v>1574</v>
      </c>
      <c r="D1289" s="97" t="s">
        <v>272</v>
      </c>
      <c r="E1289" s="97" t="s">
        <v>4</v>
      </c>
      <c r="F1289" s="99" t="s">
        <v>785</v>
      </c>
      <c r="G1289" s="99" t="s">
        <v>2748</v>
      </c>
      <c r="H1289" s="101">
        <v>44237</v>
      </c>
      <c r="I1289" s="101">
        <v>44279</v>
      </c>
      <c r="J1289" s="102" t="s">
        <v>1051</v>
      </c>
      <c r="K1289" s="103"/>
      <c r="L1289" s="123" t="s">
        <v>2183</v>
      </c>
      <c r="M1289" s="105">
        <v>0</v>
      </c>
      <c r="N1289" s="105">
        <v>197.1</v>
      </c>
      <c r="O1289" s="145" t="s">
        <v>2233</v>
      </c>
      <c r="P1289" s="101">
        <v>44279</v>
      </c>
      <c r="Q1289" s="103" t="s">
        <v>2225</v>
      </c>
      <c r="R1289" s="105">
        <v>197.1</v>
      </c>
      <c r="S1289" s="98" t="s">
        <v>2813</v>
      </c>
      <c r="T1289" s="97"/>
      <c r="U1289" s="102" t="s">
        <v>11</v>
      </c>
      <c r="V1289" s="102" t="s">
        <v>12</v>
      </c>
      <c r="W1289" s="102" t="s">
        <v>13</v>
      </c>
      <c r="X1289" s="102" t="s">
        <v>14</v>
      </c>
      <c r="Y1289" s="113">
        <v>5600</v>
      </c>
      <c r="Z1289" s="113">
        <v>9221101</v>
      </c>
      <c r="AA1289" s="139">
        <v>9.5160203240178369E-3</v>
      </c>
      <c r="AB1289" s="99" t="s">
        <v>1757</v>
      </c>
    </row>
    <row r="1290" spans="1:28" ht="15" customHeight="1" x14ac:dyDescent="0.25">
      <c r="A1290" s="97" t="s">
        <v>1959</v>
      </c>
      <c r="B1290" s="98">
        <v>1</v>
      </c>
      <c r="C1290" s="99" t="s">
        <v>1574</v>
      </c>
      <c r="D1290" s="99" t="s">
        <v>272</v>
      </c>
      <c r="E1290" s="97" t="s">
        <v>4</v>
      </c>
      <c r="F1290" s="99" t="s">
        <v>785</v>
      </c>
      <c r="G1290" s="99" t="s">
        <v>2748</v>
      </c>
      <c r="H1290" s="119">
        <v>44237</v>
      </c>
      <c r="I1290" s="119">
        <v>44342</v>
      </c>
      <c r="J1290" s="102" t="s">
        <v>1051</v>
      </c>
      <c r="K1290" s="103"/>
      <c r="L1290" s="99" t="s">
        <v>2183</v>
      </c>
      <c r="M1290" s="105">
        <v>0</v>
      </c>
      <c r="N1290" s="105">
        <v>136.87</v>
      </c>
      <c r="O1290" s="103" t="s">
        <v>2576</v>
      </c>
      <c r="P1290" s="101">
        <v>44342</v>
      </c>
      <c r="Q1290" s="103" t="s">
        <v>2572</v>
      </c>
      <c r="R1290" s="105">
        <v>136.87</v>
      </c>
      <c r="S1290" s="98" t="s">
        <v>2813</v>
      </c>
      <c r="T1290" s="97"/>
      <c r="U1290" s="102" t="s">
        <v>11</v>
      </c>
      <c r="V1290" s="102" t="s">
        <v>12</v>
      </c>
      <c r="W1290" s="102" t="s">
        <v>13</v>
      </c>
      <c r="X1290" s="102" t="s">
        <v>14</v>
      </c>
      <c r="Y1290" s="113">
        <v>5600</v>
      </c>
      <c r="Z1290" s="113">
        <v>9221101</v>
      </c>
      <c r="AA1290" s="139">
        <v>6.6081060464146194E-3</v>
      </c>
      <c r="AB1290" s="99" t="s">
        <v>1757</v>
      </c>
    </row>
    <row r="1291" spans="1:28" ht="15" customHeight="1" x14ac:dyDescent="0.25">
      <c r="A1291" s="97" t="s">
        <v>1959</v>
      </c>
      <c r="B1291" s="98">
        <v>1</v>
      </c>
      <c r="C1291" s="99" t="s">
        <v>1574</v>
      </c>
      <c r="D1291" s="99" t="s">
        <v>272</v>
      </c>
      <c r="E1291" s="97" t="s">
        <v>4</v>
      </c>
      <c r="F1291" s="99" t="s">
        <v>785</v>
      </c>
      <c r="G1291" s="99" t="s">
        <v>2748</v>
      </c>
      <c r="H1291" s="119">
        <v>44237</v>
      </c>
      <c r="I1291" s="119">
        <v>44342</v>
      </c>
      <c r="J1291" s="102" t="s">
        <v>1051</v>
      </c>
      <c r="K1291" s="103"/>
      <c r="L1291" s="99" t="s">
        <v>2183</v>
      </c>
      <c r="M1291" s="105">
        <v>0</v>
      </c>
      <c r="N1291" s="105">
        <v>197.1</v>
      </c>
      <c r="O1291" s="103" t="s">
        <v>2577</v>
      </c>
      <c r="P1291" s="101">
        <v>44342</v>
      </c>
      <c r="Q1291" s="103" t="s">
        <v>2572</v>
      </c>
      <c r="R1291" s="105">
        <v>197.1</v>
      </c>
      <c r="S1291" s="98" t="s">
        <v>2813</v>
      </c>
      <c r="T1291" s="97"/>
      <c r="U1291" s="102" t="s">
        <v>11</v>
      </c>
      <c r="V1291" s="102" t="s">
        <v>12</v>
      </c>
      <c r="W1291" s="102" t="s">
        <v>13</v>
      </c>
      <c r="X1291" s="102" t="s">
        <v>14</v>
      </c>
      <c r="Y1291" s="113">
        <v>5600</v>
      </c>
      <c r="Z1291" s="113">
        <v>9221101</v>
      </c>
      <c r="AA1291" s="139">
        <v>9.5160203240178369E-3</v>
      </c>
      <c r="AB1291" s="99" t="s">
        <v>1757</v>
      </c>
    </row>
    <row r="1292" spans="1:28" ht="15" customHeight="1" x14ac:dyDescent="0.25">
      <c r="A1292" s="97" t="s">
        <v>1959</v>
      </c>
      <c r="B1292" s="98">
        <v>1</v>
      </c>
      <c r="C1292" s="99" t="s">
        <v>1574</v>
      </c>
      <c r="D1292" s="99" t="s">
        <v>272</v>
      </c>
      <c r="E1292" s="97" t="s">
        <v>4</v>
      </c>
      <c r="F1292" s="99" t="s">
        <v>785</v>
      </c>
      <c r="G1292" s="99" t="s">
        <v>2748</v>
      </c>
      <c r="H1292" s="119">
        <v>44237</v>
      </c>
      <c r="I1292" s="119">
        <v>44342</v>
      </c>
      <c r="J1292" s="102" t="s">
        <v>1051</v>
      </c>
      <c r="K1292" s="103"/>
      <c r="L1292" s="99" t="s">
        <v>2183</v>
      </c>
      <c r="M1292" s="105">
        <v>0</v>
      </c>
      <c r="N1292" s="105">
        <v>197.1</v>
      </c>
      <c r="O1292" s="103" t="s">
        <v>2578</v>
      </c>
      <c r="P1292" s="101">
        <v>44342</v>
      </c>
      <c r="Q1292" s="103" t="s">
        <v>2572</v>
      </c>
      <c r="R1292" s="105">
        <v>197.1</v>
      </c>
      <c r="S1292" s="98" t="s">
        <v>2813</v>
      </c>
      <c r="T1292" s="97"/>
      <c r="U1292" s="102" t="s">
        <v>11</v>
      </c>
      <c r="V1292" s="102" t="s">
        <v>12</v>
      </c>
      <c r="W1292" s="102" t="s">
        <v>13</v>
      </c>
      <c r="X1292" s="102" t="s">
        <v>14</v>
      </c>
      <c r="Y1292" s="113">
        <v>5600</v>
      </c>
      <c r="Z1292" s="113">
        <v>9221101</v>
      </c>
      <c r="AA1292" s="139">
        <v>9.5160203240178369E-3</v>
      </c>
      <c r="AB1292" s="99" t="s">
        <v>1757</v>
      </c>
    </row>
    <row r="1293" spans="1:28" ht="15" customHeight="1" x14ac:dyDescent="0.25">
      <c r="A1293" s="97" t="s">
        <v>1959</v>
      </c>
      <c r="B1293" s="98">
        <v>1</v>
      </c>
      <c r="C1293" s="99" t="s">
        <v>1574</v>
      </c>
      <c r="D1293" s="99" t="s">
        <v>272</v>
      </c>
      <c r="E1293" s="97" t="s">
        <v>4</v>
      </c>
      <c r="F1293" s="99" t="s">
        <v>785</v>
      </c>
      <c r="G1293" s="99" t="s">
        <v>2748</v>
      </c>
      <c r="H1293" s="119">
        <v>44237</v>
      </c>
      <c r="I1293" s="119">
        <v>44370</v>
      </c>
      <c r="J1293" s="102" t="s">
        <v>1051</v>
      </c>
      <c r="K1293" s="103"/>
      <c r="L1293" s="99" t="s">
        <v>2183</v>
      </c>
      <c r="M1293" s="105">
        <v>0</v>
      </c>
      <c r="N1293" s="105">
        <v>136.87</v>
      </c>
      <c r="O1293" s="103" t="s">
        <v>2693</v>
      </c>
      <c r="P1293" s="101">
        <v>44370</v>
      </c>
      <c r="Q1293" s="103" t="s">
        <v>2688</v>
      </c>
      <c r="R1293" s="105">
        <v>136.87</v>
      </c>
      <c r="S1293" s="98" t="s">
        <v>2813</v>
      </c>
      <c r="T1293" s="97"/>
      <c r="U1293" s="102" t="s">
        <v>11</v>
      </c>
      <c r="V1293" s="102" t="s">
        <v>12</v>
      </c>
      <c r="W1293" s="102" t="s">
        <v>13</v>
      </c>
      <c r="X1293" s="102" t="s">
        <v>14</v>
      </c>
      <c r="Y1293" s="113">
        <v>5600</v>
      </c>
      <c r="Z1293" s="113">
        <v>9221101</v>
      </c>
      <c r="AA1293" s="139">
        <v>6.6081060464146194E-3</v>
      </c>
      <c r="AB1293" s="99" t="s">
        <v>1757</v>
      </c>
    </row>
    <row r="1294" spans="1:28" ht="15" customHeight="1" x14ac:dyDescent="0.25">
      <c r="A1294" s="97" t="s">
        <v>1959</v>
      </c>
      <c r="B1294" s="98">
        <v>1</v>
      </c>
      <c r="C1294" s="99" t="s">
        <v>1574</v>
      </c>
      <c r="D1294" s="99" t="s">
        <v>272</v>
      </c>
      <c r="E1294" s="97" t="s">
        <v>4</v>
      </c>
      <c r="F1294" s="99" t="s">
        <v>785</v>
      </c>
      <c r="G1294" s="99" t="s">
        <v>2748</v>
      </c>
      <c r="H1294" s="119">
        <v>44237</v>
      </c>
      <c r="I1294" s="119">
        <v>44370</v>
      </c>
      <c r="J1294" s="102" t="s">
        <v>1051</v>
      </c>
      <c r="K1294" s="103"/>
      <c r="L1294" s="99" t="s">
        <v>2183</v>
      </c>
      <c r="M1294" s="105">
        <v>0</v>
      </c>
      <c r="N1294" s="105">
        <v>591.29999999999995</v>
      </c>
      <c r="O1294" s="103" t="s">
        <v>2694</v>
      </c>
      <c r="P1294" s="101">
        <v>44370</v>
      </c>
      <c r="Q1294" s="103" t="s">
        <v>2688</v>
      </c>
      <c r="R1294" s="105">
        <v>591.29999999999995</v>
      </c>
      <c r="S1294" s="98" t="s">
        <v>2813</v>
      </c>
      <c r="T1294" s="97"/>
      <c r="U1294" s="102" t="s">
        <v>11</v>
      </c>
      <c r="V1294" s="102" t="s">
        <v>12</v>
      </c>
      <c r="W1294" s="102" t="s">
        <v>13</v>
      </c>
      <c r="X1294" s="102" t="s">
        <v>14</v>
      </c>
      <c r="Y1294" s="113">
        <v>5600</v>
      </c>
      <c r="Z1294" s="113">
        <v>9221101</v>
      </c>
      <c r="AA1294" s="139">
        <v>2.8548060972053511E-2</v>
      </c>
      <c r="AB1294" s="99" t="s">
        <v>1757</v>
      </c>
    </row>
    <row r="1295" spans="1:28" ht="15" customHeight="1" x14ac:dyDescent="0.25">
      <c r="A1295" s="97" t="s">
        <v>1959</v>
      </c>
      <c r="B1295" s="98">
        <v>1</v>
      </c>
      <c r="C1295" s="99" t="s">
        <v>1574</v>
      </c>
      <c r="D1295" s="99" t="s">
        <v>272</v>
      </c>
      <c r="E1295" s="97" t="s">
        <v>4</v>
      </c>
      <c r="F1295" s="99" t="s">
        <v>785</v>
      </c>
      <c r="G1295" s="99" t="s">
        <v>2748</v>
      </c>
      <c r="H1295" s="119">
        <v>44237</v>
      </c>
      <c r="I1295" s="119">
        <v>44370</v>
      </c>
      <c r="J1295" s="102" t="s">
        <v>1051</v>
      </c>
      <c r="K1295" s="103"/>
      <c r="L1295" s="99" t="s">
        <v>2183</v>
      </c>
      <c r="M1295" s="105">
        <v>0</v>
      </c>
      <c r="N1295" s="105">
        <v>136.87</v>
      </c>
      <c r="O1295" s="103" t="s">
        <v>2695</v>
      </c>
      <c r="P1295" s="101">
        <v>44370</v>
      </c>
      <c r="Q1295" s="103" t="s">
        <v>2688</v>
      </c>
      <c r="R1295" s="105">
        <v>136.87</v>
      </c>
      <c r="S1295" s="98" t="s">
        <v>2813</v>
      </c>
      <c r="T1295" s="97"/>
      <c r="U1295" s="102" t="s">
        <v>11</v>
      </c>
      <c r="V1295" s="102" t="s">
        <v>12</v>
      </c>
      <c r="W1295" s="102" t="s">
        <v>13</v>
      </c>
      <c r="X1295" s="102" t="s">
        <v>14</v>
      </c>
      <c r="Y1295" s="113">
        <v>5600</v>
      </c>
      <c r="Z1295" s="113">
        <v>9221101</v>
      </c>
      <c r="AA1295" s="139">
        <v>6.6081060464146194E-3</v>
      </c>
      <c r="AB1295" s="99" t="s">
        <v>1757</v>
      </c>
    </row>
    <row r="1296" spans="1:28" ht="15" customHeight="1" x14ac:dyDescent="0.25">
      <c r="A1296" s="97" t="s">
        <v>1959</v>
      </c>
      <c r="B1296" s="98">
        <v>1</v>
      </c>
      <c r="C1296" s="99" t="s">
        <v>1574</v>
      </c>
      <c r="D1296" s="99" t="s">
        <v>272</v>
      </c>
      <c r="E1296" s="97" t="s">
        <v>4</v>
      </c>
      <c r="F1296" s="99" t="s">
        <v>785</v>
      </c>
      <c r="G1296" s="99" t="s">
        <v>2748</v>
      </c>
      <c r="H1296" s="119">
        <v>44237</v>
      </c>
      <c r="I1296" s="119">
        <v>44370</v>
      </c>
      <c r="J1296" s="102" t="s">
        <v>1051</v>
      </c>
      <c r="K1296" s="103"/>
      <c r="L1296" s="99" t="s">
        <v>2183</v>
      </c>
      <c r="M1296" s="105">
        <v>0</v>
      </c>
      <c r="N1296" s="105">
        <v>197.1</v>
      </c>
      <c r="O1296" s="103" t="s">
        <v>2696</v>
      </c>
      <c r="P1296" s="101">
        <v>44370</v>
      </c>
      <c r="Q1296" s="103" t="s">
        <v>2688</v>
      </c>
      <c r="R1296" s="105">
        <v>197.1</v>
      </c>
      <c r="S1296" s="98" t="s">
        <v>2813</v>
      </c>
      <c r="T1296" s="97"/>
      <c r="U1296" s="102" t="s">
        <v>11</v>
      </c>
      <c r="V1296" s="102" t="s">
        <v>12</v>
      </c>
      <c r="W1296" s="102" t="s">
        <v>13</v>
      </c>
      <c r="X1296" s="102" t="s">
        <v>14</v>
      </c>
      <c r="Y1296" s="113">
        <v>5600</v>
      </c>
      <c r="Z1296" s="113">
        <v>9221101</v>
      </c>
      <c r="AA1296" s="139">
        <v>9.5160203240178369E-3</v>
      </c>
      <c r="AB1296" s="99" t="s">
        <v>1757</v>
      </c>
    </row>
    <row r="1297" spans="1:28" ht="15" customHeight="1" x14ac:dyDescent="0.25">
      <c r="A1297" s="97" t="s">
        <v>1959</v>
      </c>
      <c r="B1297" s="98">
        <v>1</v>
      </c>
      <c r="C1297" s="97" t="s">
        <v>1574</v>
      </c>
      <c r="D1297" s="97" t="s">
        <v>272</v>
      </c>
      <c r="E1297" s="97" t="s">
        <v>4</v>
      </c>
      <c r="F1297" s="100" t="s">
        <v>785</v>
      </c>
      <c r="G1297" s="97" t="s">
        <v>2748</v>
      </c>
      <c r="H1297" s="101">
        <v>44237</v>
      </c>
      <c r="I1297" s="101">
        <v>44448</v>
      </c>
      <c r="J1297" s="102" t="s">
        <v>2726</v>
      </c>
      <c r="K1297" s="103"/>
      <c r="L1297" s="104" t="s">
        <v>2183</v>
      </c>
      <c r="M1297" s="105">
        <v>0</v>
      </c>
      <c r="N1297" s="106">
        <v>591.29999999999995</v>
      </c>
      <c r="O1297" s="103" t="s">
        <v>2954</v>
      </c>
      <c r="P1297" s="101">
        <v>44448</v>
      </c>
      <c r="Q1297" s="103" t="s">
        <v>2948</v>
      </c>
      <c r="R1297" s="106">
        <v>591.29999999999995</v>
      </c>
      <c r="S1297" s="102" t="s">
        <v>2813</v>
      </c>
      <c r="T1297" s="104"/>
      <c r="U1297" s="102" t="s">
        <v>11</v>
      </c>
      <c r="V1297" s="102" t="s">
        <v>12</v>
      </c>
      <c r="W1297" s="102" t="s">
        <v>13</v>
      </c>
      <c r="X1297" s="102" t="s">
        <v>14</v>
      </c>
      <c r="Y1297" s="108">
        <v>5600</v>
      </c>
      <c r="Z1297" s="108">
        <v>9221101</v>
      </c>
      <c r="AA1297" s="139">
        <v>2.8548060972053511E-2</v>
      </c>
      <c r="AB1297" s="99" t="s">
        <v>1757</v>
      </c>
    </row>
    <row r="1298" spans="1:28" ht="15" customHeight="1" x14ac:dyDescent="0.25">
      <c r="A1298" s="97" t="s">
        <v>1959</v>
      </c>
      <c r="B1298" s="98">
        <v>1</v>
      </c>
      <c r="C1298" s="97" t="s">
        <v>1574</v>
      </c>
      <c r="D1298" s="97" t="s">
        <v>272</v>
      </c>
      <c r="E1298" s="97" t="s">
        <v>4</v>
      </c>
      <c r="F1298" s="100" t="s">
        <v>785</v>
      </c>
      <c r="G1298" s="97" t="s">
        <v>2748</v>
      </c>
      <c r="H1298" s="101">
        <v>44237</v>
      </c>
      <c r="I1298" s="101">
        <v>44448</v>
      </c>
      <c r="J1298" s="102" t="s">
        <v>2726</v>
      </c>
      <c r="K1298" s="103"/>
      <c r="L1298" s="104" t="s">
        <v>2183</v>
      </c>
      <c r="M1298" s="105">
        <v>0</v>
      </c>
      <c r="N1298" s="106">
        <v>136.87</v>
      </c>
      <c r="O1298" s="103" t="s">
        <v>2955</v>
      </c>
      <c r="P1298" s="101">
        <v>44448</v>
      </c>
      <c r="Q1298" s="103" t="s">
        <v>2948</v>
      </c>
      <c r="R1298" s="106">
        <v>136.87</v>
      </c>
      <c r="S1298" s="102" t="s">
        <v>2813</v>
      </c>
      <c r="T1298" s="104"/>
      <c r="U1298" s="102" t="s">
        <v>11</v>
      </c>
      <c r="V1298" s="102" t="s">
        <v>12</v>
      </c>
      <c r="W1298" s="102" t="s">
        <v>13</v>
      </c>
      <c r="X1298" s="102" t="s">
        <v>14</v>
      </c>
      <c r="Y1298" s="108">
        <v>5600</v>
      </c>
      <c r="Z1298" s="108">
        <v>9221101</v>
      </c>
      <c r="AA1298" s="139">
        <v>6.6081060464146194E-3</v>
      </c>
      <c r="AB1298" s="99" t="s">
        <v>1757</v>
      </c>
    </row>
    <row r="1299" spans="1:28" ht="15" customHeight="1" x14ac:dyDescent="0.25">
      <c r="A1299" s="97" t="s">
        <v>1959</v>
      </c>
      <c r="B1299" s="98">
        <v>1</v>
      </c>
      <c r="C1299" s="97" t="s">
        <v>1574</v>
      </c>
      <c r="D1299" s="99" t="s">
        <v>272</v>
      </c>
      <c r="E1299" s="97" t="s">
        <v>4</v>
      </c>
      <c r="F1299" s="100" t="s">
        <v>785</v>
      </c>
      <c r="G1299" s="97" t="s">
        <v>2748</v>
      </c>
      <c r="H1299" s="101">
        <v>44237</v>
      </c>
      <c r="I1299" s="101">
        <v>44448</v>
      </c>
      <c r="J1299" s="102" t="s">
        <v>2726</v>
      </c>
      <c r="K1299" s="103"/>
      <c r="L1299" s="104" t="s">
        <v>2183</v>
      </c>
      <c r="M1299" s="105">
        <v>0</v>
      </c>
      <c r="N1299" s="106">
        <v>197.1</v>
      </c>
      <c r="O1299" s="103" t="s">
        <v>2956</v>
      </c>
      <c r="P1299" s="101">
        <v>44448</v>
      </c>
      <c r="Q1299" s="103" t="s">
        <v>2948</v>
      </c>
      <c r="R1299" s="106">
        <v>197.1</v>
      </c>
      <c r="S1299" s="98" t="s">
        <v>2813</v>
      </c>
      <c r="T1299" s="104"/>
      <c r="U1299" s="102" t="s">
        <v>11</v>
      </c>
      <c r="V1299" s="102" t="s">
        <v>12</v>
      </c>
      <c r="W1299" s="102" t="s">
        <v>13</v>
      </c>
      <c r="X1299" s="102" t="s">
        <v>14</v>
      </c>
      <c r="Y1299" s="108">
        <v>5600</v>
      </c>
      <c r="Z1299" s="108">
        <v>9221101</v>
      </c>
      <c r="AA1299" s="139">
        <v>9.5160203240178369E-3</v>
      </c>
      <c r="AB1299" s="104" t="s">
        <v>1757</v>
      </c>
    </row>
    <row r="1300" spans="1:28" ht="15" customHeight="1" x14ac:dyDescent="0.25">
      <c r="A1300" s="97" t="s">
        <v>1959</v>
      </c>
      <c r="B1300" s="98">
        <v>1</v>
      </c>
      <c r="C1300" s="99" t="s">
        <v>1574</v>
      </c>
      <c r="D1300" s="97" t="s">
        <v>272</v>
      </c>
      <c r="E1300" s="97" t="s">
        <v>4</v>
      </c>
      <c r="F1300" s="97" t="s">
        <v>785</v>
      </c>
      <c r="G1300" s="99" t="s">
        <v>2748</v>
      </c>
      <c r="H1300" s="101">
        <v>44237</v>
      </c>
      <c r="I1300" s="101">
        <v>44448</v>
      </c>
      <c r="J1300" s="102" t="s">
        <v>2726</v>
      </c>
      <c r="K1300" s="103"/>
      <c r="L1300" s="99" t="s">
        <v>2183</v>
      </c>
      <c r="M1300" s="105">
        <v>0</v>
      </c>
      <c r="N1300" s="114">
        <v>591.29999999999995</v>
      </c>
      <c r="O1300" s="103" t="s">
        <v>2957</v>
      </c>
      <c r="P1300" s="101">
        <v>44448</v>
      </c>
      <c r="Q1300" s="103" t="s">
        <v>2948</v>
      </c>
      <c r="R1300" s="105">
        <v>591.29999999999995</v>
      </c>
      <c r="S1300" s="98" t="s">
        <v>2813</v>
      </c>
      <c r="T1300" s="103"/>
      <c r="U1300" s="102" t="s">
        <v>11</v>
      </c>
      <c r="V1300" s="102" t="s">
        <v>12</v>
      </c>
      <c r="W1300" s="102" t="s">
        <v>13</v>
      </c>
      <c r="X1300" s="102" t="s">
        <v>14</v>
      </c>
      <c r="Y1300" s="113">
        <v>5600</v>
      </c>
      <c r="Z1300" s="113">
        <v>9221101</v>
      </c>
      <c r="AA1300" s="139">
        <v>2.8548060972053511E-2</v>
      </c>
      <c r="AB1300" s="99" t="s">
        <v>1757</v>
      </c>
    </row>
    <row r="1301" spans="1:28" ht="15" customHeight="1" x14ac:dyDescent="0.25">
      <c r="A1301" s="97" t="s">
        <v>1959</v>
      </c>
      <c r="B1301" s="98">
        <v>1</v>
      </c>
      <c r="C1301" s="97" t="s">
        <v>1574</v>
      </c>
      <c r="D1301" s="99" t="s">
        <v>272</v>
      </c>
      <c r="E1301" s="97" t="s">
        <v>4</v>
      </c>
      <c r="F1301" s="100" t="s">
        <v>785</v>
      </c>
      <c r="G1301" s="99" t="s">
        <v>2748</v>
      </c>
      <c r="H1301" s="101">
        <v>44237</v>
      </c>
      <c r="I1301" s="101">
        <v>44448</v>
      </c>
      <c r="J1301" s="102" t="s">
        <v>2726</v>
      </c>
      <c r="K1301" s="103"/>
      <c r="L1301" s="104" t="s">
        <v>2183</v>
      </c>
      <c r="M1301" s="105">
        <v>0</v>
      </c>
      <c r="N1301" s="106">
        <v>136.87</v>
      </c>
      <c r="O1301" s="103" t="s">
        <v>2958</v>
      </c>
      <c r="P1301" s="122">
        <v>44448</v>
      </c>
      <c r="Q1301" s="103" t="s">
        <v>2948</v>
      </c>
      <c r="R1301" s="105">
        <v>136.87</v>
      </c>
      <c r="S1301" s="98" t="s">
        <v>2813</v>
      </c>
      <c r="T1301" s="104"/>
      <c r="U1301" s="102" t="s">
        <v>11</v>
      </c>
      <c r="V1301" s="102" t="s">
        <v>12</v>
      </c>
      <c r="W1301" s="102" t="s">
        <v>13</v>
      </c>
      <c r="X1301" s="102" t="s">
        <v>14</v>
      </c>
      <c r="Y1301" s="108">
        <v>5600</v>
      </c>
      <c r="Z1301" s="108">
        <v>9221101</v>
      </c>
      <c r="AA1301" s="139">
        <v>6.6081060464146194E-3</v>
      </c>
      <c r="AB1301" s="99" t="s">
        <v>1757</v>
      </c>
    </row>
    <row r="1302" spans="1:28" ht="15" customHeight="1" x14ac:dyDescent="0.25">
      <c r="A1302" s="97" t="s">
        <v>1959</v>
      </c>
      <c r="B1302" s="98">
        <v>1</v>
      </c>
      <c r="C1302" s="99" t="s">
        <v>1574</v>
      </c>
      <c r="D1302" s="99" t="s">
        <v>272</v>
      </c>
      <c r="E1302" s="97" t="s">
        <v>4</v>
      </c>
      <c r="F1302" s="100" t="s">
        <v>785</v>
      </c>
      <c r="G1302" s="99" t="s">
        <v>2748</v>
      </c>
      <c r="H1302" s="101">
        <v>44237</v>
      </c>
      <c r="I1302" s="101">
        <v>44448</v>
      </c>
      <c r="J1302" s="102" t="s">
        <v>2726</v>
      </c>
      <c r="K1302" s="99" t="s">
        <v>1762</v>
      </c>
      <c r="L1302" s="104" t="s">
        <v>2183</v>
      </c>
      <c r="M1302" s="105">
        <v>0</v>
      </c>
      <c r="N1302" s="106">
        <v>197.1</v>
      </c>
      <c r="O1302" s="103" t="s">
        <v>2959</v>
      </c>
      <c r="P1302" s="101">
        <v>44448</v>
      </c>
      <c r="Q1302" s="103" t="s">
        <v>2948</v>
      </c>
      <c r="R1302" s="106">
        <v>197.1</v>
      </c>
      <c r="S1302" s="98" t="s">
        <v>2813</v>
      </c>
      <c r="T1302" s="104"/>
      <c r="U1302" s="102" t="s">
        <v>11</v>
      </c>
      <c r="V1302" s="102" t="s">
        <v>12</v>
      </c>
      <c r="W1302" s="102" t="s">
        <v>13</v>
      </c>
      <c r="X1302" s="102" t="s">
        <v>14</v>
      </c>
      <c r="Y1302" s="108">
        <v>5600</v>
      </c>
      <c r="Z1302" s="108">
        <v>9221101</v>
      </c>
      <c r="AA1302" s="139">
        <v>9.5160203240178369E-3</v>
      </c>
      <c r="AB1302" s="111" t="s">
        <v>3267</v>
      </c>
    </row>
    <row r="1303" spans="1:28" ht="15" customHeight="1" x14ac:dyDescent="0.25">
      <c r="A1303" s="97" t="s">
        <v>1959</v>
      </c>
      <c r="B1303" s="98">
        <v>1</v>
      </c>
      <c r="C1303" s="97" t="s">
        <v>1574</v>
      </c>
      <c r="D1303" s="97" t="s">
        <v>272</v>
      </c>
      <c r="E1303" s="97" t="s">
        <v>4</v>
      </c>
      <c r="F1303" s="97" t="s">
        <v>785</v>
      </c>
      <c r="G1303" s="99" t="s">
        <v>2748</v>
      </c>
      <c r="H1303" s="101">
        <v>43957</v>
      </c>
      <c r="I1303" s="101">
        <v>44377</v>
      </c>
      <c r="J1303" s="102" t="s">
        <v>6</v>
      </c>
      <c r="K1303" s="99"/>
      <c r="L1303" s="97" t="s">
        <v>791</v>
      </c>
      <c r="M1303" s="105">
        <v>0</v>
      </c>
      <c r="N1303" s="114">
        <v>678.9</v>
      </c>
      <c r="O1303" s="103" t="s">
        <v>2543</v>
      </c>
      <c r="P1303" s="101">
        <v>44006</v>
      </c>
      <c r="Q1303" s="103" t="s">
        <v>943</v>
      </c>
      <c r="R1303" s="120">
        <v>678.9</v>
      </c>
      <c r="S1303" s="98" t="s">
        <v>2813</v>
      </c>
      <c r="T1303" s="103"/>
      <c r="U1303" s="102" t="s">
        <v>11</v>
      </c>
      <c r="V1303" s="102" t="s">
        <v>12</v>
      </c>
      <c r="W1303" s="102" t="s">
        <v>13</v>
      </c>
      <c r="X1303" s="102" t="s">
        <v>14</v>
      </c>
      <c r="Y1303" s="113">
        <v>5600</v>
      </c>
      <c r="Z1303" s="113">
        <v>9221101</v>
      </c>
      <c r="AA1303" s="139">
        <v>0.40789473684210525</v>
      </c>
      <c r="AB1303" s="103" t="s">
        <v>1747</v>
      </c>
    </row>
    <row r="1304" spans="1:28" ht="15" customHeight="1" x14ac:dyDescent="0.25">
      <c r="A1304" s="97" t="s">
        <v>1959</v>
      </c>
      <c r="B1304" s="98">
        <v>1</v>
      </c>
      <c r="C1304" s="97" t="s">
        <v>1574</v>
      </c>
      <c r="D1304" s="97" t="s">
        <v>272</v>
      </c>
      <c r="E1304" s="97" t="s">
        <v>4</v>
      </c>
      <c r="F1304" s="97" t="s">
        <v>785</v>
      </c>
      <c r="G1304" s="99" t="s">
        <v>2748</v>
      </c>
      <c r="H1304" s="101">
        <v>43957</v>
      </c>
      <c r="I1304" s="101">
        <v>44013</v>
      </c>
      <c r="J1304" s="102" t="s">
        <v>1051</v>
      </c>
      <c r="K1304" s="99" t="s">
        <v>787</v>
      </c>
      <c r="L1304" s="97" t="s">
        <v>791</v>
      </c>
      <c r="M1304" s="105">
        <v>0</v>
      </c>
      <c r="N1304" s="114">
        <v>985.5</v>
      </c>
      <c r="O1304" s="103" t="s">
        <v>2543</v>
      </c>
      <c r="P1304" s="101">
        <v>44006</v>
      </c>
      <c r="Q1304" s="103" t="s">
        <v>943</v>
      </c>
      <c r="R1304" s="120">
        <v>985.50000000000011</v>
      </c>
      <c r="S1304" s="98" t="s">
        <v>2813</v>
      </c>
      <c r="T1304" s="103"/>
      <c r="U1304" s="102" t="s">
        <v>11</v>
      </c>
      <c r="V1304" s="102" t="s">
        <v>12</v>
      </c>
      <c r="W1304" s="102" t="s">
        <v>13</v>
      </c>
      <c r="X1304" s="102" t="s">
        <v>14</v>
      </c>
      <c r="Y1304" s="113">
        <v>5600</v>
      </c>
      <c r="Z1304" s="113">
        <v>9221101</v>
      </c>
      <c r="AA1304" s="139">
        <v>0.5921052631578948</v>
      </c>
      <c r="AB1304" s="103" t="s">
        <v>1747</v>
      </c>
    </row>
    <row r="1305" spans="1:28" ht="15" customHeight="1" x14ac:dyDescent="0.25">
      <c r="A1305" s="97" t="s">
        <v>1959</v>
      </c>
      <c r="B1305" s="98">
        <v>1</v>
      </c>
      <c r="C1305" s="97" t="s">
        <v>1574</v>
      </c>
      <c r="D1305" s="97" t="s">
        <v>272</v>
      </c>
      <c r="E1305" s="97" t="s">
        <v>4</v>
      </c>
      <c r="F1305" s="97" t="s">
        <v>785</v>
      </c>
      <c r="G1305" s="99" t="s">
        <v>2748</v>
      </c>
      <c r="H1305" s="101">
        <v>44126</v>
      </c>
      <c r="I1305" s="101">
        <v>44232</v>
      </c>
      <c r="J1305" s="102" t="s">
        <v>1051</v>
      </c>
      <c r="K1305" s="99" t="s">
        <v>1367</v>
      </c>
      <c r="L1305" s="97" t="s">
        <v>1391</v>
      </c>
      <c r="M1305" s="105">
        <v>0</v>
      </c>
      <c r="N1305" s="114">
        <v>4993.2</v>
      </c>
      <c r="O1305" s="103" t="s">
        <v>1697</v>
      </c>
      <c r="P1305" s="101">
        <v>44232</v>
      </c>
      <c r="Q1305" s="103" t="s">
        <v>1698</v>
      </c>
      <c r="R1305" s="120">
        <v>4993.2</v>
      </c>
      <c r="S1305" s="98" t="s">
        <v>2813</v>
      </c>
      <c r="T1305" s="103"/>
      <c r="U1305" s="102" t="s">
        <v>11</v>
      </c>
      <c r="V1305" s="102" t="s">
        <v>12</v>
      </c>
      <c r="W1305" s="102" t="s">
        <v>13</v>
      </c>
      <c r="X1305" s="102" t="s">
        <v>14</v>
      </c>
      <c r="Y1305" s="113">
        <v>5600</v>
      </c>
      <c r="Z1305" s="113">
        <v>9221101</v>
      </c>
      <c r="AA1305" s="139">
        <v>1</v>
      </c>
      <c r="AB1305" s="103" t="s">
        <v>1748</v>
      </c>
    </row>
    <row r="1306" spans="1:28" ht="15" customHeight="1" x14ac:dyDescent="0.25">
      <c r="A1306" s="97" t="s">
        <v>1956</v>
      </c>
      <c r="B1306" s="98">
        <v>1</v>
      </c>
      <c r="C1306" s="97" t="s">
        <v>1566</v>
      </c>
      <c r="D1306" s="97" t="s">
        <v>272</v>
      </c>
      <c r="E1306" s="97" t="s">
        <v>4</v>
      </c>
      <c r="F1306" s="97" t="s">
        <v>591</v>
      </c>
      <c r="G1306" s="99" t="s">
        <v>1231</v>
      </c>
      <c r="H1306" s="101">
        <v>43980</v>
      </c>
      <c r="I1306" s="101">
        <v>44001</v>
      </c>
      <c r="J1306" s="102" t="s">
        <v>6</v>
      </c>
      <c r="K1306" s="99" t="s">
        <v>863</v>
      </c>
      <c r="L1306" s="97" t="s">
        <v>872</v>
      </c>
      <c r="M1306" s="105">
        <v>0</v>
      </c>
      <c r="N1306" s="114">
        <v>2950</v>
      </c>
      <c r="O1306" s="103" t="s">
        <v>917</v>
      </c>
      <c r="P1306" s="101">
        <v>44001</v>
      </c>
      <c r="Q1306" s="103" t="s">
        <v>916</v>
      </c>
      <c r="R1306" s="120">
        <v>2950</v>
      </c>
      <c r="S1306" s="98" t="s">
        <v>2813</v>
      </c>
      <c r="T1306" s="103"/>
      <c r="U1306" s="102" t="s">
        <v>11</v>
      </c>
      <c r="V1306" s="102" t="s">
        <v>12</v>
      </c>
      <c r="W1306" s="102" t="s">
        <v>13</v>
      </c>
      <c r="X1306" s="102" t="s">
        <v>14</v>
      </c>
      <c r="Y1306" s="113">
        <v>5850</v>
      </c>
      <c r="Z1306" s="113">
        <v>9221101</v>
      </c>
      <c r="AA1306" s="139">
        <v>1</v>
      </c>
      <c r="AB1306" s="103" t="s">
        <v>1215</v>
      </c>
    </row>
    <row r="1307" spans="1:28" ht="15" customHeight="1" x14ac:dyDescent="0.25">
      <c r="A1307" s="97" t="s">
        <v>1956</v>
      </c>
      <c r="B1307" s="98">
        <v>1</v>
      </c>
      <c r="C1307" s="97" t="s">
        <v>1566</v>
      </c>
      <c r="D1307" s="97" t="s">
        <v>272</v>
      </c>
      <c r="E1307" s="97" t="s">
        <v>4</v>
      </c>
      <c r="F1307" s="97" t="s">
        <v>591</v>
      </c>
      <c r="G1307" s="99" t="s">
        <v>1232</v>
      </c>
      <c r="H1307" s="101">
        <v>44126</v>
      </c>
      <c r="I1307" s="101">
        <v>44231</v>
      </c>
      <c r="J1307" s="102" t="s">
        <v>1051</v>
      </c>
      <c r="K1307" s="99"/>
      <c r="L1307" s="97" t="s">
        <v>1390</v>
      </c>
      <c r="M1307" s="105">
        <v>0</v>
      </c>
      <c r="N1307" s="114">
        <v>4400</v>
      </c>
      <c r="O1307" s="103" t="s">
        <v>1687</v>
      </c>
      <c r="P1307" s="101">
        <v>44231</v>
      </c>
      <c r="Q1307" s="103" t="s">
        <v>1688</v>
      </c>
      <c r="R1307" s="120">
        <v>4400</v>
      </c>
      <c r="S1307" s="98" t="s">
        <v>2813</v>
      </c>
      <c r="T1307" s="103"/>
      <c r="U1307" s="102" t="s">
        <v>11</v>
      </c>
      <c r="V1307" s="102" t="s">
        <v>12</v>
      </c>
      <c r="W1307" s="102" t="s">
        <v>13</v>
      </c>
      <c r="X1307" s="102" t="s">
        <v>14</v>
      </c>
      <c r="Y1307" s="113">
        <v>5850</v>
      </c>
      <c r="Z1307" s="113">
        <v>9221101</v>
      </c>
      <c r="AA1307" s="139">
        <v>0.73333333333333328</v>
      </c>
      <c r="AB1307" s="103" t="s">
        <v>1673</v>
      </c>
    </row>
    <row r="1308" spans="1:28" ht="15" customHeight="1" x14ac:dyDescent="0.25">
      <c r="A1308" s="97" t="s">
        <v>1956</v>
      </c>
      <c r="B1308" s="98">
        <v>1</v>
      </c>
      <c r="C1308" s="97" t="s">
        <v>1566</v>
      </c>
      <c r="D1308" s="97" t="s">
        <v>272</v>
      </c>
      <c r="E1308" s="97" t="s">
        <v>4</v>
      </c>
      <c r="F1308" s="97" t="s">
        <v>591</v>
      </c>
      <c r="G1308" s="99" t="s">
        <v>1232</v>
      </c>
      <c r="H1308" s="101">
        <v>44126</v>
      </c>
      <c r="I1308" s="101">
        <v>44942</v>
      </c>
      <c r="J1308" s="102" t="s">
        <v>2726</v>
      </c>
      <c r="K1308" s="99" t="s">
        <v>1368</v>
      </c>
      <c r="L1308" s="97" t="s">
        <v>1390</v>
      </c>
      <c r="M1308" s="105">
        <v>1600</v>
      </c>
      <c r="N1308" s="114">
        <v>1600</v>
      </c>
      <c r="O1308" s="103"/>
      <c r="P1308" s="101"/>
      <c r="Q1308" s="103"/>
      <c r="R1308" s="120">
        <v>0</v>
      </c>
      <c r="S1308" s="98" t="s">
        <v>2813</v>
      </c>
      <c r="T1308" s="103"/>
      <c r="U1308" s="102" t="s">
        <v>11</v>
      </c>
      <c r="V1308" s="102" t="s">
        <v>12</v>
      </c>
      <c r="W1308" s="102" t="s">
        <v>13</v>
      </c>
      <c r="X1308" s="102" t="s">
        <v>14</v>
      </c>
      <c r="Y1308" s="113">
        <v>5850</v>
      </c>
      <c r="Z1308" s="113">
        <v>9221101</v>
      </c>
      <c r="AA1308" s="139">
        <v>0</v>
      </c>
      <c r="AB1308" s="103" t="s">
        <v>1673</v>
      </c>
    </row>
    <row r="1309" spans="1:28" ht="15" customHeight="1" x14ac:dyDescent="0.25">
      <c r="A1309" s="97" t="s">
        <v>1956</v>
      </c>
      <c r="B1309" s="98">
        <v>1</v>
      </c>
      <c r="C1309" s="97" t="s">
        <v>1566</v>
      </c>
      <c r="D1309" s="97" t="s">
        <v>272</v>
      </c>
      <c r="E1309" s="97" t="s">
        <v>4</v>
      </c>
      <c r="F1309" s="97" t="s">
        <v>591</v>
      </c>
      <c r="G1309" s="99" t="s">
        <v>1231</v>
      </c>
      <c r="H1309" s="101">
        <v>44127</v>
      </c>
      <c r="I1309" s="101">
        <v>44231</v>
      </c>
      <c r="J1309" s="102" t="s">
        <v>1051</v>
      </c>
      <c r="K1309" s="99" t="s">
        <v>1372</v>
      </c>
      <c r="L1309" s="97" t="s">
        <v>1387</v>
      </c>
      <c r="M1309" s="105">
        <v>0</v>
      </c>
      <c r="N1309" s="114">
        <v>1480</v>
      </c>
      <c r="O1309" s="103" t="s">
        <v>1689</v>
      </c>
      <c r="P1309" s="101">
        <v>44231</v>
      </c>
      <c r="Q1309" s="103" t="s">
        <v>1688</v>
      </c>
      <c r="R1309" s="120">
        <v>1480</v>
      </c>
      <c r="S1309" s="98" t="s">
        <v>2813</v>
      </c>
      <c r="T1309" s="103"/>
      <c r="U1309" s="102" t="s">
        <v>11</v>
      </c>
      <c r="V1309" s="102" t="s">
        <v>12</v>
      </c>
      <c r="W1309" s="102" t="s">
        <v>13</v>
      </c>
      <c r="X1309" s="102" t="s">
        <v>14</v>
      </c>
      <c r="Y1309" s="113">
        <v>5850</v>
      </c>
      <c r="Z1309" s="113">
        <v>9221101</v>
      </c>
      <c r="AA1309" s="139">
        <v>1</v>
      </c>
      <c r="AB1309" s="103" t="s">
        <v>1373</v>
      </c>
    </row>
    <row r="1310" spans="1:28" ht="15" customHeight="1" x14ac:dyDescent="0.25">
      <c r="A1310" s="97" t="s">
        <v>1956</v>
      </c>
      <c r="B1310" s="98">
        <v>1</v>
      </c>
      <c r="C1310" s="97" t="s">
        <v>1566</v>
      </c>
      <c r="D1310" s="97" t="s">
        <v>272</v>
      </c>
      <c r="E1310" s="97" t="s">
        <v>4</v>
      </c>
      <c r="F1310" s="97" t="s">
        <v>591</v>
      </c>
      <c r="G1310" s="99" t="s">
        <v>1232</v>
      </c>
      <c r="H1310" s="101">
        <v>44223</v>
      </c>
      <c r="I1310" s="101">
        <v>44277</v>
      </c>
      <c r="J1310" s="102" t="s">
        <v>1051</v>
      </c>
      <c r="K1310" s="99"/>
      <c r="L1310" s="97" t="s">
        <v>1699</v>
      </c>
      <c r="M1310" s="105">
        <v>0</v>
      </c>
      <c r="N1310" s="114">
        <v>4400</v>
      </c>
      <c r="O1310" s="103" t="s">
        <v>2198</v>
      </c>
      <c r="P1310" s="101">
        <v>44277</v>
      </c>
      <c r="Q1310" s="103" t="s">
        <v>2197</v>
      </c>
      <c r="R1310" s="120">
        <v>4400</v>
      </c>
      <c r="S1310" s="98" t="s">
        <v>2813</v>
      </c>
      <c r="T1310" s="103"/>
      <c r="U1310" s="102" t="s">
        <v>11</v>
      </c>
      <c r="V1310" s="102" t="s">
        <v>12</v>
      </c>
      <c r="W1310" s="102" t="s">
        <v>13</v>
      </c>
      <c r="X1310" s="102" t="s">
        <v>14</v>
      </c>
      <c r="Y1310" s="113">
        <v>5850</v>
      </c>
      <c r="Z1310" s="113">
        <v>9221101</v>
      </c>
      <c r="AA1310" s="139">
        <v>0.2626865671641791</v>
      </c>
      <c r="AB1310" s="103" t="s">
        <v>1674</v>
      </c>
    </row>
    <row r="1311" spans="1:28" ht="15" customHeight="1" x14ac:dyDescent="0.25">
      <c r="A1311" s="97" t="s">
        <v>1956</v>
      </c>
      <c r="B1311" s="98">
        <v>1</v>
      </c>
      <c r="C1311" s="97" t="s">
        <v>1566</v>
      </c>
      <c r="D1311" s="97" t="s">
        <v>272</v>
      </c>
      <c r="E1311" s="97" t="s">
        <v>4</v>
      </c>
      <c r="F1311" s="97" t="s">
        <v>591</v>
      </c>
      <c r="G1311" s="99" t="s">
        <v>1232</v>
      </c>
      <c r="H1311" s="101">
        <v>44223</v>
      </c>
      <c r="I1311" s="101">
        <v>44953</v>
      </c>
      <c r="J1311" s="102" t="s">
        <v>2726</v>
      </c>
      <c r="K1311" s="99" t="s">
        <v>1668</v>
      </c>
      <c r="L1311" s="97" t="s">
        <v>1699</v>
      </c>
      <c r="M1311" s="105">
        <v>4900</v>
      </c>
      <c r="N1311" s="114">
        <v>4900</v>
      </c>
      <c r="O1311" s="103"/>
      <c r="P1311" s="101"/>
      <c r="Q1311" s="103"/>
      <c r="R1311" s="120">
        <v>0</v>
      </c>
      <c r="S1311" s="98" t="s">
        <v>2813</v>
      </c>
      <c r="T1311" s="103"/>
      <c r="U1311" s="102" t="s">
        <v>11</v>
      </c>
      <c r="V1311" s="102" t="s">
        <v>12</v>
      </c>
      <c r="W1311" s="102" t="s">
        <v>13</v>
      </c>
      <c r="X1311" s="102" t="s">
        <v>14</v>
      </c>
      <c r="Y1311" s="113">
        <v>5850</v>
      </c>
      <c r="Z1311" s="113">
        <v>9221101</v>
      </c>
      <c r="AA1311" s="139">
        <v>0</v>
      </c>
      <c r="AB1311" s="103" t="s">
        <v>1674</v>
      </c>
    </row>
    <row r="1312" spans="1:28" ht="15" customHeight="1" x14ac:dyDescent="0.25">
      <c r="A1312" s="97" t="s">
        <v>1956</v>
      </c>
      <c r="B1312" s="98">
        <v>1</v>
      </c>
      <c r="C1312" s="97" t="s">
        <v>1566</v>
      </c>
      <c r="D1312" s="97" t="s">
        <v>272</v>
      </c>
      <c r="E1312" s="97" t="s">
        <v>4</v>
      </c>
      <c r="F1312" s="97" t="s">
        <v>591</v>
      </c>
      <c r="G1312" s="99" t="s">
        <v>1232</v>
      </c>
      <c r="H1312" s="101">
        <v>44273</v>
      </c>
      <c r="I1312" s="101">
        <v>44302</v>
      </c>
      <c r="J1312" s="102" t="s">
        <v>1051</v>
      </c>
      <c r="K1312" s="99"/>
      <c r="L1312" s="97" t="s">
        <v>2285</v>
      </c>
      <c r="M1312" s="105">
        <v>0</v>
      </c>
      <c r="N1312" s="114">
        <v>7910</v>
      </c>
      <c r="O1312" s="103" t="s">
        <v>2324</v>
      </c>
      <c r="P1312" s="101">
        <v>44302</v>
      </c>
      <c r="Q1312" s="103" t="s">
        <v>2325</v>
      </c>
      <c r="R1312" s="120">
        <v>7910</v>
      </c>
      <c r="S1312" s="98" t="s">
        <v>2813</v>
      </c>
      <c r="T1312" s="103"/>
      <c r="U1312" s="102" t="s">
        <v>11</v>
      </c>
      <c r="V1312" s="102" t="s">
        <v>12</v>
      </c>
      <c r="W1312" s="102" t="s">
        <v>13</v>
      </c>
      <c r="X1312" s="102" t="s">
        <v>14</v>
      </c>
      <c r="Y1312" s="113">
        <v>5850</v>
      </c>
      <c r="Z1312" s="113">
        <v>9221101</v>
      </c>
      <c r="AA1312" s="139">
        <v>0.84598930481283419</v>
      </c>
      <c r="AB1312" s="103" t="s">
        <v>2185</v>
      </c>
    </row>
    <row r="1313" spans="1:28" ht="15" customHeight="1" x14ac:dyDescent="0.25">
      <c r="A1313" s="97" t="s">
        <v>1956</v>
      </c>
      <c r="B1313" s="98">
        <v>1</v>
      </c>
      <c r="C1313" s="97" t="s">
        <v>1566</v>
      </c>
      <c r="D1313" s="97" t="s">
        <v>272</v>
      </c>
      <c r="E1313" s="97" t="s">
        <v>4</v>
      </c>
      <c r="F1313" s="97" t="s">
        <v>591</v>
      </c>
      <c r="G1313" s="99" t="s">
        <v>1232</v>
      </c>
      <c r="H1313" s="101">
        <v>44273</v>
      </c>
      <c r="I1313" s="101">
        <v>45003</v>
      </c>
      <c r="J1313" s="102" t="s">
        <v>2726</v>
      </c>
      <c r="K1313" s="99" t="s">
        <v>2184</v>
      </c>
      <c r="L1313" s="97" t="s">
        <v>2285</v>
      </c>
      <c r="M1313" s="105">
        <v>1440</v>
      </c>
      <c r="N1313" s="114">
        <v>1440</v>
      </c>
      <c r="O1313" s="103"/>
      <c r="P1313" s="101"/>
      <c r="Q1313" s="103"/>
      <c r="R1313" s="120">
        <v>0</v>
      </c>
      <c r="S1313" s="98" t="s">
        <v>2813</v>
      </c>
      <c r="T1313" s="103"/>
      <c r="U1313" s="102" t="s">
        <v>11</v>
      </c>
      <c r="V1313" s="102" t="s">
        <v>12</v>
      </c>
      <c r="W1313" s="102" t="s">
        <v>13</v>
      </c>
      <c r="X1313" s="102" t="s">
        <v>14</v>
      </c>
      <c r="Y1313" s="113">
        <v>5850</v>
      </c>
      <c r="Z1313" s="113">
        <v>9221101</v>
      </c>
      <c r="AA1313" s="139">
        <v>0</v>
      </c>
      <c r="AB1313" s="103" t="s">
        <v>2185</v>
      </c>
    </row>
    <row r="1314" spans="1:28" ht="15" customHeight="1" x14ac:dyDescent="0.25">
      <c r="A1314" s="97" t="s">
        <v>1956</v>
      </c>
      <c r="B1314" s="98">
        <v>1</v>
      </c>
      <c r="C1314" s="97" t="s">
        <v>1566</v>
      </c>
      <c r="D1314" s="97" t="s">
        <v>272</v>
      </c>
      <c r="E1314" s="97" t="s">
        <v>4</v>
      </c>
      <c r="F1314" s="97" t="s">
        <v>591</v>
      </c>
      <c r="G1314" s="99" t="s">
        <v>1232</v>
      </c>
      <c r="H1314" s="101">
        <v>44354</v>
      </c>
      <c r="I1314" s="101">
        <v>45084</v>
      </c>
      <c r="J1314" s="102" t="s">
        <v>1051</v>
      </c>
      <c r="K1314" s="99" t="s">
        <v>2624</v>
      </c>
      <c r="L1314" s="97" t="s">
        <v>2678</v>
      </c>
      <c r="M1314" s="105">
        <v>0</v>
      </c>
      <c r="N1314" s="114">
        <v>850</v>
      </c>
      <c r="O1314" s="103" t="s">
        <v>2685</v>
      </c>
      <c r="P1314" s="101">
        <v>44369</v>
      </c>
      <c r="Q1314" s="103" t="s">
        <v>2684</v>
      </c>
      <c r="R1314" s="120">
        <v>850</v>
      </c>
      <c r="S1314" s="98" t="s">
        <v>2813</v>
      </c>
      <c r="T1314" s="103"/>
      <c r="U1314" s="102" t="s">
        <v>11</v>
      </c>
      <c r="V1314" s="102" t="s">
        <v>12</v>
      </c>
      <c r="W1314" s="102" t="s">
        <v>13</v>
      </c>
      <c r="X1314" s="102" t="s">
        <v>14</v>
      </c>
      <c r="Y1314" s="113">
        <v>5850</v>
      </c>
      <c r="Z1314" s="113">
        <v>9221101</v>
      </c>
      <c r="AA1314" s="139">
        <v>0.66666666666666663</v>
      </c>
      <c r="AB1314" s="103" t="s">
        <v>2814</v>
      </c>
    </row>
    <row r="1315" spans="1:28" ht="15" customHeight="1" x14ac:dyDescent="0.25">
      <c r="A1315" s="97" t="s">
        <v>1953</v>
      </c>
      <c r="B1315" s="98">
        <v>1</v>
      </c>
      <c r="C1315" s="97" t="s">
        <v>1571</v>
      </c>
      <c r="D1315" s="97" t="s">
        <v>272</v>
      </c>
      <c r="E1315" s="97" t="s">
        <v>4</v>
      </c>
      <c r="F1315" s="97" t="s">
        <v>368</v>
      </c>
      <c r="G1315" s="99" t="s">
        <v>351</v>
      </c>
      <c r="H1315" s="101">
        <v>43282</v>
      </c>
      <c r="I1315" s="101">
        <v>43522</v>
      </c>
      <c r="J1315" s="102" t="s">
        <v>269</v>
      </c>
      <c r="K1315" s="99"/>
      <c r="L1315" s="97" t="s">
        <v>372</v>
      </c>
      <c r="M1315" s="105">
        <v>0</v>
      </c>
      <c r="N1315" s="114">
        <v>7100</v>
      </c>
      <c r="O1315" s="103" t="s">
        <v>370</v>
      </c>
      <c r="P1315" s="101">
        <v>43522</v>
      </c>
      <c r="Q1315" s="103">
        <v>25118280</v>
      </c>
      <c r="R1315" s="120">
        <v>7100</v>
      </c>
      <c r="S1315" s="98" t="s">
        <v>2813</v>
      </c>
      <c r="T1315" s="103"/>
      <c r="U1315" s="102" t="s">
        <v>11</v>
      </c>
      <c r="V1315" s="102" t="s">
        <v>12</v>
      </c>
      <c r="W1315" s="102" t="s">
        <v>13</v>
      </c>
      <c r="X1315" s="102" t="s">
        <v>14</v>
      </c>
      <c r="Y1315" s="113">
        <v>6210</v>
      </c>
      <c r="Z1315" s="113">
        <v>9221101</v>
      </c>
      <c r="AA1315" s="139">
        <v>1</v>
      </c>
      <c r="AB1315" s="103" t="s">
        <v>2913</v>
      </c>
    </row>
    <row r="1316" spans="1:28" ht="15" customHeight="1" x14ac:dyDescent="0.25">
      <c r="A1316" s="97" t="s">
        <v>1953</v>
      </c>
      <c r="B1316" s="98">
        <v>1</v>
      </c>
      <c r="C1316" s="97" t="s">
        <v>1571</v>
      </c>
      <c r="D1316" s="97" t="s">
        <v>272</v>
      </c>
      <c r="E1316" s="97" t="s">
        <v>4</v>
      </c>
      <c r="F1316" s="97" t="s">
        <v>368</v>
      </c>
      <c r="G1316" s="99" t="s">
        <v>351</v>
      </c>
      <c r="H1316" s="101">
        <v>43264</v>
      </c>
      <c r="I1316" s="101">
        <v>43279</v>
      </c>
      <c r="J1316" s="102" t="s">
        <v>246</v>
      </c>
      <c r="K1316" s="99"/>
      <c r="L1316" s="97" t="s">
        <v>373</v>
      </c>
      <c r="M1316" s="105">
        <v>0</v>
      </c>
      <c r="N1316" s="114">
        <v>4007.97</v>
      </c>
      <c r="O1316" s="103" t="s">
        <v>370</v>
      </c>
      <c r="P1316" s="101">
        <v>43279</v>
      </c>
      <c r="Q1316" s="103">
        <v>24653404</v>
      </c>
      <c r="R1316" s="120">
        <v>4007.97</v>
      </c>
      <c r="S1316" s="98" t="s">
        <v>2813</v>
      </c>
      <c r="T1316" s="103"/>
      <c r="U1316" s="102" t="s">
        <v>11</v>
      </c>
      <c r="V1316" s="102" t="s">
        <v>12</v>
      </c>
      <c r="W1316" s="102" t="s">
        <v>13</v>
      </c>
      <c r="X1316" s="102" t="s">
        <v>14</v>
      </c>
      <c r="Y1316" s="113">
        <v>6210</v>
      </c>
      <c r="Z1316" s="113">
        <v>9221101</v>
      </c>
      <c r="AA1316" s="139">
        <v>0.5</v>
      </c>
      <c r="AB1316" s="103" t="s">
        <v>1159</v>
      </c>
    </row>
    <row r="1317" spans="1:28" ht="15" customHeight="1" x14ac:dyDescent="0.25">
      <c r="A1317" s="97" t="s">
        <v>1953</v>
      </c>
      <c r="B1317" s="98">
        <v>1</v>
      </c>
      <c r="C1317" s="97" t="s">
        <v>1571</v>
      </c>
      <c r="D1317" s="97" t="s">
        <v>272</v>
      </c>
      <c r="E1317" s="97" t="s">
        <v>4</v>
      </c>
      <c r="F1317" s="97" t="s">
        <v>368</v>
      </c>
      <c r="G1317" s="99" t="s">
        <v>351</v>
      </c>
      <c r="H1317" s="101">
        <v>43264</v>
      </c>
      <c r="I1317" s="101">
        <v>43298</v>
      </c>
      <c r="J1317" s="102" t="s">
        <v>246</v>
      </c>
      <c r="K1317" s="99"/>
      <c r="L1317" s="97" t="s">
        <v>373</v>
      </c>
      <c r="M1317" s="105">
        <v>0</v>
      </c>
      <c r="N1317" s="114">
        <v>4007.97</v>
      </c>
      <c r="O1317" s="103" t="s">
        <v>371</v>
      </c>
      <c r="P1317" s="101">
        <v>43298</v>
      </c>
      <c r="Q1317" s="103">
        <v>24688289</v>
      </c>
      <c r="R1317" s="120">
        <v>4007.97</v>
      </c>
      <c r="S1317" s="98" t="s">
        <v>2813</v>
      </c>
      <c r="T1317" s="103"/>
      <c r="U1317" s="102" t="s">
        <v>11</v>
      </c>
      <c r="V1317" s="102" t="s">
        <v>12</v>
      </c>
      <c r="W1317" s="102" t="s">
        <v>13</v>
      </c>
      <c r="X1317" s="102" t="s">
        <v>14</v>
      </c>
      <c r="Y1317" s="113">
        <v>6210</v>
      </c>
      <c r="Z1317" s="113">
        <v>9221101</v>
      </c>
      <c r="AA1317" s="139">
        <v>0.5</v>
      </c>
      <c r="AB1317" s="103" t="s">
        <v>2914</v>
      </c>
    </row>
    <row r="1318" spans="1:28" ht="15" customHeight="1" x14ac:dyDescent="0.25">
      <c r="A1318" s="97" t="s">
        <v>1953</v>
      </c>
      <c r="B1318" s="98">
        <v>1</v>
      </c>
      <c r="C1318" s="97" t="s">
        <v>1571</v>
      </c>
      <c r="D1318" s="97" t="s">
        <v>272</v>
      </c>
      <c r="E1318" s="97" t="s">
        <v>4</v>
      </c>
      <c r="F1318" s="97" t="s">
        <v>368</v>
      </c>
      <c r="G1318" s="99" t="s">
        <v>351</v>
      </c>
      <c r="H1318" s="101">
        <v>43282</v>
      </c>
      <c r="I1318" s="101">
        <v>43766</v>
      </c>
      <c r="J1318" s="102" t="s">
        <v>6</v>
      </c>
      <c r="K1318" s="99" t="s">
        <v>374</v>
      </c>
      <c r="L1318" s="97" t="s">
        <v>375</v>
      </c>
      <c r="M1318" s="105">
        <v>0</v>
      </c>
      <c r="N1318" s="114">
        <v>411.5</v>
      </c>
      <c r="O1318" s="103" t="s">
        <v>370</v>
      </c>
      <c r="P1318" s="101">
        <v>43766</v>
      </c>
      <c r="Q1318" s="103" t="s">
        <v>816</v>
      </c>
      <c r="R1318" s="120">
        <v>411.5</v>
      </c>
      <c r="S1318" s="98" t="s">
        <v>2813</v>
      </c>
      <c r="T1318" s="103"/>
      <c r="U1318" s="102" t="s">
        <v>11</v>
      </c>
      <c r="V1318" s="102" t="s">
        <v>12</v>
      </c>
      <c r="W1318" s="102" t="s">
        <v>13</v>
      </c>
      <c r="X1318" s="102" t="s">
        <v>14</v>
      </c>
      <c r="Y1318" s="113">
        <v>6210</v>
      </c>
      <c r="Z1318" s="113">
        <v>9221101</v>
      </c>
      <c r="AA1318" s="139">
        <v>1</v>
      </c>
      <c r="AB1318" s="103" t="s">
        <v>1165</v>
      </c>
    </row>
    <row r="1319" spans="1:28" ht="15" customHeight="1" x14ac:dyDescent="0.25">
      <c r="A1319" s="97" t="s">
        <v>1953</v>
      </c>
      <c r="B1319" s="98">
        <v>1</v>
      </c>
      <c r="C1319" s="97" t="s">
        <v>1571</v>
      </c>
      <c r="D1319" s="97" t="s">
        <v>272</v>
      </c>
      <c r="E1319" s="97" t="s">
        <v>4</v>
      </c>
      <c r="F1319" s="97" t="s">
        <v>380</v>
      </c>
      <c r="G1319" s="99" t="s">
        <v>351</v>
      </c>
      <c r="H1319" s="101">
        <v>43647</v>
      </c>
      <c r="I1319" s="101">
        <v>43923</v>
      </c>
      <c r="J1319" s="102" t="s">
        <v>6</v>
      </c>
      <c r="K1319" s="99"/>
      <c r="L1319" s="97" t="s">
        <v>388</v>
      </c>
      <c r="M1319" s="105">
        <v>0</v>
      </c>
      <c r="N1319" s="114">
        <v>17328</v>
      </c>
      <c r="O1319" s="103">
        <v>521305</v>
      </c>
      <c r="P1319" s="101">
        <v>43923</v>
      </c>
      <c r="Q1319" s="103" t="s">
        <v>712</v>
      </c>
      <c r="R1319" s="120">
        <v>17328</v>
      </c>
      <c r="S1319" s="98" t="s">
        <v>2813</v>
      </c>
      <c r="T1319" s="103"/>
      <c r="U1319" s="102" t="s">
        <v>11</v>
      </c>
      <c r="V1319" s="102" t="s">
        <v>12</v>
      </c>
      <c r="W1319" s="102" t="s">
        <v>13</v>
      </c>
      <c r="X1319" s="102" t="s">
        <v>14</v>
      </c>
      <c r="Y1319" s="113">
        <v>6210</v>
      </c>
      <c r="Z1319" s="113">
        <v>9221101</v>
      </c>
      <c r="AA1319" s="139">
        <v>6.9870967741935477E-2</v>
      </c>
      <c r="AB1319" s="103" t="s">
        <v>2866</v>
      </c>
    </row>
    <row r="1320" spans="1:28" ht="15" customHeight="1" x14ac:dyDescent="0.25">
      <c r="A1320" s="97" t="s">
        <v>1953</v>
      </c>
      <c r="B1320" s="98">
        <v>1</v>
      </c>
      <c r="C1320" s="97" t="s">
        <v>1571</v>
      </c>
      <c r="D1320" s="97" t="s">
        <v>272</v>
      </c>
      <c r="E1320" s="97" t="s">
        <v>4</v>
      </c>
      <c r="F1320" s="97" t="s">
        <v>380</v>
      </c>
      <c r="G1320" s="99" t="s">
        <v>351</v>
      </c>
      <c r="H1320" s="101">
        <v>43647</v>
      </c>
      <c r="I1320" s="101">
        <v>43923</v>
      </c>
      <c r="J1320" s="102" t="s">
        <v>6</v>
      </c>
      <c r="K1320" s="99"/>
      <c r="L1320" s="97" t="s">
        <v>388</v>
      </c>
      <c r="M1320" s="105">
        <v>0</v>
      </c>
      <c r="N1320" s="114">
        <v>12312</v>
      </c>
      <c r="O1320" s="103">
        <v>521639</v>
      </c>
      <c r="P1320" s="101">
        <v>43923</v>
      </c>
      <c r="Q1320" s="103" t="s">
        <v>712</v>
      </c>
      <c r="R1320" s="120">
        <v>12312</v>
      </c>
      <c r="S1320" s="98" t="s">
        <v>2813</v>
      </c>
      <c r="T1320" s="103"/>
      <c r="U1320" s="102" t="s">
        <v>11</v>
      </c>
      <c r="V1320" s="102" t="s">
        <v>12</v>
      </c>
      <c r="W1320" s="102" t="s">
        <v>13</v>
      </c>
      <c r="X1320" s="102" t="s">
        <v>14</v>
      </c>
      <c r="Y1320" s="113">
        <v>6210</v>
      </c>
      <c r="Z1320" s="113">
        <v>9221101</v>
      </c>
      <c r="AA1320" s="139">
        <v>4.9645161290322579E-2</v>
      </c>
      <c r="AB1320" s="103" t="s">
        <v>2866</v>
      </c>
    </row>
    <row r="1321" spans="1:28" ht="15" customHeight="1" x14ac:dyDescent="0.25">
      <c r="A1321" s="97" t="s">
        <v>1953</v>
      </c>
      <c r="B1321" s="98">
        <v>1</v>
      </c>
      <c r="C1321" s="97" t="s">
        <v>1571</v>
      </c>
      <c r="D1321" s="97" t="s">
        <v>272</v>
      </c>
      <c r="E1321" s="97" t="s">
        <v>4</v>
      </c>
      <c r="F1321" s="97" t="s">
        <v>380</v>
      </c>
      <c r="G1321" s="99" t="s">
        <v>351</v>
      </c>
      <c r="H1321" s="101">
        <v>43647</v>
      </c>
      <c r="I1321" s="101">
        <v>43923</v>
      </c>
      <c r="J1321" s="102" t="s">
        <v>6</v>
      </c>
      <c r="K1321" s="99"/>
      <c r="L1321" s="97" t="s">
        <v>388</v>
      </c>
      <c r="M1321" s="105">
        <v>0</v>
      </c>
      <c r="N1321" s="114">
        <v>15960</v>
      </c>
      <c r="O1321" s="103">
        <v>522150</v>
      </c>
      <c r="P1321" s="101">
        <v>43923</v>
      </c>
      <c r="Q1321" s="103" t="s">
        <v>712</v>
      </c>
      <c r="R1321" s="120">
        <v>15960</v>
      </c>
      <c r="S1321" s="98" t="s">
        <v>2813</v>
      </c>
      <c r="T1321" s="103"/>
      <c r="U1321" s="102" t="s">
        <v>11</v>
      </c>
      <c r="V1321" s="102" t="s">
        <v>12</v>
      </c>
      <c r="W1321" s="102" t="s">
        <v>13</v>
      </c>
      <c r="X1321" s="102" t="s">
        <v>14</v>
      </c>
      <c r="Y1321" s="113">
        <v>6210</v>
      </c>
      <c r="Z1321" s="113">
        <v>9221101</v>
      </c>
      <c r="AA1321" s="139">
        <v>6.4354838709677425E-2</v>
      </c>
      <c r="AB1321" s="103" t="s">
        <v>2866</v>
      </c>
    </row>
    <row r="1322" spans="1:28" ht="15" customHeight="1" x14ac:dyDescent="0.25">
      <c r="A1322" s="97" t="s">
        <v>1953</v>
      </c>
      <c r="B1322" s="98">
        <v>1</v>
      </c>
      <c r="C1322" s="97" t="s">
        <v>1571</v>
      </c>
      <c r="D1322" s="97" t="s">
        <v>272</v>
      </c>
      <c r="E1322" s="97" t="s">
        <v>4</v>
      </c>
      <c r="F1322" s="97" t="s">
        <v>380</v>
      </c>
      <c r="G1322" s="99" t="s">
        <v>351</v>
      </c>
      <c r="H1322" s="101">
        <v>43647</v>
      </c>
      <c r="I1322" s="101">
        <v>43938</v>
      </c>
      <c r="J1322" s="102" t="s">
        <v>6</v>
      </c>
      <c r="K1322" s="99"/>
      <c r="L1322" s="97" t="s">
        <v>388</v>
      </c>
      <c r="M1322" s="105">
        <v>0</v>
      </c>
      <c r="N1322" s="114">
        <v>12768</v>
      </c>
      <c r="O1322" s="103">
        <v>522494</v>
      </c>
      <c r="P1322" s="101">
        <v>43938</v>
      </c>
      <c r="Q1322" s="103" t="s">
        <v>737</v>
      </c>
      <c r="R1322" s="120">
        <v>12768</v>
      </c>
      <c r="S1322" s="98" t="s">
        <v>2813</v>
      </c>
      <c r="T1322" s="103"/>
      <c r="U1322" s="102" t="s">
        <v>11</v>
      </c>
      <c r="V1322" s="102" t="s">
        <v>12</v>
      </c>
      <c r="W1322" s="102" t="s">
        <v>13</v>
      </c>
      <c r="X1322" s="102" t="s">
        <v>14</v>
      </c>
      <c r="Y1322" s="113">
        <v>6210</v>
      </c>
      <c r="Z1322" s="113">
        <v>9221101</v>
      </c>
      <c r="AA1322" s="139">
        <v>5.1483870967741936E-2</v>
      </c>
      <c r="AB1322" s="103" t="s">
        <v>2866</v>
      </c>
    </row>
    <row r="1323" spans="1:28" ht="15" customHeight="1" x14ac:dyDescent="0.25">
      <c r="A1323" s="97" t="s">
        <v>1953</v>
      </c>
      <c r="B1323" s="98">
        <v>1</v>
      </c>
      <c r="C1323" s="97" t="s">
        <v>1571</v>
      </c>
      <c r="D1323" s="97" t="s">
        <v>272</v>
      </c>
      <c r="E1323" s="97" t="s">
        <v>4</v>
      </c>
      <c r="F1323" s="97" t="s">
        <v>380</v>
      </c>
      <c r="G1323" s="99" t="s">
        <v>351</v>
      </c>
      <c r="H1323" s="101">
        <v>43647</v>
      </c>
      <c r="I1323" s="101">
        <v>44000</v>
      </c>
      <c r="J1323" s="102" t="s">
        <v>6</v>
      </c>
      <c r="K1323" s="99"/>
      <c r="L1323" s="97" t="s">
        <v>388</v>
      </c>
      <c r="M1323" s="105">
        <v>0</v>
      </c>
      <c r="N1323" s="114">
        <v>78432</v>
      </c>
      <c r="O1323" s="103">
        <v>523681</v>
      </c>
      <c r="P1323" s="101">
        <v>44000</v>
      </c>
      <c r="Q1323" s="103" t="s">
        <v>914</v>
      </c>
      <c r="R1323" s="120">
        <v>78432</v>
      </c>
      <c r="S1323" s="98" t="s">
        <v>2813</v>
      </c>
      <c r="T1323" s="103"/>
      <c r="U1323" s="102" t="s">
        <v>11</v>
      </c>
      <c r="V1323" s="102" t="s">
        <v>12</v>
      </c>
      <c r="W1323" s="102" t="s">
        <v>13</v>
      </c>
      <c r="X1323" s="102" t="s">
        <v>14</v>
      </c>
      <c r="Y1323" s="113">
        <v>6210</v>
      </c>
      <c r="Z1323" s="113">
        <v>9221101</v>
      </c>
      <c r="AA1323" s="139">
        <v>0.31625806451612903</v>
      </c>
      <c r="AB1323" s="103" t="s">
        <v>2866</v>
      </c>
    </row>
    <row r="1324" spans="1:28" ht="15" customHeight="1" x14ac:dyDescent="0.25">
      <c r="A1324" s="97" t="s">
        <v>1953</v>
      </c>
      <c r="B1324" s="98">
        <v>1</v>
      </c>
      <c r="C1324" s="97" t="s">
        <v>1571</v>
      </c>
      <c r="D1324" s="97" t="s">
        <v>272</v>
      </c>
      <c r="E1324" s="97" t="s">
        <v>4</v>
      </c>
      <c r="F1324" s="97" t="s">
        <v>380</v>
      </c>
      <c r="G1324" s="99" t="s">
        <v>351</v>
      </c>
      <c r="H1324" s="101">
        <v>43647</v>
      </c>
      <c r="I1324" s="101">
        <v>44061</v>
      </c>
      <c r="J1324" s="102" t="s">
        <v>6</v>
      </c>
      <c r="K1324" s="99"/>
      <c r="L1324" s="97" t="s">
        <v>388</v>
      </c>
      <c r="M1324" s="105">
        <v>0</v>
      </c>
      <c r="N1324" s="114">
        <v>2850</v>
      </c>
      <c r="O1324" s="103">
        <v>524037</v>
      </c>
      <c r="P1324" s="101">
        <v>44061</v>
      </c>
      <c r="Q1324" s="103" t="s">
        <v>1149</v>
      </c>
      <c r="R1324" s="120">
        <v>2850</v>
      </c>
      <c r="S1324" s="98" t="s">
        <v>2813</v>
      </c>
      <c r="T1324" s="103"/>
      <c r="U1324" s="102" t="s">
        <v>11</v>
      </c>
      <c r="V1324" s="102" t="s">
        <v>12</v>
      </c>
      <c r="W1324" s="102" t="s">
        <v>13</v>
      </c>
      <c r="X1324" s="102" t="s">
        <v>14</v>
      </c>
      <c r="Y1324" s="113">
        <v>6210</v>
      </c>
      <c r="Z1324" s="113">
        <v>9221101</v>
      </c>
      <c r="AA1324" s="139">
        <v>1.1491935483870968E-2</v>
      </c>
      <c r="AB1324" s="103" t="s">
        <v>2866</v>
      </c>
    </row>
    <row r="1325" spans="1:28" ht="15" customHeight="1" x14ac:dyDescent="0.25">
      <c r="A1325" s="97" t="s">
        <v>1953</v>
      </c>
      <c r="B1325" s="98">
        <v>1</v>
      </c>
      <c r="C1325" s="97" t="s">
        <v>1571</v>
      </c>
      <c r="D1325" s="97" t="s">
        <v>272</v>
      </c>
      <c r="E1325" s="97" t="s">
        <v>4</v>
      </c>
      <c r="F1325" s="97" t="s">
        <v>380</v>
      </c>
      <c r="G1325" s="99" t="s">
        <v>351</v>
      </c>
      <c r="H1325" s="101">
        <v>43647</v>
      </c>
      <c r="I1325" s="101">
        <v>44117</v>
      </c>
      <c r="J1325" s="102" t="s">
        <v>1051</v>
      </c>
      <c r="K1325" s="99"/>
      <c r="L1325" s="97" t="s">
        <v>388</v>
      </c>
      <c r="M1325" s="105">
        <v>0</v>
      </c>
      <c r="N1325" s="114">
        <v>1140</v>
      </c>
      <c r="O1325" s="103">
        <v>525159</v>
      </c>
      <c r="P1325" s="101">
        <v>44117</v>
      </c>
      <c r="Q1325" s="103" t="s">
        <v>1315</v>
      </c>
      <c r="R1325" s="120">
        <v>1140</v>
      </c>
      <c r="S1325" s="98" t="s">
        <v>2813</v>
      </c>
      <c r="T1325" s="103"/>
      <c r="U1325" s="102" t="s">
        <v>11</v>
      </c>
      <c r="V1325" s="102" t="s">
        <v>12</v>
      </c>
      <c r="W1325" s="102" t="s">
        <v>13</v>
      </c>
      <c r="X1325" s="102" t="s">
        <v>14</v>
      </c>
      <c r="Y1325" s="113">
        <v>6210</v>
      </c>
      <c r="Z1325" s="113">
        <v>9221101</v>
      </c>
      <c r="AA1325" s="139">
        <v>4.596774193548387E-3</v>
      </c>
      <c r="AB1325" s="103" t="s">
        <v>2866</v>
      </c>
    </row>
    <row r="1326" spans="1:28" ht="15" customHeight="1" x14ac:dyDescent="0.25">
      <c r="A1326" s="97" t="s">
        <v>1953</v>
      </c>
      <c r="B1326" s="98">
        <v>1</v>
      </c>
      <c r="C1326" s="97" t="s">
        <v>1571</v>
      </c>
      <c r="D1326" s="97" t="s">
        <v>272</v>
      </c>
      <c r="E1326" s="97" t="s">
        <v>4</v>
      </c>
      <c r="F1326" s="100" t="s">
        <v>380</v>
      </c>
      <c r="G1326" s="97" t="s">
        <v>351</v>
      </c>
      <c r="H1326" s="101">
        <v>43647</v>
      </c>
      <c r="I1326" s="101">
        <v>44117</v>
      </c>
      <c r="J1326" s="102" t="s">
        <v>1051</v>
      </c>
      <c r="K1326" s="103"/>
      <c r="L1326" s="104" t="s">
        <v>388</v>
      </c>
      <c r="M1326" s="105">
        <v>0</v>
      </c>
      <c r="N1326" s="106">
        <v>2850</v>
      </c>
      <c r="O1326" s="103">
        <v>524656</v>
      </c>
      <c r="P1326" s="101">
        <v>44117</v>
      </c>
      <c r="Q1326" s="103" t="s">
        <v>1315</v>
      </c>
      <c r="R1326" s="106">
        <v>2850</v>
      </c>
      <c r="S1326" s="98" t="s">
        <v>2813</v>
      </c>
      <c r="T1326" s="104"/>
      <c r="U1326" s="102" t="s">
        <v>11</v>
      </c>
      <c r="V1326" s="102" t="s">
        <v>12</v>
      </c>
      <c r="W1326" s="102" t="s">
        <v>13</v>
      </c>
      <c r="X1326" s="102" t="s">
        <v>14</v>
      </c>
      <c r="Y1326" s="108">
        <v>6210</v>
      </c>
      <c r="Z1326" s="113">
        <v>9221101</v>
      </c>
      <c r="AA1326" s="109">
        <v>1.1491935483870968E-2</v>
      </c>
      <c r="AB1326" s="111" t="s">
        <v>2866</v>
      </c>
    </row>
    <row r="1327" spans="1:28" ht="15" customHeight="1" x14ac:dyDescent="0.25">
      <c r="A1327" s="97" t="s">
        <v>1953</v>
      </c>
      <c r="B1327" s="98">
        <v>1</v>
      </c>
      <c r="C1327" s="97" t="s">
        <v>1571</v>
      </c>
      <c r="D1327" s="97" t="s">
        <v>272</v>
      </c>
      <c r="E1327" s="97" t="s">
        <v>4</v>
      </c>
      <c r="F1327" s="100" t="s">
        <v>380</v>
      </c>
      <c r="G1327" s="97" t="s">
        <v>351</v>
      </c>
      <c r="H1327" s="101">
        <v>43647</v>
      </c>
      <c r="I1327" s="101">
        <v>44232</v>
      </c>
      <c r="J1327" s="102" t="s">
        <v>1051</v>
      </c>
      <c r="K1327" s="103"/>
      <c r="L1327" s="104" t="s">
        <v>388</v>
      </c>
      <c r="M1327" s="105">
        <v>0</v>
      </c>
      <c r="N1327" s="106">
        <v>4560</v>
      </c>
      <c r="O1327" s="103">
        <v>525689</v>
      </c>
      <c r="P1327" s="101">
        <v>44232</v>
      </c>
      <c r="Q1327" s="103" t="s">
        <v>1704</v>
      </c>
      <c r="R1327" s="106">
        <v>4560</v>
      </c>
      <c r="S1327" s="98" t="s">
        <v>2813</v>
      </c>
      <c r="T1327" s="104"/>
      <c r="U1327" s="102" t="s">
        <v>11</v>
      </c>
      <c r="V1327" s="102" t="s">
        <v>12</v>
      </c>
      <c r="W1327" s="102" t="s">
        <v>13</v>
      </c>
      <c r="X1327" s="102" t="s">
        <v>14</v>
      </c>
      <c r="Y1327" s="108">
        <v>6210</v>
      </c>
      <c r="Z1327" s="113">
        <v>9221101</v>
      </c>
      <c r="AA1327" s="139">
        <v>1.8387096774193548E-2</v>
      </c>
      <c r="AB1327" s="111" t="s">
        <v>2866</v>
      </c>
    </row>
    <row r="1328" spans="1:28" ht="15" customHeight="1" x14ac:dyDescent="0.25">
      <c r="A1328" s="97" t="s">
        <v>1953</v>
      </c>
      <c r="B1328" s="98">
        <v>1</v>
      </c>
      <c r="C1328" s="97" t="s">
        <v>1571</v>
      </c>
      <c r="D1328" s="97" t="s">
        <v>272</v>
      </c>
      <c r="E1328" s="97" t="s">
        <v>4</v>
      </c>
      <c r="F1328" s="100" t="s">
        <v>380</v>
      </c>
      <c r="G1328" s="97" t="s">
        <v>351</v>
      </c>
      <c r="H1328" s="101">
        <v>43647</v>
      </c>
      <c r="I1328" s="101">
        <v>44586</v>
      </c>
      <c r="J1328" s="102" t="s">
        <v>2726</v>
      </c>
      <c r="K1328" s="103"/>
      <c r="L1328" s="104" t="s">
        <v>388</v>
      </c>
      <c r="M1328" s="105">
        <v>0</v>
      </c>
      <c r="N1328" s="106">
        <v>5700</v>
      </c>
      <c r="O1328" s="103">
        <v>526682</v>
      </c>
      <c r="P1328" s="101">
        <v>44586</v>
      </c>
      <c r="Q1328" s="103" t="s">
        <v>3136</v>
      </c>
      <c r="R1328" s="106">
        <v>5700</v>
      </c>
      <c r="S1328" s="98" t="s">
        <v>2813</v>
      </c>
      <c r="T1328" s="104"/>
      <c r="U1328" s="102" t="s">
        <v>11</v>
      </c>
      <c r="V1328" s="102" t="s">
        <v>12</v>
      </c>
      <c r="W1328" s="102" t="s">
        <v>13</v>
      </c>
      <c r="X1328" s="102" t="s">
        <v>14</v>
      </c>
      <c r="Y1328" s="108">
        <v>6210</v>
      </c>
      <c r="Z1328" s="113">
        <v>9221101</v>
      </c>
      <c r="AA1328" s="139">
        <v>2.2983870967741935E-2</v>
      </c>
      <c r="AB1328" s="111" t="s">
        <v>2866</v>
      </c>
    </row>
    <row r="1329" spans="1:28" ht="15" customHeight="1" x14ac:dyDescent="0.25">
      <c r="A1329" s="97" t="s">
        <v>1953</v>
      </c>
      <c r="B1329" s="98">
        <v>1</v>
      </c>
      <c r="C1329" s="99" t="s">
        <v>1571</v>
      </c>
      <c r="D1329" s="99" t="s">
        <v>272</v>
      </c>
      <c r="E1329" s="97" t="s">
        <v>4</v>
      </c>
      <c r="F1329" s="100" t="s">
        <v>380</v>
      </c>
      <c r="G1329" s="99" t="s">
        <v>351</v>
      </c>
      <c r="H1329" s="101">
        <v>43647</v>
      </c>
      <c r="I1329" s="101">
        <v>44586</v>
      </c>
      <c r="J1329" s="102" t="s">
        <v>2726</v>
      </c>
      <c r="K1329" s="103"/>
      <c r="L1329" s="104" t="s">
        <v>388</v>
      </c>
      <c r="M1329" s="105">
        <v>0</v>
      </c>
      <c r="N1329" s="106">
        <v>5700</v>
      </c>
      <c r="O1329" s="103" t="s">
        <v>3137</v>
      </c>
      <c r="P1329" s="101">
        <v>44586</v>
      </c>
      <c r="Q1329" s="103" t="s">
        <v>3136</v>
      </c>
      <c r="R1329" s="106">
        <v>5700</v>
      </c>
      <c r="S1329" s="110" t="s">
        <v>2813</v>
      </c>
      <c r="T1329" s="104"/>
      <c r="U1329" s="102" t="s">
        <v>11</v>
      </c>
      <c r="V1329" s="102" t="s">
        <v>12</v>
      </c>
      <c r="W1329" s="102" t="s">
        <v>13</v>
      </c>
      <c r="X1329" s="102" t="s">
        <v>14</v>
      </c>
      <c r="Y1329" s="108">
        <v>6210</v>
      </c>
      <c r="Z1329" s="108">
        <v>9221101</v>
      </c>
      <c r="AA1329" s="139">
        <v>2.2983870967741935E-2</v>
      </c>
      <c r="AB1329" s="111" t="s">
        <v>2866</v>
      </c>
    </row>
    <row r="1330" spans="1:28" ht="15" customHeight="1" x14ac:dyDescent="0.25">
      <c r="A1330" s="97" t="s">
        <v>1953</v>
      </c>
      <c r="B1330" s="98">
        <v>1</v>
      </c>
      <c r="C1330" s="99" t="s">
        <v>1571</v>
      </c>
      <c r="D1330" s="99" t="s">
        <v>272</v>
      </c>
      <c r="E1330" s="97" t="s">
        <v>4</v>
      </c>
      <c r="F1330" s="100" t="s">
        <v>380</v>
      </c>
      <c r="G1330" s="99" t="s">
        <v>351</v>
      </c>
      <c r="H1330" s="101">
        <v>43647</v>
      </c>
      <c r="I1330" s="101">
        <v>44586</v>
      </c>
      <c r="J1330" s="102" t="s">
        <v>2726</v>
      </c>
      <c r="K1330" s="103"/>
      <c r="L1330" s="104" t="s">
        <v>388</v>
      </c>
      <c r="M1330" s="105">
        <v>0</v>
      </c>
      <c r="N1330" s="106">
        <v>2850</v>
      </c>
      <c r="O1330" s="103">
        <v>527749</v>
      </c>
      <c r="P1330" s="101">
        <v>44586</v>
      </c>
      <c r="Q1330" s="103" t="s">
        <v>3136</v>
      </c>
      <c r="R1330" s="106">
        <v>2850</v>
      </c>
      <c r="S1330" s="110" t="s">
        <v>2813</v>
      </c>
      <c r="T1330" s="104"/>
      <c r="U1330" s="102" t="s">
        <v>11</v>
      </c>
      <c r="V1330" s="102" t="s">
        <v>12</v>
      </c>
      <c r="W1330" s="102" t="s">
        <v>13</v>
      </c>
      <c r="X1330" s="102" t="s">
        <v>14</v>
      </c>
      <c r="Y1330" s="108">
        <v>6210</v>
      </c>
      <c r="Z1330" s="108">
        <v>9221101</v>
      </c>
      <c r="AA1330" s="139">
        <v>1.1491935483870968E-2</v>
      </c>
      <c r="AB1330" s="111" t="s">
        <v>2866</v>
      </c>
    </row>
    <row r="1331" spans="1:28" ht="15" customHeight="1" x14ac:dyDescent="0.25">
      <c r="A1331" s="97" t="s">
        <v>1953</v>
      </c>
      <c r="B1331" s="98">
        <v>1</v>
      </c>
      <c r="C1331" s="99" t="s">
        <v>1571</v>
      </c>
      <c r="D1331" s="99" t="s">
        <v>272</v>
      </c>
      <c r="E1331" s="97" t="s">
        <v>4</v>
      </c>
      <c r="F1331" s="100" t="s">
        <v>380</v>
      </c>
      <c r="G1331" s="99" t="s">
        <v>351</v>
      </c>
      <c r="H1331" s="101">
        <v>43647</v>
      </c>
      <c r="I1331" s="101">
        <v>44586</v>
      </c>
      <c r="J1331" s="102" t="s">
        <v>2726</v>
      </c>
      <c r="K1331" s="103"/>
      <c r="L1331" s="104" t="s">
        <v>388</v>
      </c>
      <c r="M1331" s="105">
        <v>0</v>
      </c>
      <c r="N1331" s="106">
        <v>3420</v>
      </c>
      <c r="O1331" s="103">
        <v>528252</v>
      </c>
      <c r="P1331" s="101">
        <v>44586</v>
      </c>
      <c r="Q1331" s="103" t="s">
        <v>3136</v>
      </c>
      <c r="R1331" s="106">
        <v>3420</v>
      </c>
      <c r="S1331" s="110" t="s">
        <v>2813</v>
      </c>
      <c r="T1331" s="104"/>
      <c r="U1331" s="102" t="s">
        <v>11</v>
      </c>
      <c r="V1331" s="102" t="s">
        <v>12</v>
      </c>
      <c r="W1331" s="102" t="s">
        <v>13</v>
      </c>
      <c r="X1331" s="102" t="s">
        <v>14</v>
      </c>
      <c r="Y1331" s="108">
        <v>6210</v>
      </c>
      <c r="Z1331" s="108">
        <v>9221101</v>
      </c>
      <c r="AA1331" s="139">
        <v>1.3790322580645161E-2</v>
      </c>
      <c r="AB1331" s="111" t="s">
        <v>2866</v>
      </c>
    </row>
    <row r="1332" spans="1:28" ht="15" customHeight="1" x14ac:dyDescent="0.25">
      <c r="A1332" s="97" t="s">
        <v>1953</v>
      </c>
      <c r="B1332" s="98">
        <v>1</v>
      </c>
      <c r="C1332" s="99" t="s">
        <v>1571</v>
      </c>
      <c r="D1332" s="99" t="s">
        <v>272</v>
      </c>
      <c r="E1332" s="97" t="s">
        <v>4</v>
      </c>
      <c r="F1332" s="100" t="s">
        <v>380</v>
      </c>
      <c r="G1332" s="99" t="s">
        <v>351</v>
      </c>
      <c r="H1332" s="101">
        <v>43647</v>
      </c>
      <c r="I1332" s="101">
        <v>44586</v>
      </c>
      <c r="J1332" s="102" t="s">
        <v>2726</v>
      </c>
      <c r="K1332" s="103"/>
      <c r="L1332" s="104" t="s">
        <v>388</v>
      </c>
      <c r="M1332" s="105">
        <v>0</v>
      </c>
      <c r="N1332" s="106">
        <v>5130</v>
      </c>
      <c r="O1332" s="103">
        <v>528689</v>
      </c>
      <c r="P1332" s="101">
        <v>44586</v>
      </c>
      <c r="Q1332" s="103" t="s">
        <v>3136</v>
      </c>
      <c r="R1332" s="106">
        <v>5130</v>
      </c>
      <c r="S1332" s="110" t="s">
        <v>2813</v>
      </c>
      <c r="T1332" s="104"/>
      <c r="U1332" s="102" t="s">
        <v>11</v>
      </c>
      <c r="V1332" s="102" t="s">
        <v>12</v>
      </c>
      <c r="W1332" s="102" t="s">
        <v>13</v>
      </c>
      <c r="X1332" s="102" t="s">
        <v>14</v>
      </c>
      <c r="Y1332" s="108">
        <v>6210</v>
      </c>
      <c r="Z1332" s="108">
        <v>9221101</v>
      </c>
      <c r="AA1332" s="109">
        <v>2.0685483870967743E-2</v>
      </c>
      <c r="AB1332" s="111" t="s">
        <v>2866</v>
      </c>
    </row>
    <row r="1333" spans="1:28" ht="15" customHeight="1" x14ac:dyDescent="0.25">
      <c r="A1333" s="97" t="s">
        <v>1953</v>
      </c>
      <c r="B1333" s="98">
        <v>1</v>
      </c>
      <c r="C1333" s="99" t="s">
        <v>1571</v>
      </c>
      <c r="D1333" s="99" t="s">
        <v>272</v>
      </c>
      <c r="E1333" s="97" t="s">
        <v>4</v>
      </c>
      <c r="F1333" s="100" t="s">
        <v>380</v>
      </c>
      <c r="G1333" s="99" t="s">
        <v>351</v>
      </c>
      <c r="H1333" s="101">
        <v>43647</v>
      </c>
      <c r="I1333" s="101">
        <v>44586</v>
      </c>
      <c r="J1333" s="102" t="s">
        <v>2726</v>
      </c>
      <c r="K1333" s="103"/>
      <c r="L1333" s="104" t="s">
        <v>388</v>
      </c>
      <c r="M1333" s="105">
        <v>0</v>
      </c>
      <c r="N1333" s="106">
        <v>2280</v>
      </c>
      <c r="O1333" s="103">
        <v>529090</v>
      </c>
      <c r="P1333" s="101">
        <v>44586</v>
      </c>
      <c r="Q1333" s="103" t="s">
        <v>3136</v>
      </c>
      <c r="R1333" s="106">
        <v>2280</v>
      </c>
      <c r="S1333" s="110" t="s">
        <v>2813</v>
      </c>
      <c r="T1333" s="104"/>
      <c r="U1333" s="102" t="s">
        <v>11</v>
      </c>
      <c r="V1333" s="102" t="s">
        <v>12</v>
      </c>
      <c r="W1333" s="102" t="s">
        <v>13</v>
      </c>
      <c r="X1333" s="102" t="s">
        <v>14</v>
      </c>
      <c r="Y1333" s="108">
        <v>6210</v>
      </c>
      <c r="Z1333" s="108">
        <v>9221101</v>
      </c>
      <c r="AA1333" s="109">
        <v>9.1935483870967741E-3</v>
      </c>
      <c r="AB1333" s="111" t="s">
        <v>2866</v>
      </c>
    </row>
    <row r="1334" spans="1:28" ht="15" customHeight="1" x14ac:dyDescent="0.25">
      <c r="A1334" s="97" t="s">
        <v>1953</v>
      </c>
      <c r="B1334" s="98">
        <v>1</v>
      </c>
      <c r="C1334" s="99" t="s">
        <v>1571</v>
      </c>
      <c r="D1334" s="99" t="s">
        <v>272</v>
      </c>
      <c r="E1334" s="97" t="s">
        <v>4</v>
      </c>
      <c r="F1334" s="100" t="s">
        <v>380</v>
      </c>
      <c r="G1334" s="99" t="s">
        <v>351</v>
      </c>
      <c r="H1334" s="101">
        <v>43647</v>
      </c>
      <c r="I1334" s="101">
        <v>44586</v>
      </c>
      <c r="J1334" s="102" t="s">
        <v>2726</v>
      </c>
      <c r="K1334" s="103"/>
      <c r="L1334" s="104" t="s">
        <v>388</v>
      </c>
      <c r="M1334" s="105">
        <v>0</v>
      </c>
      <c r="N1334" s="106">
        <v>3990</v>
      </c>
      <c r="O1334" s="103">
        <v>529658</v>
      </c>
      <c r="P1334" s="101">
        <v>44586</v>
      </c>
      <c r="Q1334" s="103" t="s">
        <v>3136</v>
      </c>
      <c r="R1334" s="106">
        <v>3990</v>
      </c>
      <c r="S1334" s="110" t="s">
        <v>2813</v>
      </c>
      <c r="T1334" s="104"/>
      <c r="U1334" s="102" t="s">
        <v>11</v>
      </c>
      <c r="V1334" s="102" t="s">
        <v>12</v>
      </c>
      <c r="W1334" s="102" t="s">
        <v>13</v>
      </c>
      <c r="X1334" s="102" t="s">
        <v>14</v>
      </c>
      <c r="Y1334" s="108">
        <v>6210</v>
      </c>
      <c r="Z1334" s="108">
        <v>9221101</v>
      </c>
      <c r="AA1334" s="109">
        <v>1.6088709677419356E-2</v>
      </c>
      <c r="AB1334" s="111" t="s">
        <v>2866</v>
      </c>
    </row>
    <row r="1335" spans="1:28" ht="15" customHeight="1" x14ac:dyDescent="0.25">
      <c r="A1335" s="97" t="s">
        <v>1953</v>
      </c>
      <c r="B1335" s="98">
        <v>1</v>
      </c>
      <c r="C1335" s="99" t="s">
        <v>1571</v>
      </c>
      <c r="D1335" s="99" t="s">
        <v>272</v>
      </c>
      <c r="E1335" s="97" t="s">
        <v>4</v>
      </c>
      <c r="F1335" s="100" t="s">
        <v>380</v>
      </c>
      <c r="G1335" s="99" t="s">
        <v>351</v>
      </c>
      <c r="H1335" s="101">
        <v>43647</v>
      </c>
      <c r="I1335" s="101">
        <v>44586</v>
      </c>
      <c r="J1335" s="102" t="s">
        <v>2726</v>
      </c>
      <c r="K1335" s="103"/>
      <c r="L1335" s="104" t="s">
        <v>388</v>
      </c>
      <c r="M1335" s="105">
        <v>0</v>
      </c>
      <c r="N1335" s="106">
        <v>7980</v>
      </c>
      <c r="O1335" s="103">
        <v>530149</v>
      </c>
      <c r="P1335" s="101">
        <v>44586</v>
      </c>
      <c r="Q1335" s="103" t="s">
        <v>3136</v>
      </c>
      <c r="R1335" s="106">
        <v>7980</v>
      </c>
      <c r="S1335" s="110" t="s">
        <v>2813</v>
      </c>
      <c r="T1335" s="104"/>
      <c r="U1335" s="102" t="s">
        <v>11</v>
      </c>
      <c r="V1335" s="102" t="s">
        <v>12</v>
      </c>
      <c r="W1335" s="102" t="s">
        <v>13</v>
      </c>
      <c r="X1335" s="102" t="s">
        <v>14</v>
      </c>
      <c r="Y1335" s="108">
        <v>6210</v>
      </c>
      <c r="Z1335" s="108">
        <v>9221101</v>
      </c>
      <c r="AA1335" s="109">
        <v>3.2177419354838713E-2</v>
      </c>
      <c r="AB1335" s="111" t="s">
        <v>2866</v>
      </c>
    </row>
    <row r="1336" spans="1:28" ht="15" customHeight="1" x14ac:dyDescent="0.25">
      <c r="A1336" s="97" t="s">
        <v>1953</v>
      </c>
      <c r="B1336" s="98">
        <v>1</v>
      </c>
      <c r="C1336" s="99" t="s">
        <v>1571</v>
      </c>
      <c r="D1336" s="99" t="s">
        <v>272</v>
      </c>
      <c r="E1336" s="97" t="s">
        <v>4</v>
      </c>
      <c r="F1336" s="100" t="s">
        <v>380</v>
      </c>
      <c r="G1336" s="99" t="s">
        <v>351</v>
      </c>
      <c r="H1336" s="101">
        <v>43647</v>
      </c>
      <c r="I1336" s="101">
        <v>44586</v>
      </c>
      <c r="J1336" s="102" t="s">
        <v>2726</v>
      </c>
      <c r="K1336" s="103"/>
      <c r="L1336" s="104" t="s">
        <v>388</v>
      </c>
      <c r="M1336" s="105">
        <v>0</v>
      </c>
      <c r="N1336" s="106">
        <v>14250</v>
      </c>
      <c r="O1336" s="103">
        <v>530839</v>
      </c>
      <c r="P1336" s="101">
        <v>44586</v>
      </c>
      <c r="Q1336" s="103" t="s">
        <v>3136</v>
      </c>
      <c r="R1336" s="106">
        <v>14250</v>
      </c>
      <c r="S1336" s="110" t="s">
        <v>2813</v>
      </c>
      <c r="T1336" s="104"/>
      <c r="U1336" s="102" t="s">
        <v>11</v>
      </c>
      <c r="V1336" s="102" t="s">
        <v>12</v>
      </c>
      <c r="W1336" s="102" t="s">
        <v>13</v>
      </c>
      <c r="X1336" s="102" t="s">
        <v>14</v>
      </c>
      <c r="Y1336" s="108">
        <v>6210</v>
      </c>
      <c r="Z1336" s="108">
        <v>9221101</v>
      </c>
      <c r="AA1336" s="109">
        <v>5.7459677419354836E-2</v>
      </c>
      <c r="AB1336" s="111" t="s">
        <v>2866</v>
      </c>
    </row>
    <row r="1337" spans="1:28" ht="15" customHeight="1" x14ac:dyDescent="0.25">
      <c r="A1337" s="97" t="s">
        <v>1953</v>
      </c>
      <c r="B1337" s="98">
        <v>1</v>
      </c>
      <c r="C1337" s="99" t="s">
        <v>1571</v>
      </c>
      <c r="D1337" s="99" t="s">
        <v>272</v>
      </c>
      <c r="E1337" s="97" t="s">
        <v>4</v>
      </c>
      <c r="F1337" s="100" t="s">
        <v>380</v>
      </c>
      <c r="G1337" s="99" t="s">
        <v>351</v>
      </c>
      <c r="H1337" s="101">
        <v>43647</v>
      </c>
      <c r="I1337" s="101">
        <v>44586</v>
      </c>
      <c r="J1337" s="102" t="s">
        <v>2726</v>
      </c>
      <c r="K1337" s="103"/>
      <c r="L1337" s="104" t="s">
        <v>388</v>
      </c>
      <c r="M1337" s="105">
        <v>0</v>
      </c>
      <c r="N1337" s="106">
        <v>2850</v>
      </c>
      <c r="O1337" s="103">
        <v>531274</v>
      </c>
      <c r="P1337" s="101">
        <v>44586</v>
      </c>
      <c r="Q1337" s="103" t="s">
        <v>3136</v>
      </c>
      <c r="R1337" s="106">
        <v>2850</v>
      </c>
      <c r="S1337" s="110" t="s">
        <v>2813</v>
      </c>
      <c r="T1337" s="104"/>
      <c r="U1337" s="102" t="s">
        <v>11</v>
      </c>
      <c r="V1337" s="102" t="s">
        <v>12</v>
      </c>
      <c r="W1337" s="102" t="s">
        <v>13</v>
      </c>
      <c r="X1337" s="102" t="s">
        <v>14</v>
      </c>
      <c r="Y1337" s="108">
        <v>6210</v>
      </c>
      <c r="Z1337" s="108">
        <v>9221101</v>
      </c>
      <c r="AA1337" s="109">
        <v>1.1491935483870968E-2</v>
      </c>
      <c r="AB1337" s="111" t="s">
        <v>2866</v>
      </c>
    </row>
    <row r="1338" spans="1:28" ht="15" customHeight="1" x14ac:dyDescent="0.25">
      <c r="A1338" s="97" t="s">
        <v>1953</v>
      </c>
      <c r="B1338" s="98">
        <v>1</v>
      </c>
      <c r="C1338" s="99" t="s">
        <v>1571</v>
      </c>
      <c r="D1338" s="99" t="s">
        <v>272</v>
      </c>
      <c r="E1338" s="97" t="s">
        <v>4</v>
      </c>
      <c r="F1338" s="100" t="s">
        <v>380</v>
      </c>
      <c r="G1338" s="99" t="s">
        <v>351</v>
      </c>
      <c r="H1338" s="101">
        <v>43647</v>
      </c>
      <c r="I1338" s="101">
        <v>44586</v>
      </c>
      <c r="J1338" s="102" t="s">
        <v>2726</v>
      </c>
      <c r="K1338" s="103"/>
      <c r="L1338" s="104" t="s">
        <v>388</v>
      </c>
      <c r="M1338" s="105">
        <v>0</v>
      </c>
      <c r="N1338" s="106">
        <v>2850</v>
      </c>
      <c r="O1338" s="103">
        <v>531948</v>
      </c>
      <c r="P1338" s="101">
        <v>44586</v>
      </c>
      <c r="Q1338" s="103" t="s">
        <v>3136</v>
      </c>
      <c r="R1338" s="106">
        <v>2850</v>
      </c>
      <c r="S1338" s="110" t="s">
        <v>2813</v>
      </c>
      <c r="T1338" s="104"/>
      <c r="U1338" s="102" t="s">
        <v>11</v>
      </c>
      <c r="V1338" s="102" t="s">
        <v>12</v>
      </c>
      <c r="W1338" s="102" t="s">
        <v>13</v>
      </c>
      <c r="X1338" s="102" t="s">
        <v>14</v>
      </c>
      <c r="Y1338" s="108">
        <v>6210</v>
      </c>
      <c r="Z1338" s="108">
        <v>9221101</v>
      </c>
      <c r="AA1338" s="109">
        <v>1.1491935483870968E-2</v>
      </c>
      <c r="AB1338" s="111" t="s">
        <v>2866</v>
      </c>
    </row>
    <row r="1339" spans="1:28" ht="15" customHeight="1" x14ac:dyDescent="0.25">
      <c r="A1339" s="97" t="s">
        <v>1953</v>
      </c>
      <c r="B1339" s="98">
        <v>1</v>
      </c>
      <c r="C1339" s="99" t="s">
        <v>1571</v>
      </c>
      <c r="D1339" s="99" t="s">
        <v>272</v>
      </c>
      <c r="E1339" s="97" t="s">
        <v>4</v>
      </c>
      <c r="F1339" s="100" t="s">
        <v>380</v>
      </c>
      <c r="G1339" s="99" t="s">
        <v>351</v>
      </c>
      <c r="H1339" s="101">
        <v>43647</v>
      </c>
      <c r="I1339" s="101">
        <v>44586</v>
      </c>
      <c r="J1339" s="102" t="s">
        <v>2726</v>
      </c>
      <c r="K1339" s="103"/>
      <c r="L1339" s="104" t="s">
        <v>388</v>
      </c>
      <c r="M1339" s="105">
        <v>0</v>
      </c>
      <c r="N1339" s="106">
        <v>4560</v>
      </c>
      <c r="O1339" s="103">
        <v>532302</v>
      </c>
      <c r="P1339" s="101">
        <v>44586</v>
      </c>
      <c r="Q1339" s="103" t="s">
        <v>3136</v>
      </c>
      <c r="R1339" s="106">
        <v>4560</v>
      </c>
      <c r="S1339" s="110" t="s">
        <v>2813</v>
      </c>
      <c r="T1339" s="104"/>
      <c r="U1339" s="102" t="s">
        <v>11</v>
      </c>
      <c r="V1339" s="102" t="s">
        <v>12</v>
      </c>
      <c r="W1339" s="102" t="s">
        <v>13</v>
      </c>
      <c r="X1339" s="102" t="s">
        <v>14</v>
      </c>
      <c r="Y1339" s="108">
        <v>6210</v>
      </c>
      <c r="Z1339" s="108">
        <v>9221101</v>
      </c>
      <c r="AA1339" s="109">
        <v>1.8387096774193548E-2</v>
      </c>
      <c r="AB1339" s="111" t="s">
        <v>2866</v>
      </c>
    </row>
    <row r="1340" spans="1:28" ht="15" customHeight="1" x14ac:dyDescent="0.25">
      <c r="A1340" s="97" t="s">
        <v>1953</v>
      </c>
      <c r="B1340" s="98">
        <v>1</v>
      </c>
      <c r="C1340" s="99" t="s">
        <v>1571</v>
      </c>
      <c r="D1340" s="99" t="s">
        <v>272</v>
      </c>
      <c r="E1340" s="97" t="s">
        <v>4</v>
      </c>
      <c r="F1340" s="100" t="s">
        <v>380</v>
      </c>
      <c r="G1340" s="99" t="s">
        <v>351</v>
      </c>
      <c r="H1340" s="101">
        <v>43647</v>
      </c>
      <c r="I1340" s="101">
        <v>45673</v>
      </c>
      <c r="J1340" s="102" t="s">
        <v>2726</v>
      </c>
      <c r="K1340" s="103" t="s">
        <v>387</v>
      </c>
      <c r="L1340" s="104" t="s">
        <v>388</v>
      </c>
      <c r="M1340" s="105">
        <v>38240</v>
      </c>
      <c r="N1340" s="106">
        <v>38240</v>
      </c>
      <c r="O1340" s="103"/>
      <c r="P1340" s="101"/>
      <c r="Q1340" s="103"/>
      <c r="R1340" s="106">
        <v>0</v>
      </c>
      <c r="S1340" s="110" t="s">
        <v>2813</v>
      </c>
      <c r="T1340" s="104"/>
      <c r="U1340" s="102" t="s">
        <v>11</v>
      </c>
      <c r="V1340" s="102" t="s">
        <v>12</v>
      </c>
      <c r="W1340" s="102" t="s">
        <v>13</v>
      </c>
      <c r="X1340" s="102" t="s">
        <v>14</v>
      </c>
      <c r="Y1340" s="108">
        <v>6210</v>
      </c>
      <c r="Z1340" s="108">
        <v>9221101</v>
      </c>
      <c r="AA1340" s="109">
        <v>0</v>
      </c>
      <c r="AB1340" s="111" t="s">
        <v>2866</v>
      </c>
    </row>
    <row r="1341" spans="1:28" ht="15" customHeight="1" x14ac:dyDescent="0.25">
      <c r="A1341" s="97" t="s">
        <v>1961</v>
      </c>
      <c r="B1341" s="98">
        <v>1</v>
      </c>
      <c r="C1341" s="99" t="s">
        <v>1562</v>
      </c>
      <c r="D1341" s="97" t="s">
        <v>272</v>
      </c>
      <c r="E1341" s="97" t="s">
        <v>4</v>
      </c>
      <c r="F1341" s="100" t="s">
        <v>1456</v>
      </c>
      <c r="G1341" s="97" t="s">
        <v>1454</v>
      </c>
      <c r="H1341" s="101">
        <v>44168</v>
      </c>
      <c r="I1341" s="101">
        <v>44244</v>
      </c>
      <c r="J1341" s="102" t="s">
        <v>1051</v>
      </c>
      <c r="K1341" s="103"/>
      <c r="L1341" s="104" t="s">
        <v>1588</v>
      </c>
      <c r="M1341" s="105">
        <v>0</v>
      </c>
      <c r="N1341" s="106">
        <v>1710.17</v>
      </c>
      <c r="O1341" s="103">
        <v>956469</v>
      </c>
      <c r="P1341" s="101">
        <v>44244</v>
      </c>
      <c r="Q1341" s="103" t="s">
        <v>1770</v>
      </c>
      <c r="R1341" s="106">
        <v>1710.17</v>
      </c>
      <c r="S1341" s="98" t="s">
        <v>2813</v>
      </c>
      <c r="T1341" s="104"/>
      <c r="U1341" s="102" t="s">
        <v>11</v>
      </c>
      <c r="V1341" s="102" t="s">
        <v>12</v>
      </c>
      <c r="W1341" s="102" t="s">
        <v>1440</v>
      </c>
      <c r="X1341" s="102" t="s">
        <v>1441</v>
      </c>
      <c r="Y1341" s="108">
        <v>4300</v>
      </c>
      <c r="Z1341" s="113">
        <v>9221101</v>
      </c>
      <c r="AA1341" s="109">
        <v>0.79650967826070762</v>
      </c>
      <c r="AB1341" s="111" t="s">
        <v>1521</v>
      </c>
    </row>
    <row r="1342" spans="1:28" ht="15" customHeight="1" x14ac:dyDescent="0.25">
      <c r="A1342" s="97" t="s">
        <v>1961</v>
      </c>
      <c r="B1342" s="98">
        <v>1</v>
      </c>
      <c r="C1342" s="99" t="s">
        <v>1562</v>
      </c>
      <c r="D1342" s="97" t="s">
        <v>272</v>
      </c>
      <c r="E1342" s="97" t="s">
        <v>4</v>
      </c>
      <c r="F1342" s="100" t="s">
        <v>1456</v>
      </c>
      <c r="G1342" s="97" t="s">
        <v>1454</v>
      </c>
      <c r="H1342" s="101">
        <v>44168</v>
      </c>
      <c r="I1342" s="101">
        <v>44371</v>
      </c>
      <c r="J1342" s="102" t="s">
        <v>1051</v>
      </c>
      <c r="K1342" s="103" t="s">
        <v>1519</v>
      </c>
      <c r="L1342" s="104" t="s">
        <v>1588</v>
      </c>
      <c r="M1342" s="105">
        <v>0</v>
      </c>
      <c r="N1342" s="106">
        <v>436.90999999999985</v>
      </c>
      <c r="O1342" s="103">
        <v>962688</v>
      </c>
      <c r="P1342" s="101">
        <v>44371</v>
      </c>
      <c r="Q1342" s="103" t="s">
        <v>2709</v>
      </c>
      <c r="R1342" s="106">
        <v>436.91</v>
      </c>
      <c r="S1342" s="98" t="s">
        <v>2813</v>
      </c>
      <c r="T1342" s="104"/>
      <c r="U1342" s="102" t="s">
        <v>11</v>
      </c>
      <c r="V1342" s="102" t="s">
        <v>12</v>
      </c>
      <c r="W1342" s="102" t="s">
        <v>1440</v>
      </c>
      <c r="X1342" s="102" t="s">
        <v>1441</v>
      </c>
      <c r="Y1342" s="108">
        <v>4300</v>
      </c>
      <c r="Z1342" s="113">
        <v>9221101</v>
      </c>
      <c r="AA1342" s="109">
        <v>0.20349032173929246</v>
      </c>
      <c r="AB1342" s="111" t="s">
        <v>1521</v>
      </c>
    </row>
    <row r="1343" spans="1:28" ht="15" customHeight="1" x14ac:dyDescent="0.25">
      <c r="A1343" s="97" t="s">
        <v>1950</v>
      </c>
      <c r="B1343" s="98">
        <v>1</v>
      </c>
      <c r="C1343" s="97" t="s">
        <v>1569</v>
      </c>
      <c r="D1343" s="97" t="s">
        <v>272</v>
      </c>
      <c r="E1343" s="97" t="s">
        <v>4</v>
      </c>
      <c r="F1343" s="100" t="s">
        <v>1098</v>
      </c>
      <c r="G1343" s="97" t="s">
        <v>1099</v>
      </c>
      <c r="H1343" s="101">
        <v>44109</v>
      </c>
      <c r="I1343" s="101">
        <v>44123</v>
      </c>
      <c r="J1343" s="102" t="s">
        <v>1051</v>
      </c>
      <c r="K1343" s="103" t="s">
        <v>1285</v>
      </c>
      <c r="L1343" s="104" t="s">
        <v>1338</v>
      </c>
      <c r="M1343" s="105">
        <v>0</v>
      </c>
      <c r="N1343" s="106">
        <v>301.67</v>
      </c>
      <c r="O1343" s="103">
        <v>11412572</v>
      </c>
      <c r="P1343" s="101">
        <v>44123</v>
      </c>
      <c r="Q1343" s="103" t="s">
        <v>1339</v>
      </c>
      <c r="R1343" s="106">
        <v>301.67</v>
      </c>
      <c r="S1343" s="98" t="s">
        <v>2813</v>
      </c>
      <c r="T1343" s="104"/>
      <c r="U1343" s="102" t="s">
        <v>11</v>
      </c>
      <c r="V1343" s="102" t="s">
        <v>12</v>
      </c>
      <c r="W1343" s="102" t="s">
        <v>13</v>
      </c>
      <c r="X1343" s="102" t="s">
        <v>14</v>
      </c>
      <c r="Y1343" s="108">
        <v>5830</v>
      </c>
      <c r="Z1343" s="113">
        <v>9221101</v>
      </c>
      <c r="AA1343" s="109">
        <v>0.33333701657458564</v>
      </c>
      <c r="AB1343" s="111" t="s">
        <v>1286</v>
      </c>
    </row>
    <row r="1344" spans="1:28" ht="15" customHeight="1" x14ac:dyDescent="0.25">
      <c r="A1344" s="97" t="s">
        <v>1955</v>
      </c>
      <c r="B1344" s="98">
        <v>1</v>
      </c>
      <c r="C1344" s="99" t="s">
        <v>1564</v>
      </c>
      <c r="D1344" s="97" t="s">
        <v>272</v>
      </c>
      <c r="E1344" s="97" t="s">
        <v>4</v>
      </c>
      <c r="F1344" s="97" t="s">
        <v>468</v>
      </c>
      <c r="G1344" s="99" t="s">
        <v>469</v>
      </c>
      <c r="H1344" s="101">
        <v>44133</v>
      </c>
      <c r="I1344" s="101">
        <v>44279</v>
      </c>
      <c r="J1344" s="102" t="s">
        <v>1051</v>
      </c>
      <c r="K1344" s="103"/>
      <c r="L1344" s="104" t="s">
        <v>1455</v>
      </c>
      <c r="M1344" s="105">
        <v>0</v>
      </c>
      <c r="N1344" s="114">
        <v>5760</v>
      </c>
      <c r="O1344" s="103" t="s">
        <v>2259</v>
      </c>
      <c r="P1344" s="101">
        <v>44279</v>
      </c>
      <c r="Q1344" s="103" t="s">
        <v>2242</v>
      </c>
      <c r="R1344" s="106">
        <v>5760</v>
      </c>
      <c r="S1344" s="102" t="s">
        <v>2813</v>
      </c>
      <c r="T1344" s="103"/>
      <c r="U1344" s="102" t="s">
        <v>11</v>
      </c>
      <c r="V1344" s="102" t="s">
        <v>12</v>
      </c>
      <c r="W1344" s="102" t="s">
        <v>13</v>
      </c>
      <c r="X1344" s="102" t="s">
        <v>14</v>
      </c>
      <c r="Y1344" s="113">
        <v>6281</v>
      </c>
      <c r="Z1344" s="113">
        <v>9221101</v>
      </c>
      <c r="AA1344" s="139">
        <v>2.8530670470756064E-2</v>
      </c>
      <c r="AB1344" s="99" t="s">
        <v>1384</v>
      </c>
    </row>
    <row r="1345" spans="1:28" ht="15" customHeight="1" x14ac:dyDescent="0.25">
      <c r="A1345" s="97" t="s">
        <v>1955</v>
      </c>
      <c r="B1345" s="98">
        <v>1</v>
      </c>
      <c r="C1345" s="99" t="s">
        <v>1564</v>
      </c>
      <c r="D1345" s="97" t="s">
        <v>272</v>
      </c>
      <c r="E1345" s="97" t="s">
        <v>4</v>
      </c>
      <c r="F1345" s="97" t="s">
        <v>468</v>
      </c>
      <c r="G1345" s="99" t="s">
        <v>469</v>
      </c>
      <c r="H1345" s="101">
        <v>44133</v>
      </c>
      <c r="I1345" s="101">
        <v>44279</v>
      </c>
      <c r="J1345" s="102" t="s">
        <v>1051</v>
      </c>
      <c r="K1345" s="103"/>
      <c r="L1345" s="104" t="s">
        <v>1455</v>
      </c>
      <c r="M1345" s="105">
        <v>0</v>
      </c>
      <c r="N1345" s="114">
        <v>2880</v>
      </c>
      <c r="O1345" s="103" t="s">
        <v>2258</v>
      </c>
      <c r="P1345" s="101">
        <v>44279</v>
      </c>
      <c r="Q1345" s="103" t="s">
        <v>2242</v>
      </c>
      <c r="R1345" s="106">
        <v>2880</v>
      </c>
      <c r="S1345" s="102" t="s">
        <v>2813</v>
      </c>
      <c r="T1345" s="103"/>
      <c r="U1345" s="102" t="s">
        <v>11</v>
      </c>
      <c r="V1345" s="102" t="s">
        <v>12</v>
      </c>
      <c r="W1345" s="102" t="s">
        <v>13</v>
      </c>
      <c r="X1345" s="102" t="s">
        <v>14</v>
      </c>
      <c r="Y1345" s="113">
        <v>6281</v>
      </c>
      <c r="Z1345" s="113">
        <v>9221101</v>
      </c>
      <c r="AA1345" s="139">
        <v>1.4265335235378032E-2</v>
      </c>
      <c r="AB1345" s="99" t="s">
        <v>1384</v>
      </c>
    </row>
    <row r="1346" spans="1:28" ht="15" customHeight="1" x14ac:dyDescent="0.25">
      <c r="A1346" s="97" t="s">
        <v>1955</v>
      </c>
      <c r="B1346" s="98">
        <v>1</v>
      </c>
      <c r="C1346" s="99" t="s">
        <v>1564</v>
      </c>
      <c r="D1346" s="99" t="s">
        <v>272</v>
      </c>
      <c r="E1346" s="97" t="s">
        <v>4</v>
      </c>
      <c r="F1346" s="100" t="s">
        <v>468</v>
      </c>
      <c r="G1346" s="97" t="s">
        <v>469</v>
      </c>
      <c r="H1346" s="101">
        <v>44133</v>
      </c>
      <c r="I1346" s="101">
        <v>44305</v>
      </c>
      <c r="J1346" s="102" t="s">
        <v>1051</v>
      </c>
      <c r="K1346" s="103"/>
      <c r="L1346" s="104" t="s">
        <v>1455</v>
      </c>
      <c r="M1346" s="105">
        <v>0</v>
      </c>
      <c r="N1346" s="106">
        <v>6336</v>
      </c>
      <c r="O1346" s="103" t="s">
        <v>2346</v>
      </c>
      <c r="P1346" s="101">
        <v>44305</v>
      </c>
      <c r="Q1346" s="103" t="s">
        <v>2336</v>
      </c>
      <c r="R1346" s="106">
        <v>6336</v>
      </c>
      <c r="S1346" s="102" t="s">
        <v>2813</v>
      </c>
      <c r="T1346" s="104"/>
      <c r="U1346" s="102" t="s">
        <v>11</v>
      </c>
      <c r="V1346" s="102" t="s">
        <v>12</v>
      </c>
      <c r="W1346" s="102" t="s">
        <v>13</v>
      </c>
      <c r="X1346" s="102" t="s">
        <v>14</v>
      </c>
      <c r="Y1346" s="108">
        <v>6281</v>
      </c>
      <c r="Z1346" s="108">
        <v>9221101</v>
      </c>
      <c r="AA1346" s="139">
        <v>3.1383737517831668E-2</v>
      </c>
      <c r="AB1346" s="115" t="s">
        <v>1384</v>
      </c>
    </row>
    <row r="1347" spans="1:28" ht="15" customHeight="1" x14ac:dyDescent="0.25">
      <c r="A1347" s="97" t="s">
        <v>1955</v>
      </c>
      <c r="B1347" s="98">
        <v>1</v>
      </c>
      <c r="C1347" s="99" t="s">
        <v>1564</v>
      </c>
      <c r="D1347" s="99" t="s">
        <v>272</v>
      </c>
      <c r="E1347" s="97" t="s">
        <v>4</v>
      </c>
      <c r="F1347" s="100" t="s">
        <v>468</v>
      </c>
      <c r="G1347" s="97" t="s">
        <v>469</v>
      </c>
      <c r="H1347" s="101">
        <v>44133</v>
      </c>
      <c r="I1347" s="101">
        <v>44305</v>
      </c>
      <c r="J1347" s="102" t="s">
        <v>1051</v>
      </c>
      <c r="K1347" s="103"/>
      <c r="L1347" s="104" t="s">
        <v>1455</v>
      </c>
      <c r="M1347" s="105">
        <v>0</v>
      </c>
      <c r="N1347" s="106">
        <v>5328</v>
      </c>
      <c r="O1347" s="103" t="s">
        <v>2347</v>
      </c>
      <c r="P1347" s="101">
        <v>44305</v>
      </c>
      <c r="Q1347" s="103" t="s">
        <v>2336</v>
      </c>
      <c r="R1347" s="106">
        <v>5328</v>
      </c>
      <c r="S1347" s="102" t="s">
        <v>2813</v>
      </c>
      <c r="T1347" s="104"/>
      <c r="U1347" s="102" t="s">
        <v>11</v>
      </c>
      <c r="V1347" s="102" t="s">
        <v>12</v>
      </c>
      <c r="W1347" s="102" t="s">
        <v>13</v>
      </c>
      <c r="X1347" s="102" t="s">
        <v>14</v>
      </c>
      <c r="Y1347" s="108">
        <v>6281</v>
      </c>
      <c r="Z1347" s="108">
        <v>9221101</v>
      </c>
      <c r="AA1347" s="109">
        <v>2.6390870185449358E-2</v>
      </c>
      <c r="AB1347" s="115" t="s">
        <v>1384</v>
      </c>
    </row>
    <row r="1348" spans="1:28" ht="15" customHeight="1" x14ac:dyDescent="0.25">
      <c r="A1348" s="97" t="s">
        <v>1955</v>
      </c>
      <c r="B1348" s="98">
        <v>1</v>
      </c>
      <c r="C1348" s="99" t="s">
        <v>1564</v>
      </c>
      <c r="D1348" s="99" t="s">
        <v>272</v>
      </c>
      <c r="E1348" s="97" t="s">
        <v>4</v>
      </c>
      <c r="F1348" s="100" t="s">
        <v>468</v>
      </c>
      <c r="G1348" s="97" t="s">
        <v>469</v>
      </c>
      <c r="H1348" s="101">
        <v>44133</v>
      </c>
      <c r="I1348" s="101">
        <v>44306</v>
      </c>
      <c r="J1348" s="102" t="s">
        <v>1051</v>
      </c>
      <c r="K1348" s="103"/>
      <c r="L1348" s="104" t="s">
        <v>1455</v>
      </c>
      <c r="M1348" s="105">
        <v>0</v>
      </c>
      <c r="N1348" s="106">
        <v>3600</v>
      </c>
      <c r="O1348" s="103" t="s">
        <v>2355</v>
      </c>
      <c r="P1348" s="101">
        <v>44306</v>
      </c>
      <c r="Q1348" s="103" t="s">
        <v>2353</v>
      </c>
      <c r="R1348" s="106">
        <v>3600</v>
      </c>
      <c r="S1348" s="102" t="s">
        <v>2813</v>
      </c>
      <c r="T1348" s="104"/>
      <c r="U1348" s="102" t="s">
        <v>11</v>
      </c>
      <c r="V1348" s="102" t="s">
        <v>12</v>
      </c>
      <c r="W1348" s="102" t="s">
        <v>13</v>
      </c>
      <c r="X1348" s="102" t="s">
        <v>14</v>
      </c>
      <c r="Y1348" s="108">
        <v>6281</v>
      </c>
      <c r="Z1348" s="108">
        <v>9221101</v>
      </c>
      <c r="AA1348" s="139">
        <v>1.783166904422254E-2</v>
      </c>
      <c r="AB1348" s="115" t="s">
        <v>1384</v>
      </c>
    </row>
    <row r="1349" spans="1:28" ht="15" customHeight="1" x14ac:dyDescent="0.25">
      <c r="A1349" s="97" t="s">
        <v>1955</v>
      </c>
      <c r="B1349" s="98">
        <v>1</v>
      </c>
      <c r="C1349" s="99" t="s">
        <v>1564</v>
      </c>
      <c r="D1349" s="99" t="s">
        <v>272</v>
      </c>
      <c r="E1349" s="97" t="s">
        <v>4</v>
      </c>
      <c r="F1349" s="100" t="s">
        <v>468</v>
      </c>
      <c r="G1349" s="97" t="s">
        <v>469</v>
      </c>
      <c r="H1349" s="101">
        <v>44133</v>
      </c>
      <c r="I1349" s="101">
        <v>44342</v>
      </c>
      <c r="J1349" s="102" t="s">
        <v>1051</v>
      </c>
      <c r="K1349" s="103"/>
      <c r="L1349" s="104" t="s">
        <v>1455</v>
      </c>
      <c r="M1349" s="105">
        <v>0</v>
      </c>
      <c r="N1349" s="106">
        <v>6336</v>
      </c>
      <c r="O1349" s="103" t="s">
        <v>2585</v>
      </c>
      <c r="P1349" s="101">
        <v>44342</v>
      </c>
      <c r="Q1349" s="103" t="s">
        <v>2586</v>
      </c>
      <c r="R1349" s="106">
        <v>6336</v>
      </c>
      <c r="S1349" s="102" t="s">
        <v>2813</v>
      </c>
      <c r="T1349" s="104"/>
      <c r="U1349" s="102" t="s">
        <v>11</v>
      </c>
      <c r="V1349" s="102" t="s">
        <v>12</v>
      </c>
      <c r="W1349" s="102" t="s">
        <v>13</v>
      </c>
      <c r="X1349" s="102" t="s">
        <v>14</v>
      </c>
      <c r="Y1349" s="108">
        <v>6281</v>
      </c>
      <c r="Z1349" s="108">
        <v>9221101</v>
      </c>
      <c r="AA1349" s="139">
        <v>3.1383737517831668E-2</v>
      </c>
      <c r="AB1349" s="115" t="s">
        <v>1384</v>
      </c>
    </row>
    <row r="1350" spans="1:28" ht="15" customHeight="1" x14ac:dyDescent="0.25">
      <c r="A1350" s="97" t="s">
        <v>1955</v>
      </c>
      <c r="B1350" s="98">
        <v>1</v>
      </c>
      <c r="C1350" s="99" t="s">
        <v>1564</v>
      </c>
      <c r="D1350" s="99" t="s">
        <v>272</v>
      </c>
      <c r="E1350" s="97" t="s">
        <v>4</v>
      </c>
      <c r="F1350" s="100" t="s">
        <v>468</v>
      </c>
      <c r="G1350" s="97" t="s">
        <v>469</v>
      </c>
      <c r="H1350" s="101">
        <v>44133</v>
      </c>
      <c r="I1350" s="101">
        <v>44370</v>
      </c>
      <c r="J1350" s="102" t="s">
        <v>1051</v>
      </c>
      <c r="K1350" s="103"/>
      <c r="L1350" s="104" t="s">
        <v>1455</v>
      </c>
      <c r="M1350" s="105">
        <v>0</v>
      </c>
      <c r="N1350" s="106">
        <v>8640</v>
      </c>
      <c r="O1350" s="103" t="s">
        <v>2706</v>
      </c>
      <c r="P1350" s="101">
        <v>44370</v>
      </c>
      <c r="Q1350" s="103" t="s">
        <v>2705</v>
      </c>
      <c r="R1350" s="106">
        <v>8640</v>
      </c>
      <c r="S1350" s="102" t="s">
        <v>2813</v>
      </c>
      <c r="T1350" s="104"/>
      <c r="U1350" s="102" t="s">
        <v>11</v>
      </c>
      <c r="V1350" s="102" t="s">
        <v>12</v>
      </c>
      <c r="W1350" s="102" t="s">
        <v>13</v>
      </c>
      <c r="X1350" s="102" t="s">
        <v>14</v>
      </c>
      <c r="Y1350" s="108">
        <v>6281</v>
      </c>
      <c r="Z1350" s="108">
        <v>9221101</v>
      </c>
      <c r="AA1350" s="139">
        <v>4.2796005706134094E-2</v>
      </c>
      <c r="AB1350" s="115" t="s">
        <v>1384</v>
      </c>
    </row>
    <row r="1351" spans="1:28" ht="15" customHeight="1" x14ac:dyDescent="0.25">
      <c r="A1351" s="97" t="s">
        <v>1955</v>
      </c>
      <c r="B1351" s="98">
        <v>1</v>
      </c>
      <c r="C1351" s="99" t="s">
        <v>1564</v>
      </c>
      <c r="D1351" s="99" t="s">
        <v>272</v>
      </c>
      <c r="E1351" s="97" t="s">
        <v>4</v>
      </c>
      <c r="F1351" s="100" t="s">
        <v>468</v>
      </c>
      <c r="G1351" s="99" t="s">
        <v>469</v>
      </c>
      <c r="H1351" s="101">
        <v>44133</v>
      </c>
      <c r="I1351" s="101">
        <v>44448</v>
      </c>
      <c r="J1351" s="102" t="s">
        <v>1051</v>
      </c>
      <c r="K1351" s="103"/>
      <c r="L1351" s="104" t="s">
        <v>1455</v>
      </c>
      <c r="M1351" s="105">
        <v>0</v>
      </c>
      <c r="N1351" s="106">
        <v>9504</v>
      </c>
      <c r="O1351" s="103" t="s">
        <v>2984</v>
      </c>
      <c r="P1351" s="101">
        <v>44448</v>
      </c>
      <c r="Q1351" s="103" t="s">
        <v>2981</v>
      </c>
      <c r="R1351" s="106">
        <v>9504</v>
      </c>
      <c r="S1351" s="110" t="s">
        <v>2813</v>
      </c>
      <c r="T1351" s="104"/>
      <c r="U1351" s="102" t="s">
        <v>11</v>
      </c>
      <c r="V1351" s="102" t="s">
        <v>12</v>
      </c>
      <c r="W1351" s="102" t="s">
        <v>13</v>
      </c>
      <c r="X1351" s="102" t="s">
        <v>14</v>
      </c>
      <c r="Y1351" s="108">
        <v>6281</v>
      </c>
      <c r="Z1351" s="108">
        <v>9221101</v>
      </c>
      <c r="AA1351" s="139">
        <v>4.7075606276747506E-2</v>
      </c>
      <c r="AB1351" s="111" t="s">
        <v>1384</v>
      </c>
    </row>
    <row r="1352" spans="1:28" ht="15" customHeight="1" x14ac:dyDescent="0.25">
      <c r="A1352" s="97" t="s">
        <v>1955</v>
      </c>
      <c r="B1352" s="98">
        <v>1</v>
      </c>
      <c r="C1352" s="99" t="s">
        <v>1564</v>
      </c>
      <c r="D1352" s="97" t="s">
        <v>272</v>
      </c>
      <c r="E1352" s="97" t="s">
        <v>4</v>
      </c>
      <c r="F1352" s="99" t="s">
        <v>468</v>
      </c>
      <c r="G1352" s="99" t="s">
        <v>469</v>
      </c>
      <c r="H1352" s="101">
        <v>44133</v>
      </c>
      <c r="I1352" s="101">
        <v>44448</v>
      </c>
      <c r="J1352" s="102" t="s">
        <v>2726</v>
      </c>
      <c r="K1352" s="103"/>
      <c r="L1352" s="104" t="s">
        <v>1455</v>
      </c>
      <c r="M1352" s="105">
        <v>0</v>
      </c>
      <c r="N1352" s="105">
        <v>9072</v>
      </c>
      <c r="O1352" s="103" t="s">
        <v>2985</v>
      </c>
      <c r="P1352" s="101">
        <v>44448</v>
      </c>
      <c r="Q1352" s="103" t="s">
        <v>2983</v>
      </c>
      <c r="R1352" s="105">
        <v>9072</v>
      </c>
      <c r="S1352" s="110" t="s">
        <v>2813</v>
      </c>
      <c r="T1352" s="97"/>
      <c r="U1352" s="102" t="s">
        <v>11</v>
      </c>
      <c r="V1352" s="102" t="s">
        <v>12</v>
      </c>
      <c r="W1352" s="102" t="s">
        <v>13</v>
      </c>
      <c r="X1352" s="102" t="s">
        <v>14</v>
      </c>
      <c r="Y1352" s="113">
        <v>6281</v>
      </c>
      <c r="Z1352" s="113">
        <v>9221101</v>
      </c>
      <c r="AA1352" s="139">
        <v>4.49358059914408E-2</v>
      </c>
      <c r="AB1352" s="99" t="s">
        <v>1384</v>
      </c>
    </row>
    <row r="1353" spans="1:28" ht="15" customHeight="1" x14ac:dyDescent="0.25">
      <c r="A1353" s="97" t="s">
        <v>1955</v>
      </c>
      <c r="B1353" s="98">
        <v>1</v>
      </c>
      <c r="C1353" s="99" t="s">
        <v>1564</v>
      </c>
      <c r="D1353" s="97" t="s">
        <v>272</v>
      </c>
      <c r="E1353" s="97" t="s">
        <v>4</v>
      </c>
      <c r="F1353" s="99" t="s">
        <v>468</v>
      </c>
      <c r="G1353" s="99" t="s">
        <v>469</v>
      </c>
      <c r="H1353" s="101">
        <v>44133</v>
      </c>
      <c r="I1353" s="101">
        <v>44461</v>
      </c>
      <c r="J1353" s="102" t="s">
        <v>2726</v>
      </c>
      <c r="K1353" s="103"/>
      <c r="L1353" s="104" t="s">
        <v>1455</v>
      </c>
      <c r="M1353" s="105">
        <v>0</v>
      </c>
      <c r="N1353" s="105">
        <v>288</v>
      </c>
      <c r="O1353" s="103" t="s">
        <v>3002</v>
      </c>
      <c r="P1353" s="101">
        <v>44461</v>
      </c>
      <c r="Q1353" s="103" t="s">
        <v>3001</v>
      </c>
      <c r="R1353" s="105">
        <v>288</v>
      </c>
      <c r="S1353" s="110" t="s">
        <v>2813</v>
      </c>
      <c r="T1353" s="97"/>
      <c r="U1353" s="102" t="s">
        <v>11</v>
      </c>
      <c r="V1353" s="102" t="s">
        <v>12</v>
      </c>
      <c r="W1353" s="102" t="s">
        <v>13</v>
      </c>
      <c r="X1353" s="102" t="s">
        <v>14</v>
      </c>
      <c r="Y1353" s="113">
        <v>6281</v>
      </c>
      <c r="Z1353" s="113">
        <v>9221101</v>
      </c>
      <c r="AA1353" s="139">
        <v>1.4265335235378032E-3</v>
      </c>
      <c r="AB1353" s="99" t="s">
        <v>1384</v>
      </c>
    </row>
    <row r="1354" spans="1:28" ht="15" customHeight="1" x14ac:dyDescent="0.25">
      <c r="A1354" s="97" t="s">
        <v>1955</v>
      </c>
      <c r="B1354" s="98">
        <v>1</v>
      </c>
      <c r="C1354" s="99" t="s">
        <v>1564</v>
      </c>
      <c r="D1354" s="99" t="s">
        <v>272</v>
      </c>
      <c r="E1354" s="97" t="s">
        <v>4</v>
      </c>
      <c r="F1354" s="100" t="s">
        <v>468</v>
      </c>
      <c r="G1354" s="97" t="s">
        <v>469</v>
      </c>
      <c r="H1354" s="101">
        <v>44133</v>
      </c>
      <c r="I1354" s="101">
        <v>45849</v>
      </c>
      <c r="J1354" s="102" t="s">
        <v>2726</v>
      </c>
      <c r="K1354" s="103" t="s">
        <v>1393</v>
      </c>
      <c r="L1354" s="104" t="s">
        <v>1455</v>
      </c>
      <c r="M1354" s="105">
        <v>35856</v>
      </c>
      <c r="N1354" s="106">
        <v>35856</v>
      </c>
      <c r="O1354" s="103"/>
      <c r="P1354" s="101"/>
      <c r="Q1354" s="103"/>
      <c r="R1354" s="106">
        <v>0</v>
      </c>
      <c r="S1354" s="102" t="s">
        <v>2813</v>
      </c>
      <c r="T1354" s="104"/>
      <c r="U1354" s="102" t="s">
        <v>11</v>
      </c>
      <c r="V1354" s="102" t="s">
        <v>12</v>
      </c>
      <c r="W1354" s="102" t="s">
        <v>13</v>
      </c>
      <c r="X1354" s="102" t="s">
        <v>14</v>
      </c>
      <c r="Y1354" s="108">
        <v>6281</v>
      </c>
      <c r="Z1354" s="108">
        <v>9221101</v>
      </c>
      <c r="AA1354" s="139">
        <v>0</v>
      </c>
      <c r="AB1354" s="115" t="s">
        <v>1384</v>
      </c>
    </row>
    <row r="1355" spans="1:28" ht="15" customHeight="1" x14ac:dyDescent="0.25">
      <c r="A1355" s="97" t="s">
        <v>1958</v>
      </c>
      <c r="B1355" s="98">
        <v>1</v>
      </c>
      <c r="C1355" s="97" t="s">
        <v>1570</v>
      </c>
      <c r="D1355" s="99" t="s">
        <v>272</v>
      </c>
      <c r="E1355" s="97" t="s">
        <v>4</v>
      </c>
      <c r="F1355" s="100" t="s">
        <v>1366</v>
      </c>
      <c r="G1355" s="97" t="s">
        <v>1365</v>
      </c>
      <c r="H1355" s="101">
        <v>44124</v>
      </c>
      <c r="I1355" s="101">
        <v>44132</v>
      </c>
      <c r="J1355" s="102" t="s">
        <v>1051</v>
      </c>
      <c r="K1355" s="103"/>
      <c r="L1355" s="104" t="s">
        <v>1419</v>
      </c>
      <c r="M1355" s="105">
        <v>0</v>
      </c>
      <c r="N1355" s="106">
        <v>265.10000000000002</v>
      </c>
      <c r="O1355" s="103"/>
      <c r="P1355" s="101"/>
      <c r="Q1355" s="103"/>
      <c r="R1355" s="106">
        <v>265.10000000000002</v>
      </c>
      <c r="S1355" s="102" t="s">
        <v>2813</v>
      </c>
      <c r="T1355" s="104"/>
      <c r="U1355" s="102" t="s">
        <v>11</v>
      </c>
      <c r="V1355" s="102" t="s">
        <v>12</v>
      </c>
      <c r="W1355" s="102" t="s">
        <v>1440</v>
      </c>
      <c r="X1355" s="102" t="s">
        <v>1441</v>
      </c>
      <c r="Y1355" s="108">
        <v>4300</v>
      </c>
      <c r="Z1355" s="108">
        <v>9221101</v>
      </c>
      <c r="AA1355" s="139">
        <v>1</v>
      </c>
      <c r="AB1355" s="115" t="s">
        <v>1423</v>
      </c>
    </row>
    <row r="1356" spans="1:28" ht="15" customHeight="1" x14ac:dyDescent="0.25">
      <c r="A1356" s="97" t="s">
        <v>1958</v>
      </c>
      <c r="B1356" s="98">
        <v>1</v>
      </c>
      <c r="C1356" s="97" t="s">
        <v>1570</v>
      </c>
      <c r="D1356" s="99" t="s">
        <v>272</v>
      </c>
      <c r="E1356" s="97" t="s">
        <v>4</v>
      </c>
      <c r="F1356" s="100" t="s">
        <v>1366</v>
      </c>
      <c r="G1356" s="97" t="s">
        <v>1365</v>
      </c>
      <c r="H1356" s="101">
        <v>44124</v>
      </c>
      <c r="I1356" s="101">
        <v>44152</v>
      </c>
      <c r="J1356" s="102" t="s">
        <v>1051</v>
      </c>
      <c r="K1356" s="103"/>
      <c r="L1356" s="104" t="s">
        <v>1424</v>
      </c>
      <c r="M1356" s="105">
        <v>0</v>
      </c>
      <c r="N1356" s="106">
        <v>180.27</v>
      </c>
      <c r="O1356" s="103"/>
      <c r="P1356" s="101"/>
      <c r="Q1356" s="103"/>
      <c r="R1356" s="106">
        <v>180.27</v>
      </c>
      <c r="S1356" s="102" t="s">
        <v>2813</v>
      </c>
      <c r="T1356" s="104"/>
      <c r="U1356" s="102" t="s">
        <v>11</v>
      </c>
      <c r="V1356" s="102" t="s">
        <v>12</v>
      </c>
      <c r="W1356" s="102" t="s">
        <v>1440</v>
      </c>
      <c r="X1356" s="102" t="s">
        <v>1441</v>
      </c>
      <c r="Y1356" s="108">
        <v>4300</v>
      </c>
      <c r="Z1356" s="108">
        <v>9221101</v>
      </c>
      <c r="AA1356" s="139">
        <v>1</v>
      </c>
      <c r="AB1356" s="115" t="s">
        <v>1425</v>
      </c>
    </row>
    <row r="1357" spans="1:28" ht="15" customHeight="1" x14ac:dyDescent="0.25">
      <c r="A1357" s="97" t="s">
        <v>1958</v>
      </c>
      <c r="B1357" s="98">
        <v>1</v>
      </c>
      <c r="C1357" s="97" t="s">
        <v>1570</v>
      </c>
      <c r="D1357" s="97" t="s">
        <v>272</v>
      </c>
      <c r="E1357" s="97" t="s">
        <v>4</v>
      </c>
      <c r="F1357" s="97" t="s">
        <v>1366</v>
      </c>
      <c r="G1357" s="99" t="s">
        <v>1530</v>
      </c>
      <c r="H1357" s="101">
        <v>44173</v>
      </c>
      <c r="I1357" s="101">
        <v>44175</v>
      </c>
      <c r="J1357" s="102" t="s">
        <v>1051</v>
      </c>
      <c r="K1357" s="103"/>
      <c r="L1357" s="99" t="s">
        <v>1590</v>
      </c>
      <c r="M1357" s="105">
        <v>0</v>
      </c>
      <c r="N1357" s="114">
        <v>759.34</v>
      </c>
      <c r="O1357" s="103"/>
      <c r="P1357" s="101"/>
      <c r="Q1357" s="103"/>
      <c r="R1357" s="105">
        <v>759.34</v>
      </c>
      <c r="S1357" s="110" t="s">
        <v>2813</v>
      </c>
      <c r="T1357" s="103"/>
      <c r="U1357" s="102" t="s">
        <v>11</v>
      </c>
      <c r="V1357" s="102" t="s">
        <v>12</v>
      </c>
      <c r="W1357" s="102" t="s">
        <v>1440</v>
      </c>
      <c r="X1357" s="102" t="s">
        <v>1441</v>
      </c>
      <c r="Y1357" s="113">
        <v>4300</v>
      </c>
      <c r="Z1357" s="113">
        <v>9221101</v>
      </c>
      <c r="AA1357" s="139">
        <v>1</v>
      </c>
      <c r="AB1357" s="118" t="s">
        <v>1550</v>
      </c>
    </row>
    <row r="1358" spans="1:28" ht="15" customHeight="1" x14ac:dyDescent="0.25">
      <c r="A1358" s="97" t="s">
        <v>1958</v>
      </c>
      <c r="B1358" s="98">
        <v>1</v>
      </c>
      <c r="C1358" s="97" t="s">
        <v>1570</v>
      </c>
      <c r="D1358" s="99" t="s">
        <v>272</v>
      </c>
      <c r="E1358" s="97" t="s">
        <v>4</v>
      </c>
      <c r="F1358" s="100" t="s">
        <v>1366</v>
      </c>
      <c r="G1358" s="97" t="s">
        <v>1365</v>
      </c>
      <c r="H1358" s="101">
        <v>44231</v>
      </c>
      <c r="I1358" s="101">
        <v>44237</v>
      </c>
      <c r="J1358" s="102" t="s">
        <v>1051</v>
      </c>
      <c r="K1358" s="112"/>
      <c r="L1358" s="99" t="s">
        <v>1695</v>
      </c>
      <c r="M1358" s="105">
        <v>0</v>
      </c>
      <c r="N1358" s="105">
        <v>648.09</v>
      </c>
      <c r="O1358" s="103"/>
      <c r="P1358" s="101"/>
      <c r="Q1358" s="103"/>
      <c r="R1358" s="106">
        <v>648.09</v>
      </c>
      <c r="S1358" s="110" t="s">
        <v>2813</v>
      </c>
      <c r="T1358" s="104"/>
      <c r="U1358" s="102" t="s">
        <v>11</v>
      </c>
      <c r="V1358" s="102" t="s">
        <v>12</v>
      </c>
      <c r="W1358" s="102" t="s">
        <v>1440</v>
      </c>
      <c r="X1358" s="102" t="s">
        <v>1441</v>
      </c>
      <c r="Y1358" s="113">
        <v>4300</v>
      </c>
      <c r="Z1358" s="113">
        <v>9221101</v>
      </c>
      <c r="AA1358" s="139">
        <v>1</v>
      </c>
      <c r="AB1358" s="99" t="s">
        <v>1696</v>
      </c>
    </row>
    <row r="1359" spans="1:28" ht="15" customHeight="1" x14ac:dyDescent="0.25">
      <c r="A1359" s="97" t="s">
        <v>1952</v>
      </c>
      <c r="B1359" s="98">
        <v>1</v>
      </c>
      <c r="C1359" s="97" t="s">
        <v>318</v>
      </c>
      <c r="D1359" s="99" t="s">
        <v>272</v>
      </c>
      <c r="E1359" s="97" t="s">
        <v>4</v>
      </c>
      <c r="F1359" s="100" t="s">
        <v>564</v>
      </c>
      <c r="G1359" s="97" t="s">
        <v>318</v>
      </c>
      <c r="H1359" s="101">
        <v>44018</v>
      </c>
      <c r="I1359" s="101">
        <v>44137</v>
      </c>
      <c r="J1359" s="102" t="s">
        <v>1051</v>
      </c>
      <c r="K1359" s="112" t="s">
        <v>1071</v>
      </c>
      <c r="L1359" s="99" t="s">
        <v>1072</v>
      </c>
      <c r="M1359" s="105">
        <v>0</v>
      </c>
      <c r="N1359" s="105">
        <v>3500</v>
      </c>
      <c r="O1359" s="103">
        <v>3955</v>
      </c>
      <c r="P1359" s="101">
        <v>44137</v>
      </c>
      <c r="Q1359" s="103" t="s">
        <v>1396</v>
      </c>
      <c r="R1359" s="106">
        <v>3500</v>
      </c>
      <c r="S1359" s="110" t="s">
        <v>2813</v>
      </c>
      <c r="T1359" s="104"/>
      <c r="U1359" s="102" t="s">
        <v>11</v>
      </c>
      <c r="V1359" s="102" t="s">
        <v>12</v>
      </c>
      <c r="W1359" s="102" t="s">
        <v>13</v>
      </c>
      <c r="X1359" s="102" t="s">
        <v>14</v>
      </c>
      <c r="Y1359" s="113">
        <v>5600</v>
      </c>
      <c r="Z1359" s="113">
        <v>9221101</v>
      </c>
      <c r="AA1359" s="139">
        <v>1</v>
      </c>
      <c r="AB1359" s="99" t="s">
        <v>2867</v>
      </c>
    </row>
    <row r="1360" spans="1:28" ht="15" customHeight="1" x14ac:dyDescent="0.25">
      <c r="A1360" s="97" t="s">
        <v>1952</v>
      </c>
      <c r="B1360" s="98">
        <v>1</v>
      </c>
      <c r="C1360" s="97" t="s">
        <v>318</v>
      </c>
      <c r="D1360" s="99" t="s">
        <v>272</v>
      </c>
      <c r="E1360" s="97" t="s">
        <v>4</v>
      </c>
      <c r="F1360" s="100" t="s">
        <v>564</v>
      </c>
      <c r="G1360" s="97" t="s">
        <v>318</v>
      </c>
      <c r="H1360" s="101">
        <v>44133</v>
      </c>
      <c r="I1360" s="101">
        <v>44211</v>
      </c>
      <c r="J1360" s="102" t="s">
        <v>1051</v>
      </c>
      <c r="K1360" s="112" t="s">
        <v>1394</v>
      </c>
      <c r="L1360" s="99" t="s">
        <v>1585</v>
      </c>
      <c r="M1360" s="105">
        <v>0</v>
      </c>
      <c r="N1360" s="105">
        <v>1500</v>
      </c>
      <c r="O1360" s="103">
        <v>4055</v>
      </c>
      <c r="P1360" s="101">
        <v>44211</v>
      </c>
      <c r="Q1360" s="103" t="s">
        <v>1630</v>
      </c>
      <c r="R1360" s="106">
        <v>1500</v>
      </c>
      <c r="S1360" s="110" t="s">
        <v>2813</v>
      </c>
      <c r="T1360" s="104"/>
      <c r="U1360" s="102" t="s">
        <v>11</v>
      </c>
      <c r="V1360" s="102" t="s">
        <v>12</v>
      </c>
      <c r="W1360" s="102" t="s">
        <v>13</v>
      </c>
      <c r="X1360" s="102" t="s">
        <v>14</v>
      </c>
      <c r="Y1360" s="113">
        <v>5600</v>
      </c>
      <c r="Z1360" s="113">
        <v>9221101</v>
      </c>
      <c r="AA1360" s="139">
        <v>1</v>
      </c>
      <c r="AB1360" s="99" t="s">
        <v>2283</v>
      </c>
    </row>
    <row r="1361" spans="1:28" ht="15" customHeight="1" x14ac:dyDescent="0.25">
      <c r="A1361" s="97" t="s">
        <v>2454</v>
      </c>
      <c r="B1361" s="98">
        <v>1</v>
      </c>
      <c r="C1361" s="97" t="s">
        <v>1655</v>
      </c>
      <c r="D1361" s="99" t="s">
        <v>272</v>
      </c>
      <c r="E1361" s="97" t="s">
        <v>1043</v>
      </c>
      <c r="F1361" s="100" t="s">
        <v>418</v>
      </c>
      <c r="G1361" s="97" t="s">
        <v>3138</v>
      </c>
      <c r="H1361" s="101">
        <v>43865</v>
      </c>
      <c r="I1361" s="101">
        <v>43874</v>
      </c>
      <c r="J1361" s="102" t="s">
        <v>6</v>
      </c>
      <c r="K1361" s="112" t="s">
        <v>609</v>
      </c>
      <c r="L1361" s="99" t="s">
        <v>2597</v>
      </c>
      <c r="M1361" s="105">
        <v>0</v>
      </c>
      <c r="N1361" s="105">
        <v>1050</v>
      </c>
      <c r="O1361" s="103" t="s">
        <v>271</v>
      </c>
      <c r="P1361" s="101">
        <v>43874</v>
      </c>
      <c r="Q1361" s="103" t="s">
        <v>628</v>
      </c>
      <c r="R1361" s="106">
        <v>1050</v>
      </c>
      <c r="S1361" s="110" t="s">
        <v>2453</v>
      </c>
      <c r="T1361" s="104"/>
      <c r="U1361" s="102" t="s">
        <v>11</v>
      </c>
      <c r="V1361" s="102" t="s">
        <v>12</v>
      </c>
      <c r="W1361" s="102" t="s">
        <v>13</v>
      </c>
      <c r="X1361" s="102" t="s">
        <v>14</v>
      </c>
      <c r="Y1361" s="113">
        <v>6230</v>
      </c>
      <c r="Z1361" s="113">
        <v>9211104</v>
      </c>
      <c r="AA1361" s="139">
        <v>1</v>
      </c>
      <c r="AB1361" s="99" t="s">
        <v>3036</v>
      </c>
    </row>
    <row r="1362" spans="1:28" ht="15" customHeight="1" x14ac:dyDescent="0.25">
      <c r="A1362" s="97" t="s">
        <v>1962</v>
      </c>
      <c r="B1362" s="98">
        <v>1</v>
      </c>
      <c r="C1362" s="97" t="s">
        <v>318</v>
      </c>
      <c r="D1362" s="99" t="s">
        <v>272</v>
      </c>
      <c r="E1362" s="97" t="s">
        <v>1043</v>
      </c>
      <c r="F1362" s="100" t="s">
        <v>334</v>
      </c>
      <c r="G1362" s="97" t="s">
        <v>318</v>
      </c>
      <c r="H1362" s="101">
        <v>43697</v>
      </c>
      <c r="I1362" s="101">
        <v>43871</v>
      </c>
      <c r="J1362" s="102" t="s">
        <v>6</v>
      </c>
      <c r="K1362" s="112" t="s">
        <v>340</v>
      </c>
      <c r="L1362" s="99" t="s">
        <v>341</v>
      </c>
      <c r="M1362" s="105">
        <v>0</v>
      </c>
      <c r="N1362" s="105">
        <v>11000</v>
      </c>
      <c r="O1362" s="103">
        <v>5000191</v>
      </c>
      <c r="P1362" s="101">
        <v>43871</v>
      </c>
      <c r="Q1362" s="103" t="s">
        <v>615</v>
      </c>
      <c r="R1362" s="106">
        <v>11000</v>
      </c>
      <c r="S1362" s="110" t="s">
        <v>2453</v>
      </c>
      <c r="T1362" s="104"/>
      <c r="U1362" s="102" t="s">
        <v>11</v>
      </c>
      <c r="V1362" s="102" t="s">
        <v>12</v>
      </c>
      <c r="W1362" s="102" t="s">
        <v>13</v>
      </c>
      <c r="X1362" s="102" t="s">
        <v>14</v>
      </c>
      <c r="Y1362" s="113">
        <v>6150</v>
      </c>
      <c r="Z1362" s="113">
        <v>9221104</v>
      </c>
      <c r="AA1362" s="139">
        <v>1</v>
      </c>
      <c r="AB1362" s="99" t="s">
        <v>963</v>
      </c>
    </row>
    <row r="1363" spans="1:28" ht="15" customHeight="1" x14ac:dyDescent="0.25">
      <c r="A1363" s="97" t="s">
        <v>2743</v>
      </c>
      <c r="B1363" s="98">
        <v>1</v>
      </c>
      <c r="C1363" s="97" t="s">
        <v>1655</v>
      </c>
      <c r="D1363" s="97" t="s">
        <v>272</v>
      </c>
      <c r="E1363" s="97" t="s">
        <v>1266</v>
      </c>
      <c r="F1363" s="100" t="s">
        <v>1609</v>
      </c>
      <c r="G1363" s="97" t="s">
        <v>3138</v>
      </c>
      <c r="H1363" s="101">
        <v>44398</v>
      </c>
      <c r="I1363" s="101">
        <v>44412</v>
      </c>
      <c r="J1363" s="102" t="s">
        <v>2726</v>
      </c>
      <c r="K1363" s="103" t="s">
        <v>2741</v>
      </c>
      <c r="L1363" s="104" t="s">
        <v>2782</v>
      </c>
      <c r="M1363" s="105">
        <v>0</v>
      </c>
      <c r="N1363" s="106">
        <v>1720</v>
      </c>
      <c r="O1363" s="103">
        <v>12681</v>
      </c>
      <c r="P1363" s="101">
        <v>44412</v>
      </c>
      <c r="Q1363" s="103" t="s">
        <v>2785</v>
      </c>
      <c r="R1363" s="106">
        <v>1720</v>
      </c>
      <c r="S1363" s="110" t="s">
        <v>1260</v>
      </c>
      <c r="T1363" s="104"/>
      <c r="U1363" s="102" t="s">
        <v>11</v>
      </c>
      <c r="V1363" s="102" t="s">
        <v>12</v>
      </c>
      <c r="W1363" s="102" t="s">
        <v>13</v>
      </c>
      <c r="X1363" s="102" t="s">
        <v>14</v>
      </c>
      <c r="Y1363" s="108">
        <v>6230</v>
      </c>
      <c r="Z1363" s="113">
        <v>9221103</v>
      </c>
      <c r="AA1363" s="139">
        <v>0.5423728813559322</v>
      </c>
      <c r="AB1363" s="111" t="s">
        <v>2744</v>
      </c>
    </row>
    <row r="1364" spans="1:28" ht="15" customHeight="1" x14ac:dyDescent="0.25">
      <c r="A1364" s="97" t="s">
        <v>1964</v>
      </c>
      <c r="B1364" s="98">
        <v>1</v>
      </c>
      <c r="C1364" s="97" t="s">
        <v>1571</v>
      </c>
      <c r="D1364" s="97" t="s">
        <v>272</v>
      </c>
      <c r="E1364" s="97" t="s">
        <v>1266</v>
      </c>
      <c r="F1364" s="100" t="s">
        <v>395</v>
      </c>
      <c r="G1364" s="97" t="s">
        <v>351</v>
      </c>
      <c r="H1364" s="101">
        <v>43282</v>
      </c>
      <c r="I1364" s="101">
        <v>44203</v>
      </c>
      <c r="J1364" s="102" t="s">
        <v>1051</v>
      </c>
      <c r="K1364" s="103"/>
      <c r="L1364" s="104" t="s">
        <v>1270</v>
      </c>
      <c r="M1364" s="105">
        <v>0</v>
      </c>
      <c r="N1364" s="106">
        <v>2375</v>
      </c>
      <c r="O1364" s="103">
        <v>28121</v>
      </c>
      <c r="P1364" s="101">
        <v>44203</v>
      </c>
      <c r="Q1364" s="103" t="s">
        <v>1602</v>
      </c>
      <c r="R1364" s="106">
        <v>2375</v>
      </c>
      <c r="S1364" s="110" t="s">
        <v>1260</v>
      </c>
      <c r="T1364" s="104"/>
      <c r="U1364" s="102" t="s">
        <v>11</v>
      </c>
      <c r="V1364" s="102" t="s">
        <v>12</v>
      </c>
      <c r="W1364" s="102" t="s">
        <v>13</v>
      </c>
      <c r="X1364" s="102" t="s">
        <v>14</v>
      </c>
      <c r="Y1364" s="108">
        <v>6210</v>
      </c>
      <c r="Z1364" s="113">
        <v>9221103</v>
      </c>
      <c r="AA1364" s="139">
        <v>1.3860519404727167E-2</v>
      </c>
      <c r="AB1364" s="111" t="s">
        <v>3196</v>
      </c>
    </row>
    <row r="1365" spans="1:28" ht="15" customHeight="1" x14ac:dyDescent="0.25">
      <c r="A1365" s="97" t="s">
        <v>1964</v>
      </c>
      <c r="B1365" s="98">
        <v>1</v>
      </c>
      <c r="C1365" s="97" t="s">
        <v>1571</v>
      </c>
      <c r="D1365" s="97" t="s">
        <v>272</v>
      </c>
      <c r="E1365" s="97" t="s">
        <v>1266</v>
      </c>
      <c r="F1365" s="100" t="s">
        <v>395</v>
      </c>
      <c r="G1365" s="97" t="s">
        <v>351</v>
      </c>
      <c r="H1365" s="101">
        <v>43282</v>
      </c>
      <c r="I1365" s="101">
        <v>44232</v>
      </c>
      <c r="J1365" s="102" t="s">
        <v>1051</v>
      </c>
      <c r="K1365" s="103"/>
      <c r="L1365" s="104" t="s">
        <v>1270</v>
      </c>
      <c r="M1365" s="105">
        <v>0</v>
      </c>
      <c r="N1365" s="106">
        <v>2375</v>
      </c>
      <c r="O1365" s="103">
        <v>28226</v>
      </c>
      <c r="P1365" s="101">
        <v>44232</v>
      </c>
      <c r="Q1365" s="103" t="s">
        <v>1706</v>
      </c>
      <c r="R1365" s="106">
        <v>2375</v>
      </c>
      <c r="S1365" s="110" t="s">
        <v>1260</v>
      </c>
      <c r="T1365" s="104"/>
      <c r="U1365" s="102" t="s">
        <v>11</v>
      </c>
      <c r="V1365" s="102" t="s">
        <v>12</v>
      </c>
      <c r="W1365" s="102" t="s">
        <v>13</v>
      </c>
      <c r="X1365" s="102" t="s">
        <v>14</v>
      </c>
      <c r="Y1365" s="108">
        <v>6210</v>
      </c>
      <c r="Z1365" s="113">
        <v>9221103</v>
      </c>
      <c r="AA1365" s="139">
        <v>1.3860519404727167E-2</v>
      </c>
      <c r="AB1365" s="111" t="s">
        <v>3196</v>
      </c>
    </row>
    <row r="1366" spans="1:28" ht="15" customHeight="1" x14ac:dyDescent="0.25">
      <c r="A1366" s="97" t="s">
        <v>1964</v>
      </c>
      <c r="B1366" s="98">
        <v>1</v>
      </c>
      <c r="C1366" s="97" t="s">
        <v>1571</v>
      </c>
      <c r="D1366" s="97" t="s">
        <v>272</v>
      </c>
      <c r="E1366" s="97" t="s">
        <v>1266</v>
      </c>
      <c r="F1366" s="100" t="s">
        <v>395</v>
      </c>
      <c r="G1366" s="97" t="s">
        <v>351</v>
      </c>
      <c r="H1366" s="101">
        <v>43282</v>
      </c>
      <c r="I1366" s="101">
        <v>44279</v>
      </c>
      <c r="J1366" s="102" t="s">
        <v>1051</v>
      </c>
      <c r="K1366" s="103"/>
      <c r="L1366" s="104" t="s">
        <v>1270</v>
      </c>
      <c r="M1366" s="105">
        <v>0</v>
      </c>
      <c r="N1366" s="106">
        <v>2375</v>
      </c>
      <c r="O1366" s="103">
        <v>28379</v>
      </c>
      <c r="P1366" s="101">
        <v>44279</v>
      </c>
      <c r="Q1366" s="103" t="s">
        <v>2253</v>
      </c>
      <c r="R1366" s="106">
        <v>2375</v>
      </c>
      <c r="S1366" s="110" t="s">
        <v>1260</v>
      </c>
      <c r="T1366" s="104"/>
      <c r="U1366" s="102" t="s">
        <v>11</v>
      </c>
      <c r="V1366" s="102" t="s">
        <v>12</v>
      </c>
      <c r="W1366" s="102" t="s">
        <v>13</v>
      </c>
      <c r="X1366" s="102" t="s">
        <v>14</v>
      </c>
      <c r="Y1366" s="108">
        <v>6210</v>
      </c>
      <c r="Z1366" s="113">
        <v>9221103</v>
      </c>
      <c r="AA1366" s="139">
        <v>1.3860519404727167E-2</v>
      </c>
      <c r="AB1366" s="111" t="s">
        <v>3196</v>
      </c>
    </row>
    <row r="1367" spans="1:28" ht="15" customHeight="1" x14ac:dyDescent="0.25">
      <c r="A1367" s="97" t="s">
        <v>1964</v>
      </c>
      <c r="B1367" s="98">
        <v>1</v>
      </c>
      <c r="C1367" s="97" t="s">
        <v>1571</v>
      </c>
      <c r="D1367" s="97" t="s">
        <v>272</v>
      </c>
      <c r="E1367" s="97" t="s">
        <v>1266</v>
      </c>
      <c r="F1367" s="100" t="s">
        <v>395</v>
      </c>
      <c r="G1367" s="97" t="s">
        <v>351</v>
      </c>
      <c r="H1367" s="101">
        <v>43282</v>
      </c>
      <c r="I1367" s="101">
        <v>44279</v>
      </c>
      <c r="J1367" s="102" t="s">
        <v>1051</v>
      </c>
      <c r="K1367" s="103"/>
      <c r="L1367" s="104" t="s">
        <v>1270</v>
      </c>
      <c r="M1367" s="105">
        <v>0</v>
      </c>
      <c r="N1367" s="106">
        <v>2375</v>
      </c>
      <c r="O1367" s="103">
        <v>28464</v>
      </c>
      <c r="P1367" s="101">
        <v>44279</v>
      </c>
      <c r="Q1367" s="103" t="s">
        <v>2253</v>
      </c>
      <c r="R1367" s="106">
        <v>2375</v>
      </c>
      <c r="S1367" s="110" t="s">
        <v>1260</v>
      </c>
      <c r="T1367" s="104"/>
      <c r="U1367" s="102" t="s">
        <v>11</v>
      </c>
      <c r="V1367" s="102" t="s">
        <v>12</v>
      </c>
      <c r="W1367" s="102" t="s">
        <v>13</v>
      </c>
      <c r="X1367" s="102" t="s">
        <v>14</v>
      </c>
      <c r="Y1367" s="108">
        <v>6210</v>
      </c>
      <c r="Z1367" s="113">
        <v>9221103</v>
      </c>
      <c r="AA1367" s="139">
        <v>1.3860519404727167E-2</v>
      </c>
      <c r="AB1367" s="111" t="s">
        <v>3196</v>
      </c>
    </row>
    <row r="1368" spans="1:28" ht="15" customHeight="1" x14ac:dyDescent="0.25">
      <c r="A1368" s="97" t="s">
        <v>1964</v>
      </c>
      <c r="B1368" s="98">
        <v>1</v>
      </c>
      <c r="C1368" s="97" t="s">
        <v>1571</v>
      </c>
      <c r="D1368" s="97" t="s">
        <v>272</v>
      </c>
      <c r="E1368" s="97" t="s">
        <v>1266</v>
      </c>
      <c r="F1368" s="100" t="s">
        <v>395</v>
      </c>
      <c r="G1368" s="97" t="s">
        <v>351</v>
      </c>
      <c r="H1368" s="101">
        <v>43282</v>
      </c>
      <c r="I1368" s="101">
        <v>44448</v>
      </c>
      <c r="J1368" s="102" t="s">
        <v>1051</v>
      </c>
      <c r="K1368" s="103"/>
      <c r="L1368" s="104" t="s">
        <v>1270</v>
      </c>
      <c r="M1368" s="105">
        <v>0</v>
      </c>
      <c r="N1368" s="106">
        <v>1425</v>
      </c>
      <c r="O1368" s="103">
        <v>28730</v>
      </c>
      <c r="P1368" s="101">
        <v>44448</v>
      </c>
      <c r="Q1368" s="103" t="s">
        <v>2971</v>
      </c>
      <c r="R1368" s="106">
        <v>1425</v>
      </c>
      <c r="S1368" s="102" t="s">
        <v>1260</v>
      </c>
      <c r="T1368" s="104"/>
      <c r="U1368" s="102" t="s">
        <v>11</v>
      </c>
      <c r="V1368" s="102" t="s">
        <v>12</v>
      </c>
      <c r="W1368" s="102" t="s">
        <v>13</v>
      </c>
      <c r="X1368" s="102" t="s">
        <v>14</v>
      </c>
      <c r="Y1368" s="108">
        <v>6210</v>
      </c>
      <c r="Z1368" s="108">
        <v>9221103</v>
      </c>
      <c r="AA1368" s="139">
        <v>8.3163116428362997E-3</v>
      </c>
      <c r="AB1368" s="111" t="s">
        <v>3196</v>
      </c>
    </row>
    <row r="1369" spans="1:28" ht="15" customHeight="1" x14ac:dyDescent="0.25">
      <c r="A1369" s="97" t="s">
        <v>1964</v>
      </c>
      <c r="B1369" s="98">
        <v>1</v>
      </c>
      <c r="C1369" s="99" t="s">
        <v>1571</v>
      </c>
      <c r="D1369" s="97" t="s">
        <v>272</v>
      </c>
      <c r="E1369" s="97" t="s">
        <v>1266</v>
      </c>
      <c r="F1369" s="103" t="s">
        <v>395</v>
      </c>
      <c r="G1369" s="99" t="s">
        <v>351</v>
      </c>
      <c r="H1369" s="101">
        <v>43282</v>
      </c>
      <c r="I1369" s="101">
        <v>44540</v>
      </c>
      <c r="J1369" s="102" t="s">
        <v>2726</v>
      </c>
      <c r="K1369" s="103" t="s">
        <v>1267</v>
      </c>
      <c r="L1369" s="99" t="s">
        <v>1270</v>
      </c>
      <c r="M1369" s="105">
        <v>0</v>
      </c>
      <c r="N1369" s="105">
        <v>950</v>
      </c>
      <c r="O1369" s="103">
        <v>28931</v>
      </c>
      <c r="P1369" s="101">
        <v>44540</v>
      </c>
      <c r="Q1369" s="103" t="s">
        <v>3065</v>
      </c>
      <c r="R1369" s="105">
        <v>950</v>
      </c>
      <c r="S1369" s="110" t="s">
        <v>1260</v>
      </c>
      <c r="T1369" s="97"/>
      <c r="U1369" s="102" t="s">
        <v>11</v>
      </c>
      <c r="V1369" s="102" t="s">
        <v>12</v>
      </c>
      <c r="W1369" s="102" t="s">
        <v>13</v>
      </c>
      <c r="X1369" s="102" t="s">
        <v>14</v>
      </c>
      <c r="Y1369" s="113">
        <v>6210</v>
      </c>
      <c r="Z1369" s="113">
        <v>9221103</v>
      </c>
      <c r="AA1369" s="139">
        <v>5.544207761890867E-3</v>
      </c>
      <c r="AB1369" s="111" t="s">
        <v>3196</v>
      </c>
    </row>
    <row r="1370" spans="1:28" ht="15" customHeight="1" x14ac:dyDescent="0.25">
      <c r="A1370" s="97" t="s">
        <v>1965</v>
      </c>
      <c r="B1370" s="98">
        <v>1</v>
      </c>
      <c r="C1370" s="99" t="s">
        <v>1564</v>
      </c>
      <c r="D1370" s="97" t="s">
        <v>272</v>
      </c>
      <c r="E1370" s="97" t="s">
        <v>316</v>
      </c>
      <c r="F1370" s="103" t="s">
        <v>468</v>
      </c>
      <c r="G1370" s="99" t="s">
        <v>469</v>
      </c>
      <c r="H1370" s="101">
        <v>43964</v>
      </c>
      <c r="I1370" s="101">
        <v>44062</v>
      </c>
      <c r="J1370" s="102" t="s">
        <v>1051</v>
      </c>
      <c r="K1370" s="103"/>
      <c r="L1370" s="99" t="s">
        <v>805</v>
      </c>
      <c r="M1370" s="105">
        <v>0</v>
      </c>
      <c r="N1370" s="105">
        <v>2065</v>
      </c>
      <c r="O1370" s="103" t="s">
        <v>1152</v>
      </c>
      <c r="P1370" s="101">
        <v>44062</v>
      </c>
      <c r="Q1370" s="103" t="s">
        <v>1153</v>
      </c>
      <c r="R1370" s="105">
        <v>2065</v>
      </c>
      <c r="S1370" s="110" t="s">
        <v>1260</v>
      </c>
      <c r="T1370" s="97"/>
      <c r="U1370" s="102" t="s">
        <v>11</v>
      </c>
      <c r="V1370" s="102" t="s">
        <v>12</v>
      </c>
      <c r="W1370" s="102" t="s">
        <v>13</v>
      </c>
      <c r="X1370" s="102" t="s">
        <v>14</v>
      </c>
      <c r="Y1370" s="113">
        <v>6281</v>
      </c>
      <c r="Z1370" s="113">
        <v>9221103</v>
      </c>
      <c r="AA1370" s="139">
        <v>0.2503030303030303</v>
      </c>
      <c r="AB1370" s="99" t="s">
        <v>1010</v>
      </c>
    </row>
    <row r="1371" spans="1:28" ht="15" customHeight="1" x14ac:dyDescent="0.25">
      <c r="A1371" s="97" t="s">
        <v>1965</v>
      </c>
      <c r="B1371" s="98">
        <v>1</v>
      </c>
      <c r="C1371" s="99" t="s">
        <v>1564</v>
      </c>
      <c r="D1371" s="97" t="s">
        <v>272</v>
      </c>
      <c r="E1371" s="97" t="s">
        <v>316</v>
      </c>
      <c r="F1371" s="103" t="s">
        <v>468</v>
      </c>
      <c r="G1371" s="99" t="s">
        <v>469</v>
      </c>
      <c r="H1371" s="101">
        <v>43964</v>
      </c>
      <c r="I1371" s="101">
        <v>44118</v>
      </c>
      <c r="J1371" s="102" t="s">
        <v>1051</v>
      </c>
      <c r="K1371" s="103"/>
      <c r="L1371" s="99" t="s">
        <v>805</v>
      </c>
      <c r="M1371" s="105">
        <v>0</v>
      </c>
      <c r="N1371" s="105">
        <v>2065</v>
      </c>
      <c r="O1371" s="103" t="s">
        <v>1317</v>
      </c>
      <c r="P1371" s="101">
        <v>44118</v>
      </c>
      <c r="Q1371" s="103" t="s">
        <v>1318</v>
      </c>
      <c r="R1371" s="105">
        <v>2065</v>
      </c>
      <c r="S1371" s="110" t="s">
        <v>1260</v>
      </c>
      <c r="T1371" s="97"/>
      <c r="U1371" s="102" t="s">
        <v>11</v>
      </c>
      <c r="V1371" s="102" t="s">
        <v>12</v>
      </c>
      <c r="W1371" s="102" t="s">
        <v>13</v>
      </c>
      <c r="X1371" s="102" t="s">
        <v>14</v>
      </c>
      <c r="Y1371" s="113">
        <v>6281</v>
      </c>
      <c r="Z1371" s="113">
        <v>9221103</v>
      </c>
      <c r="AA1371" s="109">
        <v>0.2503030303030303</v>
      </c>
      <c r="AB1371" s="99" t="s">
        <v>1010</v>
      </c>
    </row>
    <row r="1372" spans="1:28" ht="15" customHeight="1" x14ac:dyDescent="0.25">
      <c r="A1372" s="97" t="s">
        <v>1965</v>
      </c>
      <c r="B1372" s="98">
        <v>1</v>
      </c>
      <c r="C1372" s="99" t="s">
        <v>1564</v>
      </c>
      <c r="D1372" s="97" t="s">
        <v>272</v>
      </c>
      <c r="E1372" s="97" t="s">
        <v>316</v>
      </c>
      <c r="F1372" s="103" t="s">
        <v>468</v>
      </c>
      <c r="G1372" s="99" t="s">
        <v>469</v>
      </c>
      <c r="H1372" s="101">
        <v>43964</v>
      </c>
      <c r="I1372" s="101">
        <v>44125</v>
      </c>
      <c r="J1372" s="102" t="s">
        <v>1051</v>
      </c>
      <c r="K1372" s="103"/>
      <c r="L1372" s="99" t="s">
        <v>805</v>
      </c>
      <c r="M1372" s="105">
        <v>0</v>
      </c>
      <c r="N1372" s="105">
        <v>2065</v>
      </c>
      <c r="O1372" s="103" t="s">
        <v>1360</v>
      </c>
      <c r="P1372" s="101">
        <v>44125</v>
      </c>
      <c r="Q1372" s="103" t="s">
        <v>1357</v>
      </c>
      <c r="R1372" s="105">
        <v>2065</v>
      </c>
      <c r="S1372" s="110" t="s">
        <v>1260</v>
      </c>
      <c r="T1372" s="97"/>
      <c r="U1372" s="102" t="s">
        <v>11</v>
      </c>
      <c r="V1372" s="102" t="s">
        <v>12</v>
      </c>
      <c r="W1372" s="102" t="s">
        <v>13</v>
      </c>
      <c r="X1372" s="102" t="s">
        <v>14</v>
      </c>
      <c r="Y1372" s="113">
        <v>6281</v>
      </c>
      <c r="Z1372" s="113">
        <v>9221103</v>
      </c>
      <c r="AA1372" s="139">
        <v>0.2503030303030303</v>
      </c>
      <c r="AB1372" s="99" t="s">
        <v>1010</v>
      </c>
    </row>
    <row r="1373" spans="1:28" ht="15" customHeight="1" x14ac:dyDescent="0.25">
      <c r="A1373" s="97" t="s">
        <v>1965</v>
      </c>
      <c r="B1373" s="98">
        <v>1</v>
      </c>
      <c r="C1373" s="99" t="s">
        <v>1564</v>
      </c>
      <c r="D1373" s="97" t="s">
        <v>272</v>
      </c>
      <c r="E1373" s="97" t="s">
        <v>316</v>
      </c>
      <c r="F1373" s="103" t="s">
        <v>468</v>
      </c>
      <c r="G1373" s="99" t="s">
        <v>469</v>
      </c>
      <c r="H1373" s="101">
        <v>43964</v>
      </c>
      <c r="I1373" s="101">
        <v>44452</v>
      </c>
      <c r="J1373" s="102" t="s">
        <v>1051</v>
      </c>
      <c r="K1373" s="103" t="s">
        <v>803</v>
      </c>
      <c r="L1373" s="99" t="s">
        <v>805</v>
      </c>
      <c r="M1373" s="105">
        <v>0</v>
      </c>
      <c r="N1373" s="105">
        <v>2055</v>
      </c>
      <c r="O1373" s="103" t="s">
        <v>2713</v>
      </c>
      <c r="P1373" s="101">
        <v>44452</v>
      </c>
      <c r="Q1373" s="103" t="s">
        <v>2987</v>
      </c>
      <c r="R1373" s="105">
        <v>2055</v>
      </c>
      <c r="S1373" s="110" t="s">
        <v>1260</v>
      </c>
      <c r="T1373" s="97"/>
      <c r="U1373" s="102" t="s">
        <v>11</v>
      </c>
      <c r="V1373" s="102" t="s">
        <v>12</v>
      </c>
      <c r="W1373" s="102" t="s">
        <v>13</v>
      </c>
      <c r="X1373" s="102" t="s">
        <v>14</v>
      </c>
      <c r="Y1373" s="113">
        <v>6281</v>
      </c>
      <c r="Z1373" s="113">
        <v>9221103</v>
      </c>
      <c r="AA1373" s="139">
        <v>0.24909090909090909</v>
      </c>
      <c r="AB1373" s="99" t="s">
        <v>1010</v>
      </c>
    </row>
    <row r="1374" spans="1:28" ht="15" customHeight="1" x14ac:dyDescent="0.25">
      <c r="A1374" s="97" t="s">
        <v>1963</v>
      </c>
      <c r="B1374" s="98">
        <v>1</v>
      </c>
      <c r="C1374" s="97" t="s">
        <v>318</v>
      </c>
      <c r="D1374" s="97" t="s">
        <v>272</v>
      </c>
      <c r="E1374" s="97" t="s">
        <v>316</v>
      </c>
      <c r="F1374" s="100" t="s">
        <v>321</v>
      </c>
      <c r="G1374" s="97" t="s">
        <v>318</v>
      </c>
      <c r="H1374" s="101">
        <v>43734</v>
      </c>
      <c r="I1374" s="101">
        <v>43900</v>
      </c>
      <c r="J1374" s="102" t="s">
        <v>6</v>
      </c>
      <c r="K1374" s="103"/>
      <c r="L1374" s="104" t="s">
        <v>487</v>
      </c>
      <c r="M1374" s="105">
        <v>0</v>
      </c>
      <c r="N1374" s="106">
        <v>1402.2</v>
      </c>
      <c r="O1374" s="103" t="s">
        <v>483</v>
      </c>
      <c r="P1374" s="101">
        <v>43900</v>
      </c>
      <c r="Q1374" s="103" t="s">
        <v>693</v>
      </c>
      <c r="R1374" s="106">
        <v>1402.2</v>
      </c>
      <c r="S1374" s="110" t="s">
        <v>1260</v>
      </c>
      <c r="T1374" s="104"/>
      <c r="U1374" s="102" t="s">
        <v>11</v>
      </c>
      <c r="V1374" s="102" t="s">
        <v>12</v>
      </c>
      <c r="W1374" s="102" t="s">
        <v>13</v>
      </c>
      <c r="X1374" s="102" t="s">
        <v>14</v>
      </c>
      <c r="Y1374" s="108">
        <v>6150</v>
      </c>
      <c r="Z1374" s="108">
        <v>9221103</v>
      </c>
      <c r="AA1374" s="139">
        <v>1.0957063213870115E-3</v>
      </c>
      <c r="AB1374" s="97" t="s">
        <v>1659</v>
      </c>
    </row>
    <row r="1375" spans="1:28" ht="15" customHeight="1" x14ac:dyDescent="0.25">
      <c r="A1375" s="97" t="s">
        <v>1963</v>
      </c>
      <c r="B1375" s="98">
        <v>1</v>
      </c>
      <c r="C1375" s="97" t="s">
        <v>318</v>
      </c>
      <c r="D1375" s="99" t="s">
        <v>272</v>
      </c>
      <c r="E1375" s="97" t="s">
        <v>316</v>
      </c>
      <c r="F1375" s="100" t="s">
        <v>321</v>
      </c>
      <c r="G1375" s="97" t="s">
        <v>318</v>
      </c>
      <c r="H1375" s="101">
        <v>43734</v>
      </c>
      <c r="I1375" s="101">
        <v>44042</v>
      </c>
      <c r="J1375" s="102" t="s">
        <v>6</v>
      </c>
      <c r="K1375" s="103"/>
      <c r="L1375" s="104" t="s">
        <v>487</v>
      </c>
      <c r="M1375" s="105">
        <v>0</v>
      </c>
      <c r="N1375" s="106">
        <v>5885.73</v>
      </c>
      <c r="O1375" s="103" t="s">
        <v>1087</v>
      </c>
      <c r="P1375" s="101">
        <v>44042</v>
      </c>
      <c r="Q1375" s="103" t="s">
        <v>1086</v>
      </c>
      <c r="R1375" s="106">
        <v>5885.73</v>
      </c>
      <c r="S1375" s="110" t="s">
        <v>1260</v>
      </c>
      <c r="T1375" s="97"/>
      <c r="U1375" s="102" t="s">
        <v>11</v>
      </c>
      <c r="V1375" s="102" t="s">
        <v>12</v>
      </c>
      <c r="W1375" s="102" t="s">
        <v>13</v>
      </c>
      <c r="X1375" s="102" t="s">
        <v>14</v>
      </c>
      <c r="Y1375" s="108">
        <v>6150</v>
      </c>
      <c r="Z1375" s="108">
        <v>9221103</v>
      </c>
      <c r="AA1375" s="139">
        <v>4.5992237676345561E-3</v>
      </c>
      <c r="AB1375" s="97" t="s">
        <v>1659</v>
      </c>
    </row>
    <row r="1376" spans="1:28" ht="15" customHeight="1" x14ac:dyDescent="0.25">
      <c r="A1376" s="97" t="s">
        <v>1963</v>
      </c>
      <c r="B1376" s="98">
        <v>1</v>
      </c>
      <c r="C1376" s="99" t="s">
        <v>318</v>
      </c>
      <c r="D1376" s="97" t="s">
        <v>272</v>
      </c>
      <c r="E1376" s="97" t="s">
        <v>316</v>
      </c>
      <c r="F1376" s="99" t="s">
        <v>321</v>
      </c>
      <c r="G1376" s="99" t="s">
        <v>318</v>
      </c>
      <c r="H1376" s="101">
        <v>43734</v>
      </c>
      <c r="I1376" s="101">
        <v>44071</v>
      </c>
      <c r="J1376" s="102" t="s">
        <v>1051</v>
      </c>
      <c r="K1376" s="103"/>
      <c r="L1376" s="99" t="s">
        <v>487</v>
      </c>
      <c r="M1376" s="105">
        <v>0</v>
      </c>
      <c r="N1376" s="105">
        <v>51687.41</v>
      </c>
      <c r="O1376" s="145" t="s">
        <v>1190</v>
      </c>
      <c r="P1376" s="101">
        <v>44071</v>
      </c>
      <c r="Q1376" s="103" t="s">
        <v>1189</v>
      </c>
      <c r="R1376" s="105">
        <v>51687.41</v>
      </c>
      <c r="S1376" s="110" t="s">
        <v>1260</v>
      </c>
      <c r="T1376" s="97"/>
      <c r="U1376" s="102" t="s">
        <v>11</v>
      </c>
      <c r="V1376" s="102" t="s">
        <v>12</v>
      </c>
      <c r="W1376" s="102" t="s">
        <v>13</v>
      </c>
      <c r="X1376" s="102" t="s">
        <v>14</v>
      </c>
      <c r="Y1376" s="113">
        <v>6150</v>
      </c>
      <c r="Z1376" s="113">
        <v>9221103</v>
      </c>
      <c r="AA1376" s="139">
        <v>4.0389546336558432E-2</v>
      </c>
      <c r="AB1376" s="118" t="s">
        <v>1659</v>
      </c>
    </row>
    <row r="1377" spans="1:28" ht="15" customHeight="1" x14ac:dyDescent="0.25">
      <c r="A1377" s="97" t="s">
        <v>1963</v>
      </c>
      <c r="B1377" s="98">
        <v>1</v>
      </c>
      <c r="C1377" s="99" t="s">
        <v>318</v>
      </c>
      <c r="D1377" s="97" t="s">
        <v>272</v>
      </c>
      <c r="E1377" s="97" t="s">
        <v>316</v>
      </c>
      <c r="F1377" s="99" t="s">
        <v>321</v>
      </c>
      <c r="G1377" s="99" t="s">
        <v>318</v>
      </c>
      <c r="H1377" s="101">
        <v>43734</v>
      </c>
      <c r="I1377" s="101">
        <v>44117</v>
      </c>
      <c r="J1377" s="102" t="s">
        <v>1051</v>
      </c>
      <c r="K1377" s="103"/>
      <c r="L1377" s="99" t="s">
        <v>487</v>
      </c>
      <c r="M1377" s="105">
        <v>0</v>
      </c>
      <c r="N1377" s="105">
        <v>36702.120000000003</v>
      </c>
      <c r="O1377" s="145" t="s">
        <v>1326</v>
      </c>
      <c r="P1377" s="101">
        <v>44117</v>
      </c>
      <c r="Q1377" s="103" t="s">
        <v>1327</v>
      </c>
      <c r="R1377" s="105">
        <v>36702.120000000003</v>
      </c>
      <c r="S1377" s="110" t="s">
        <v>1260</v>
      </c>
      <c r="T1377" s="97"/>
      <c r="U1377" s="102" t="s">
        <v>11</v>
      </c>
      <c r="V1377" s="102" t="s">
        <v>12</v>
      </c>
      <c r="W1377" s="102" t="s">
        <v>13</v>
      </c>
      <c r="X1377" s="102" t="s">
        <v>14</v>
      </c>
      <c r="Y1377" s="113">
        <v>6150</v>
      </c>
      <c r="Z1377" s="113">
        <v>9221103</v>
      </c>
      <c r="AA1377" s="139">
        <v>2.8679749602271189E-2</v>
      </c>
      <c r="AB1377" s="118" t="s">
        <v>1659</v>
      </c>
    </row>
    <row r="1378" spans="1:28" ht="15" customHeight="1" x14ac:dyDescent="0.25">
      <c r="A1378" s="97" t="s">
        <v>1963</v>
      </c>
      <c r="B1378" s="98">
        <v>1</v>
      </c>
      <c r="C1378" s="99" t="s">
        <v>318</v>
      </c>
      <c r="D1378" s="97" t="s">
        <v>272</v>
      </c>
      <c r="E1378" s="97" t="s">
        <v>316</v>
      </c>
      <c r="F1378" s="99" t="s">
        <v>321</v>
      </c>
      <c r="G1378" s="99" t="s">
        <v>318</v>
      </c>
      <c r="H1378" s="101">
        <v>43734</v>
      </c>
      <c r="I1378" s="101">
        <v>44139</v>
      </c>
      <c r="J1378" s="102" t="s">
        <v>1051</v>
      </c>
      <c r="K1378" s="103"/>
      <c r="L1378" s="123" t="s">
        <v>487</v>
      </c>
      <c r="M1378" s="105">
        <v>0</v>
      </c>
      <c r="N1378" s="105">
        <v>16603.41</v>
      </c>
      <c r="O1378" s="145" t="s">
        <v>1401</v>
      </c>
      <c r="P1378" s="101">
        <v>44139</v>
      </c>
      <c r="Q1378" s="103" t="s">
        <v>1402</v>
      </c>
      <c r="R1378" s="105">
        <v>16603.41</v>
      </c>
      <c r="S1378" s="110" t="s">
        <v>1260</v>
      </c>
      <c r="T1378" s="97"/>
      <c r="U1378" s="102" t="s">
        <v>11</v>
      </c>
      <c r="V1378" s="102" t="s">
        <v>12</v>
      </c>
      <c r="W1378" s="102" t="s">
        <v>13</v>
      </c>
      <c r="X1378" s="102" t="s">
        <v>14</v>
      </c>
      <c r="Y1378" s="113">
        <v>6150</v>
      </c>
      <c r="Z1378" s="113">
        <v>9221103</v>
      </c>
      <c r="AA1378" s="139">
        <v>1.2974227138482612E-2</v>
      </c>
      <c r="AB1378" s="99" t="s">
        <v>1659</v>
      </c>
    </row>
    <row r="1379" spans="1:28" ht="15" customHeight="1" x14ac:dyDescent="0.25">
      <c r="A1379" s="97" t="s">
        <v>1963</v>
      </c>
      <c r="B1379" s="98">
        <v>1</v>
      </c>
      <c r="C1379" s="99" t="s">
        <v>318</v>
      </c>
      <c r="D1379" s="97" t="s">
        <v>272</v>
      </c>
      <c r="E1379" s="97" t="s">
        <v>316</v>
      </c>
      <c r="F1379" s="99" t="s">
        <v>321</v>
      </c>
      <c r="G1379" s="99" t="s">
        <v>318</v>
      </c>
      <c r="H1379" s="101">
        <v>43734</v>
      </c>
      <c r="I1379" s="101">
        <v>44183</v>
      </c>
      <c r="J1379" s="102" t="s">
        <v>1051</v>
      </c>
      <c r="K1379" s="103"/>
      <c r="L1379" s="123" t="s">
        <v>487</v>
      </c>
      <c r="M1379" s="105">
        <v>0</v>
      </c>
      <c r="N1379" s="105">
        <v>1402.96</v>
      </c>
      <c r="O1379" s="145" t="s">
        <v>1599</v>
      </c>
      <c r="P1379" s="101">
        <v>44183</v>
      </c>
      <c r="Q1379" s="103" t="s">
        <v>1600</v>
      </c>
      <c r="R1379" s="105">
        <v>1402.96</v>
      </c>
      <c r="S1379" s="110" t="s">
        <v>1260</v>
      </c>
      <c r="T1379" s="97"/>
      <c r="U1379" s="102" t="s">
        <v>11</v>
      </c>
      <c r="V1379" s="102" t="s">
        <v>12</v>
      </c>
      <c r="W1379" s="102" t="s">
        <v>13</v>
      </c>
      <c r="X1379" s="102" t="s">
        <v>14</v>
      </c>
      <c r="Y1379" s="113">
        <v>6150</v>
      </c>
      <c r="Z1379" s="113">
        <v>9221103</v>
      </c>
      <c r="AA1379" s="139">
        <v>1.0963002001519908E-3</v>
      </c>
      <c r="AB1379" s="99" t="s">
        <v>1659</v>
      </c>
    </row>
    <row r="1380" spans="1:28" ht="15" customHeight="1" x14ac:dyDescent="0.25">
      <c r="A1380" s="97" t="s">
        <v>1963</v>
      </c>
      <c r="B1380" s="98">
        <v>1</v>
      </c>
      <c r="C1380" s="99" t="s">
        <v>318</v>
      </c>
      <c r="D1380" s="97" t="s">
        <v>272</v>
      </c>
      <c r="E1380" s="97" t="s">
        <v>316</v>
      </c>
      <c r="F1380" s="99" t="s">
        <v>321</v>
      </c>
      <c r="G1380" s="97" t="s">
        <v>318</v>
      </c>
      <c r="H1380" s="101">
        <v>43734</v>
      </c>
      <c r="I1380" s="101">
        <v>44337</v>
      </c>
      <c r="J1380" s="102" t="s">
        <v>1051</v>
      </c>
      <c r="K1380" s="103"/>
      <c r="L1380" s="99" t="s">
        <v>487</v>
      </c>
      <c r="M1380" s="105">
        <v>0</v>
      </c>
      <c r="N1380" s="105">
        <v>350.74</v>
      </c>
      <c r="O1380" s="103" t="s">
        <v>2547</v>
      </c>
      <c r="P1380" s="101">
        <v>44337</v>
      </c>
      <c r="Q1380" s="103" t="s">
        <v>2548</v>
      </c>
      <c r="R1380" s="105">
        <v>350.74</v>
      </c>
      <c r="S1380" s="110" t="s">
        <v>1260</v>
      </c>
      <c r="T1380" s="97"/>
      <c r="U1380" s="102" t="s">
        <v>11</v>
      </c>
      <c r="V1380" s="102" t="s">
        <v>12</v>
      </c>
      <c r="W1380" s="102" t="s">
        <v>13</v>
      </c>
      <c r="X1380" s="102" t="s">
        <v>14</v>
      </c>
      <c r="Y1380" s="113">
        <v>6150</v>
      </c>
      <c r="Z1380" s="113">
        <v>9221103</v>
      </c>
      <c r="AA1380" s="139">
        <v>2.7407505003799771E-4</v>
      </c>
      <c r="AB1380" s="97" t="s">
        <v>1659</v>
      </c>
    </row>
    <row r="1381" spans="1:28" ht="15" customHeight="1" x14ac:dyDescent="0.25">
      <c r="A1381" s="97" t="s">
        <v>1963</v>
      </c>
      <c r="B1381" s="98">
        <v>1</v>
      </c>
      <c r="C1381" s="99" t="s">
        <v>318</v>
      </c>
      <c r="D1381" s="97" t="s">
        <v>272</v>
      </c>
      <c r="E1381" s="97" t="s">
        <v>316</v>
      </c>
      <c r="F1381" s="99" t="s">
        <v>321</v>
      </c>
      <c r="G1381" s="97" t="s">
        <v>318</v>
      </c>
      <c r="H1381" s="101">
        <v>43734</v>
      </c>
      <c r="I1381" s="101">
        <v>44337</v>
      </c>
      <c r="J1381" s="102" t="s">
        <v>1051</v>
      </c>
      <c r="K1381" s="103"/>
      <c r="L1381" s="99" t="s">
        <v>487</v>
      </c>
      <c r="M1381" s="105">
        <v>0</v>
      </c>
      <c r="N1381" s="105">
        <v>9897.1</v>
      </c>
      <c r="O1381" s="103" t="s">
        <v>2549</v>
      </c>
      <c r="P1381" s="101">
        <v>44337</v>
      </c>
      <c r="Q1381" s="103" t="s">
        <v>2548</v>
      </c>
      <c r="R1381" s="105">
        <v>9897.1</v>
      </c>
      <c r="S1381" s="110" t="s">
        <v>1260</v>
      </c>
      <c r="T1381" s="97"/>
      <c r="U1381" s="102" t="s">
        <v>11</v>
      </c>
      <c r="V1381" s="102" t="s">
        <v>12</v>
      </c>
      <c r="W1381" s="102" t="s">
        <v>13</v>
      </c>
      <c r="X1381" s="102" t="s">
        <v>14</v>
      </c>
      <c r="Y1381" s="113">
        <v>6150</v>
      </c>
      <c r="Z1381" s="113">
        <v>9221103</v>
      </c>
      <c r="AA1381" s="109">
        <v>7.7337862169443664E-3</v>
      </c>
      <c r="AB1381" s="97" t="s">
        <v>1659</v>
      </c>
    </row>
    <row r="1382" spans="1:28" ht="15" customHeight="1" x14ac:dyDescent="0.25">
      <c r="A1382" s="97" t="s">
        <v>1963</v>
      </c>
      <c r="B1382" s="98">
        <v>1</v>
      </c>
      <c r="C1382" s="99" t="s">
        <v>318</v>
      </c>
      <c r="D1382" s="99" t="s">
        <v>272</v>
      </c>
      <c r="E1382" s="97" t="s">
        <v>316</v>
      </c>
      <c r="F1382" s="100" t="s">
        <v>321</v>
      </c>
      <c r="G1382" s="99" t="s">
        <v>318</v>
      </c>
      <c r="H1382" s="101">
        <v>43734</v>
      </c>
      <c r="I1382" s="101">
        <v>44337</v>
      </c>
      <c r="J1382" s="102" t="s">
        <v>1051</v>
      </c>
      <c r="K1382" s="103"/>
      <c r="L1382" s="104" t="s">
        <v>487</v>
      </c>
      <c r="M1382" s="105">
        <v>0</v>
      </c>
      <c r="N1382" s="106">
        <v>855</v>
      </c>
      <c r="O1382" s="103" t="s">
        <v>2550</v>
      </c>
      <c r="P1382" s="101">
        <v>44337</v>
      </c>
      <c r="Q1382" s="103" t="s">
        <v>2548</v>
      </c>
      <c r="R1382" s="106">
        <v>855</v>
      </c>
      <c r="S1382" s="110" t="s">
        <v>1260</v>
      </c>
      <c r="T1382" s="104"/>
      <c r="U1382" s="102" t="s">
        <v>11</v>
      </c>
      <c r="V1382" s="102" t="s">
        <v>12</v>
      </c>
      <c r="W1382" s="102" t="s">
        <v>13</v>
      </c>
      <c r="X1382" s="102" t="s">
        <v>14</v>
      </c>
      <c r="Y1382" s="108">
        <v>6150</v>
      </c>
      <c r="Z1382" s="108">
        <v>9221103</v>
      </c>
      <c r="AA1382" s="139">
        <v>6.6811361060183626E-4</v>
      </c>
      <c r="AB1382" s="111" t="s">
        <v>1659</v>
      </c>
    </row>
    <row r="1383" spans="1:28" ht="15" customHeight="1" x14ac:dyDescent="0.25">
      <c r="A1383" s="97" t="s">
        <v>1963</v>
      </c>
      <c r="B1383" s="98">
        <v>1</v>
      </c>
      <c r="C1383" s="99" t="s">
        <v>318</v>
      </c>
      <c r="D1383" s="97" t="s">
        <v>272</v>
      </c>
      <c r="E1383" s="97" t="s">
        <v>316</v>
      </c>
      <c r="F1383" s="100" t="s">
        <v>321</v>
      </c>
      <c r="G1383" s="97" t="s">
        <v>318</v>
      </c>
      <c r="H1383" s="101">
        <v>43734</v>
      </c>
      <c r="I1383" s="101">
        <v>44522</v>
      </c>
      <c r="J1383" s="102" t="s">
        <v>2726</v>
      </c>
      <c r="K1383" s="103"/>
      <c r="L1383" s="104" t="s">
        <v>487</v>
      </c>
      <c r="M1383" s="105">
        <v>0</v>
      </c>
      <c r="N1383" s="106">
        <v>14270.46</v>
      </c>
      <c r="O1383" s="103" t="s">
        <v>3059</v>
      </c>
      <c r="P1383" s="101">
        <v>44522</v>
      </c>
      <c r="Q1383" s="103" t="s">
        <v>3060</v>
      </c>
      <c r="R1383" s="106">
        <v>14270.46</v>
      </c>
      <c r="S1383" s="110" t="s">
        <v>1260</v>
      </c>
      <c r="T1383" s="104"/>
      <c r="U1383" s="102" t="s">
        <v>11</v>
      </c>
      <c r="V1383" s="102" t="s">
        <v>12</v>
      </c>
      <c r="W1383" s="102" t="s">
        <v>13</v>
      </c>
      <c r="X1383" s="102" t="s">
        <v>14</v>
      </c>
      <c r="Y1383" s="113">
        <v>6150</v>
      </c>
      <c r="Z1383" s="108">
        <v>9221103</v>
      </c>
      <c r="AA1383" s="139">
        <v>1.1151214684852724E-2</v>
      </c>
      <c r="AB1383" s="97" t="s">
        <v>1659</v>
      </c>
    </row>
    <row r="1384" spans="1:28" ht="15" customHeight="1" x14ac:dyDescent="0.25">
      <c r="A1384" s="97" t="s">
        <v>1963</v>
      </c>
      <c r="B1384" s="98">
        <v>1</v>
      </c>
      <c r="C1384" s="99" t="s">
        <v>318</v>
      </c>
      <c r="D1384" s="97" t="s">
        <v>272</v>
      </c>
      <c r="E1384" s="97" t="s">
        <v>316</v>
      </c>
      <c r="F1384" s="99" t="s">
        <v>321</v>
      </c>
      <c r="G1384" s="99" t="s">
        <v>318</v>
      </c>
      <c r="H1384" s="101">
        <v>43734</v>
      </c>
      <c r="I1384" s="101">
        <v>45673</v>
      </c>
      <c r="J1384" s="102" t="s">
        <v>2726</v>
      </c>
      <c r="K1384" s="103" t="s">
        <v>329</v>
      </c>
      <c r="L1384" s="99" t="s">
        <v>487</v>
      </c>
      <c r="M1384" s="105">
        <v>7736.4799999999523</v>
      </c>
      <c r="N1384" s="105">
        <v>7736.4799999999523</v>
      </c>
      <c r="O1384" s="103"/>
      <c r="P1384" s="101"/>
      <c r="Q1384" s="103"/>
      <c r="R1384" s="105">
        <v>0</v>
      </c>
      <c r="S1384" s="102" t="s">
        <v>1260</v>
      </c>
      <c r="T1384" s="97"/>
      <c r="U1384" s="102" t="s">
        <v>11</v>
      </c>
      <c r="V1384" s="102" t="s">
        <v>12</v>
      </c>
      <c r="W1384" s="102" t="s">
        <v>13</v>
      </c>
      <c r="X1384" s="102" t="s">
        <v>14</v>
      </c>
      <c r="Y1384" s="113">
        <v>6150</v>
      </c>
      <c r="Z1384" s="113">
        <v>9221103</v>
      </c>
      <c r="AA1384" s="139">
        <v>0</v>
      </c>
      <c r="AB1384" s="99" t="s">
        <v>1659</v>
      </c>
    </row>
    <row r="1385" spans="1:28" ht="15" customHeight="1" x14ac:dyDescent="0.25">
      <c r="A1385" s="97" t="s">
        <v>1974</v>
      </c>
      <c r="B1385" s="98">
        <v>1</v>
      </c>
      <c r="C1385" s="99" t="s">
        <v>1568</v>
      </c>
      <c r="D1385" s="97" t="s">
        <v>272</v>
      </c>
      <c r="E1385" s="97" t="s">
        <v>238</v>
      </c>
      <c r="F1385" s="99" t="s">
        <v>275</v>
      </c>
      <c r="G1385" s="99" t="s">
        <v>276</v>
      </c>
      <c r="H1385" s="101">
        <v>43949</v>
      </c>
      <c r="I1385" s="101">
        <v>43999</v>
      </c>
      <c r="J1385" s="102" t="s">
        <v>6</v>
      </c>
      <c r="K1385" s="103"/>
      <c r="L1385" s="99" t="s">
        <v>775</v>
      </c>
      <c r="M1385" s="105">
        <v>0</v>
      </c>
      <c r="N1385" s="105">
        <v>1661.08</v>
      </c>
      <c r="O1385" s="103">
        <v>10644576</v>
      </c>
      <c r="P1385" s="101">
        <v>43999</v>
      </c>
      <c r="Q1385" s="103" t="s">
        <v>909</v>
      </c>
      <c r="R1385" s="105">
        <v>1661.08</v>
      </c>
      <c r="S1385" s="110" t="s">
        <v>659</v>
      </c>
      <c r="T1385" s="97"/>
      <c r="U1385" s="102" t="s">
        <v>11</v>
      </c>
      <c r="V1385" s="102" t="s">
        <v>12</v>
      </c>
      <c r="W1385" s="102" t="s">
        <v>13</v>
      </c>
      <c r="X1385" s="102" t="s">
        <v>14</v>
      </c>
      <c r="Y1385" s="113">
        <v>5800</v>
      </c>
      <c r="Z1385" s="113">
        <v>9221102</v>
      </c>
      <c r="AA1385" s="139">
        <v>0.47045428798006111</v>
      </c>
      <c r="AB1385" s="99" t="s">
        <v>1399</v>
      </c>
    </row>
    <row r="1386" spans="1:28" ht="15" customHeight="1" x14ac:dyDescent="0.25">
      <c r="A1386" s="97" t="s">
        <v>1970</v>
      </c>
      <c r="B1386" s="98">
        <v>1</v>
      </c>
      <c r="C1386" s="99" t="s">
        <v>1572</v>
      </c>
      <c r="D1386" s="97" t="s">
        <v>272</v>
      </c>
      <c r="E1386" s="97" t="s">
        <v>238</v>
      </c>
      <c r="F1386" s="99" t="s">
        <v>472</v>
      </c>
      <c r="G1386" s="99" t="s">
        <v>473</v>
      </c>
      <c r="H1386" s="101">
        <v>43874</v>
      </c>
      <c r="I1386" s="101">
        <v>44004</v>
      </c>
      <c r="J1386" s="102" t="s">
        <v>6</v>
      </c>
      <c r="K1386" s="103"/>
      <c r="L1386" s="99" t="s">
        <v>653</v>
      </c>
      <c r="M1386" s="105">
        <v>0</v>
      </c>
      <c r="N1386" s="105">
        <v>3705</v>
      </c>
      <c r="O1386" s="103" t="s">
        <v>930</v>
      </c>
      <c r="P1386" s="101">
        <v>44004</v>
      </c>
      <c r="Q1386" s="103" t="s">
        <v>931</v>
      </c>
      <c r="R1386" s="105">
        <v>3705</v>
      </c>
      <c r="S1386" s="110" t="s">
        <v>659</v>
      </c>
      <c r="T1386" s="97"/>
      <c r="U1386" s="102" t="s">
        <v>11</v>
      </c>
      <c r="V1386" s="102" t="s">
        <v>12</v>
      </c>
      <c r="W1386" s="102" t="s">
        <v>13</v>
      </c>
      <c r="X1386" s="102" t="s">
        <v>14</v>
      </c>
      <c r="Y1386" s="113">
        <v>6284</v>
      </c>
      <c r="Z1386" s="113">
        <v>9221102</v>
      </c>
      <c r="AA1386" s="139">
        <v>0.27363367799113736</v>
      </c>
      <c r="AB1386" s="99" t="s">
        <v>942</v>
      </c>
    </row>
    <row r="1387" spans="1:28" ht="15" customHeight="1" x14ac:dyDescent="0.25">
      <c r="A1387" s="97" t="s">
        <v>1970</v>
      </c>
      <c r="B1387" s="98">
        <v>1</v>
      </c>
      <c r="C1387" s="99" t="s">
        <v>1572</v>
      </c>
      <c r="D1387" s="97" t="s">
        <v>272</v>
      </c>
      <c r="E1387" s="97" t="s">
        <v>238</v>
      </c>
      <c r="F1387" s="99" t="s">
        <v>472</v>
      </c>
      <c r="G1387" s="99" t="s">
        <v>473</v>
      </c>
      <c r="H1387" s="101">
        <v>43874</v>
      </c>
      <c r="I1387" s="101">
        <v>44004</v>
      </c>
      <c r="J1387" s="102" t="s">
        <v>6</v>
      </c>
      <c r="K1387" s="103"/>
      <c r="L1387" s="99" t="s">
        <v>653</v>
      </c>
      <c r="M1387" s="105">
        <v>0</v>
      </c>
      <c r="N1387" s="105">
        <v>4077.5</v>
      </c>
      <c r="O1387" s="103" t="s">
        <v>932</v>
      </c>
      <c r="P1387" s="101">
        <v>44004</v>
      </c>
      <c r="Q1387" s="103" t="s">
        <v>931</v>
      </c>
      <c r="R1387" s="105">
        <v>4077.5</v>
      </c>
      <c r="S1387" s="110" t="s">
        <v>659</v>
      </c>
      <c r="T1387" s="97"/>
      <c r="U1387" s="102" t="s">
        <v>11</v>
      </c>
      <c r="V1387" s="102" t="s">
        <v>12</v>
      </c>
      <c r="W1387" s="102" t="s">
        <v>13</v>
      </c>
      <c r="X1387" s="102" t="s">
        <v>14</v>
      </c>
      <c r="Y1387" s="113">
        <v>6284</v>
      </c>
      <c r="Z1387" s="113">
        <v>9221102</v>
      </c>
      <c r="AA1387" s="139">
        <v>0.30114475627769571</v>
      </c>
      <c r="AB1387" s="99" t="s">
        <v>942</v>
      </c>
    </row>
    <row r="1388" spans="1:28" ht="15" customHeight="1" x14ac:dyDescent="0.25">
      <c r="A1388" s="97" t="s">
        <v>1970</v>
      </c>
      <c r="B1388" s="98">
        <v>1</v>
      </c>
      <c r="C1388" s="99" t="s">
        <v>1572</v>
      </c>
      <c r="D1388" s="97" t="s">
        <v>272</v>
      </c>
      <c r="E1388" s="97" t="s">
        <v>238</v>
      </c>
      <c r="F1388" s="99" t="s">
        <v>472</v>
      </c>
      <c r="G1388" s="99" t="s">
        <v>473</v>
      </c>
      <c r="H1388" s="101">
        <v>43874</v>
      </c>
      <c r="I1388" s="101">
        <v>44117</v>
      </c>
      <c r="J1388" s="102" t="s">
        <v>1051</v>
      </c>
      <c r="K1388" s="103"/>
      <c r="L1388" s="99" t="s">
        <v>653</v>
      </c>
      <c r="M1388" s="105">
        <v>0</v>
      </c>
      <c r="N1388" s="105">
        <v>1050.5</v>
      </c>
      <c r="O1388" s="103" t="s">
        <v>1294</v>
      </c>
      <c r="P1388" s="101">
        <v>44117</v>
      </c>
      <c r="Q1388" s="103" t="s">
        <v>1295</v>
      </c>
      <c r="R1388" s="105">
        <v>1050.5</v>
      </c>
      <c r="S1388" s="110" t="s">
        <v>659</v>
      </c>
      <c r="T1388" s="97"/>
      <c r="U1388" s="102" t="s">
        <v>11</v>
      </c>
      <c r="V1388" s="102" t="s">
        <v>12</v>
      </c>
      <c r="W1388" s="102" t="s">
        <v>13</v>
      </c>
      <c r="X1388" s="102" t="s">
        <v>14</v>
      </c>
      <c r="Y1388" s="113">
        <v>6284</v>
      </c>
      <c r="Z1388" s="113">
        <v>9221102</v>
      </c>
      <c r="AA1388" s="139">
        <v>7.7584933530280648E-2</v>
      </c>
      <c r="AB1388" s="99" t="s">
        <v>942</v>
      </c>
    </row>
    <row r="1389" spans="1:28" ht="15" customHeight="1" x14ac:dyDescent="0.25">
      <c r="A1389" s="97" t="s">
        <v>1970</v>
      </c>
      <c r="B1389" s="98">
        <v>1</v>
      </c>
      <c r="C1389" s="99" t="s">
        <v>1572</v>
      </c>
      <c r="D1389" s="97" t="s">
        <v>272</v>
      </c>
      <c r="E1389" s="97" t="s">
        <v>238</v>
      </c>
      <c r="F1389" s="99" t="s">
        <v>472</v>
      </c>
      <c r="G1389" s="99" t="s">
        <v>473</v>
      </c>
      <c r="H1389" s="101">
        <v>43874</v>
      </c>
      <c r="I1389" s="101">
        <v>44305</v>
      </c>
      <c r="J1389" s="102" t="s">
        <v>1051</v>
      </c>
      <c r="K1389" s="103"/>
      <c r="L1389" s="99" t="s">
        <v>653</v>
      </c>
      <c r="M1389" s="105">
        <v>0</v>
      </c>
      <c r="N1389" s="105">
        <v>1052.5</v>
      </c>
      <c r="O1389" s="103" t="s">
        <v>2329</v>
      </c>
      <c r="P1389" s="101">
        <v>44305</v>
      </c>
      <c r="Q1389" s="103" t="s">
        <v>2328</v>
      </c>
      <c r="R1389" s="105">
        <v>1052.5</v>
      </c>
      <c r="S1389" s="110" t="s">
        <v>659</v>
      </c>
      <c r="T1389" s="97"/>
      <c r="U1389" s="102" t="s">
        <v>11</v>
      </c>
      <c r="V1389" s="102" t="s">
        <v>12</v>
      </c>
      <c r="W1389" s="102" t="s">
        <v>13</v>
      </c>
      <c r="X1389" s="102" t="s">
        <v>14</v>
      </c>
      <c r="Y1389" s="113">
        <v>6284</v>
      </c>
      <c r="Z1389" s="113">
        <v>9221102</v>
      </c>
      <c r="AA1389" s="139">
        <v>7.7732644017725255E-2</v>
      </c>
      <c r="AB1389" s="99" t="s">
        <v>942</v>
      </c>
    </row>
    <row r="1390" spans="1:28" ht="15" customHeight="1" x14ac:dyDescent="0.25">
      <c r="A1390" s="97" t="s">
        <v>1970</v>
      </c>
      <c r="B1390" s="98">
        <v>1</v>
      </c>
      <c r="C1390" s="99" t="s">
        <v>1572</v>
      </c>
      <c r="D1390" s="97" t="s">
        <v>272</v>
      </c>
      <c r="E1390" s="97" t="s">
        <v>238</v>
      </c>
      <c r="F1390" s="99" t="s">
        <v>472</v>
      </c>
      <c r="G1390" s="99" t="s">
        <v>473</v>
      </c>
      <c r="H1390" s="101">
        <v>43874</v>
      </c>
      <c r="I1390" s="101">
        <v>44448</v>
      </c>
      <c r="J1390" s="102" t="s">
        <v>2726</v>
      </c>
      <c r="K1390" s="103"/>
      <c r="L1390" s="99" t="s">
        <v>653</v>
      </c>
      <c r="M1390" s="105">
        <v>0</v>
      </c>
      <c r="N1390" s="105">
        <v>1445</v>
      </c>
      <c r="O1390" s="103" t="s">
        <v>2938</v>
      </c>
      <c r="P1390" s="101">
        <v>44448</v>
      </c>
      <c r="Q1390" s="103" t="s">
        <v>2937</v>
      </c>
      <c r="R1390" s="105">
        <v>1445</v>
      </c>
      <c r="S1390" s="110" t="s">
        <v>659</v>
      </c>
      <c r="T1390" s="97"/>
      <c r="U1390" s="102" t="s">
        <v>11</v>
      </c>
      <c r="V1390" s="102" t="s">
        <v>12</v>
      </c>
      <c r="W1390" s="102" t="s">
        <v>13</v>
      </c>
      <c r="X1390" s="102" t="s">
        <v>14</v>
      </c>
      <c r="Y1390" s="113">
        <v>6284</v>
      </c>
      <c r="Z1390" s="113">
        <v>9221102</v>
      </c>
      <c r="AA1390" s="139">
        <v>0.10672082717872969</v>
      </c>
      <c r="AB1390" s="99" t="s">
        <v>942</v>
      </c>
    </row>
    <row r="1391" spans="1:28" ht="15" customHeight="1" x14ac:dyDescent="0.25">
      <c r="A1391" s="97" t="s">
        <v>1970</v>
      </c>
      <c r="B1391" s="98">
        <v>1</v>
      </c>
      <c r="C1391" s="99" t="s">
        <v>1572</v>
      </c>
      <c r="D1391" s="97" t="s">
        <v>272</v>
      </c>
      <c r="E1391" s="97" t="s">
        <v>238</v>
      </c>
      <c r="F1391" s="99" t="s">
        <v>472</v>
      </c>
      <c r="G1391" s="99" t="s">
        <v>473</v>
      </c>
      <c r="H1391" s="101">
        <v>43874</v>
      </c>
      <c r="I1391" s="101">
        <v>44942</v>
      </c>
      <c r="J1391" s="102" t="s">
        <v>2726</v>
      </c>
      <c r="K1391" s="103" t="s">
        <v>634</v>
      </c>
      <c r="L1391" s="99" t="s">
        <v>653</v>
      </c>
      <c r="M1391" s="105">
        <v>2209.5</v>
      </c>
      <c r="N1391" s="105">
        <v>2209.5</v>
      </c>
      <c r="O1391" s="103"/>
      <c r="P1391" s="101"/>
      <c r="Q1391" s="103"/>
      <c r="R1391" s="105">
        <v>0</v>
      </c>
      <c r="S1391" s="110" t="s">
        <v>659</v>
      </c>
      <c r="T1391" s="97"/>
      <c r="U1391" s="102" t="s">
        <v>11</v>
      </c>
      <c r="V1391" s="102" t="s">
        <v>12</v>
      </c>
      <c r="W1391" s="102" t="s">
        <v>13</v>
      </c>
      <c r="X1391" s="102" t="s">
        <v>14</v>
      </c>
      <c r="Y1391" s="113">
        <v>6284</v>
      </c>
      <c r="Z1391" s="113">
        <v>9221102</v>
      </c>
      <c r="AA1391" s="109">
        <v>0</v>
      </c>
      <c r="AB1391" s="99" t="s">
        <v>942</v>
      </c>
    </row>
    <row r="1392" spans="1:28" ht="15" customHeight="1" x14ac:dyDescent="0.25">
      <c r="A1392" s="97" t="s">
        <v>2152</v>
      </c>
      <c r="B1392" s="98">
        <v>1</v>
      </c>
      <c r="C1392" s="99" t="s">
        <v>1656</v>
      </c>
      <c r="D1392" s="97" t="s">
        <v>272</v>
      </c>
      <c r="E1392" s="97" t="s">
        <v>238</v>
      </c>
      <c r="F1392" s="99" t="s">
        <v>137</v>
      </c>
      <c r="G1392" s="99" t="s">
        <v>140</v>
      </c>
      <c r="H1392" s="101">
        <v>43907</v>
      </c>
      <c r="I1392" s="101">
        <v>44102</v>
      </c>
      <c r="J1392" s="102" t="s">
        <v>1051</v>
      </c>
      <c r="K1392" s="103"/>
      <c r="L1392" s="99" t="s">
        <v>703</v>
      </c>
      <c r="M1392" s="105">
        <v>0</v>
      </c>
      <c r="N1392" s="105">
        <v>56280.59</v>
      </c>
      <c r="O1392" s="103">
        <v>30164</v>
      </c>
      <c r="P1392" s="101">
        <v>44102</v>
      </c>
      <c r="Q1392" s="103" t="s">
        <v>1277</v>
      </c>
      <c r="R1392" s="105">
        <v>56280.59</v>
      </c>
      <c r="S1392" s="110" t="s">
        <v>659</v>
      </c>
      <c r="T1392" s="97"/>
      <c r="U1392" s="102" t="s">
        <v>11</v>
      </c>
      <c r="V1392" s="102" t="s">
        <v>12</v>
      </c>
      <c r="W1392" s="102" t="s">
        <v>1440</v>
      </c>
      <c r="X1392" s="102" t="s">
        <v>1441</v>
      </c>
      <c r="Y1392" s="113">
        <v>4300</v>
      </c>
      <c r="Z1392" s="113">
        <v>9221102</v>
      </c>
      <c r="AA1392" s="139">
        <v>9.1227027944387099E-2</v>
      </c>
      <c r="AB1392" s="99" t="s">
        <v>2608</v>
      </c>
    </row>
    <row r="1393" spans="1:28" ht="15" customHeight="1" x14ac:dyDescent="0.25">
      <c r="A1393" s="97" t="s">
        <v>2152</v>
      </c>
      <c r="B1393" s="98">
        <v>1</v>
      </c>
      <c r="C1393" s="99" t="s">
        <v>1656</v>
      </c>
      <c r="D1393" s="97" t="s">
        <v>272</v>
      </c>
      <c r="E1393" s="97" t="s">
        <v>238</v>
      </c>
      <c r="F1393" s="99" t="s">
        <v>137</v>
      </c>
      <c r="G1393" s="99" t="s">
        <v>140</v>
      </c>
      <c r="H1393" s="101">
        <v>43907</v>
      </c>
      <c r="I1393" s="101">
        <v>44102</v>
      </c>
      <c r="J1393" s="102" t="s">
        <v>1051</v>
      </c>
      <c r="K1393" s="103"/>
      <c r="L1393" s="99" t="s">
        <v>703</v>
      </c>
      <c r="M1393" s="105">
        <v>0</v>
      </c>
      <c r="N1393" s="105">
        <v>16869.7</v>
      </c>
      <c r="O1393" s="103">
        <v>30164</v>
      </c>
      <c r="P1393" s="101">
        <v>44102</v>
      </c>
      <c r="Q1393" s="103" t="s">
        <v>1277</v>
      </c>
      <c r="R1393" s="105">
        <v>16869.7</v>
      </c>
      <c r="S1393" s="110" t="s">
        <v>659</v>
      </c>
      <c r="T1393" s="97"/>
      <c r="U1393" s="102" t="s">
        <v>11</v>
      </c>
      <c r="V1393" s="102" t="s">
        <v>12</v>
      </c>
      <c r="W1393" s="102" t="s">
        <v>13</v>
      </c>
      <c r="X1393" s="102" t="s">
        <v>14</v>
      </c>
      <c r="Y1393" s="113">
        <v>4400</v>
      </c>
      <c r="Z1393" s="113">
        <v>9221102</v>
      </c>
      <c r="AA1393" s="139">
        <v>2.7344642145958796E-2</v>
      </c>
      <c r="AB1393" s="99" t="s">
        <v>2608</v>
      </c>
    </row>
    <row r="1394" spans="1:28" ht="15" customHeight="1" x14ac:dyDescent="0.25">
      <c r="A1394" s="97" t="s">
        <v>2152</v>
      </c>
      <c r="B1394" s="98">
        <v>1</v>
      </c>
      <c r="C1394" s="99" t="s">
        <v>1656</v>
      </c>
      <c r="D1394" s="99" t="s">
        <v>272</v>
      </c>
      <c r="E1394" s="97" t="s">
        <v>238</v>
      </c>
      <c r="F1394" s="100" t="s">
        <v>137</v>
      </c>
      <c r="G1394" s="97" t="s">
        <v>140</v>
      </c>
      <c r="H1394" s="101">
        <v>43907</v>
      </c>
      <c r="I1394" s="101">
        <v>44323</v>
      </c>
      <c r="J1394" s="102" t="s">
        <v>1051</v>
      </c>
      <c r="K1394" s="103"/>
      <c r="L1394" s="99" t="s">
        <v>703</v>
      </c>
      <c r="M1394" s="105">
        <v>0</v>
      </c>
      <c r="N1394" s="106">
        <v>11760.3</v>
      </c>
      <c r="O1394" s="103">
        <v>30790</v>
      </c>
      <c r="P1394" s="101">
        <v>44323</v>
      </c>
      <c r="Q1394" s="103" t="s">
        <v>2481</v>
      </c>
      <c r="R1394" s="106">
        <v>11760.3</v>
      </c>
      <c r="S1394" s="110" t="s">
        <v>659</v>
      </c>
      <c r="T1394" s="104"/>
      <c r="U1394" s="102" t="s">
        <v>11</v>
      </c>
      <c r="V1394" s="102" t="s">
        <v>12</v>
      </c>
      <c r="W1394" s="102" t="s">
        <v>1440</v>
      </c>
      <c r="X1394" s="102" t="s">
        <v>1441</v>
      </c>
      <c r="Y1394" s="113">
        <v>4300</v>
      </c>
      <c r="Z1394" s="108">
        <v>9221102</v>
      </c>
      <c r="AA1394" s="139">
        <v>1.9062650493436115E-2</v>
      </c>
      <c r="AB1394" s="99" t="s">
        <v>2608</v>
      </c>
    </row>
    <row r="1395" spans="1:28" ht="15" customHeight="1" x14ac:dyDescent="0.25">
      <c r="A1395" s="97" t="s">
        <v>2152</v>
      </c>
      <c r="B1395" s="98">
        <v>1</v>
      </c>
      <c r="C1395" s="99" t="s">
        <v>1656</v>
      </c>
      <c r="D1395" s="99" t="s">
        <v>272</v>
      </c>
      <c r="E1395" s="97" t="s">
        <v>238</v>
      </c>
      <c r="F1395" s="100" t="s">
        <v>137</v>
      </c>
      <c r="G1395" s="97" t="s">
        <v>140</v>
      </c>
      <c r="H1395" s="101">
        <v>43907</v>
      </c>
      <c r="I1395" s="101">
        <v>44323</v>
      </c>
      <c r="J1395" s="102" t="s">
        <v>1051</v>
      </c>
      <c r="K1395" s="103"/>
      <c r="L1395" s="99" t="s">
        <v>703</v>
      </c>
      <c r="M1395" s="105">
        <v>0</v>
      </c>
      <c r="N1395" s="106">
        <v>1225.03</v>
      </c>
      <c r="O1395" s="103">
        <v>30860</v>
      </c>
      <c r="P1395" s="101">
        <v>44323</v>
      </c>
      <c r="Q1395" s="103" t="s">
        <v>2482</v>
      </c>
      <c r="R1395" s="106">
        <v>1225.03</v>
      </c>
      <c r="S1395" s="110" t="s">
        <v>659</v>
      </c>
      <c r="T1395" s="104"/>
      <c r="U1395" s="102" t="s">
        <v>11</v>
      </c>
      <c r="V1395" s="102" t="s">
        <v>12</v>
      </c>
      <c r="W1395" s="102" t="s">
        <v>1440</v>
      </c>
      <c r="X1395" s="102" t="s">
        <v>1441</v>
      </c>
      <c r="Y1395" s="113">
        <v>4300</v>
      </c>
      <c r="Z1395" s="108">
        <v>9221102</v>
      </c>
      <c r="AA1395" s="139">
        <v>1.9856907335675149E-3</v>
      </c>
      <c r="AB1395" s="99" t="s">
        <v>2608</v>
      </c>
    </row>
    <row r="1396" spans="1:28" ht="15" customHeight="1" x14ac:dyDescent="0.25">
      <c r="A1396" s="97" t="s">
        <v>2152</v>
      </c>
      <c r="B1396" s="98">
        <v>1</v>
      </c>
      <c r="C1396" s="99" t="s">
        <v>1656</v>
      </c>
      <c r="D1396" s="97" t="s">
        <v>272</v>
      </c>
      <c r="E1396" s="97" t="s">
        <v>238</v>
      </c>
      <c r="F1396" s="99" t="s">
        <v>137</v>
      </c>
      <c r="G1396" s="99" t="s">
        <v>140</v>
      </c>
      <c r="H1396" s="101">
        <v>43907</v>
      </c>
      <c r="I1396" s="101">
        <v>44341</v>
      </c>
      <c r="J1396" s="102" t="s">
        <v>1051</v>
      </c>
      <c r="K1396" s="103"/>
      <c r="L1396" s="99" t="s">
        <v>703</v>
      </c>
      <c r="M1396" s="105">
        <v>0</v>
      </c>
      <c r="N1396" s="105">
        <v>715.92</v>
      </c>
      <c r="O1396" s="103">
        <v>31584</v>
      </c>
      <c r="P1396" s="101">
        <v>44341</v>
      </c>
      <c r="Q1396" s="103" t="s">
        <v>2560</v>
      </c>
      <c r="R1396" s="105">
        <v>715.92</v>
      </c>
      <c r="S1396" s="110" t="s">
        <v>659</v>
      </c>
      <c r="T1396" s="97"/>
      <c r="U1396" s="102" t="s">
        <v>11</v>
      </c>
      <c r="V1396" s="102" t="s">
        <v>12</v>
      </c>
      <c r="W1396" s="102" t="s">
        <v>1440</v>
      </c>
      <c r="X1396" s="102" t="s">
        <v>1441</v>
      </c>
      <c r="Y1396" s="113">
        <v>4300</v>
      </c>
      <c r="Z1396" s="113">
        <v>9221102</v>
      </c>
      <c r="AA1396" s="139">
        <v>1.1604578744811597E-3</v>
      </c>
      <c r="AB1396" s="99" t="s">
        <v>2608</v>
      </c>
    </row>
    <row r="1397" spans="1:28" ht="15" customHeight="1" x14ac:dyDescent="0.25">
      <c r="A1397" s="97" t="s">
        <v>1968</v>
      </c>
      <c r="B1397" s="98">
        <v>1</v>
      </c>
      <c r="C1397" s="99" t="s">
        <v>1655</v>
      </c>
      <c r="D1397" s="97" t="s">
        <v>272</v>
      </c>
      <c r="E1397" s="97" t="s">
        <v>238</v>
      </c>
      <c r="F1397" s="99" t="s">
        <v>418</v>
      </c>
      <c r="G1397" s="99" t="s">
        <v>3138</v>
      </c>
      <c r="H1397" s="101">
        <v>43760</v>
      </c>
      <c r="I1397" s="101">
        <v>43766</v>
      </c>
      <c r="J1397" s="102" t="s">
        <v>6</v>
      </c>
      <c r="K1397" s="103" t="s">
        <v>439</v>
      </c>
      <c r="L1397" s="99" t="s">
        <v>440</v>
      </c>
      <c r="M1397" s="105">
        <v>0</v>
      </c>
      <c r="N1397" s="105">
        <v>7425</v>
      </c>
      <c r="O1397" s="103" t="s">
        <v>271</v>
      </c>
      <c r="P1397" s="101">
        <v>43766</v>
      </c>
      <c r="Q1397" s="103" t="s">
        <v>552</v>
      </c>
      <c r="R1397" s="105">
        <v>7425</v>
      </c>
      <c r="S1397" s="110" t="s">
        <v>659</v>
      </c>
      <c r="T1397" s="97"/>
      <c r="U1397" s="102" t="s">
        <v>11</v>
      </c>
      <c r="V1397" s="102" t="s">
        <v>12</v>
      </c>
      <c r="W1397" s="102" t="s">
        <v>13</v>
      </c>
      <c r="X1397" s="102" t="s">
        <v>14</v>
      </c>
      <c r="Y1397" s="113">
        <v>6230</v>
      </c>
      <c r="Z1397" s="113">
        <v>9221102</v>
      </c>
      <c r="AA1397" s="139">
        <v>1</v>
      </c>
      <c r="AB1397" s="99" t="s">
        <v>977</v>
      </c>
    </row>
    <row r="1398" spans="1:28" ht="15" customHeight="1" x14ac:dyDescent="0.25">
      <c r="A1398" s="97" t="s">
        <v>1966</v>
      </c>
      <c r="B1398" s="98">
        <v>1</v>
      </c>
      <c r="C1398" s="99" t="s">
        <v>318</v>
      </c>
      <c r="D1398" s="97" t="s">
        <v>272</v>
      </c>
      <c r="E1398" s="97" t="s">
        <v>238</v>
      </c>
      <c r="F1398" s="103" t="s">
        <v>304</v>
      </c>
      <c r="G1398" s="99" t="s">
        <v>318</v>
      </c>
      <c r="H1398" s="101">
        <v>43893</v>
      </c>
      <c r="I1398" s="101">
        <v>44040</v>
      </c>
      <c r="J1398" s="102" t="s">
        <v>6</v>
      </c>
      <c r="K1398" s="103"/>
      <c r="L1398" s="104" t="s">
        <v>701</v>
      </c>
      <c r="M1398" s="105">
        <v>0</v>
      </c>
      <c r="N1398" s="105">
        <v>382506.49</v>
      </c>
      <c r="O1398" s="103" t="s">
        <v>483</v>
      </c>
      <c r="P1398" s="101">
        <v>44040</v>
      </c>
      <c r="Q1398" s="103" t="s">
        <v>1090</v>
      </c>
      <c r="R1398" s="105">
        <v>382506.49</v>
      </c>
      <c r="S1398" s="110" t="s">
        <v>659</v>
      </c>
      <c r="T1398" s="97"/>
      <c r="U1398" s="102" t="s">
        <v>11</v>
      </c>
      <c r="V1398" s="102" t="s">
        <v>12</v>
      </c>
      <c r="W1398" s="102" t="s">
        <v>13</v>
      </c>
      <c r="X1398" s="102" t="s">
        <v>14</v>
      </c>
      <c r="Y1398" s="113">
        <v>6250</v>
      </c>
      <c r="Z1398" s="113">
        <v>9221102</v>
      </c>
      <c r="AA1398" s="139">
        <v>0.5059841163896639</v>
      </c>
      <c r="AB1398" s="115" t="s">
        <v>3170</v>
      </c>
    </row>
    <row r="1399" spans="1:28" ht="15" customHeight="1" x14ac:dyDescent="0.25">
      <c r="A1399" s="97" t="s">
        <v>1966</v>
      </c>
      <c r="B1399" s="98">
        <v>1</v>
      </c>
      <c r="C1399" s="99" t="s">
        <v>318</v>
      </c>
      <c r="D1399" s="99" t="s">
        <v>272</v>
      </c>
      <c r="E1399" s="97" t="s">
        <v>238</v>
      </c>
      <c r="F1399" s="100" t="s">
        <v>304</v>
      </c>
      <c r="G1399" s="97" t="s">
        <v>318</v>
      </c>
      <c r="H1399" s="101">
        <v>43893</v>
      </c>
      <c r="I1399" s="101">
        <v>44082</v>
      </c>
      <c r="J1399" s="102" t="s">
        <v>6</v>
      </c>
      <c r="K1399" s="103"/>
      <c r="L1399" s="104" t="s">
        <v>701</v>
      </c>
      <c r="M1399" s="105">
        <v>0</v>
      </c>
      <c r="N1399" s="106">
        <v>20131.919999999998</v>
      </c>
      <c r="O1399" s="103" t="s">
        <v>718</v>
      </c>
      <c r="P1399" s="101">
        <v>44082</v>
      </c>
      <c r="Q1399" s="103" t="s">
        <v>1193</v>
      </c>
      <c r="R1399" s="106">
        <v>20131.919999999998</v>
      </c>
      <c r="S1399" s="110" t="s">
        <v>659</v>
      </c>
      <c r="T1399" s="104"/>
      <c r="U1399" s="102" t="s">
        <v>11</v>
      </c>
      <c r="V1399" s="102" t="s">
        <v>12</v>
      </c>
      <c r="W1399" s="102" t="s">
        <v>13</v>
      </c>
      <c r="X1399" s="102" t="s">
        <v>14</v>
      </c>
      <c r="Y1399" s="108">
        <v>6250</v>
      </c>
      <c r="Z1399" s="108">
        <v>9221102</v>
      </c>
      <c r="AA1399" s="139">
        <v>2.6630742271660283E-2</v>
      </c>
      <c r="AB1399" s="115" t="s">
        <v>3170</v>
      </c>
    </row>
    <row r="1400" spans="1:28" ht="15" customHeight="1" x14ac:dyDescent="0.25">
      <c r="A1400" s="97" t="s">
        <v>1966</v>
      </c>
      <c r="B1400" s="98">
        <v>1</v>
      </c>
      <c r="C1400" s="99" t="s">
        <v>318</v>
      </c>
      <c r="D1400" s="99" t="s">
        <v>272</v>
      </c>
      <c r="E1400" s="97" t="s">
        <v>238</v>
      </c>
      <c r="F1400" s="100" t="s">
        <v>304</v>
      </c>
      <c r="G1400" s="97" t="s">
        <v>318</v>
      </c>
      <c r="H1400" s="101">
        <v>43893</v>
      </c>
      <c r="I1400" s="101">
        <v>44082</v>
      </c>
      <c r="J1400" s="102" t="s">
        <v>1051</v>
      </c>
      <c r="K1400" s="103"/>
      <c r="L1400" s="104" t="s">
        <v>701</v>
      </c>
      <c r="M1400" s="105">
        <v>0</v>
      </c>
      <c r="N1400" s="106">
        <v>282815.48000000004</v>
      </c>
      <c r="O1400" s="103" t="s">
        <v>718</v>
      </c>
      <c r="P1400" s="101">
        <v>44082</v>
      </c>
      <c r="Q1400" s="103" t="s">
        <v>1193</v>
      </c>
      <c r="R1400" s="106">
        <v>282815.48</v>
      </c>
      <c r="S1400" s="110" t="s">
        <v>659</v>
      </c>
      <c r="T1400" s="104"/>
      <c r="U1400" s="102" t="s">
        <v>11</v>
      </c>
      <c r="V1400" s="102" t="s">
        <v>12</v>
      </c>
      <c r="W1400" s="102" t="s">
        <v>13</v>
      </c>
      <c r="X1400" s="102" t="s">
        <v>14</v>
      </c>
      <c r="Y1400" s="108">
        <v>6250</v>
      </c>
      <c r="Z1400" s="108">
        <v>9221102</v>
      </c>
      <c r="AA1400" s="139">
        <v>0.37411166735790197</v>
      </c>
      <c r="AB1400" s="115" t="s">
        <v>3170</v>
      </c>
    </row>
    <row r="1401" spans="1:28" ht="15" customHeight="1" x14ac:dyDescent="0.25">
      <c r="A1401" s="97" t="s">
        <v>1966</v>
      </c>
      <c r="B1401" s="98">
        <v>1</v>
      </c>
      <c r="C1401" s="99" t="s">
        <v>318</v>
      </c>
      <c r="D1401" s="99" t="s">
        <v>272</v>
      </c>
      <c r="E1401" s="97" t="s">
        <v>238</v>
      </c>
      <c r="F1401" s="100" t="s">
        <v>304</v>
      </c>
      <c r="G1401" s="97" t="s">
        <v>318</v>
      </c>
      <c r="H1401" s="101">
        <v>43893</v>
      </c>
      <c r="I1401" s="101">
        <v>44337</v>
      </c>
      <c r="J1401" s="102" t="s">
        <v>1051</v>
      </c>
      <c r="K1401" s="103"/>
      <c r="L1401" s="104" t="s">
        <v>701</v>
      </c>
      <c r="M1401" s="105">
        <v>0</v>
      </c>
      <c r="N1401" s="106">
        <v>51574.48</v>
      </c>
      <c r="O1401" s="103" t="s">
        <v>760</v>
      </c>
      <c r="P1401" s="101">
        <v>44337</v>
      </c>
      <c r="Q1401" s="103" t="s">
        <v>2545</v>
      </c>
      <c r="R1401" s="106">
        <v>51574.48</v>
      </c>
      <c r="S1401" s="110" t="s">
        <v>659</v>
      </c>
      <c r="T1401" s="104"/>
      <c r="U1401" s="102" t="s">
        <v>11</v>
      </c>
      <c r="V1401" s="102" t="s">
        <v>12</v>
      </c>
      <c r="W1401" s="102" t="s">
        <v>13</v>
      </c>
      <c r="X1401" s="102" t="s">
        <v>14</v>
      </c>
      <c r="Y1401" s="108">
        <v>6250</v>
      </c>
      <c r="Z1401" s="108">
        <v>9221102</v>
      </c>
      <c r="AA1401" s="139">
        <v>6.8223333128429778E-2</v>
      </c>
      <c r="AB1401" s="115" t="s">
        <v>3170</v>
      </c>
    </row>
    <row r="1402" spans="1:28" ht="15" customHeight="1" x14ac:dyDescent="0.25">
      <c r="A1402" s="97" t="s">
        <v>1966</v>
      </c>
      <c r="B1402" s="98">
        <v>1</v>
      </c>
      <c r="C1402" s="99" t="s">
        <v>318</v>
      </c>
      <c r="D1402" s="99" t="s">
        <v>272</v>
      </c>
      <c r="E1402" s="97" t="s">
        <v>238</v>
      </c>
      <c r="F1402" s="100" t="s">
        <v>304</v>
      </c>
      <c r="G1402" s="97" t="s">
        <v>318</v>
      </c>
      <c r="H1402" s="101">
        <v>43893</v>
      </c>
      <c r="I1402" s="101">
        <v>44589</v>
      </c>
      <c r="J1402" s="102" t="s">
        <v>2726</v>
      </c>
      <c r="K1402" s="103" t="s">
        <v>682</v>
      </c>
      <c r="L1402" s="104" t="s">
        <v>701</v>
      </c>
      <c r="M1402" s="105">
        <v>3.637978807091713E-11</v>
      </c>
      <c r="N1402" s="106">
        <v>18937.040000000037</v>
      </c>
      <c r="O1402" s="103" t="s">
        <v>867</v>
      </c>
      <c r="P1402" s="101">
        <v>44589</v>
      </c>
      <c r="Q1402" s="103" t="s">
        <v>3145</v>
      </c>
      <c r="R1402" s="106">
        <v>18937.04</v>
      </c>
      <c r="S1402" s="110" t="s">
        <v>659</v>
      </c>
      <c r="T1402" s="104"/>
      <c r="U1402" s="102" t="s">
        <v>11</v>
      </c>
      <c r="V1402" s="102" t="s">
        <v>12</v>
      </c>
      <c r="W1402" s="102" t="s">
        <v>13</v>
      </c>
      <c r="X1402" s="102" t="s">
        <v>14</v>
      </c>
      <c r="Y1402" s="108">
        <v>6250</v>
      </c>
      <c r="Z1402" s="108">
        <v>9221102</v>
      </c>
      <c r="AA1402" s="139">
        <v>2.5050140852344024E-2</v>
      </c>
      <c r="AB1402" s="115" t="s">
        <v>3170</v>
      </c>
    </row>
    <row r="1403" spans="1:28" ht="15" customHeight="1" x14ac:dyDescent="0.25">
      <c r="A1403" s="97" t="s">
        <v>1966</v>
      </c>
      <c r="B1403" s="98">
        <v>1</v>
      </c>
      <c r="C1403" s="99" t="s">
        <v>318</v>
      </c>
      <c r="D1403" s="99" t="s">
        <v>272</v>
      </c>
      <c r="E1403" s="97" t="s">
        <v>238</v>
      </c>
      <c r="F1403" s="100" t="s">
        <v>304</v>
      </c>
      <c r="G1403" s="99" t="s">
        <v>318</v>
      </c>
      <c r="H1403" s="101">
        <v>44502</v>
      </c>
      <c r="I1403" s="101">
        <v>44593</v>
      </c>
      <c r="J1403" s="102" t="s">
        <v>2726</v>
      </c>
      <c r="K1403" s="103" t="s">
        <v>3039</v>
      </c>
      <c r="L1403" s="104" t="s">
        <v>3058</v>
      </c>
      <c r="M1403" s="105">
        <v>0</v>
      </c>
      <c r="N1403" s="106">
        <v>17420.13</v>
      </c>
      <c r="O1403" s="103" t="s">
        <v>867</v>
      </c>
      <c r="P1403" s="101">
        <v>44593</v>
      </c>
      <c r="Q1403" s="103" t="s">
        <v>3146</v>
      </c>
      <c r="R1403" s="106">
        <v>17420.13</v>
      </c>
      <c r="S1403" s="110" t="s">
        <v>659</v>
      </c>
      <c r="T1403" s="104"/>
      <c r="U1403" s="102" t="s">
        <v>11</v>
      </c>
      <c r="V1403" s="102" t="s">
        <v>12</v>
      </c>
      <c r="W1403" s="102" t="s">
        <v>13</v>
      </c>
      <c r="X1403" s="102" t="s">
        <v>14</v>
      </c>
      <c r="Y1403" s="108">
        <v>6260</v>
      </c>
      <c r="Z1403" s="108">
        <v>9221102</v>
      </c>
      <c r="AA1403" s="109">
        <v>1</v>
      </c>
      <c r="AB1403" s="111" t="s">
        <v>3171</v>
      </c>
    </row>
    <row r="1404" spans="1:28" ht="15" customHeight="1" x14ac:dyDescent="0.25">
      <c r="A1404" s="97" t="s">
        <v>1973</v>
      </c>
      <c r="B1404" s="98">
        <v>1</v>
      </c>
      <c r="C1404" s="99" t="s">
        <v>1574</v>
      </c>
      <c r="D1404" s="99" t="s">
        <v>272</v>
      </c>
      <c r="E1404" s="97" t="s">
        <v>238</v>
      </c>
      <c r="F1404" s="100" t="s">
        <v>785</v>
      </c>
      <c r="G1404" s="97" t="s">
        <v>2749</v>
      </c>
      <c r="H1404" s="101">
        <v>43978</v>
      </c>
      <c r="I1404" s="101">
        <v>44005</v>
      </c>
      <c r="J1404" s="102" t="s">
        <v>6</v>
      </c>
      <c r="K1404" s="103" t="s">
        <v>846</v>
      </c>
      <c r="L1404" s="104" t="s">
        <v>869</v>
      </c>
      <c r="M1404" s="105">
        <v>0</v>
      </c>
      <c r="N1404" s="106">
        <v>500</v>
      </c>
      <c r="O1404" s="103" t="s">
        <v>2602</v>
      </c>
      <c r="P1404" s="101">
        <v>44005</v>
      </c>
      <c r="Q1404" s="103" t="s">
        <v>933</v>
      </c>
      <c r="R1404" s="106">
        <v>500</v>
      </c>
      <c r="S1404" s="110" t="s">
        <v>659</v>
      </c>
      <c r="T1404" s="104"/>
      <c r="U1404" s="102" t="s">
        <v>11</v>
      </c>
      <c r="V1404" s="102" t="s">
        <v>12</v>
      </c>
      <c r="W1404" s="102" t="s">
        <v>13</v>
      </c>
      <c r="X1404" s="102" t="s">
        <v>14</v>
      </c>
      <c r="Y1404" s="108">
        <v>5600</v>
      </c>
      <c r="Z1404" s="108">
        <v>9221102</v>
      </c>
      <c r="AA1404" s="139">
        <v>1</v>
      </c>
      <c r="AB1404" s="115" t="s">
        <v>953</v>
      </c>
    </row>
    <row r="1405" spans="1:28" ht="15" customHeight="1" x14ac:dyDescent="0.25">
      <c r="A1405" s="97" t="s">
        <v>1971</v>
      </c>
      <c r="B1405" s="98">
        <v>1</v>
      </c>
      <c r="C1405" s="99" t="s">
        <v>1566</v>
      </c>
      <c r="D1405" s="99" t="s">
        <v>272</v>
      </c>
      <c r="E1405" s="97" t="s">
        <v>238</v>
      </c>
      <c r="F1405" s="100" t="s">
        <v>591</v>
      </c>
      <c r="G1405" s="97" t="s">
        <v>1229</v>
      </c>
      <c r="H1405" s="101">
        <v>43861</v>
      </c>
      <c r="I1405" s="101">
        <v>43985</v>
      </c>
      <c r="J1405" s="102" t="s">
        <v>6</v>
      </c>
      <c r="K1405" s="103" t="s">
        <v>592</v>
      </c>
      <c r="L1405" s="104" t="s">
        <v>595</v>
      </c>
      <c r="M1405" s="105">
        <v>0</v>
      </c>
      <c r="N1405" s="106">
        <v>1280</v>
      </c>
      <c r="O1405" s="103" t="s">
        <v>879</v>
      </c>
      <c r="P1405" s="101">
        <v>43985</v>
      </c>
      <c r="Q1405" s="103" t="s">
        <v>880</v>
      </c>
      <c r="R1405" s="106">
        <v>1280</v>
      </c>
      <c r="S1405" s="110" t="s">
        <v>659</v>
      </c>
      <c r="T1405" s="104"/>
      <c r="U1405" s="102" t="s">
        <v>11</v>
      </c>
      <c r="V1405" s="102" t="s">
        <v>12</v>
      </c>
      <c r="W1405" s="102" t="s">
        <v>13</v>
      </c>
      <c r="X1405" s="102" t="s">
        <v>14</v>
      </c>
      <c r="Y1405" s="108">
        <v>5850</v>
      </c>
      <c r="Z1405" s="108">
        <v>9221102</v>
      </c>
      <c r="AA1405" s="139">
        <v>1</v>
      </c>
      <c r="AB1405" s="115" t="s">
        <v>1194</v>
      </c>
    </row>
    <row r="1406" spans="1:28" ht="15" customHeight="1" x14ac:dyDescent="0.25">
      <c r="A1406" s="97" t="s">
        <v>1972</v>
      </c>
      <c r="B1406" s="98">
        <v>1</v>
      </c>
      <c r="C1406" s="99" t="s">
        <v>1573</v>
      </c>
      <c r="D1406" s="99" t="s">
        <v>272</v>
      </c>
      <c r="E1406" s="97" t="s">
        <v>238</v>
      </c>
      <c r="F1406" s="100" t="s">
        <v>345</v>
      </c>
      <c r="G1406" s="97" t="s">
        <v>2269</v>
      </c>
      <c r="H1406" s="101">
        <v>43544</v>
      </c>
      <c r="I1406" s="101">
        <v>43879</v>
      </c>
      <c r="J1406" s="102" t="s">
        <v>6</v>
      </c>
      <c r="K1406" s="103" t="s">
        <v>348</v>
      </c>
      <c r="L1406" s="104" t="s">
        <v>2209</v>
      </c>
      <c r="M1406" s="105">
        <v>0</v>
      </c>
      <c r="N1406" s="106">
        <v>436977.48</v>
      </c>
      <c r="O1406" s="103" t="s">
        <v>648</v>
      </c>
      <c r="P1406" s="101">
        <v>43879</v>
      </c>
      <c r="Q1406" s="103" t="s">
        <v>647</v>
      </c>
      <c r="R1406" s="106">
        <v>436977.48</v>
      </c>
      <c r="S1406" s="110" t="s">
        <v>659</v>
      </c>
      <c r="T1406" s="104"/>
      <c r="U1406" s="102" t="s">
        <v>11</v>
      </c>
      <c r="V1406" s="102" t="s">
        <v>12</v>
      </c>
      <c r="W1406" s="102" t="s">
        <v>13</v>
      </c>
      <c r="X1406" s="102" t="s">
        <v>14</v>
      </c>
      <c r="Y1406" s="108">
        <v>6200</v>
      </c>
      <c r="Z1406" s="108">
        <v>9221102</v>
      </c>
      <c r="AA1406" s="139">
        <v>1</v>
      </c>
      <c r="AB1406" s="115" t="s">
        <v>2292</v>
      </c>
    </row>
    <row r="1407" spans="1:28" ht="15" customHeight="1" x14ac:dyDescent="0.25">
      <c r="A1407" s="97" t="s">
        <v>1972</v>
      </c>
      <c r="B1407" s="98">
        <v>1</v>
      </c>
      <c r="C1407" s="99" t="s">
        <v>1573</v>
      </c>
      <c r="D1407" s="99" t="s">
        <v>272</v>
      </c>
      <c r="E1407" s="97" t="s">
        <v>238</v>
      </c>
      <c r="F1407" s="100" t="s">
        <v>345</v>
      </c>
      <c r="G1407" s="99" t="s">
        <v>2269</v>
      </c>
      <c r="H1407" s="101">
        <v>43544</v>
      </c>
      <c r="I1407" s="101">
        <v>44061</v>
      </c>
      <c r="J1407" s="102" t="s">
        <v>1051</v>
      </c>
      <c r="K1407" s="103" t="s">
        <v>348</v>
      </c>
      <c r="L1407" s="104" t="s">
        <v>2210</v>
      </c>
      <c r="M1407" s="105">
        <v>0</v>
      </c>
      <c r="N1407" s="106">
        <v>42600</v>
      </c>
      <c r="O1407" s="103" t="s">
        <v>1147</v>
      </c>
      <c r="P1407" s="101">
        <v>44061</v>
      </c>
      <c r="Q1407" s="103" t="s">
        <v>1148</v>
      </c>
      <c r="R1407" s="106">
        <v>42600</v>
      </c>
      <c r="S1407" s="110" t="s">
        <v>659</v>
      </c>
      <c r="T1407" s="104"/>
      <c r="U1407" s="102" t="s">
        <v>11</v>
      </c>
      <c r="V1407" s="102" t="s">
        <v>12</v>
      </c>
      <c r="W1407" s="102" t="s">
        <v>13</v>
      </c>
      <c r="X1407" s="102" t="s">
        <v>14</v>
      </c>
      <c r="Y1407" s="108">
        <v>6200</v>
      </c>
      <c r="Z1407" s="108">
        <v>9221102</v>
      </c>
      <c r="AA1407" s="139">
        <v>1</v>
      </c>
      <c r="AB1407" s="111" t="s">
        <v>2288</v>
      </c>
    </row>
    <row r="1408" spans="1:28" ht="15" customHeight="1" x14ac:dyDescent="0.25">
      <c r="A1408" s="97" t="s">
        <v>1967</v>
      </c>
      <c r="B1408" s="98">
        <v>1</v>
      </c>
      <c r="C1408" s="99" t="s">
        <v>1571</v>
      </c>
      <c r="D1408" s="99" t="s">
        <v>272</v>
      </c>
      <c r="E1408" s="97" t="s">
        <v>238</v>
      </c>
      <c r="F1408" s="100" t="s">
        <v>368</v>
      </c>
      <c r="G1408" s="99" t="s">
        <v>351</v>
      </c>
      <c r="H1408" s="101">
        <v>43264</v>
      </c>
      <c r="I1408" s="101">
        <v>43279</v>
      </c>
      <c r="J1408" s="102" t="s">
        <v>246</v>
      </c>
      <c r="K1408" s="103"/>
      <c r="L1408" s="99" t="s">
        <v>369</v>
      </c>
      <c r="M1408" s="105">
        <v>0</v>
      </c>
      <c r="N1408" s="106">
        <v>1286.49</v>
      </c>
      <c r="O1408" s="103" t="s">
        <v>370</v>
      </c>
      <c r="P1408" s="101">
        <v>43279</v>
      </c>
      <c r="Q1408" s="103">
        <v>24653404</v>
      </c>
      <c r="R1408" s="106">
        <v>1286.49</v>
      </c>
      <c r="S1408" s="110" t="s">
        <v>659</v>
      </c>
      <c r="T1408" s="104"/>
      <c r="U1408" s="102" t="s">
        <v>11</v>
      </c>
      <c r="V1408" s="102" t="s">
        <v>12</v>
      </c>
      <c r="W1408" s="102" t="s">
        <v>13</v>
      </c>
      <c r="X1408" s="102" t="s">
        <v>14</v>
      </c>
      <c r="Y1408" s="108">
        <v>6210</v>
      </c>
      <c r="Z1408" s="108">
        <v>9221102</v>
      </c>
      <c r="AA1408" s="139">
        <v>0.5</v>
      </c>
      <c r="AB1408" s="111" t="s">
        <v>1160</v>
      </c>
    </row>
    <row r="1409" spans="1:28" ht="15" customHeight="1" x14ac:dyDescent="0.25">
      <c r="A1409" s="97" t="s">
        <v>1967</v>
      </c>
      <c r="B1409" s="98">
        <v>1</v>
      </c>
      <c r="C1409" s="99" t="s">
        <v>1571</v>
      </c>
      <c r="D1409" s="97" t="s">
        <v>272</v>
      </c>
      <c r="E1409" s="97" t="s">
        <v>238</v>
      </c>
      <c r="F1409" s="103" t="s">
        <v>368</v>
      </c>
      <c r="G1409" s="97" t="s">
        <v>351</v>
      </c>
      <c r="H1409" s="101">
        <v>43264</v>
      </c>
      <c r="I1409" s="101">
        <v>43298</v>
      </c>
      <c r="J1409" s="102" t="s">
        <v>246</v>
      </c>
      <c r="K1409" s="103"/>
      <c r="L1409" s="104" t="s">
        <v>369</v>
      </c>
      <c r="M1409" s="105">
        <v>0</v>
      </c>
      <c r="N1409" s="105">
        <v>1286.49</v>
      </c>
      <c r="O1409" s="103" t="s">
        <v>371</v>
      </c>
      <c r="P1409" s="101">
        <v>43298</v>
      </c>
      <c r="Q1409" s="103">
        <v>24688289</v>
      </c>
      <c r="R1409" s="105">
        <v>1286.49</v>
      </c>
      <c r="S1409" s="110" t="s">
        <v>659</v>
      </c>
      <c r="T1409" s="97"/>
      <c r="U1409" s="102" t="s">
        <v>11</v>
      </c>
      <c r="V1409" s="102" t="s">
        <v>12</v>
      </c>
      <c r="W1409" s="102" t="s">
        <v>13</v>
      </c>
      <c r="X1409" s="102" t="s">
        <v>14</v>
      </c>
      <c r="Y1409" s="108">
        <v>6210</v>
      </c>
      <c r="Z1409" s="113">
        <v>9221102</v>
      </c>
      <c r="AA1409" s="139">
        <v>0.5</v>
      </c>
      <c r="AB1409" s="99" t="s">
        <v>2912</v>
      </c>
    </row>
    <row r="1410" spans="1:28" ht="15" customHeight="1" x14ac:dyDescent="0.25">
      <c r="A1410" s="97" t="s">
        <v>1967</v>
      </c>
      <c r="B1410" s="98">
        <v>1</v>
      </c>
      <c r="C1410" s="99" t="s">
        <v>1571</v>
      </c>
      <c r="D1410" s="97" t="s">
        <v>272</v>
      </c>
      <c r="E1410" s="97" t="s">
        <v>238</v>
      </c>
      <c r="F1410" s="103" t="s">
        <v>368</v>
      </c>
      <c r="G1410" s="97" t="s">
        <v>351</v>
      </c>
      <c r="H1410" s="101">
        <v>43282</v>
      </c>
      <c r="I1410" s="101">
        <v>43766</v>
      </c>
      <c r="J1410" s="102" t="s">
        <v>6</v>
      </c>
      <c r="K1410" s="103" t="s">
        <v>376</v>
      </c>
      <c r="L1410" s="104" t="s">
        <v>377</v>
      </c>
      <c r="M1410" s="105">
        <v>0</v>
      </c>
      <c r="N1410" s="105">
        <v>1000</v>
      </c>
      <c r="O1410" s="103" t="s">
        <v>379</v>
      </c>
      <c r="P1410" s="101">
        <v>43766</v>
      </c>
      <c r="Q1410" s="103" t="s">
        <v>555</v>
      </c>
      <c r="R1410" s="105">
        <v>1000</v>
      </c>
      <c r="S1410" s="110" t="s">
        <v>659</v>
      </c>
      <c r="T1410" s="97"/>
      <c r="U1410" s="102" t="s">
        <v>11</v>
      </c>
      <c r="V1410" s="102" t="s">
        <v>12</v>
      </c>
      <c r="W1410" s="102" t="s">
        <v>13</v>
      </c>
      <c r="X1410" s="102" t="s">
        <v>14</v>
      </c>
      <c r="Y1410" s="108">
        <v>6210</v>
      </c>
      <c r="Z1410" s="113">
        <v>9221102</v>
      </c>
      <c r="AA1410" s="139">
        <v>0.25674270529788573</v>
      </c>
      <c r="AB1410" s="99" t="s">
        <v>1166</v>
      </c>
    </row>
    <row r="1411" spans="1:28" ht="15" customHeight="1" x14ac:dyDescent="0.25">
      <c r="A1411" s="97" t="s">
        <v>1967</v>
      </c>
      <c r="B1411" s="98">
        <v>1</v>
      </c>
      <c r="C1411" s="99" t="s">
        <v>1571</v>
      </c>
      <c r="D1411" s="97" t="s">
        <v>272</v>
      </c>
      <c r="E1411" s="97" t="s">
        <v>238</v>
      </c>
      <c r="F1411" s="103" t="s">
        <v>368</v>
      </c>
      <c r="G1411" s="97" t="s">
        <v>351</v>
      </c>
      <c r="H1411" s="101">
        <v>43282</v>
      </c>
      <c r="I1411" s="101">
        <v>43766</v>
      </c>
      <c r="J1411" s="102" t="s">
        <v>6</v>
      </c>
      <c r="K1411" s="103"/>
      <c r="L1411" s="104" t="s">
        <v>377</v>
      </c>
      <c r="M1411" s="105">
        <v>0</v>
      </c>
      <c r="N1411" s="105">
        <v>2894.95</v>
      </c>
      <c r="O1411" s="103" t="s">
        <v>378</v>
      </c>
      <c r="P1411" s="101">
        <v>43766</v>
      </c>
      <c r="Q1411" s="103" t="s">
        <v>555</v>
      </c>
      <c r="R1411" s="105">
        <v>2894.95</v>
      </c>
      <c r="S1411" s="110" t="s">
        <v>659</v>
      </c>
      <c r="T1411" s="97"/>
      <c r="U1411" s="102" t="s">
        <v>11</v>
      </c>
      <c r="V1411" s="102" t="s">
        <v>12</v>
      </c>
      <c r="W1411" s="102" t="s">
        <v>13</v>
      </c>
      <c r="X1411" s="102" t="s">
        <v>14</v>
      </c>
      <c r="Y1411" s="108">
        <v>6210</v>
      </c>
      <c r="Z1411" s="113">
        <v>9221102</v>
      </c>
      <c r="AA1411" s="139">
        <v>0.74325729470211421</v>
      </c>
      <c r="AB1411" s="99" t="s">
        <v>1167</v>
      </c>
    </row>
    <row r="1412" spans="1:28" ht="15" customHeight="1" x14ac:dyDescent="0.25">
      <c r="A1412" s="97" t="s">
        <v>1966</v>
      </c>
      <c r="B1412" s="98">
        <v>1</v>
      </c>
      <c r="C1412" s="99" t="s">
        <v>318</v>
      </c>
      <c r="D1412" s="99" t="s">
        <v>272</v>
      </c>
      <c r="E1412" s="97" t="s">
        <v>238</v>
      </c>
      <c r="F1412" s="100" t="s">
        <v>267</v>
      </c>
      <c r="G1412" s="97" t="s">
        <v>268</v>
      </c>
      <c r="H1412" s="101">
        <v>43474</v>
      </c>
      <c r="I1412" s="101">
        <v>43476</v>
      </c>
      <c r="J1412" s="102" t="s">
        <v>269</v>
      </c>
      <c r="K1412" s="103"/>
      <c r="L1412" s="99" t="s">
        <v>273</v>
      </c>
      <c r="M1412" s="105">
        <v>0</v>
      </c>
      <c r="N1412" s="106">
        <v>636</v>
      </c>
      <c r="O1412" s="103" t="s">
        <v>271</v>
      </c>
      <c r="P1412" s="101">
        <v>43476</v>
      </c>
      <c r="Q1412" s="103">
        <v>25024227</v>
      </c>
      <c r="R1412" s="105">
        <v>636</v>
      </c>
      <c r="S1412" s="110" t="s">
        <v>659</v>
      </c>
      <c r="T1412" s="104"/>
      <c r="U1412" s="102" t="s">
        <v>11</v>
      </c>
      <c r="V1412" s="102" t="s">
        <v>12</v>
      </c>
      <c r="W1412" s="102" t="s">
        <v>13</v>
      </c>
      <c r="X1412" s="102" t="s">
        <v>14</v>
      </c>
      <c r="Y1412" s="108">
        <v>5800</v>
      </c>
      <c r="Z1412" s="108">
        <v>9221102</v>
      </c>
      <c r="AA1412" s="139">
        <v>1</v>
      </c>
      <c r="AB1412" s="115" t="s">
        <v>2868</v>
      </c>
    </row>
    <row r="1413" spans="1:28" ht="15" customHeight="1" x14ac:dyDescent="0.25">
      <c r="A1413" s="97" t="s">
        <v>1966</v>
      </c>
      <c r="B1413" s="98">
        <v>1</v>
      </c>
      <c r="C1413" s="99" t="s">
        <v>318</v>
      </c>
      <c r="D1413" s="99" t="s">
        <v>272</v>
      </c>
      <c r="E1413" s="97" t="s">
        <v>238</v>
      </c>
      <c r="F1413" s="100" t="s">
        <v>267</v>
      </c>
      <c r="G1413" s="97" t="s">
        <v>541</v>
      </c>
      <c r="H1413" s="101">
        <v>43532</v>
      </c>
      <c r="I1413" s="101">
        <v>43536</v>
      </c>
      <c r="J1413" s="102" t="s">
        <v>269</v>
      </c>
      <c r="K1413" s="103"/>
      <c r="L1413" s="97" t="s">
        <v>274</v>
      </c>
      <c r="M1413" s="105">
        <v>0</v>
      </c>
      <c r="N1413" s="106">
        <v>2000</v>
      </c>
      <c r="O1413" s="103" t="s">
        <v>271</v>
      </c>
      <c r="P1413" s="101">
        <v>43536</v>
      </c>
      <c r="Q1413" s="103">
        <v>25148637</v>
      </c>
      <c r="R1413" s="106">
        <v>2000</v>
      </c>
      <c r="S1413" s="110" t="s">
        <v>659</v>
      </c>
      <c r="T1413" s="104"/>
      <c r="U1413" s="102" t="s">
        <v>11</v>
      </c>
      <c r="V1413" s="102" t="s">
        <v>12</v>
      </c>
      <c r="W1413" s="102" t="s">
        <v>13</v>
      </c>
      <c r="X1413" s="102" t="s">
        <v>14</v>
      </c>
      <c r="Y1413" s="113">
        <v>5800</v>
      </c>
      <c r="Z1413" s="108">
        <v>9221102</v>
      </c>
      <c r="AA1413" s="139">
        <v>1</v>
      </c>
      <c r="AB1413" s="99" t="s">
        <v>1161</v>
      </c>
    </row>
    <row r="1414" spans="1:28" ht="15" customHeight="1" x14ac:dyDescent="0.25">
      <c r="A1414" s="97" t="s">
        <v>1966</v>
      </c>
      <c r="B1414" s="98">
        <v>1</v>
      </c>
      <c r="C1414" s="99" t="s">
        <v>318</v>
      </c>
      <c r="D1414" s="99" t="s">
        <v>272</v>
      </c>
      <c r="E1414" s="97" t="s">
        <v>238</v>
      </c>
      <c r="F1414" s="100" t="s">
        <v>267</v>
      </c>
      <c r="G1414" s="99" t="s">
        <v>540</v>
      </c>
      <c r="H1414" s="101">
        <v>43838</v>
      </c>
      <c r="I1414" s="101">
        <v>43846</v>
      </c>
      <c r="J1414" s="102" t="s">
        <v>6</v>
      </c>
      <c r="K1414" s="103" t="s">
        <v>539</v>
      </c>
      <c r="L1414" s="104" t="s">
        <v>580</v>
      </c>
      <c r="M1414" s="105">
        <v>0</v>
      </c>
      <c r="N1414" s="106">
        <v>39498.69</v>
      </c>
      <c r="O1414" s="103" t="s">
        <v>271</v>
      </c>
      <c r="P1414" s="101">
        <v>43846</v>
      </c>
      <c r="Q1414" s="103" t="s">
        <v>581</v>
      </c>
      <c r="R1414" s="106">
        <v>39498.69</v>
      </c>
      <c r="S1414" s="110" t="s">
        <v>659</v>
      </c>
      <c r="T1414" s="104"/>
      <c r="U1414" s="102" t="s">
        <v>11</v>
      </c>
      <c r="V1414" s="102" t="s">
        <v>12</v>
      </c>
      <c r="W1414" s="102" t="s">
        <v>13</v>
      </c>
      <c r="X1414" s="102" t="s">
        <v>14</v>
      </c>
      <c r="Y1414" s="108">
        <v>5800</v>
      </c>
      <c r="Z1414" s="108">
        <v>9221102</v>
      </c>
      <c r="AA1414" s="139">
        <v>1</v>
      </c>
      <c r="AB1414" s="111" t="s">
        <v>956</v>
      </c>
    </row>
    <row r="1415" spans="1:28" ht="15" customHeight="1" x14ac:dyDescent="0.25">
      <c r="A1415" s="97" t="s">
        <v>1967</v>
      </c>
      <c r="B1415" s="98">
        <v>1</v>
      </c>
      <c r="C1415" s="97" t="s">
        <v>1571</v>
      </c>
      <c r="D1415" s="99" t="s">
        <v>272</v>
      </c>
      <c r="E1415" s="97" t="s">
        <v>238</v>
      </c>
      <c r="F1415" s="100" t="s">
        <v>395</v>
      </c>
      <c r="G1415" s="97" t="s">
        <v>351</v>
      </c>
      <c r="H1415" s="101">
        <v>43627</v>
      </c>
      <c r="I1415" s="101">
        <v>43699</v>
      </c>
      <c r="J1415" s="102" t="s">
        <v>269</v>
      </c>
      <c r="K1415" s="103"/>
      <c r="L1415" s="104" t="s">
        <v>396</v>
      </c>
      <c r="M1415" s="105">
        <v>0</v>
      </c>
      <c r="N1415" s="106">
        <v>26100</v>
      </c>
      <c r="O1415" s="103">
        <v>27120</v>
      </c>
      <c r="P1415" s="101">
        <v>43699</v>
      </c>
      <c r="Q1415" s="103" t="s">
        <v>809</v>
      </c>
      <c r="R1415" s="106">
        <v>26100</v>
      </c>
      <c r="S1415" s="98" t="s">
        <v>659</v>
      </c>
      <c r="T1415" s="104"/>
      <c r="U1415" s="102" t="s">
        <v>11</v>
      </c>
      <c r="V1415" s="102" t="s">
        <v>12</v>
      </c>
      <c r="W1415" s="102" t="s">
        <v>13</v>
      </c>
      <c r="X1415" s="102" t="s">
        <v>14</v>
      </c>
      <c r="Y1415" s="108">
        <v>6210</v>
      </c>
      <c r="Z1415" s="108">
        <v>9221102</v>
      </c>
      <c r="AA1415" s="139">
        <v>0.3</v>
      </c>
      <c r="AB1415" s="99" t="s">
        <v>1243</v>
      </c>
    </row>
    <row r="1416" spans="1:28" ht="15" customHeight="1" x14ac:dyDescent="0.25">
      <c r="A1416" s="97" t="s">
        <v>1967</v>
      </c>
      <c r="B1416" s="98">
        <v>1</v>
      </c>
      <c r="C1416" s="99" t="s">
        <v>1571</v>
      </c>
      <c r="D1416" s="97" t="s">
        <v>272</v>
      </c>
      <c r="E1416" s="97" t="s">
        <v>238</v>
      </c>
      <c r="F1416" s="99" t="s">
        <v>395</v>
      </c>
      <c r="G1416" s="97" t="s">
        <v>351</v>
      </c>
      <c r="H1416" s="101">
        <v>43627</v>
      </c>
      <c r="I1416" s="101">
        <v>43731</v>
      </c>
      <c r="J1416" s="102" t="s">
        <v>6</v>
      </c>
      <c r="K1416" s="103"/>
      <c r="L1416" s="104" t="s">
        <v>396</v>
      </c>
      <c r="M1416" s="105">
        <v>0</v>
      </c>
      <c r="N1416" s="105">
        <v>30450</v>
      </c>
      <c r="O1416" s="103">
        <v>27161</v>
      </c>
      <c r="P1416" s="101">
        <v>43731</v>
      </c>
      <c r="Q1416" s="103" t="s">
        <v>397</v>
      </c>
      <c r="R1416" s="105">
        <v>30450</v>
      </c>
      <c r="S1416" s="98" t="s">
        <v>659</v>
      </c>
      <c r="T1416" s="103"/>
      <c r="U1416" s="102" t="s">
        <v>11</v>
      </c>
      <c r="V1416" s="102" t="s">
        <v>12</v>
      </c>
      <c r="W1416" s="102" t="s">
        <v>13</v>
      </c>
      <c r="X1416" s="102" t="s">
        <v>14</v>
      </c>
      <c r="Y1416" s="113">
        <v>6210</v>
      </c>
      <c r="Z1416" s="113">
        <v>9221102</v>
      </c>
      <c r="AA1416" s="139">
        <v>0.35</v>
      </c>
      <c r="AB1416" s="97" t="s">
        <v>1243</v>
      </c>
    </row>
    <row r="1417" spans="1:28" ht="15" customHeight="1" x14ac:dyDescent="0.25">
      <c r="A1417" s="97" t="s">
        <v>1967</v>
      </c>
      <c r="B1417" s="98">
        <v>1</v>
      </c>
      <c r="C1417" s="97" t="s">
        <v>1571</v>
      </c>
      <c r="D1417" s="97" t="s">
        <v>272</v>
      </c>
      <c r="E1417" s="97" t="s">
        <v>238</v>
      </c>
      <c r="F1417" s="100" t="s">
        <v>395</v>
      </c>
      <c r="G1417" s="97" t="s">
        <v>351</v>
      </c>
      <c r="H1417" s="101">
        <v>43627</v>
      </c>
      <c r="I1417" s="101">
        <v>43845</v>
      </c>
      <c r="J1417" s="102" t="s">
        <v>6</v>
      </c>
      <c r="K1417" s="103"/>
      <c r="L1417" s="104" t="s">
        <v>396</v>
      </c>
      <c r="M1417" s="105">
        <v>0</v>
      </c>
      <c r="N1417" s="106">
        <v>8700</v>
      </c>
      <c r="O1417" s="103">
        <v>27447</v>
      </c>
      <c r="P1417" s="101">
        <v>43845</v>
      </c>
      <c r="Q1417" s="103" t="s">
        <v>577</v>
      </c>
      <c r="R1417" s="106">
        <v>8700</v>
      </c>
      <c r="S1417" s="98" t="s">
        <v>659</v>
      </c>
      <c r="T1417" s="104"/>
      <c r="U1417" s="102" t="s">
        <v>11</v>
      </c>
      <c r="V1417" s="102" t="s">
        <v>12</v>
      </c>
      <c r="W1417" s="102" t="s">
        <v>13</v>
      </c>
      <c r="X1417" s="102" t="s">
        <v>14</v>
      </c>
      <c r="Y1417" s="108">
        <v>6210</v>
      </c>
      <c r="Z1417" s="108">
        <v>9221102</v>
      </c>
      <c r="AA1417" s="139">
        <v>0.1</v>
      </c>
      <c r="AB1417" s="99" t="s">
        <v>1243</v>
      </c>
    </row>
    <row r="1418" spans="1:28" ht="15" customHeight="1" x14ac:dyDescent="0.25">
      <c r="A1418" s="97" t="s">
        <v>1967</v>
      </c>
      <c r="B1418" s="98">
        <v>1</v>
      </c>
      <c r="C1418" s="97" t="s">
        <v>1571</v>
      </c>
      <c r="D1418" s="97" t="s">
        <v>272</v>
      </c>
      <c r="E1418" s="97" t="s">
        <v>238</v>
      </c>
      <c r="F1418" s="100" t="s">
        <v>395</v>
      </c>
      <c r="G1418" s="97" t="s">
        <v>351</v>
      </c>
      <c r="H1418" s="101">
        <v>43627</v>
      </c>
      <c r="I1418" s="101">
        <v>43977</v>
      </c>
      <c r="J1418" s="102" t="s">
        <v>6</v>
      </c>
      <c r="K1418" s="103"/>
      <c r="L1418" s="104" t="s">
        <v>396</v>
      </c>
      <c r="M1418" s="105">
        <v>0</v>
      </c>
      <c r="N1418" s="106">
        <v>4350</v>
      </c>
      <c r="O1418" s="103">
        <v>27763</v>
      </c>
      <c r="P1418" s="101">
        <v>43977</v>
      </c>
      <c r="Q1418" s="103" t="s">
        <v>844</v>
      </c>
      <c r="R1418" s="106">
        <v>4350</v>
      </c>
      <c r="S1418" s="98" t="s">
        <v>659</v>
      </c>
      <c r="T1418" s="104"/>
      <c r="U1418" s="102" t="s">
        <v>11</v>
      </c>
      <c r="V1418" s="102" t="s">
        <v>12</v>
      </c>
      <c r="W1418" s="102" t="s">
        <v>13</v>
      </c>
      <c r="X1418" s="102" t="s">
        <v>14</v>
      </c>
      <c r="Y1418" s="108">
        <v>6210</v>
      </c>
      <c r="Z1418" s="108">
        <v>9221102</v>
      </c>
      <c r="AA1418" s="139">
        <v>0.05</v>
      </c>
      <c r="AB1418" s="99" t="s">
        <v>1243</v>
      </c>
    </row>
    <row r="1419" spans="1:28" ht="15" customHeight="1" x14ac:dyDescent="0.25">
      <c r="A1419" s="97" t="s">
        <v>1967</v>
      </c>
      <c r="B1419" s="98">
        <v>1</v>
      </c>
      <c r="C1419" s="97" t="s">
        <v>1571</v>
      </c>
      <c r="D1419" s="97" t="s">
        <v>272</v>
      </c>
      <c r="E1419" s="97" t="s">
        <v>238</v>
      </c>
      <c r="F1419" s="100" t="s">
        <v>395</v>
      </c>
      <c r="G1419" s="97" t="s">
        <v>351</v>
      </c>
      <c r="H1419" s="101">
        <v>43627</v>
      </c>
      <c r="I1419" s="101">
        <v>44001</v>
      </c>
      <c r="J1419" s="102" t="s">
        <v>6</v>
      </c>
      <c r="K1419" s="103"/>
      <c r="L1419" s="104" t="s">
        <v>396</v>
      </c>
      <c r="M1419" s="105">
        <v>0</v>
      </c>
      <c r="N1419" s="106">
        <v>4350</v>
      </c>
      <c r="O1419" s="103">
        <v>27834</v>
      </c>
      <c r="P1419" s="101">
        <v>44001</v>
      </c>
      <c r="Q1419" s="103" t="s">
        <v>919</v>
      </c>
      <c r="R1419" s="106">
        <v>4350</v>
      </c>
      <c r="S1419" s="98" t="s">
        <v>659</v>
      </c>
      <c r="T1419" s="104"/>
      <c r="U1419" s="102" t="s">
        <v>11</v>
      </c>
      <c r="V1419" s="102" t="s">
        <v>12</v>
      </c>
      <c r="W1419" s="102" t="s">
        <v>13</v>
      </c>
      <c r="X1419" s="102" t="s">
        <v>14</v>
      </c>
      <c r="Y1419" s="108">
        <v>6210</v>
      </c>
      <c r="Z1419" s="108">
        <v>9221102</v>
      </c>
      <c r="AA1419" s="139">
        <v>0.05</v>
      </c>
      <c r="AB1419" s="99" t="s">
        <v>1243</v>
      </c>
    </row>
    <row r="1420" spans="1:28" ht="15" customHeight="1" x14ac:dyDescent="0.25">
      <c r="A1420" s="97" t="s">
        <v>1967</v>
      </c>
      <c r="B1420" s="98">
        <v>1</v>
      </c>
      <c r="C1420" s="97" t="s">
        <v>1571</v>
      </c>
      <c r="D1420" s="97" t="s">
        <v>272</v>
      </c>
      <c r="E1420" s="97" t="s">
        <v>238</v>
      </c>
      <c r="F1420" s="100" t="s">
        <v>395</v>
      </c>
      <c r="G1420" s="97" t="s">
        <v>351</v>
      </c>
      <c r="H1420" s="101">
        <v>43627</v>
      </c>
      <c r="I1420" s="101">
        <v>44061</v>
      </c>
      <c r="J1420" s="102" t="s">
        <v>6</v>
      </c>
      <c r="K1420" s="103"/>
      <c r="L1420" s="104" t="s">
        <v>396</v>
      </c>
      <c r="M1420" s="105">
        <v>0</v>
      </c>
      <c r="N1420" s="106">
        <v>2610</v>
      </c>
      <c r="O1420" s="103">
        <v>27928</v>
      </c>
      <c r="P1420" s="101">
        <v>44061</v>
      </c>
      <c r="Q1420" s="103" t="s">
        <v>1151</v>
      </c>
      <c r="R1420" s="106">
        <v>2610</v>
      </c>
      <c r="S1420" s="98" t="s">
        <v>659</v>
      </c>
      <c r="T1420" s="104"/>
      <c r="U1420" s="102" t="s">
        <v>11</v>
      </c>
      <c r="V1420" s="102" t="s">
        <v>12</v>
      </c>
      <c r="W1420" s="102" t="s">
        <v>13</v>
      </c>
      <c r="X1420" s="102" t="s">
        <v>14</v>
      </c>
      <c r="Y1420" s="108">
        <v>6210</v>
      </c>
      <c r="Z1420" s="108">
        <v>9221102</v>
      </c>
      <c r="AA1420" s="109">
        <v>0.03</v>
      </c>
      <c r="AB1420" s="99" t="s">
        <v>1243</v>
      </c>
    </row>
    <row r="1421" spans="1:28" ht="15" customHeight="1" x14ac:dyDescent="0.25">
      <c r="A1421" s="97" t="s">
        <v>1967</v>
      </c>
      <c r="B1421" s="98">
        <v>1</v>
      </c>
      <c r="C1421" s="97" t="s">
        <v>1571</v>
      </c>
      <c r="D1421" s="97" t="s">
        <v>272</v>
      </c>
      <c r="E1421" s="97" t="s">
        <v>238</v>
      </c>
      <c r="F1421" s="100" t="s">
        <v>395</v>
      </c>
      <c r="G1421" s="97" t="s">
        <v>351</v>
      </c>
      <c r="H1421" s="101">
        <v>43627</v>
      </c>
      <c r="I1421" s="101">
        <v>44118</v>
      </c>
      <c r="J1421" s="102" t="s">
        <v>1051</v>
      </c>
      <c r="K1421" s="103"/>
      <c r="L1421" s="104" t="s">
        <v>396</v>
      </c>
      <c r="M1421" s="105">
        <v>0</v>
      </c>
      <c r="N1421" s="106">
        <v>1740</v>
      </c>
      <c r="O1421" s="103">
        <v>27977</v>
      </c>
      <c r="P1421" s="101">
        <v>44118</v>
      </c>
      <c r="Q1421" s="103" t="s">
        <v>1316</v>
      </c>
      <c r="R1421" s="106">
        <v>1740</v>
      </c>
      <c r="S1421" s="98" t="s">
        <v>659</v>
      </c>
      <c r="T1421" s="104"/>
      <c r="U1421" s="102" t="s">
        <v>11</v>
      </c>
      <c r="V1421" s="102" t="s">
        <v>12</v>
      </c>
      <c r="W1421" s="102" t="s">
        <v>13</v>
      </c>
      <c r="X1421" s="102" t="s">
        <v>14</v>
      </c>
      <c r="Y1421" s="108">
        <v>6210</v>
      </c>
      <c r="Z1421" s="108">
        <v>9221102</v>
      </c>
      <c r="AA1421" s="109">
        <v>0.02</v>
      </c>
      <c r="AB1421" s="99" t="s">
        <v>1243</v>
      </c>
    </row>
    <row r="1422" spans="1:28" ht="15" customHeight="1" x14ac:dyDescent="0.25">
      <c r="A1422" s="97" t="s">
        <v>1967</v>
      </c>
      <c r="B1422" s="98">
        <v>1</v>
      </c>
      <c r="C1422" s="97" t="s">
        <v>1571</v>
      </c>
      <c r="D1422" s="97" t="s">
        <v>272</v>
      </c>
      <c r="E1422" s="97" t="s">
        <v>238</v>
      </c>
      <c r="F1422" s="100" t="s">
        <v>395</v>
      </c>
      <c r="G1422" s="97" t="s">
        <v>351</v>
      </c>
      <c r="H1422" s="101">
        <v>43627</v>
      </c>
      <c r="I1422" s="101">
        <v>44118</v>
      </c>
      <c r="J1422" s="102" t="s">
        <v>1051</v>
      </c>
      <c r="K1422" s="103"/>
      <c r="L1422" s="104" t="s">
        <v>396</v>
      </c>
      <c r="M1422" s="105">
        <v>0</v>
      </c>
      <c r="N1422" s="106">
        <v>4350</v>
      </c>
      <c r="O1422" s="103">
        <v>28050</v>
      </c>
      <c r="P1422" s="101">
        <v>44118</v>
      </c>
      <c r="Q1422" s="103" t="s">
        <v>1316</v>
      </c>
      <c r="R1422" s="106">
        <v>4350</v>
      </c>
      <c r="S1422" s="98" t="s">
        <v>659</v>
      </c>
      <c r="T1422" s="104"/>
      <c r="U1422" s="102" t="s">
        <v>11</v>
      </c>
      <c r="V1422" s="102" t="s">
        <v>12</v>
      </c>
      <c r="W1422" s="102" t="s">
        <v>13</v>
      </c>
      <c r="X1422" s="102" t="s">
        <v>14</v>
      </c>
      <c r="Y1422" s="108">
        <v>6210</v>
      </c>
      <c r="Z1422" s="108">
        <v>9221102</v>
      </c>
      <c r="AA1422" s="139">
        <v>0.05</v>
      </c>
      <c r="AB1422" s="99" t="s">
        <v>1243</v>
      </c>
    </row>
    <row r="1423" spans="1:28" ht="15" customHeight="1" x14ac:dyDescent="0.25">
      <c r="A1423" s="97" t="s">
        <v>1967</v>
      </c>
      <c r="B1423" s="98">
        <v>1</v>
      </c>
      <c r="C1423" s="97" t="s">
        <v>1571</v>
      </c>
      <c r="D1423" s="97" t="s">
        <v>272</v>
      </c>
      <c r="E1423" s="97" t="s">
        <v>238</v>
      </c>
      <c r="F1423" s="100" t="s">
        <v>395</v>
      </c>
      <c r="G1423" s="97" t="s">
        <v>351</v>
      </c>
      <c r="H1423" s="101">
        <v>43627</v>
      </c>
      <c r="I1423" s="101">
        <v>44232</v>
      </c>
      <c r="J1423" s="102" t="s">
        <v>1051</v>
      </c>
      <c r="K1423" s="103"/>
      <c r="L1423" s="104" t="s">
        <v>396</v>
      </c>
      <c r="M1423" s="105">
        <v>0</v>
      </c>
      <c r="N1423" s="106">
        <v>2610</v>
      </c>
      <c r="O1423" s="103">
        <v>28235</v>
      </c>
      <c r="P1423" s="101">
        <v>44232</v>
      </c>
      <c r="Q1423" s="103" t="s">
        <v>1706</v>
      </c>
      <c r="R1423" s="106">
        <v>2610</v>
      </c>
      <c r="S1423" s="98" t="s">
        <v>659</v>
      </c>
      <c r="T1423" s="104"/>
      <c r="U1423" s="102" t="s">
        <v>11</v>
      </c>
      <c r="V1423" s="102" t="s">
        <v>12</v>
      </c>
      <c r="W1423" s="102" t="s">
        <v>13</v>
      </c>
      <c r="X1423" s="102" t="s">
        <v>14</v>
      </c>
      <c r="Y1423" s="108">
        <v>6210</v>
      </c>
      <c r="Z1423" s="108">
        <v>9221102</v>
      </c>
      <c r="AA1423" s="139">
        <v>0.03</v>
      </c>
      <c r="AB1423" s="99" t="s">
        <v>1243</v>
      </c>
    </row>
    <row r="1424" spans="1:28" ht="15" customHeight="1" x14ac:dyDescent="0.25">
      <c r="A1424" s="97" t="s">
        <v>1967</v>
      </c>
      <c r="B1424" s="98">
        <v>1</v>
      </c>
      <c r="C1424" s="97" t="s">
        <v>1571</v>
      </c>
      <c r="D1424" s="97" t="s">
        <v>272</v>
      </c>
      <c r="E1424" s="97" t="s">
        <v>238</v>
      </c>
      <c r="F1424" s="100" t="s">
        <v>395</v>
      </c>
      <c r="G1424" s="97" t="s">
        <v>351</v>
      </c>
      <c r="H1424" s="101">
        <v>43627</v>
      </c>
      <c r="I1424" s="101">
        <v>44470</v>
      </c>
      <c r="J1424" s="102" t="s">
        <v>2726</v>
      </c>
      <c r="K1424" s="103" t="s">
        <v>398</v>
      </c>
      <c r="L1424" s="104" t="s">
        <v>396</v>
      </c>
      <c r="M1424" s="105">
        <v>0</v>
      </c>
      <c r="N1424" s="106">
        <v>1740</v>
      </c>
      <c r="O1424" s="103">
        <v>28879</v>
      </c>
      <c r="P1424" s="101">
        <v>44470</v>
      </c>
      <c r="Q1424" s="103" t="s">
        <v>3018</v>
      </c>
      <c r="R1424" s="106">
        <v>1740</v>
      </c>
      <c r="S1424" s="98" t="s">
        <v>659</v>
      </c>
      <c r="T1424" s="104"/>
      <c r="U1424" s="102" t="s">
        <v>11</v>
      </c>
      <c r="V1424" s="102" t="s">
        <v>12</v>
      </c>
      <c r="W1424" s="102" t="s">
        <v>13</v>
      </c>
      <c r="X1424" s="102" t="s">
        <v>14</v>
      </c>
      <c r="Y1424" s="108">
        <v>6210</v>
      </c>
      <c r="Z1424" s="108">
        <v>9221102</v>
      </c>
      <c r="AA1424" s="139">
        <v>0.02</v>
      </c>
      <c r="AB1424" s="99" t="s">
        <v>1243</v>
      </c>
    </row>
    <row r="1425" spans="1:28" ht="15" customHeight="1" x14ac:dyDescent="0.25">
      <c r="A1425" s="97" t="s">
        <v>1969</v>
      </c>
      <c r="B1425" s="98">
        <v>1</v>
      </c>
      <c r="C1425" s="97" t="s">
        <v>1564</v>
      </c>
      <c r="D1425" s="97" t="s">
        <v>272</v>
      </c>
      <c r="E1425" s="97" t="s">
        <v>238</v>
      </c>
      <c r="F1425" s="100" t="s">
        <v>468</v>
      </c>
      <c r="G1425" s="97" t="s">
        <v>469</v>
      </c>
      <c r="H1425" s="101">
        <v>43874</v>
      </c>
      <c r="I1425" s="101">
        <v>44001</v>
      </c>
      <c r="J1425" s="102" t="s">
        <v>6</v>
      </c>
      <c r="K1425" s="103"/>
      <c r="L1425" s="104" t="s">
        <v>652</v>
      </c>
      <c r="M1425" s="105">
        <v>0</v>
      </c>
      <c r="N1425" s="106">
        <v>19870</v>
      </c>
      <c r="O1425" s="103" t="s">
        <v>925</v>
      </c>
      <c r="P1425" s="101">
        <v>44001</v>
      </c>
      <c r="Q1425" s="103" t="s">
        <v>921</v>
      </c>
      <c r="R1425" s="106">
        <v>19870</v>
      </c>
      <c r="S1425" s="98" t="s">
        <v>659</v>
      </c>
      <c r="T1425" s="104"/>
      <c r="U1425" s="102" t="s">
        <v>11</v>
      </c>
      <c r="V1425" s="102" t="s">
        <v>12</v>
      </c>
      <c r="W1425" s="102" t="s">
        <v>13</v>
      </c>
      <c r="X1425" s="102" t="s">
        <v>14</v>
      </c>
      <c r="Y1425" s="108">
        <v>6281</v>
      </c>
      <c r="Z1425" s="108">
        <v>9221102</v>
      </c>
      <c r="AA1425" s="139">
        <v>0.5</v>
      </c>
      <c r="AB1425" s="99" t="s">
        <v>1009</v>
      </c>
    </row>
    <row r="1426" spans="1:28" ht="15" customHeight="1" x14ac:dyDescent="0.25">
      <c r="A1426" s="97" t="s">
        <v>1969</v>
      </c>
      <c r="B1426" s="98">
        <v>1</v>
      </c>
      <c r="C1426" s="97" t="s">
        <v>1564</v>
      </c>
      <c r="D1426" s="97" t="s">
        <v>272</v>
      </c>
      <c r="E1426" s="97" t="s">
        <v>238</v>
      </c>
      <c r="F1426" s="100" t="s">
        <v>468</v>
      </c>
      <c r="G1426" s="97" t="s">
        <v>469</v>
      </c>
      <c r="H1426" s="101">
        <v>43874</v>
      </c>
      <c r="I1426" s="101">
        <v>44062</v>
      </c>
      <c r="J1426" s="102" t="s">
        <v>1051</v>
      </c>
      <c r="K1426" s="103"/>
      <c r="L1426" s="104" t="s">
        <v>652</v>
      </c>
      <c r="M1426" s="105">
        <v>0</v>
      </c>
      <c r="N1426" s="106">
        <v>9935</v>
      </c>
      <c r="O1426" s="103" t="s">
        <v>1156</v>
      </c>
      <c r="P1426" s="101">
        <v>44062</v>
      </c>
      <c r="Q1426" s="103" t="s">
        <v>1153</v>
      </c>
      <c r="R1426" s="106">
        <v>9935</v>
      </c>
      <c r="S1426" s="98" t="s">
        <v>659</v>
      </c>
      <c r="T1426" s="104"/>
      <c r="U1426" s="102" t="s">
        <v>11</v>
      </c>
      <c r="V1426" s="102" t="s">
        <v>12</v>
      </c>
      <c r="W1426" s="102" t="s">
        <v>13</v>
      </c>
      <c r="X1426" s="102" t="s">
        <v>14</v>
      </c>
      <c r="Y1426" s="108">
        <v>6281</v>
      </c>
      <c r="Z1426" s="108">
        <v>9221102</v>
      </c>
      <c r="AA1426" s="139">
        <v>0.25</v>
      </c>
      <c r="AB1426" s="99" t="s">
        <v>1009</v>
      </c>
    </row>
    <row r="1427" spans="1:28" ht="15" customHeight="1" x14ac:dyDescent="0.25">
      <c r="A1427" s="97" t="s">
        <v>1969</v>
      </c>
      <c r="B1427" s="98">
        <v>1</v>
      </c>
      <c r="C1427" s="97" t="s">
        <v>1564</v>
      </c>
      <c r="D1427" s="97" t="s">
        <v>272</v>
      </c>
      <c r="E1427" s="97" t="s">
        <v>238</v>
      </c>
      <c r="F1427" s="100" t="s">
        <v>468</v>
      </c>
      <c r="G1427" s="97" t="s">
        <v>469</v>
      </c>
      <c r="H1427" s="101">
        <v>43874</v>
      </c>
      <c r="I1427" s="101">
        <v>44118</v>
      </c>
      <c r="J1427" s="102" t="s">
        <v>1051</v>
      </c>
      <c r="K1427" s="103"/>
      <c r="L1427" s="104" t="s">
        <v>652</v>
      </c>
      <c r="M1427" s="105">
        <v>0</v>
      </c>
      <c r="N1427" s="106">
        <v>5960</v>
      </c>
      <c r="O1427" s="103" t="s">
        <v>1322</v>
      </c>
      <c r="P1427" s="101">
        <v>44118</v>
      </c>
      <c r="Q1427" s="103" t="s">
        <v>1318</v>
      </c>
      <c r="R1427" s="106">
        <v>5960</v>
      </c>
      <c r="S1427" s="98" t="s">
        <v>659</v>
      </c>
      <c r="T1427" s="104"/>
      <c r="U1427" s="102" t="s">
        <v>11</v>
      </c>
      <c r="V1427" s="102" t="s">
        <v>12</v>
      </c>
      <c r="W1427" s="102" t="s">
        <v>13</v>
      </c>
      <c r="X1427" s="102" t="s">
        <v>14</v>
      </c>
      <c r="Y1427" s="108">
        <v>6281</v>
      </c>
      <c r="Z1427" s="108">
        <v>9221102</v>
      </c>
      <c r="AA1427" s="139">
        <v>0.14997483643683945</v>
      </c>
      <c r="AB1427" s="99" t="s">
        <v>1009</v>
      </c>
    </row>
    <row r="1428" spans="1:28" ht="15" customHeight="1" x14ac:dyDescent="0.25">
      <c r="A1428" s="97" t="s">
        <v>1969</v>
      </c>
      <c r="B1428" s="98">
        <v>1</v>
      </c>
      <c r="C1428" s="97" t="s">
        <v>1564</v>
      </c>
      <c r="D1428" s="97" t="s">
        <v>272</v>
      </c>
      <c r="E1428" s="97" t="s">
        <v>238</v>
      </c>
      <c r="F1428" s="100" t="s">
        <v>468</v>
      </c>
      <c r="G1428" s="97" t="s">
        <v>469</v>
      </c>
      <c r="H1428" s="101">
        <v>43874</v>
      </c>
      <c r="I1428" s="101">
        <v>44306</v>
      </c>
      <c r="J1428" s="102" t="s">
        <v>1051</v>
      </c>
      <c r="K1428" s="103" t="s">
        <v>632</v>
      </c>
      <c r="L1428" s="104" t="s">
        <v>652</v>
      </c>
      <c r="M1428" s="105">
        <v>0</v>
      </c>
      <c r="N1428" s="106">
        <v>3975</v>
      </c>
      <c r="O1428" s="103" t="s">
        <v>2356</v>
      </c>
      <c r="P1428" s="101">
        <v>44306</v>
      </c>
      <c r="Q1428" s="103" t="s">
        <v>2353</v>
      </c>
      <c r="R1428" s="106">
        <v>3975</v>
      </c>
      <c r="S1428" s="98" t="s">
        <v>659</v>
      </c>
      <c r="T1428" s="104"/>
      <c r="U1428" s="102" t="s">
        <v>11</v>
      </c>
      <c r="V1428" s="102" t="s">
        <v>12</v>
      </c>
      <c r="W1428" s="102" t="s">
        <v>13</v>
      </c>
      <c r="X1428" s="102" t="s">
        <v>14</v>
      </c>
      <c r="Y1428" s="108">
        <v>6281</v>
      </c>
      <c r="Z1428" s="108">
        <v>9221102</v>
      </c>
      <c r="AA1428" s="139">
        <v>0.10002516356316055</v>
      </c>
      <c r="AB1428" s="99" t="s">
        <v>1009</v>
      </c>
    </row>
    <row r="1429" spans="1:28" ht="15" customHeight="1" x14ac:dyDescent="0.25">
      <c r="A1429" s="97" t="s">
        <v>1966</v>
      </c>
      <c r="B1429" s="98">
        <v>1</v>
      </c>
      <c r="C1429" s="97" t="s">
        <v>318</v>
      </c>
      <c r="D1429" s="97" t="s">
        <v>272</v>
      </c>
      <c r="E1429" s="97" t="s">
        <v>238</v>
      </c>
      <c r="F1429" s="100" t="s">
        <v>321</v>
      </c>
      <c r="G1429" s="97" t="s">
        <v>318</v>
      </c>
      <c r="H1429" s="101">
        <v>43893</v>
      </c>
      <c r="I1429" s="101">
        <v>44042</v>
      </c>
      <c r="J1429" s="102" t="s">
        <v>6</v>
      </c>
      <c r="K1429" s="103"/>
      <c r="L1429" s="104" t="s">
        <v>700</v>
      </c>
      <c r="M1429" s="105">
        <v>0</v>
      </c>
      <c r="N1429" s="106">
        <v>61268.26</v>
      </c>
      <c r="O1429" s="103" t="s">
        <v>483</v>
      </c>
      <c r="P1429" s="101">
        <v>44042</v>
      </c>
      <c r="Q1429" s="103" t="s">
        <v>1086</v>
      </c>
      <c r="R1429" s="106">
        <v>61268.26</v>
      </c>
      <c r="S1429" s="98" t="s">
        <v>659</v>
      </c>
      <c r="T1429" s="104"/>
      <c r="U1429" s="102" t="s">
        <v>11</v>
      </c>
      <c r="V1429" s="102" t="s">
        <v>12</v>
      </c>
      <c r="W1429" s="102" t="s">
        <v>13</v>
      </c>
      <c r="X1429" s="102" t="s">
        <v>14</v>
      </c>
      <c r="Y1429" s="108">
        <v>6150</v>
      </c>
      <c r="Z1429" s="108">
        <v>9221103</v>
      </c>
      <c r="AA1429" s="139">
        <v>0.22439683717098716</v>
      </c>
      <c r="AB1429" s="99" t="s">
        <v>3215</v>
      </c>
    </row>
    <row r="1430" spans="1:28" ht="15" customHeight="1" x14ac:dyDescent="0.25">
      <c r="A1430" s="97" t="s">
        <v>1966</v>
      </c>
      <c r="B1430" s="98">
        <v>1</v>
      </c>
      <c r="C1430" s="97" t="s">
        <v>318</v>
      </c>
      <c r="D1430" s="97" t="s">
        <v>272</v>
      </c>
      <c r="E1430" s="97" t="s">
        <v>238</v>
      </c>
      <c r="F1430" s="100" t="s">
        <v>321</v>
      </c>
      <c r="G1430" s="97" t="s">
        <v>318</v>
      </c>
      <c r="H1430" s="101">
        <v>43893</v>
      </c>
      <c r="I1430" s="101">
        <v>44071</v>
      </c>
      <c r="J1430" s="102" t="s">
        <v>1051</v>
      </c>
      <c r="K1430" s="103"/>
      <c r="L1430" s="104" t="s">
        <v>700</v>
      </c>
      <c r="M1430" s="105">
        <v>0</v>
      </c>
      <c r="N1430" s="106">
        <v>165673.54</v>
      </c>
      <c r="O1430" s="103" t="s">
        <v>718</v>
      </c>
      <c r="P1430" s="101">
        <v>44071</v>
      </c>
      <c r="Q1430" s="103" t="s">
        <v>1189</v>
      </c>
      <c r="R1430" s="106">
        <v>165673.54</v>
      </c>
      <c r="S1430" s="98" t="s">
        <v>659</v>
      </c>
      <c r="T1430" s="104"/>
      <c r="U1430" s="102" t="s">
        <v>11</v>
      </c>
      <c r="V1430" s="102" t="s">
        <v>12</v>
      </c>
      <c r="W1430" s="102" t="s">
        <v>13</v>
      </c>
      <c r="X1430" s="102" t="s">
        <v>14</v>
      </c>
      <c r="Y1430" s="108">
        <v>6150</v>
      </c>
      <c r="Z1430" s="108">
        <v>9221102</v>
      </c>
      <c r="AA1430" s="139">
        <v>0.60678430200108557</v>
      </c>
      <c r="AB1430" s="99" t="s">
        <v>3216</v>
      </c>
    </row>
    <row r="1431" spans="1:28" ht="15" customHeight="1" x14ac:dyDescent="0.25">
      <c r="A1431" s="97" t="s">
        <v>1966</v>
      </c>
      <c r="B1431" s="98">
        <v>1</v>
      </c>
      <c r="C1431" s="97" t="s">
        <v>318</v>
      </c>
      <c r="D1431" s="97" t="s">
        <v>272</v>
      </c>
      <c r="E1431" s="97" t="s">
        <v>238</v>
      </c>
      <c r="F1431" s="100" t="s">
        <v>321</v>
      </c>
      <c r="G1431" s="97" t="s">
        <v>318</v>
      </c>
      <c r="H1431" s="101">
        <v>43893</v>
      </c>
      <c r="I1431" s="101">
        <v>44144</v>
      </c>
      <c r="J1431" s="102" t="s">
        <v>1051</v>
      </c>
      <c r="K1431" s="103"/>
      <c r="L1431" s="104" t="s">
        <v>700</v>
      </c>
      <c r="M1431" s="105">
        <v>0</v>
      </c>
      <c r="N1431" s="106">
        <v>12873.64</v>
      </c>
      <c r="O1431" s="103" t="s">
        <v>760</v>
      </c>
      <c r="P1431" s="101">
        <v>44144</v>
      </c>
      <c r="Q1431" s="103" t="s">
        <v>1414</v>
      </c>
      <c r="R1431" s="106">
        <v>12873.64</v>
      </c>
      <c r="S1431" s="98" t="s">
        <v>659</v>
      </c>
      <c r="T1431" s="104"/>
      <c r="U1431" s="102" t="s">
        <v>11</v>
      </c>
      <c r="V1431" s="102" t="s">
        <v>12</v>
      </c>
      <c r="W1431" s="102" t="s">
        <v>13</v>
      </c>
      <c r="X1431" s="102" t="s">
        <v>14</v>
      </c>
      <c r="Y1431" s="108">
        <v>6150</v>
      </c>
      <c r="Z1431" s="108">
        <v>9221102</v>
      </c>
      <c r="AA1431" s="139">
        <v>4.7150092052196474E-2</v>
      </c>
      <c r="AB1431" s="99" t="s">
        <v>3216</v>
      </c>
    </row>
    <row r="1432" spans="1:28" ht="15" customHeight="1" x14ac:dyDescent="0.25">
      <c r="A1432" s="97" t="s">
        <v>1966</v>
      </c>
      <c r="B1432" s="98">
        <v>1</v>
      </c>
      <c r="C1432" s="97" t="s">
        <v>318</v>
      </c>
      <c r="D1432" s="97" t="s">
        <v>272</v>
      </c>
      <c r="E1432" s="97" t="s">
        <v>238</v>
      </c>
      <c r="F1432" s="100" t="s">
        <v>321</v>
      </c>
      <c r="G1432" s="97" t="s">
        <v>318</v>
      </c>
      <c r="H1432" s="101">
        <v>43893</v>
      </c>
      <c r="I1432" s="101">
        <v>44183</v>
      </c>
      <c r="J1432" s="102" t="s">
        <v>1051</v>
      </c>
      <c r="K1432" s="103"/>
      <c r="L1432" s="104" t="s">
        <v>700</v>
      </c>
      <c r="M1432" s="105">
        <v>0</v>
      </c>
      <c r="N1432" s="106">
        <v>3965.31</v>
      </c>
      <c r="O1432" s="103" t="s">
        <v>867</v>
      </c>
      <c r="P1432" s="101">
        <v>44183</v>
      </c>
      <c r="Q1432" s="103" t="s">
        <v>1600</v>
      </c>
      <c r="R1432" s="106">
        <v>3965.31</v>
      </c>
      <c r="S1432" s="98" t="s">
        <v>659</v>
      </c>
      <c r="T1432" s="104"/>
      <c r="U1432" s="102" t="s">
        <v>11</v>
      </c>
      <c r="V1432" s="102" t="s">
        <v>12</v>
      </c>
      <c r="W1432" s="102" t="s">
        <v>13</v>
      </c>
      <c r="X1432" s="102" t="s">
        <v>14</v>
      </c>
      <c r="Y1432" s="108">
        <v>6150</v>
      </c>
      <c r="Z1432" s="108">
        <v>9221102</v>
      </c>
      <c r="AA1432" s="139">
        <v>1.4523066631931232E-2</v>
      </c>
      <c r="AB1432" s="99" t="s">
        <v>3216</v>
      </c>
    </row>
    <row r="1433" spans="1:28" ht="15" customHeight="1" x14ac:dyDescent="0.25">
      <c r="A1433" s="97" t="s">
        <v>1966</v>
      </c>
      <c r="B1433" s="98">
        <v>1</v>
      </c>
      <c r="C1433" s="97" t="s">
        <v>318</v>
      </c>
      <c r="D1433" s="97" t="s">
        <v>272</v>
      </c>
      <c r="E1433" s="97" t="s">
        <v>238</v>
      </c>
      <c r="F1433" s="100" t="s">
        <v>321</v>
      </c>
      <c r="G1433" s="97" t="s">
        <v>318</v>
      </c>
      <c r="H1433" s="101">
        <v>43893</v>
      </c>
      <c r="I1433" s="101">
        <v>44267</v>
      </c>
      <c r="J1433" s="102" t="s">
        <v>1051</v>
      </c>
      <c r="K1433" s="103"/>
      <c r="L1433" s="104" t="s">
        <v>700</v>
      </c>
      <c r="M1433" s="105">
        <v>0</v>
      </c>
      <c r="N1433" s="106">
        <v>7229.21</v>
      </c>
      <c r="O1433" s="103" t="s">
        <v>1085</v>
      </c>
      <c r="P1433" s="101">
        <v>44267</v>
      </c>
      <c r="Q1433" s="103" t="s">
        <v>2158</v>
      </c>
      <c r="R1433" s="106">
        <v>7229.21</v>
      </c>
      <c r="S1433" s="98" t="s">
        <v>659</v>
      </c>
      <c r="T1433" s="104"/>
      <c r="U1433" s="102" t="s">
        <v>11</v>
      </c>
      <c r="V1433" s="102" t="s">
        <v>12</v>
      </c>
      <c r="W1433" s="102" t="s">
        <v>13</v>
      </c>
      <c r="X1433" s="102" t="s">
        <v>14</v>
      </c>
      <c r="Y1433" s="108">
        <v>6150</v>
      </c>
      <c r="Z1433" s="108">
        <v>9221102</v>
      </c>
      <c r="AA1433" s="139">
        <v>2.6477198132358777E-2</v>
      </c>
      <c r="AB1433" s="99" t="s">
        <v>3216</v>
      </c>
    </row>
    <row r="1434" spans="1:28" ht="15" customHeight="1" x14ac:dyDescent="0.25">
      <c r="A1434" s="97" t="s">
        <v>1966</v>
      </c>
      <c r="B1434" s="98">
        <v>1</v>
      </c>
      <c r="C1434" s="97" t="s">
        <v>318</v>
      </c>
      <c r="D1434" s="97" t="s">
        <v>272</v>
      </c>
      <c r="E1434" s="97" t="s">
        <v>238</v>
      </c>
      <c r="F1434" s="100" t="s">
        <v>321</v>
      </c>
      <c r="G1434" s="97" t="s">
        <v>318</v>
      </c>
      <c r="H1434" s="101">
        <v>43893</v>
      </c>
      <c r="I1434" s="101">
        <v>44337</v>
      </c>
      <c r="J1434" s="102" t="s">
        <v>1051</v>
      </c>
      <c r="K1434" s="103"/>
      <c r="L1434" s="104" t="s">
        <v>700</v>
      </c>
      <c r="M1434" s="105">
        <v>0</v>
      </c>
      <c r="N1434" s="106">
        <v>11526.54</v>
      </c>
      <c r="O1434" s="103" t="s">
        <v>1087</v>
      </c>
      <c r="P1434" s="101">
        <v>44337</v>
      </c>
      <c r="Q1434" s="103" t="s">
        <v>2548</v>
      </c>
      <c r="R1434" s="106">
        <v>11526.54</v>
      </c>
      <c r="S1434" s="98" t="s">
        <v>659</v>
      </c>
      <c r="T1434" s="104"/>
      <c r="U1434" s="102" t="s">
        <v>11</v>
      </c>
      <c r="V1434" s="102" t="s">
        <v>12</v>
      </c>
      <c r="W1434" s="102" t="s">
        <v>13</v>
      </c>
      <c r="X1434" s="102" t="s">
        <v>14</v>
      </c>
      <c r="Y1434" s="108">
        <v>6150</v>
      </c>
      <c r="Z1434" s="108">
        <v>9221102</v>
      </c>
      <c r="AA1434" s="139">
        <v>4.2216297957945445E-2</v>
      </c>
      <c r="AB1434" s="99" t="s">
        <v>3216</v>
      </c>
    </row>
    <row r="1435" spans="1:28" ht="15" customHeight="1" x14ac:dyDescent="0.25">
      <c r="A1435" s="97" t="s">
        <v>1966</v>
      </c>
      <c r="B1435" s="98">
        <v>1</v>
      </c>
      <c r="C1435" s="97" t="s">
        <v>318</v>
      </c>
      <c r="D1435" s="97" t="s">
        <v>272</v>
      </c>
      <c r="E1435" s="97" t="s">
        <v>238</v>
      </c>
      <c r="F1435" s="100" t="s">
        <v>321</v>
      </c>
      <c r="G1435" s="97" t="s">
        <v>318</v>
      </c>
      <c r="H1435" s="101">
        <v>43893</v>
      </c>
      <c r="I1435" s="101">
        <v>44337</v>
      </c>
      <c r="J1435" s="102" t="s">
        <v>1051</v>
      </c>
      <c r="K1435" s="103"/>
      <c r="L1435" s="104" t="s">
        <v>700</v>
      </c>
      <c r="M1435" s="105">
        <v>0</v>
      </c>
      <c r="N1435" s="106">
        <v>7566.56</v>
      </c>
      <c r="O1435" s="103" t="s">
        <v>1190</v>
      </c>
      <c r="P1435" s="101">
        <v>44337</v>
      </c>
      <c r="Q1435" s="103" t="s">
        <v>2548</v>
      </c>
      <c r="R1435" s="106">
        <v>7566.56</v>
      </c>
      <c r="S1435" s="98" t="s">
        <v>659</v>
      </c>
      <c r="T1435" s="104"/>
      <c r="U1435" s="102" t="s">
        <v>11</v>
      </c>
      <c r="V1435" s="102" t="s">
        <v>12</v>
      </c>
      <c r="W1435" s="102" t="s">
        <v>13</v>
      </c>
      <c r="X1435" s="102" t="s">
        <v>14</v>
      </c>
      <c r="Y1435" s="108">
        <v>6150</v>
      </c>
      <c r="Z1435" s="108">
        <v>9221102</v>
      </c>
      <c r="AA1435" s="139">
        <v>2.7712752610642193E-2</v>
      </c>
      <c r="AB1435" s="99" t="s">
        <v>3216</v>
      </c>
    </row>
    <row r="1436" spans="1:28" ht="15" customHeight="1" x14ac:dyDescent="0.25">
      <c r="A1436" s="97" t="s">
        <v>1966</v>
      </c>
      <c r="B1436" s="98">
        <v>1</v>
      </c>
      <c r="C1436" s="97" t="s">
        <v>318</v>
      </c>
      <c r="D1436" s="97" t="s">
        <v>272</v>
      </c>
      <c r="E1436" s="97" t="s">
        <v>238</v>
      </c>
      <c r="F1436" s="100" t="s">
        <v>321</v>
      </c>
      <c r="G1436" s="97" t="s">
        <v>318</v>
      </c>
      <c r="H1436" s="101">
        <v>43893</v>
      </c>
      <c r="I1436" s="101">
        <v>45504</v>
      </c>
      <c r="J1436" s="102" t="s">
        <v>2726</v>
      </c>
      <c r="K1436" s="103" t="s">
        <v>683</v>
      </c>
      <c r="L1436" s="104" t="s">
        <v>700</v>
      </c>
      <c r="M1436" s="105">
        <v>2932.25</v>
      </c>
      <c r="N1436" s="106">
        <v>2932.25</v>
      </c>
      <c r="O1436" s="103"/>
      <c r="P1436" s="101"/>
      <c r="Q1436" s="103"/>
      <c r="R1436" s="106">
        <v>0</v>
      </c>
      <c r="S1436" s="98" t="s">
        <v>659</v>
      </c>
      <c r="T1436" s="104"/>
      <c r="U1436" s="102" t="s">
        <v>11</v>
      </c>
      <c r="V1436" s="102" t="s">
        <v>12</v>
      </c>
      <c r="W1436" s="102" t="s">
        <v>13</v>
      </c>
      <c r="X1436" s="102" t="s">
        <v>14</v>
      </c>
      <c r="Y1436" s="108">
        <v>6150</v>
      </c>
      <c r="Z1436" s="108">
        <v>9221102</v>
      </c>
      <c r="AA1436" s="139">
        <v>0</v>
      </c>
      <c r="AB1436" s="99" t="s">
        <v>3216</v>
      </c>
    </row>
    <row r="1437" spans="1:28" ht="15" customHeight="1" x14ac:dyDescent="0.25">
      <c r="A1437" s="97" t="s">
        <v>1966</v>
      </c>
      <c r="B1437" s="98">
        <v>1</v>
      </c>
      <c r="C1437" s="97" t="s">
        <v>318</v>
      </c>
      <c r="D1437" s="97" t="s">
        <v>272</v>
      </c>
      <c r="E1437" s="97" t="s">
        <v>238</v>
      </c>
      <c r="F1437" s="100" t="s">
        <v>321</v>
      </c>
      <c r="G1437" s="97" t="s">
        <v>318</v>
      </c>
      <c r="H1437" s="101">
        <v>44231</v>
      </c>
      <c r="I1437" s="101">
        <v>45118</v>
      </c>
      <c r="J1437" s="102" t="s">
        <v>2726</v>
      </c>
      <c r="K1437" s="103" t="s">
        <v>1685</v>
      </c>
      <c r="L1437" s="104" t="s">
        <v>1737</v>
      </c>
      <c r="M1437" s="105">
        <v>4174.01</v>
      </c>
      <c r="N1437" s="106">
        <v>4174.01</v>
      </c>
      <c r="O1437" s="103"/>
      <c r="P1437" s="101"/>
      <c r="Q1437" s="103"/>
      <c r="R1437" s="106">
        <v>0</v>
      </c>
      <c r="S1437" s="98" t="s">
        <v>659</v>
      </c>
      <c r="T1437" s="104"/>
      <c r="U1437" s="102" t="s">
        <v>11</v>
      </c>
      <c r="V1437" s="102" t="s">
        <v>12</v>
      </c>
      <c r="W1437" s="102" t="s">
        <v>13</v>
      </c>
      <c r="X1437" s="102" t="s">
        <v>14</v>
      </c>
      <c r="Y1437" s="108">
        <v>6260</v>
      </c>
      <c r="Z1437" s="108">
        <v>9221102</v>
      </c>
      <c r="AA1437" s="139">
        <v>0</v>
      </c>
      <c r="AB1437" s="99" t="s">
        <v>3213</v>
      </c>
    </row>
    <row r="1438" spans="1:28" ht="15" customHeight="1" x14ac:dyDescent="0.25">
      <c r="A1438" s="97" t="s">
        <v>1966</v>
      </c>
      <c r="B1438" s="98">
        <v>1</v>
      </c>
      <c r="C1438" s="97" t="s">
        <v>318</v>
      </c>
      <c r="D1438" s="97" t="s">
        <v>272</v>
      </c>
      <c r="E1438" s="97" t="s">
        <v>238</v>
      </c>
      <c r="F1438" s="100" t="s">
        <v>321</v>
      </c>
      <c r="G1438" s="97" t="s">
        <v>318</v>
      </c>
      <c r="H1438" s="101">
        <v>44263</v>
      </c>
      <c r="I1438" s="101">
        <v>45118</v>
      </c>
      <c r="J1438" s="102" t="s">
        <v>2726</v>
      </c>
      <c r="K1438" s="103" t="s">
        <v>2154</v>
      </c>
      <c r="L1438" s="104" t="s">
        <v>2186</v>
      </c>
      <c r="M1438" s="105">
        <v>7609.69</v>
      </c>
      <c r="N1438" s="106">
        <v>7609.69</v>
      </c>
      <c r="O1438" s="103"/>
      <c r="P1438" s="101"/>
      <c r="Q1438" s="103"/>
      <c r="R1438" s="106">
        <v>0</v>
      </c>
      <c r="S1438" s="98" t="s">
        <v>659</v>
      </c>
      <c r="T1438" s="104"/>
      <c r="U1438" s="102" t="s">
        <v>11</v>
      </c>
      <c r="V1438" s="102" t="s">
        <v>12</v>
      </c>
      <c r="W1438" s="102" t="s">
        <v>13</v>
      </c>
      <c r="X1438" s="102" t="s">
        <v>14</v>
      </c>
      <c r="Y1438" s="108">
        <v>6260</v>
      </c>
      <c r="Z1438" s="108">
        <v>9221102</v>
      </c>
      <c r="AA1438" s="139">
        <v>0</v>
      </c>
      <c r="AB1438" s="97" t="s">
        <v>3214</v>
      </c>
    </row>
    <row r="1439" spans="1:28" ht="15" customHeight="1" x14ac:dyDescent="0.25">
      <c r="A1439" s="97" t="s">
        <v>1966</v>
      </c>
      <c r="B1439" s="98">
        <v>1</v>
      </c>
      <c r="C1439" s="97" t="s">
        <v>318</v>
      </c>
      <c r="D1439" s="97" t="s">
        <v>272</v>
      </c>
      <c r="E1439" s="97" t="s">
        <v>238</v>
      </c>
      <c r="F1439" s="100" t="s">
        <v>308</v>
      </c>
      <c r="G1439" s="97" t="s">
        <v>318</v>
      </c>
      <c r="H1439" s="101">
        <v>43893</v>
      </c>
      <c r="I1439" s="101">
        <v>44041</v>
      </c>
      <c r="J1439" s="102" t="s">
        <v>6</v>
      </c>
      <c r="K1439" s="103"/>
      <c r="L1439" s="104" t="s">
        <v>736</v>
      </c>
      <c r="M1439" s="105">
        <v>0</v>
      </c>
      <c r="N1439" s="106">
        <v>32487.91</v>
      </c>
      <c r="O1439" s="103" t="s">
        <v>483</v>
      </c>
      <c r="P1439" s="101">
        <v>44041</v>
      </c>
      <c r="Q1439" s="103" t="s">
        <v>1088</v>
      </c>
      <c r="R1439" s="106">
        <v>32487.91</v>
      </c>
      <c r="S1439" s="98" t="s">
        <v>659</v>
      </c>
      <c r="T1439" s="104"/>
      <c r="U1439" s="102" t="s">
        <v>11</v>
      </c>
      <c r="V1439" s="102" t="s">
        <v>12</v>
      </c>
      <c r="W1439" s="102" t="s">
        <v>13</v>
      </c>
      <c r="X1439" s="102" t="s">
        <v>14</v>
      </c>
      <c r="Y1439" s="108">
        <v>6150</v>
      </c>
      <c r="Z1439" s="108">
        <v>9221102</v>
      </c>
      <c r="AA1439" s="139">
        <v>0.32729189585625229</v>
      </c>
      <c r="AB1439" s="97" t="s">
        <v>3168</v>
      </c>
    </row>
    <row r="1440" spans="1:28" ht="15" customHeight="1" x14ac:dyDescent="0.25">
      <c r="A1440" s="97" t="s">
        <v>1966</v>
      </c>
      <c r="B1440" s="98">
        <v>1</v>
      </c>
      <c r="C1440" s="97" t="s">
        <v>318</v>
      </c>
      <c r="D1440" s="99" t="s">
        <v>272</v>
      </c>
      <c r="E1440" s="97" t="s">
        <v>238</v>
      </c>
      <c r="F1440" s="100" t="s">
        <v>308</v>
      </c>
      <c r="G1440" s="97" t="s">
        <v>318</v>
      </c>
      <c r="H1440" s="101">
        <v>43893</v>
      </c>
      <c r="I1440" s="101">
        <v>44117</v>
      </c>
      <c r="J1440" s="102" t="s">
        <v>1051</v>
      </c>
      <c r="K1440" s="112" t="s">
        <v>681</v>
      </c>
      <c r="L1440" s="97" t="s">
        <v>736</v>
      </c>
      <c r="M1440" s="105">
        <v>0</v>
      </c>
      <c r="N1440" s="105">
        <v>5326.8899999999994</v>
      </c>
      <c r="O1440" s="103" t="s">
        <v>760</v>
      </c>
      <c r="P1440" s="101">
        <v>44117</v>
      </c>
      <c r="Q1440" s="103" t="s">
        <v>1328</v>
      </c>
      <c r="R1440" s="105">
        <v>5326.89</v>
      </c>
      <c r="S1440" s="98" t="s">
        <v>659</v>
      </c>
      <c r="T1440" s="104"/>
      <c r="U1440" s="102" t="s">
        <v>11</v>
      </c>
      <c r="V1440" s="102" t="s">
        <v>12</v>
      </c>
      <c r="W1440" s="102" t="s">
        <v>13</v>
      </c>
      <c r="X1440" s="102" t="s">
        <v>14</v>
      </c>
      <c r="Y1440" s="108">
        <v>6150</v>
      </c>
      <c r="Z1440" s="108">
        <v>9221102</v>
      </c>
      <c r="AA1440" s="139">
        <v>5.3664514803128664E-2</v>
      </c>
      <c r="AB1440" s="97" t="s">
        <v>3168</v>
      </c>
    </row>
    <row r="1441" spans="1:28" ht="15" customHeight="1" x14ac:dyDescent="0.25">
      <c r="A1441" s="97" t="s">
        <v>1966</v>
      </c>
      <c r="B1441" s="98">
        <v>1</v>
      </c>
      <c r="C1441" s="97" t="s">
        <v>318</v>
      </c>
      <c r="D1441" s="99" t="s">
        <v>272</v>
      </c>
      <c r="E1441" s="97" t="s">
        <v>238</v>
      </c>
      <c r="F1441" s="100" t="s">
        <v>308</v>
      </c>
      <c r="G1441" s="97" t="s">
        <v>318</v>
      </c>
      <c r="H1441" s="101">
        <v>43893</v>
      </c>
      <c r="I1441" s="101">
        <v>44117</v>
      </c>
      <c r="J1441" s="102" t="s">
        <v>1051</v>
      </c>
      <c r="K1441" s="103"/>
      <c r="L1441" s="104" t="s">
        <v>736</v>
      </c>
      <c r="M1441" s="105">
        <v>0</v>
      </c>
      <c r="N1441" s="106">
        <v>61448</v>
      </c>
      <c r="O1441" s="103" t="s">
        <v>718</v>
      </c>
      <c r="P1441" s="101">
        <v>44117</v>
      </c>
      <c r="Q1441" s="103" t="s">
        <v>1328</v>
      </c>
      <c r="R1441" s="106">
        <v>61448</v>
      </c>
      <c r="S1441" s="98" t="s">
        <v>659</v>
      </c>
      <c r="T1441" s="104"/>
      <c r="U1441" s="102" t="s">
        <v>11</v>
      </c>
      <c r="V1441" s="102" t="s">
        <v>12</v>
      </c>
      <c r="W1441" s="102" t="s">
        <v>13</v>
      </c>
      <c r="X1441" s="102" t="s">
        <v>14</v>
      </c>
      <c r="Y1441" s="108">
        <v>6150</v>
      </c>
      <c r="Z1441" s="108">
        <v>9221102</v>
      </c>
      <c r="AA1441" s="139">
        <v>0.61904358934061898</v>
      </c>
      <c r="AB1441" s="97" t="s">
        <v>3168</v>
      </c>
    </row>
    <row r="1442" spans="1:28" ht="15" customHeight="1" x14ac:dyDescent="0.25">
      <c r="A1442" s="97" t="s">
        <v>1966</v>
      </c>
      <c r="B1442" s="98">
        <v>1</v>
      </c>
      <c r="C1442" s="97" t="s">
        <v>318</v>
      </c>
      <c r="D1442" s="99" t="s">
        <v>272</v>
      </c>
      <c r="E1442" s="97" t="s">
        <v>238</v>
      </c>
      <c r="F1442" s="100" t="s">
        <v>308</v>
      </c>
      <c r="G1442" s="97" t="s">
        <v>318</v>
      </c>
      <c r="H1442" s="101">
        <v>44077</v>
      </c>
      <c r="I1442" s="101">
        <v>44117</v>
      </c>
      <c r="J1442" s="102" t="s">
        <v>1051</v>
      </c>
      <c r="K1442" s="103" t="s">
        <v>1191</v>
      </c>
      <c r="L1442" s="104" t="s">
        <v>1271</v>
      </c>
      <c r="M1442" s="105">
        <v>0</v>
      </c>
      <c r="N1442" s="106">
        <v>7275</v>
      </c>
      <c r="O1442" s="103" t="s">
        <v>718</v>
      </c>
      <c r="P1442" s="101">
        <v>44117</v>
      </c>
      <c r="Q1442" s="103" t="s">
        <v>1328</v>
      </c>
      <c r="R1442" s="106">
        <v>7275</v>
      </c>
      <c r="S1442" s="98" t="s">
        <v>659</v>
      </c>
      <c r="T1442" s="104"/>
      <c r="U1442" s="102" t="s">
        <v>11</v>
      </c>
      <c r="V1442" s="102" t="s">
        <v>12</v>
      </c>
      <c r="W1442" s="102" t="s">
        <v>13</v>
      </c>
      <c r="X1442" s="102" t="s">
        <v>14</v>
      </c>
      <c r="Y1442" s="108">
        <v>6260</v>
      </c>
      <c r="Z1442" s="108">
        <v>9221102</v>
      </c>
      <c r="AA1442" s="139">
        <v>1</v>
      </c>
      <c r="AB1442" s="99" t="s">
        <v>3169</v>
      </c>
    </row>
    <row r="1443" spans="1:28" ht="15" customHeight="1" x14ac:dyDescent="0.25">
      <c r="A1443" s="97" t="s">
        <v>1966</v>
      </c>
      <c r="B1443" s="98">
        <v>1</v>
      </c>
      <c r="C1443" s="97" t="s">
        <v>318</v>
      </c>
      <c r="D1443" s="99" t="s">
        <v>272</v>
      </c>
      <c r="E1443" s="97" t="s">
        <v>238</v>
      </c>
      <c r="F1443" s="100" t="s">
        <v>564</v>
      </c>
      <c r="G1443" s="97" t="s">
        <v>318</v>
      </c>
      <c r="H1443" s="101">
        <v>43874</v>
      </c>
      <c r="I1443" s="101">
        <v>44155</v>
      </c>
      <c r="J1443" s="102" t="s">
        <v>1051</v>
      </c>
      <c r="K1443" s="112" t="s">
        <v>633</v>
      </c>
      <c r="L1443" s="104" t="s">
        <v>707</v>
      </c>
      <c r="M1443" s="105">
        <v>0</v>
      </c>
      <c r="N1443" s="105">
        <v>17340</v>
      </c>
      <c r="O1443" s="103">
        <v>4012</v>
      </c>
      <c r="P1443" s="101">
        <v>44155</v>
      </c>
      <c r="Q1443" s="103" t="s">
        <v>1436</v>
      </c>
      <c r="R1443" s="106">
        <v>17340</v>
      </c>
      <c r="S1443" s="98" t="s">
        <v>659</v>
      </c>
      <c r="T1443" s="104"/>
      <c r="U1443" s="102" t="s">
        <v>11</v>
      </c>
      <c r="V1443" s="102" t="s">
        <v>12</v>
      </c>
      <c r="W1443" s="102" t="s">
        <v>13</v>
      </c>
      <c r="X1443" s="102" t="s">
        <v>14</v>
      </c>
      <c r="Y1443" s="108">
        <v>5600</v>
      </c>
      <c r="Z1443" s="108">
        <v>9221102</v>
      </c>
      <c r="AA1443" s="139">
        <v>1</v>
      </c>
      <c r="AB1443" s="99" t="s">
        <v>2708</v>
      </c>
    </row>
    <row r="1444" spans="1:28" ht="15" customHeight="1" x14ac:dyDescent="0.25">
      <c r="A1444" s="97" t="s">
        <v>1966</v>
      </c>
      <c r="B1444" s="98">
        <v>1</v>
      </c>
      <c r="C1444" s="97" t="s">
        <v>318</v>
      </c>
      <c r="D1444" s="99" t="s">
        <v>272</v>
      </c>
      <c r="E1444" s="97" t="s">
        <v>238</v>
      </c>
      <c r="F1444" s="100" t="s">
        <v>564</v>
      </c>
      <c r="G1444" s="97" t="s">
        <v>318</v>
      </c>
      <c r="H1444" s="101">
        <v>44217</v>
      </c>
      <c r="I1444" s="101">
        <v>44279</v>
      </c>
      <c r="J1444" s="102" t="s">
        <v>1051</v>
      </c>
      <c r="K1444" s="112" t="s">
        <v>1651</v>
      </c>
      <c r="L1444" s="104" t="s">
        <v>1681</v>
      </c>
      <c r="M1444" s="105">
        <v>0</v>
      </c>
      <c r="N1444" s="105">
        <v>8100</v>
      </c>
      <c r="O1444" s="103">
        <v>4135</v>
      </c>
      <c r="P1444" s="101">
        <v>44279</v>
      </c>
      <c r="Q1444" s="103" t="s">
        <v>2262</v>
      </c>
      <c r="R1444" s="106">
        <v>8100</v>
      </c>
      <c r="S1444" s="98" t="s">
        <v>659</v>
      </c>
      <c r="T1444" s="104"/>
      <c r="U1444" s="102" t="s">
        <v>11</v>
      </c>
      <c r="V1444" s="102" t="s">
        <v>12</v>
      </c>
      <c r="W1444" s="102" t="s">
        <v>13</v>
      </c>
      <c r="X1444" s="102" t="s">
        <v>14</v>
      </c>
      <c r="Y1444" s="108">
        <v>5600</v>
      </c>
      <c r="Z1444" s="108">
        <v>9221102</v>
      </c>
      <c r="AA1444" s="139">
        <v>1</v>
      </c>
      <c r="AB1444" s="99" t="s">
        <v>2187</v>
      </c>
    </row>
    <row r="1445" spans="1:28" ht="15" customHeight="1" x14ac:dyDescent="0.25">
      <c r="A1445" s="97" t="s">
        <v>1985</v>
      </c>
      <c r="B1445" s="98">
        <v>1</v>
      </c>
      <c r="C1445" s="99" t="s">
        <v>1562</v>
      </c>
      <c r="D1445" s="99" t="s">
        <v>288</v>
      </c>
      <c r="E1445" s="97" t="s">
        <v>4</v>
      </c>
      <c r="F1445" s="100" t="s">
        <v>1050</v>
      </c>
      <c r="G1445" s="97" t="s">
        <v>1666</v>
      </c>
      <c r="H1445" s="101">
        <v>44020</v>
      </c>
      <c r="I1445" s="101">
        <v>44033</v>
      </c>
      <c r="J1445" s="102" t="s">
        <v>1051</v>
      </c>
      <c r="K1445" s="103" t="s">
        <v>1052</v>
      </c>
      <c r="L1445" s="104" t="s">
        <v>1055</v>
      </c>
      <c r="M1445" s="105">
        <v>0</v>
      </c>
      <c r="N1445" s="106">
        <v>64.06</v>
      </c>
      <c r="O1445" s="103" t="s">
        <v>1053</v>
      </c>
      <c r="P1445" s="101">
        <v>44033</v>
      </c>
      <c r="Q1445" s="103" t="s">
        <v>1054</v>
      </c>
      <c r="R1445" s="106">
        <v>64.06</v>
      </c>
      <c r="S1445" s="98" t="s">
        <v>414</v>
      </c>
      <c r="T1445" s="104"/>
      <c r="U1445" s="102" t="s">
        <v>11</v>
      </c>
      <c r="V1445" s="102" t="s">
        <v>12</v>
      </c>
      <c r="W1445" s="102" t="s">
        <v>1440</v>
      </c>
      <c r="X1445" s="102" t="s">
        <v>1441</v>
      </c>
      <c r="Y1445" s="108">
        <v>4300</v>
      </c>
      <c r="Z1445" s="108">
        <v>9231101</v>
      </c>
      <c r="AA1445" s="139">
        <v>1</v>
      </c>
      <c r="AB1445" s="99" t="s">
        <v>2657</v>
      </c>
    </row>
    <row r="1446" spans="1:28" ht="15" customHeight="1" x14ac:dyDescent="0.25">
      <c r="A1446" s="97" t="s">
        <v>1984</v>
      </c>
      <c r="B1446" s="98">
        <v>1</v>
      </c>
      <c r="C1446" s="97" t="s">
        <v>1568</v>
      </c>
      <c r="D1446" s="99" t="s">
        <v>288</v>
      </c>
      <c r="E1446" s="97" t="s">
        <v>4</v>
      </c>
      <c r="F1446" s="100" t="s">
        <v>275</v>
      </c>
      <c r="G1446" s="97" t="s">
        <v>276</v>
      </c>
      <c r="H1446" s="101">
        <v>43739</v>
      </c>
      <c r="I1446" s="101">
        <v>43951</v>
      </c>
      <c r="J1446" s="102" t="s">
        <v>6</v>
      </c>
      <c r="K1446" s="103"/>
      <c r="L1446" s="104" t="s">
        <v>776</v>
      </c>
      <c r="M1446" s="105">
        <v>0</v>
      </c>
      <c r="N1446" s="106">
        <v>728.6</v>
      </c>
      <c r="O1446" s="103">
        <v>10583551</v>
      </c>
      <c r="P1446" s="101">
        <v>43951</v>
      </c>
      <c r="Q1446" s="103" t="s">
        <v>784</v>
      </c>
      <c r="R1446" s="106">
        <v>728.6</v>
      </c>
      <c r="S1446" s="98" t="s">
        <v>414</v>
      </c>
      <c r="T1446" s="104"/>
      <c r="U1446" s="102" t="s">
        <v>11</v>
      </c>
      <c r="V1446" s="102" t="s">
        <v>12</v>
      </c>
      <c r="W1446" s="102" t="s">
        <v>13</v>
      </c>
      <c r="X1446" s="102" t="s">
        <v>14</v>
      </c>
      <c r="Y1446" s="108">
        <v>5800</v>
      </c>
      <c r="Z1446" s="108">
        <v>9231101</v>
      </c>
      <c r="AA1446" s="139">
        <v>0.36430000000000001</v>
      </c>
      <c r="AB1446" s="99" t="s">
        <v>1036</v>
      </c>
    </row>
    <row r="1447" spans="1:28" ht="15" customHeight="1" x14ac:dyDescent="0.25">
      <c r="A1447" s="97" t="s">
        <v>1985</v>
      </c>
      <c r="B1447" s="98">
        <v>1</v>
      </c>
      <c r="C1447" s="99" t="s">
        <v>1562</v>
      </c>
      <c r="D1447" s="99" t="s">
        <v>288</v>
      </c>
      <c r="E1447" s="97" t="s">
        <v>4</v>
      </c>
      <c r="F1447" s="100" t="s">
        <v>5</v>
      </c>
      <c r="G1447" s="97" t="s">
        <v>1288</v>
      </c>
      <c r="H1447" s="101">
        <v>43647</v>
      </c>
      <c r="I1447" s="101">
        <v>43748</v>
      </c>
      <c r="J1447" s="102" t="s">
        <v>6</v>
      </c>
      <c r="K1447" s="103" t="s">
        <v>7</v>
      </c>
      <c r="L1447" s="104" t="s">
        <v>8</v>
      </c>
      <c r="M1447" s="105">
        <v>0</v>
      </c>
      <c r="N1447" s="106">
        <v>7798.34</v>
      </c>
      <c r="O1447" s="103" t="s">
        <v>36</v>
      </c>
      <c r="P1447" s="101">
        <v>43748</v>
      </c>
      <c r="Q1447" s="103" t="s">
        <v>25</v>
      </c>
      <c r="R1447" s="106">
        <v>7798.34</v>
      </c>
      <c r="S1447" s="98" t="s">
        <v>414</v>
      </c>
      <c r="T1447" s="104"/>
      <c r="U1447" s="102" t="s">
        <v>11</v>
      </c>
      <c r="V1447" s="102" t="s">
        <v>12</v>
      </c>
      <c r="W1447" s="102" t="s">
        <v>13</v>
      </c>
      <c r="X1447" s="102" t="s">
        <v>14</v>
      </c>
      <c r="Y1447" s="108">
        <v>4300</v>
      </c>
      <c r="Z1447" s="108">
        <v>9231101</v>
      </c>
      <c r="AA1447" s="139">
        <v>1.7949156592715937E-3</v>
      </c>
      <c r="AB1447" s="115" t="s">
        <v>2869</v>
      </c>
    </row>
    <row r="1448" spans="1:28" ht="15" customHeight="1" x14ac:dyDescent="0.25">
      <c r="A1448" s="97" t="s">
        <v>1985</v>
      </c>
      <c r="B1448" s="98">
        <v>1</v>
      </c>
      <c r="C1448" s="99" t="s">
        <v>1562</v>
      </c>
      <c r="D1448" s="99" t="s">
        <v>288</v>
      </c>
      <c r="E1448" s="97" t="s">
        <v>4</v>
      </c>
      <c r="F1448" s="100" t="s">
        <v>5</v>
      </c>
      <c r="G1448" s="97" t="s">
        <v>1288</v>
      </c>
      <c r="H1448" s="101">
        <v>43647</v>
      </c>
      <c r="I1448" s="101">
        <v>43748</v>
      </c>
      <c r="J1448" s="102" t="s">
        <v>6</v>
      </c>
      <c r="K1448" s="103" t="s">
        <v>7</v>
      </c>
      <c r="L1448" s="104" t="s">
        <v>8</v>
      </c>
      <c r="M1448" s="105">
        <v>0</v>
      </c>
      <c r="N1448" s="106">
        <v>190</v>
      </c>
      <c r="O1448" s="103" t="s">
        <v>36</v>
      </c>
      <c r="P1448" s="101">
        <v>43748</v>
      </c>
      <c r="Q1448" s="103" t="s">
        <v>25</v>
      </c>
      <c r="R1448" s="106">
        <v>190</v>
      </c>
      <c r="S1448" s="98" t="s">
        <v>414</v>
      </c>
      <c r="T1448" s="104"/>
      <c r="U1448" s="102" t="s">
        <v>11</v>
      </c>
      <c r="V1448" s="102" t="s">
        <v>12</v>
      </c>
      <c r="W1448" s="102" t="s">
        <v>13</v>
      </c>
      <c r="X1448" s="102" t="s">
        <v>14</v>
      </c>
      <c r="Y1448" s="108">
        <v>4340</v>
      </c>
      <c r="Z1448" s="108">
        <v>9231101</v>
      </c>
      <c r="AA1448" s="139">
        <v>4.3731611504705202E-5</v>
      </c>
      <c r="AB1448" s="115" t="s">
        <v>2869</v>
      </c>
    </row>
    <row r="1449" spans="1:28" ht="15" customHeight="1" x14ac:dyDescent="0.25">
      <c r="A1449" s="97" t="s">
        <v>1985</v>
      </c>
      <c r="B1449" s="98">
        <v>1</v>
      </c>
      <c r="C1449" s="99" t="s">
        <v>1562</v>
      </c>
      <c r="D1449" s="99" t="s">
        <v>288</v>
      </c>
      <c r="E1449" s="97" t="s">
        <v>4</v>
      </c>
      <c r="F1449" s="100" t="s">
        <v>5</v>
      </c>
      <c r="G1449" s="97" t="s">
        <v>1288</v>
      </c>
      <c r="H1449" s="101">
        <v>43647</v>
      </c>
      <c r="I1449" s="101">
        <v>43748</v>
      </c>
      <c r="J1449" s="102" t="s">
        <v>6</v>
      </c>
      <c r="K1449" s="103" t="s">
        <v>7</v>
      </c>
      <c r="L1449" s="104" t="s">
        <v>8</v>
      </c>
      <c r="M1449" s="105">
        <v>0</v>
      </c>
      <c r="N1449" s="106">
        <v>100</v>
      </c>
      <c r="O1449" s="103" t="s">
        <v>36</v>
      </c>
      <c r="P1449" s="101">
        <v>43748</v>
      </c>
      <c r="Q1449" s="103" t="s">
        <v>25</v>
      </c>
      <c r="R1449" s="106">
        <v>100</v>
      </c>
      <c r="S1449" s="98" t="s">
        <v>414</v>
      </c>
      <c r="T1449" s="104"/>
      <c r="U1449" s="102" t="s">
        <v>11</v>
      </c>
      <c r="V1449" s="102" t="s">
        <v>12</v>
      </c>
      <c r="W1449" s="102" t="s">
        <v>13</v>
      </c>
      <c r="X1449" s="102" t="s">
        <v>14</v>
      </c>
      <c r="Y1449" s="108">
        <v>4340</v>
      </c>
      <c r="Z1449" s="108">
        <v>9231101</v>
      </c>
      <c r="AA1449" s="139">
        <v>2.301663763405537E-5</v>
      </c>
      <c r="AB1449" s="115" t="s">
        <v>2869</v>
      </c>
    </row>
    <row r="1450" spans="1:28" ht="15" customHeight="1" x14ac:dyDescent="0.25">
      <c r="A1450" s="97" t="s">
        <v>1985</v>
      </c>
      <c r="B1450" s="98">
        <v>1</v>
      </c>
      <c r="C1450" s="99" t="s">
        <v>1562</v>
      </c>
      <c r="D1450" s="99" t="s">
        <v>288</v>
      </c>
      <c r="E1450" s="97" t="s">
        <v>4</v>
      </c>
      <c r="F1450" s="100" t="s">
        <v>5</v>
      </c>
      <c r="G1450" s="97" t="s">
        <v>1288</v>
      </c>
      <c r="H1450" s="101">
        <v>43647</v>
      </c>
      <c r="I1450" s="101">
        <v>43748</v>
      </c>
      <c r="J1450" s="102" t="s">
        <v>6</v>
      </c>
      <c r="K1450" s="103" t="s">
        <v>7</v>
      </c>
      <c r="L1450" s="99" t="s">
        <v>8</v>
      </c>
      <c r="M1450" s="105">
        <v>0</v>
      </c>
      <c r="N1450" s="106">
        <v>60</v>
      </c>
      <c r="O1450" s="103" t="s">
        <v>36</v>
      </c>
      <c r="P1450" s="101">
        <v>43748</v>
      </c>
      <c r="Q1450" s="103" t="s">
        <v>25</v>
      </c>
      <c r="R1450" s="106">
        <v>60</v>
      </c>
      <c r="S1450" s="98" t="s">
        <v>414</v>
      </c>
      <c r="T1450" s="104"/>
      <c r="U1450" s="102" t="s">
        <v>11</v>
      </c>
      <c r="V1450" s="102" t="s">
        <v>12</v>
      </c>
      <c r="W1450" s="102" t="s">
        <v>13</v>
      </c>
      <c r="X1450" s="102" t="s">
        <v>14</v>
      </c>
      <c r="Y1450" s="108">
        <v>4340</v>
      </c>
      <c r="Z1450" s="108">
        <v>9231101</v>
      </c>
      <c r="AA1450" s="139">
        <v>1.3809982580433222E-5</v>
      </c>
      <c r="AB1450" s="99" t="s">
        <v>2869</v>
      </c>
    </row>
    <row r="1451" spans="1:28" ht="15" customHeight="1" x14ac:dyDescent="0.25">
      <c r="A1451" s="97" t="s">
        <v>1985</v>
      </c>
      <c r="B1451" s="98">
        <v>1</v>
      </c>
      <c r="C1451" s="99" t="s">
        <v>1562</v>
      </c>
      <c r="D1451" s="99" t="s">
        <v>288</v>
      </c>
      <c r="E1451" s="97" t="s">
        <v>4</v>
      </c>
      <c r="F1451" s="100" t="s">
        <v>5</v>
      </c>
      <c r="G1451" s="97" t="s">
        <v>1288</v>
      </c>
      <c r="H1451" s="101">
        <v>43647</v>
      </c>
      <c r="I1451" s="101">
        <v>43748</v>
      </c>
      <c r="J1451" s="102" t="s">
        <v>6</v>
      </c>
      <c r="K1451" s="103" t="s">
        <v>7</v>
      </c>
      <c r="L1451" s="99" t="s">
        <v>8</v>
      </c>
      <c r="M1451" s="105">
        <v>0</v>
      </c>
      <c r="N1451" s="106">
        <v>30</v>
      </c>
      <c r="O1451" s="103" t="s">
        <v>36</v>
      </c>
      <c r="P1451" s="101">
        <v>43748</v>
      </c>
      <c r="Q1451" s="103" t="s">
        <v>25</v>
      </c>
      <c r="R1451" s="106">
        <v>30</v>
      </c>
      <c r="S1451" s="98" t="s">
        <v>414</v>
      </c>
      <c r="T1451" s="104"/>
      <c r="U1451" s="102" t="s">
        <v>11</v>
      </c>
      <c r="V1451" s="102" t="s">
        <v>12</v>
      </c>
      <c r="W1451" s="102" t="s">
        <v>13</v>
      </c>
      <c r="X1451" s="102" t="s">
        <v>14</v>
      </c>
      <c r="Y1451" s="108">
        <v>4340</v>
      </c>
      <c r="Z1451" s="108">
        <v>9231101</v>
      </c>
      <c r="AA1451" s="139">
        <v>6.9049912902166112E-6</v>
      </c>
      <c r="AB1451" s="99" t="s">
        <v>2869</v>
      </c>
    </row>
    <row r="1452" spans="1:28" ht="15" customHeight="1" x14ac:dyDescent="0.25">
      <c r="A1452" s="97" t="s">
        <v>1985</v>
      </c>
      <c r="B1452" s="98">
        <v>1</v>
      </c>
      <c r="C1452" s="99" t="s">
        <v>1562</v>
      </c>
      <c r="D1452" s="97" t="s">
        <v>288</v>
      </c>
      <c r="E1452" s="97" t="s">
        <v>4</v>
      </c>
      <c r="F1452" s="97" t="s">
        <v>5</v>
      </c>
      <c r="G1452" s="99" t="s">
        <v>1288</v>
      </c>
      <c r="H1452" s="101">
        <v>43647</v>
      </c>
      <c r="I1452" s="101">
        <v>43748</v>
      </c>
      <c r="J1452" s="102" t="s">
        <v>6</v>
      </c>
      <c r="K1452" s="103" t="s">
        <v>7</v>
      </c>
      <c r="L1452" s="97" t="s">
        <v>8</v>
      </c>
      <c r="M1452" s="105">
        <v>0</v>
      </c>
      <c r="N1452" s="114">
        <v>232.8</v>
      </c>
      <c r="O1452" s="103" t="s">
        <v>36</v>
      </c>
      <c r="P1452" s="101">
        <v>43748</v>
      </c>
      <c r="Q1452" s="103" t="s">
        <v>25</v>
      </c>
      <c r="R1452" s="105">
        <v>232.8</v>
      </c>
      <c r="S1452" s="98" t="s">
        <v>414</v>
      </c>
      <c r="T1452" s="103"/>
      <c r="U1452" s="102" t="s">
        <v>11</v>
      </c>
      <c r="V1452" s="102" t="s">
        <v>12</v>
      </c>
      <c r="W1452" s="102" t="s">
        <v>13</v>
      </c>
      <c r="X1452" s="102" t="s">
        <v>14</v>
      </c>
      <c r="Y1452" s="113">
        <v>4340</v>
      </c>
      <c r="Z1452" s="113">
        <v>9231101</v>
      </c>
      <c r="AA1452" s="139">
        <v>5.3582732412080904E-5</v>
      </c>
      <c r="AB1452" s="118" t="s">
        <v>2869</v>
      </c>
    </row>
    <row r="1453" spans="1:28" ht="15" customHeight="1" x14ac:dyDescent="0.25">
      <c r="A1453" s="97" t="s">
        <v>1985</v>
      </c>
      <c r="B1453" s="98">
        <v>1</v>
      </c>
      <c r="C1453" s="99" t="s">
        <v>1562</v>
      </c>
      <c r="D1453" s="97" t="s">
        <v>288</v>
      </c>
      <c r="E1453" s="97" t="s">
        <v>4</v>
      </c>
      <c r="F1453" s="100" t="s">
        <v>5</v>
      </c>
      <c r="G1453" s="97" t="s">
        <v>1288</v>
      </c>
      <c r="H1453" s="101">
        <v>43647</v>
      </c>
      <c r="I1453" s="101">
        <v>43748</v>
      </c>
      <c r="J1453" s="102" t="s">
        <v>6</v>
      </c>
      <c r="K1453" s="103" t="s">
        <v>7</v>
      </c>
      <c r="L1453" s="104" t="s">
        <v>8</v>
      </c>
      <c r="M1453" s="105">
        <v>0</v>
      </c>
      <c r="N1453" s="106">
        <v>640.6</v>
      </c>
      <c r="O1453" s="103" t="s">
        <v>36</v>
      </c>
      <c r="P1453" s="101">
        <v>43748</v>
      </c>
      <c r="Q1453" s="103" t="s">
        <v>25</v>
      </c>
      <c r="R1453" s="106">
        <v>640.6</v>
      </c>
      <c r="S1453" s="98" t="s">
        <v>414</v>
      </c>
      <c r="T1453" s="104"/>
      <c r="U1453" s="102" t="s">
        <v>11</v>
      </c>
      <c r="V1453" s="102" t="s">
        <v>12</v>
      </c>
      <c r="W1453" s="102" t="s">
        <v>13</v>
      </c>
      <c r="X1453" s="102" t="s">
        <v>14</v>
      </c>
      <c r="Y1453" s="108">
        <v>4340</v>
      </c>
      <c r="Z1453" s="113">
        <v>9231101</v>
      </c>
      <c r="AA1453" s="139">
        <v>1.4744458068375872E-4</v>
      </c>
      <c r="AB1453" s="111" t="s">
        <v>2869</v>
      </c>
    </row>
    <row r="1454" spans="1:28" ht="15" customHeight="1" x14ac:dyDescent="0.25">
      <c r="A1454" s="97" t="s">
        <v>1985</v>
      </c>
      <c r="B1454" s="98">
        <v>1</v>
      </c>
      <c r="C1454" s="99" t="s">
        <v>1562</v>
      </c>
      <c r="D1454" s="97" t="s">
        <v>288</v>
      </c>
      <c r="E1454" s="97" t="s">
        <v>4</v>
      </c>
      <c r="F1454" s="100" t="s">
        <v>5</v>
      </c>
      <c r="G1454" s="97" t="s">
        <v>1288</v>
      </c>
      <c r="H1454" s="101">
        <v>43647</v>
      </c>
      <c r="I1454" s="101">
        <v>43759</v>
      </c>
      <c r="J1454" s="102" t="s">
        <v>6</v>
      </c>
      <c r="K1454" s="103" t="s">
        <v>7</v>
      </c>
      <c r="L1454" s="104" t="s">
        <v>8</v>
      </c>
      <c r="M1454" s="105">
        <v>0</v>
      </c>
      <c r="N1454" s="106">
        <v>15596.67</v>
      </c>
      <c r="O1454" s="103" t="s">
        <v>92</v>
      </c>
      <c r="P1454" s="101">
        <v>43759</v>
      </c>
      <c r="Q1454" s="103" t="s">
        <v>88</v>
      </c>
      <c r="R1454" s="106">
        <v>15596.67</v>
      </c>
      <c r="S1454" s="98" t="s">
        <v>414</v>
      </c>
      <c r="T1454" s="104"/>
      <c r="U1454" s="102" t="s">
        <v>11</v>
      </c>
      <c r="V1454" s="102" t="s">
        <v>12</v>
      </c>
      <c r="W1454" s="102" t="s">
        <v>13</v>
      </c>
      <c r="X1454" s="102" t="s">
        <v>14</v>
      </c>
      <c r="Y1454" s="108">
        <v>4300</v>
      </c>
      <c r="Z1454" s="113">
        <v>9231101</v>
      </c>
      <c r="AA1454" s="139">
        <v>3.5898290168794238E-3</v>
      </c>
      <c r="AB1454" s="111" t="s">
        <v>2869</v>
      </c>
    </row>
    <row r="1455" spans="1:28" ht="15" customHeight="1" x14ac:dyDescent="0.25">
      <c r="A1455" s="97" t="s">
        <v>1985</v>
      </c>
      <c r="B1455" s="98">
        <v>1</v>
      </c>
      <c r="C1455" s="99" t="s">
        <v>1562</v>
      </c>
      <c r="D1455" s="97" t="s">
        <v>288</v>
      </c>
      <c r="E1455" s="97" t="s">
        <v>4</v>
      </c>
      <c r="F1455" s="100" t="s">
        <v>5</v>
      </c>
      <c r="G1455" s="97" t="s">
        <v>1288</v>
      </c>
      <c r="H1455" s="101">
        <v>43647</v>
      </c>
      <c r="I1455" s="101">
        <v>43759</v>
      </c>
      <c r="J1455" s="102" t="s">
        <v>6</v>
      </c>
      <c r="K1455" s="103" t="s">
        <v>7</v>
      </c>
      <c r="L1455" s="104" t="s">
        <v>8</v>
      </c>
      <c r="M1455" s="105">
        <v>0</v>
      </c>
      <c r="N1455" s="106">
        <v>200</v>
      </c>
      <c r="O1455" s="103" t="s">
        <v>92</v>
      </c>
      <c r="P1455" s="101">
        <v>43759</v>
      </c>
      <c r="Q1455" s="103" t="s">
        <v>88</v>
      </c>
      <c r="R1455" s="106">
        <v>200</v>
      </c>
      <c r="S1455" s="98" t="s">
        <v>414</v>
      </c>
      <c r="T1455" s="104"/>
      <c r="U1455" s="102" t="s">
        <v>11</v>
      </c>
      <c r="V1455" s="102" t="s">
        <v>12</v>
      </c>
      <c r="W1455" s="102" t="s">
        <v>13</v>
      </c>
      <c r="X1455" s="102" t="s">
        <v>14</v>
      </c>
      <c r="Y1455" s="108">
        <v>4340</v>
      </c>
      <c r="Z1455" s="113">
        <v>9231101</v>
      </c>
      <c r="AA1455" s="139">
        <v>4.6033275268110739E-5</v>
      </c>
      <c r="AB1455" s="111" t="s">
        <v>2869</v>
      </c>
    </row>
    <row r="1456" spans="1:28" ht="15" customHeight="1" x14ac:dyDescent="0.25">
      <c r="A1456" s="97" t="s">
        <v>1985</v>
      </c>
      <c r="B1456" s="98">
        <v>1</v>
      </c>
      <c r="C1456" s="99" t="s">
        <v>1562</v>
      </c>
      <c r="D1456" s="97" t="s">
        <v>288</v>
      </c>
      <c r="E1456" s="97" t="s">
        <v>4</v>
      </c>
      <c r="F1456" s="100" t="s">
        <v>5</v>
      </c>
      <c r="G1456" s="97" t="s">
        <v>1288</v>
      </c>
      <c r="H1456" s="101">
        <v>43647</v>
      </c>
      <c r="I1456" s="101">
        <v>43759</v>
      </c>
      <c r="J1456" s="102" t="s">
        <v>6</v>
      </c>
      <c r="K1456" s="103" t="s">
        <v>7</v>
      </c>
      <c r="L1456" s="104" t="s">
        <v>8</v>
      </c>
      <c r="M1456" s="105">
        <v>0</v>
      </c>
      <c r="N1456" s="106">
        <v>120</v>
      </c>
      <c r="O1456" s="103" t="s">
        <v>92</v>
      </c>
      <c r="P1456" s="101">
        <v>43759</v>
      </c>
      <c r="Q1456" s="103" t="s">
        <v>88</v>
      </c>
      <c r="R1456" s="106">
        <v>120</v>
      </c>
      <c r="S1456" s="98" t="s">
        <v>414</v>
      </c>
      <c r="T1456" s="104"/>
      <c r="U1456" s="102" t="s">
        <v>11</v>
      </c>
      <c r="V1456" s="102" t="s">
        <v>12</v>
      </c>
      <c r="W1456" s="102" t="s">
        <v>13</v>
      </c>
      <c r="X1456" s="102" t="s">
        <v>14</v>
      </c>
      <c r="Y1456" s="108">
        <v>4340</v>
      </c>
      <c r="Z1456" s="113">
        <v>9231101</v>
      </c>
      <c r="AA1456" s="139">
        <v>2.7619965160866445E-5</v>
      </c>
      <c r="AB1456" s="111" t="s">
        <v>2869</v>
      </c>
    </row>
    <row r="1457" spans="1:28" ht="15" customHeight="1" x14ac:dyDescent="0.25">
      <c r="A1457" s="97" t="s">
        <v>1985</v>
      </c>
      <c r="B1457" s="98">
        <v>1</v>
      </c>
      <c r="C1457" s="99" t="s">
        <v>1562</v>
      </c>
      <c r="D1457" s="97" t="s">
        <v>288</v>
      </c>
      <c r="E1457" s="97" t="s">
        <v>4</v>
      </c>
      <c r="F1457" s="100" t="s">
        <v>5</v>
      </c>
      <c r="G1457" s="97" t="s">
        <v>1288</v>
      </c>
      <c r="H1457" s="101">
        <v>43647</v>
      </c>
      <c r="I1457" s="101">
        <v>43759</v>
      </c>
      <c r="J1457" s="102" t="s">
        <v>6</v>
      </c>
      <c r="K1457" s="103" t="s">
        <v>7</v>
      </c>
      <c r="L1457" s="104" t="s">
        <v>8</v>
      </c>
      <c r="M1457" s="105">
        <v>0</v>
      </c>
      <c r="N1457" s="106">
        <v>60</v>
      </c>
      <c r="O1457" s="103" t="s">
        <v>92</v>
      </c>
      <c r="P1457" s="101">
        <v>43759</v>
      </c>
      <c r="Q1457" s="103" t="s">
        <v>88</v>
      </c>
      <c r="R1457" s="106">
        <v>60</v>
      </c>
      <c r="S1457" s="98" t="s">
        <v>414</v>
      </c>
      <c r="T1457" s="104"/>
      <c r="U1457" s="102" t="s">
        <v>11</v>
      </c>
      <c r="V1457" s="102" t="s">
        <v>12</v>
      </c>
      <c r="W1457" s="102" t="s">
        <v>13</v>
      </c>
      <c r="X1457" s="102" t="s">
        <v>14</v>
      </c>
      <c r="Y1457" s="108">
        <v>4340</v>
      </c>
      <c r="Z1457" s="113">
        <v>9231101</v>
      </c>
      <c r="AA1457" s="139">
        <v>1.3809982580433222E-5</v>
      </c>
      <c r="AB1457" s="111" t="s">
        <v>2869</v>
      </c>
    </row>
    <row r="1458" spans="1:28" ht="15" customHeight="1" x14ac:dyDescent="0.25">
      <c r="A1458" s="97" t="s">
        <v>1985</v>
      </c>
      <c r="B1458" s="98">
        <v>1</v>
      </c>
      <c r="C1458" s="99" t="s">
        <v>1562</v>
      </c>
      <c r="D1458" s="97" t="s">
        <v>288</v>
      </c>
      <c r="E1458" s="97" t="s">
        <v>4</v>
      </c>
      <c r="F1458" s="100" t="s">
        <v>5</v>
      </c>
      <c r="G1458" s="97" t="s">
        <v>1288</v>
      </c>
      <c r="H1458" s="101">
        <v>43647</v>
      </c>
      <c r="I1458" s="101">
        <v>43759</v>
      </c>
      <c r="J1458" s="102" t="s">
        <v>6</v>
      </c>
      <c r="K1458" s="103" t="s">
        <v>7</v>
      </c>
      <c r="L1458" s="104" t="s">
        <v>8</v>
      </c>
      <c r="M1458" s="105">
        <v>0</v>
      </c>
      <c r="N1458" s="106">
        <v>380</v>
      </c>
      <c r="O1458" s="103" t="s">
        <v>92</v>
      </c>
      <c r="P1458" s="101">
        <v>43759</v>
      </c>
      <c r="Q1458" s="103" t="s">
        <v>88</v>
      </c>
      <c r="R1458" s="106">
        <v>380</v>
      </c>
      <c r="S1458" s="98" t="s">
        <v>414</v>
      </c>
      <c r="T1458" s="104"/>
      <c r="U1458" s="102" t="s">
        <v>11</v>
      </c>
      <c r="V1458" s="102" t="s">
        <v>12</v>
      </c>
      <c r="W1458" s="102" t="s">
        <v>13</v>
      </c>
      <c r="X1458" s="102" t="s">
        <v>14</v>
      </c>
      <c r="Y1458" s="108">
        <v>4340</v>
      </c>
      <c r="Z1458" s="113">
        <v>9231101</v>
      </c>
      <c r="AA1458" s="139">
        <v>8.7463223009410403E-5</v>
      </c>
      <c r="AB1458" s="111" t="s">
        <v>2869</v>
      </c>
    </row>
    <row r="1459" spans="1:28" ht="15" customHeight="1" x14ac:dyDescent="0.25">
      <c r="A1459" s="97" t="s">
        <v>1985</v>
      </c>
      <c r="B1459" s="98">
        <v>1</v>
      </c>
      <c r="C1459" s="99" t="s">
        <v>1562</v>
      </c>
      <c r="D1459" s="97" t="s">
        <v>288</v>
      </c>
      <c r="E1459" s="97" t="s">
        <v>4</v>
      </c>
      <c r="F1459" s="100" t="s">
        <v>5</v>
      </c>
      <c r="G1459" s="97" t="s">
        <v>1288</v>
      </c>
      <c r="H1459" s="101">
        <v>43647</v>
      </c>
      <c r="I1459" s="101">
        <v>43759</v>
      </c>
      <c r="J1459" s="102" t="s">
        <v>6</v>
      </c>
      <c r="K1459" s="103" t="s">
        <v>7</v>
      </c>
      <c r="L1459" s="104" t="s">
        <v>8</v>
      </c>
      <c r="M1459" s="105">
        <v>0</v>
      </c>
      <c r="N1459" s="106">
        <v>465.6</v>
      </c>
      <c r="O1459" s="103" t="s">
        <v>92</v>
      </c>
      <c r="P1459" s="101">
        <v>43759</v>
      </c>
      <c r="Q1459" s="103" t="s">
        <v>88</v>
      </c>
      <c r="R1459" s="106">
        <v>465.6</v>
      </c>
      <c r="S1459" s="98" t="s">
        <v>414</v>
      </c>
      <c r="T1459" s="104"/>
      <c r="U1459" s="102" t="s">
        <v>11</v>
      </c>
      <c r="V1459" s="102" t="s">
        <v>12</v>
      </c>
      <c r="W1459" s="102" t="s">
        <v>13</v>
      </c>
      <c r="X1459" s="102" t="s">
        <v>14</v>
      </c>
      <c r="Y1459" s="108">
        <v>4340</v>
      </c>
      <c r="Z1459" s="113">
        <v>9231101</v>
      </c>
      <c r="AA1459" s="139">
        <v>1.0716546482416181E-4</v>
      </c>
      <c r="AB1459" s="111" t="s">
        <v>2869</v>
      </c>
    </row>
    <row r="1460" spans="1:28" ht="15" customHeight="1" x14ac:dyDescent="0.25">
      <c r="A1460" s="97" t="s">
        <v>1985</v>
      </c>
      <c r="B1460" s="98">
        <v>1</v>
      </c>
      <c r="C1460" s="99" t="s">
        <v>1562</v>
      </c>
      <c r="D1460" s="99" t="s">
        <v>288</v>
      </c>
      <c r="E1460" s="97" t="s">
        <v>4</v>
      </c>
      <c r="F1460" s="100" t="s">
        <v>5</v>
      </c>
      <c r="G1460" s="97" t="s">
        <v>1288</v>
      </c>
      <c r="H1460" s="101">
        <v>43647</v>
      </c>
      <c r="I1460" s="101">
        <v>43759</v>
      </c>
      <c r="J1460" s="102" t="s">
        <v>6</v>
      </c>
      <c r="K1460" s="103" t="s">
        <v>7</v>
      </c>
      <c r="L1460" s="104" t="s">
        <v>8</v>
      </c>
      <c r="M1460" s="105">
        <v>0</v>
      </c>
      <c r="N1460" s="106">
        <v>1281.2</v>
      </c>
      <c r="O1460" s="103" t="s">
        <v>92</v>
      </c>
      <c r="P1460" s="101">
        <v>43759</v>
      </c>
      <c r="Q1460" s="103" t="s">
        <v>88</v>
      </c>
      <c r="R1460" s="106">
        <v>1281.2</v>
      </c>
      <c r="S1460" s="98" t="s">
        <v>414</v>
      </c>
      <c r="T1460" s="104"/>
      <c r="U1460" s="102" t="s">
        <v>11</v>
      </c>
      <c r="V1460" s="102" t="s">
        <v>12</v>
      </c>
      <c r="W1460" s="102" t="s">
        <v>13</v>
      </c>
      <c r="X1460" s="102" t="s">
        <v>14</v>
      </c>
      <c r="Y1460" s="108">
        <v>4340</v>
      </c>
      <c r="Z1460" s="108">
        <v>9231101</v>
      </c>
      <c r="AA1460" s="139">
        <v>2.9488916136751744E-4</v>
      </c>
      <c r="AB1460" s="104" t="s">
        <v>2869</v>
      </c>
    </row>
    <row r="1461" spans="1:28" ht="15" customHeight="1" x14ac:dyDescent="0.25">
      <c r="A1461" s="97" t="s">
        <v>1985</v>
      </c>
      <c r="B1461" s="98">
        <v>1</v>
      </c>
      <c r="C1461" s="99" t="s">
        <v>1562</v>
      </c>
      <c r="D1461" s="99" t="s">
        <v>288</v>
      </c>
      <c r="E1461" s="97" t="s">
        <v>4</v>
      </c>
      <c r="F1461" s="100" t="s">
        <v>5</v>
      </c>
      <c r="G1461" s="97" t="s">
        <v>1288</v>
      </c>
      <c r="H1461" s="101">
        <v>43647</v>
      </c>
      <c r="I1461" s="101">
        <v>43760</v>
      </c>
      <c r="J1461" s="102" t="s">
        <v>6</v>
      </c>
      <c r="K1461" s="103" t="s">
        <v>98</v>
      </c>
      <c r="L1461" s="104" t="s">
        <v>2165</v>
      </c>
      <c r="M1461" s="105">
        <v>0</v>
      </c>
      <c r="N1461" s="106">
        <v>85781.75</v>
      </c>
      <c r="O1461" s="103" t="s">
        <v>113</v>
      </c>
      <c r="P1461" s="101">
        <v>43760</v>
      </c>
      <c r="Q1461" s="103" t="s">
        <v>104</v>
      </c>
      <c r="R1461" s="106">
        <v>85781.75</v>
      </c>
      <c r="S1461" s="98" t="s">
        <v>414</v>
      </c>
      <c r="T1461" s="104"/>
      <c r="U1461" s="102" t="s">
        <v>11</v>
      </c>
      <c r="V1461" s="102" t="s">
        <v>12</v>
      </c>
      <c r="W1461" s="102" t="s">
        <v>13</v>
      </c>
      <c r="X1461" s="102" t="s">
        <v>14</v>
      </c>
      <c r="Y1461" s="108">
        <v>4300</v>
      </c>
      <c r="Z1461" s="108">
        <v>9231101</v>
      </c>
      <c r="AA1461" s="139">
        <v>3.0575757135720368E-2</v>
      </c>
      <c r="AB1461" s="104" t="s">
        <v>2870</v>
      </c>
    </row>
    <row r="1462" spans="1:28" ht="15" customHeight="1" x14ac:dyDescent="0.25">
      <c r="A1462" s="97" t="s">
        <v>1985</v>
      </c>
      <c r="B1462" s="98">
        <v>1</v>
      </c>
      <c r="C1462" s="99" t="s">
        <v>1562</v>
      </c>
      <c r="D1462" s="97" t="s">
        <v>288</v>
      </c>
      <c r="E1462" s="97" t="s">
        <v>4</v>
      </c>
      <c r="F1462" s="97" t="s">
        <v>5</v>
      </c>
      <c r="G1462" s="99" t="s">
        <v>1288</v>
      </c>
      <c r="H1462" s="101">
        <v>43647</v>
      </c>
      <c r="I1462" s="101">
        <v>43760</v>
      </c>
      <c r="J1462" s="102" t="s">
        <v>6</v>
      </c>
      <c r="K1462" s="103" t="s">
        <v>98</v>
      </c>
      <c r="L1462" s="99" t="s">
        <v>2165</v>
      </c>
      <c r="M1462" s="105">
        <v>0</v>
      </c>
      <c r="N1462" s="114">
        <v>330</v>
      </c>
      <c r="O1462" s="103" t="s">
        <v>113</v>
      </c>
      <c r="P1462" s="101">
        <v>43760</v>
      </c>
      <c r="Q1462" s="103" t="s">
        <v>104</v>
      </c>
      <c r="R1462" s="105">
        <v>330</v>
      </c>
      <c r="S1462" s="98" t="s">
        <v>414</v>
      </c>
      <c r="T1462" s="103"/>
      <c r="U1462" s="102" t="s">
        <v>11</v>
      </c>
      <c r="V1462" s="102" t="s">
        <v>12</v>
      </c>
      <c r="W1462" s="102" t="s">
        <v>13</v>
      </c>
      <c r="X1462" s="102" t="s">
        <v>14</v>
      </c>
      <c r="Y1462" s="113">
        <v>4340</v>
      </c>
      <c r="Z1462" s="113">
        <v>9231101</v>
      </c>
      <c r="AA1462" s="139">
        <v>1.1762408501560904E-4</v>
      </c>
      <c r="AB1462" s="99" t="s">
        <v>2870</v>
      </c>
    </row>
    <row r="1463" spans="1:28" ht="15" customHeight="1" x14ac:dyDescent="0.25">
      <c r="A1463" s="97" t="s">
        <v>1985</v>
      </c>
      <c r="B1463" s="98">
        <v>1</v>
      </c>
      <c r="C1463" s="99" t="s">
        <v>1562</v>
      </c>
      <c r="D1463" s="97" t="s">
        <v>288</v>
      </c>
      <c r="E1463" s="97" t="s">
        <v>4</v>
      </c>
      <c r="F1463" s="97" t="s">
        <v>5</v>
      </c>
      <c r="G1463" s="99" t="s">
        <v>1288</v>
      </c>
      <c r="H1463" s="101">
        <v>43647</v>
      </c>
      <c r="I1463" s="101">
        <v>43760</v>
      </c>
      <c r="J1463" s="102" t="s">
        <v>6</v>
      </c>
      <c r="K1463" s="103" t="s">
        <v>98</v>
      </c>
      <c r="L1463" s="99" t="s">
        <v>2165</v>
      </c>
      <c r="M1463" s="105">
        <v>0</v>
      </c>
      <c r="N1463" s="114">
        <v>660</v>
      </c>
      <c r="O1463" s="103" t="s">
        <v>113</v>
      </c>
      <c r="P1463" s="101">
        <v>43760</v>
      </c>
      <c r="Q1463" s="103" t="s">
        <v>104</v>
      </c>
      <c r="R1463" s="114">
        <v>660</v>
      </c>
      <c r="S1463" s="98" t="s">
        <v>414</v>
      </c>
      <c r="T1463" s="103"/>
      <c r="U1463" s="102" t="s">
        <v>11</v>
      </c>
      <c r="V1463" s="102" t="s">
        <v>12</v>
      </c>
      <c r="W1463" s="102" t="s">
        <v>13</v>
      </c>
      <c r="X1463" s="102" t="s">
        <v>14</v>
      </c>
      <c r="Y1463" s="113">
        <v>4340</v>
      </c>
      <c r="Z1463" s="113">
        <v>9231101</v>
      </c>
      <c r="AA1463" s="139">
        <v>2.3524817003121808E-4</v>
      </c>
      <c r="AB1463" s="99" t="s">
        <v>2870</v>
      </c>
    </row>
    <row r="1464" spans="1:28" ht="15" customHeight="1" x14ac:dyDescent="0.25">
      <c r="A1464" s="97" t="s">
        <v>1985</v>
      </c>
      <c r="B1464" s="98">
        <v>1</v>
      </c>
      <c r="C1464" s="99" t="s">
        <v>1562</v>
      </c>
      <c r="D1464" s="97" t="s">
        <v>288</v>
      </c>
      <c r="E1464" s="97" t="s">
        <v>4</v>
      </c>
      <c r="F1464" s="97" t="s">
        <v>5</v>
      </c>
      <c r="G1464" s="99" t="s">
        <v>1288</v>
      </c>
      <c r="H1464" s="101">
        <v>43647</v>
      </c>
      <c r="I1464" s="101">
        <v>43760</v>
      </c>
      <c r="J1464" s="102" t="s">
        <v>6</v>
      </c>
      <c r="K1464" s="103" t="s">
        <v>98</v>
      </c>
      <c r="L1464" s="99" t="s">
        <v>2165</v>
      </c>
      <c r="M1464" s="105">
        <v>0</v>
      </c>
      <c r="N1464" s="114">
        <v>1100</v>
      </c>
      <c r="O1464" s="103" t="s">
        <v>113</v>
      </c>
      <c r="P1464" s="101">
        <v>43760</v>
      </c>
      <c r="Q1464" s="103" t="s">
        <v>104</v>
      </c>
      <c r="R1464" s="114">
        <v>1100</v>
      </c>
      <c r="S1464" s="98" t="s">
        <v>414</v>
      </c>
      <c r="T1464" s="103"/>
      <c r="U1464" s="102" t="s">
        <v>11</v>
      </c>
      <c r="V1464" s="102" t="s">
        <v>12</v>
      </c>
      <c r="W1464" s="102" t="s">
        <v>13</v>
      </c>
      <c r="X1464" s="102" t="s">
        <v>14</v>
      </c>
      <c r="Y1464" s="113">
        <v>4340</v>
      </c>
      <c r="Z1464" s="113">
        <v>9231101</v>
      </c>
      <c r="AA1464" s="139">
        <v>3.9208028338536346E-4</v>
      </c>
      <c r="AB1464" s="99" t="s">
        <v>2870</v>
      </c>
    </row>
    <row r="1465" spans="1:28" ht="15" customHeight="1" x14ac:dyDescent="0.25">
      <c r="A1465" s="97" t="s">
        <v>1985</v>
      </c>
      <c r="B1465" s="98">
        <v>1</v>
      </c>
      <c r="C1465" s="99" t="s">
        <v>1562</v>
      </c>
      <c r="D1465" s="97" t="s">
        <v>288</v>
      </c>
      <c r="E1465" s="97" t="s">
        <v>4</v>
      </c>
      <c r="F1465" s="97" t="s">
        <v>5</v>
      </c>
      <c r="G1465" s="99" t="s">
        <v>1288</v>
      </c>
      <c r="H1465" s="101">
        <v>43647</v>
      </c>
      <c r="I1465" s="101">
        <v>43760</v>
      </c>
      <c r="J1465" s="102" t="s">
        <v>6</v>
      </c>
      <c r="K1465" s="103" t="s">
        <v>98</v>
      </c>
      <c r="L1465" s="99" t="s">
        <v>2165</v>
      </c>
      <c r="M1465" s="105">
        <v>0</v>
      </c>
      <c r="N1465" s="105">
        <v>2090</v>
      </c>
      <c r="O1465" s="103" t="s">
        <v>113</v>
      </c>
      <c r="P1465" s="101">
        <v>43760</v>
      </c>
      <c r="Q1465" s="103" t="s">
        <v>104</v>
      </c>
      <c r="R1465" s="105">
        <v>2090</v>
      </c>
      <c r="S1465" s="98" t="s">
        <v>414</v>
      </c>
      <c r="T1465" s="103"/>
      <c r="U1465" s="102" t="s">
        <v>11</v>
      </c>
      <c r="V1465" s="102" t="s">
        <v>12</v>
      </c>
      <c r="W1465" s="102" t="s">
        <v>13</v>
      </c>
      <c r="X1465" s="102" t="s">
        <v>14</v>
      </c>
      <c r="Y1465" s="113">
        <v>4340</v>
      </c>
      <c r="Z1465" s="113">
        <v>9231101</v>
      </c>
      <c r="AA1465" s="139">
        <v>7.4495253843219055E-4</v>
      </c>
      <c r="AB1465" s="99" t="s">
        <v>2870</v>
      </c>
    </row>
    <row r="1466" spans="1:28" ht="15" customHeight="1" x14ac:dyDescent="0.25">
      <c r="A1466" s="97" t="s">
        <v>1985</v>
      </c>
      <c r="B1466" s="98">
        <v>1</v>
      </c>
      <c r="C1466" s="99" t="s">
        <v>1562</v>
      </c>
      <c r="D1466" s="97" t="s">
        <v>288</v>
      </c>
      <c r="E1466" s="97" t="s">
        <v>4</v>
      </c>
      <c r="F1466" s="97" t="s">
        <v>5</v>
      </c>
      <c r="G1466" s="99" t="s">
        <v>1288</v>
      </c>
      <c r="H1466" s="101">
        <v>43647</v>
      </c>
      <c r="I1466" s="101">
        <v>43760</v>
      </c>
      <c r="J1466" s="102" t="s">
        <v>6</v>
      </c>
      <c r="K1466" s="103" t="s">
        <v>98</v>
      </c>
      <c r="L1466" s="99" t="s">
        <v>2165</v>
      </c>
      <c r="M1466" s="105">
        <v>0</v>
      </c>
      <c r="N1466" s="114">
        <v>2560.8000000000002</v>
      </c>
      <c r="O1466" s="103" t="s">
        <v>113</v>
      </c>
      <c r="P1466" s="101">
        <v>43760</v>
      </c>
      <c r="Q1466" s="103" t="s">
        <v>104</v>
      </c>
      <c r="R1466" s="114">
        <v>2560.8000000000002</v>
      </c>
      <c r="S1466" s="98" t="s">
        <v>414</v>
      </c>
      <c r="T1466" s="103"/>
      <c r="U1466" s="102" t="s">
        <v>11</v>
      </c>
      <c r="V1466" s="102" t="s">
        <v>12</v>
      </c>
      <c r="W1466" s="102" t="s">
        <v>13</v>
      </c>
      <c r="X1466" s="102" t="s">
        <v>14</v>
      </c>
      <c r="Y1466" s="113">
        <v>4340</v>
      </c>
      <c r="Z1466" s="113">
        <v>9231101</v>
      </c>
      <c r="AA1466" s="139">
        <v>9.1276289972112628E-4</v>
      </c>
      <c r="AB1466" s="99" t="s">
        <v>2870</v>
      </c>
    </row>
    <row r="1467" spans="1:28" ht="15" customHeight="1" x14ac:dyDescent="0.25">
      <c r="A1467" s="97" t="s">
        <v>1985</v>
      </c>
      <c r="B1467" s="98">
        <v>1</v>
      </c>
      <c r="C1467" s="99" t="s">
        <v>1562</v>
      </c>
      <c r="D1467" s="97" t="s">
        <v>288</v>
      </c>
      <c r="E1467" s="97" t="s">
        <v>4</v>
      </c>
      <c r="F1467" s="97" t="s">
        <v>5</v>
      </c>
      <c r="G1467" s="99" t="s">
        <v>1288</v>
      </c>
      <c r="H1467" s="101">
        <v>43647</v>
      </c>
      <c r="I1467" s="101">
        <v>43760</v>
      </c>
      <c r="J1467" s="102" t="s">
        <v>6</v>
      </c>
      <c r="K1467" s="103" t="s">
        <v>98</v>
      </c>
      <c r="L1467" s="99" t="s">
        <v>2165</v>
      </c>
      <c r="M1467" s="105">
        <v>0</v>
      </c>
      <c r="N1467" s="105">
        <v>7046.6</v>
      </c>
      <c r="O1467" s="103" t="s">
        <v>113</v>
      </c>
      <c r="P1467" s="101">
        <v>43760</v>
      </c>
      <c r="Q1467" s="103" t="s">
        <v>104</v>
      </c>
      <c r="R1467" s="105">
        <v>7046.6</v>
      </c>
      <c r="S1467" s="98" t="s">
        <v>414</v>
      </c>
      <c r="T1467" s="103"/>
      <c r="U1467" s="102" t="s">
        <v>11</v>
      </c>
      <c r="V1467" s="102" t="s">
        <v>12</v>
      </c>
      <c r="W1467" s="102" t="s">
        <v>13</v>
      </c>
      <c r="X1467" s="102" t="s">
        <v>14</v>
      </c>
      <c r="Y1467" s="113">
        <v>4340</v>
      </c>
      <c r="Z1467" s="113">
        <v>9231101</v>
      </c>
      <c r="AA1467" s="139">
        <v>2.5116662953666383E-3</v>
      </c>
      <c r="AB1467" s="99" t="s">
        <v>2870</v>
      </c>
    </row>
    <row r="1468" spans="1:28" ht="15" customHeight="1" x14ac:dyDescent="0.25">
      <c r="A1468" s="97" t="s">
        <v>1985</v>
      </c>
      <c r="B1468" s="98">
        <v>1</v>
      </c>
      <c r="C1468" s="99" t="s">
        <v>1562</v>
      </c>
      <c r="D1468" s="97" t="s">
        <v>288</v>
      </c>
      <c r="E1468" s="97" t="s">
        <v>4</v>
      </c>
      <c r="F1468" s="97" t="s">
        <v>5</v>
      </c>
      <c r="G1468" s="99" t="s">
        <v>1287</v>
      </c>
      <c r="H1468" s="101">
        <v>43647</v>
      </c>
      <c r="I1468" s="101">
        <v>43760</v>
      </c>
      <c r="J1468" s="102" t="s">
        <v>6</v>
      </c>
      <c r="K1468" s="103" t="s">
        <v>179</v>
      </c>
      <c r="L1468" s="99" t="s">
        <v>180</v>
      </c>
      <c r="M1468" s="105">
        <v>0</v>
      </c>
      <c r="N1468" s="114">
        <v>2612.5300000000002</v>
      </c>
      <c r="O1468" s="103" t="s">
        <v>222</v>
      </c>
      <c r="P1468" s="101">
        <v>43760</v>
      </c>
      <c r="Q1468" s="103" t="s">
        <v>104</v>
      </c>
      <c r="R1468" s="105">
        <v>2612.5300000000002</v>
      </c>
      <c r="S1468" s="98" t="s">
        <v>414</v>
      </c>
      <c r="T1468" s="103"/>
      <c r="U1468" s="102" t="s">
        <v>11</v>
      </c>
      <c r="V1468" s="102" t="s">
        <v>12</v>
      </c>
      <c r="W1468" s="102" t="s">
        <v>13</v>
      </c>
      <c r="X1468" s="102" t="s">
        <v>14</v>
      </c>
      <c r="Y1468" s="113">
        <v>4400</v>
      </c>
      <c r="Z1468" s="113">
        <v>9231101</v>
      </c>
      <c r="AA1468" s="139">
        <v>3.2923388815590125E-3</v>
      </c>
      <c r="AB1468" s="99" t="s">
        <v>1502</v>
      </c>
    </row>
    <row r="1469" spans="1:28" ht="15" customHeight="1" x14ac:dyDescent="0.25">
      <c r="A1469" s="97" t="s">
        <v>1985</v>
      </c>
      <c r="B1469" s="98">
        <v>1</v>
      </c>
      <c r="C1469" s="99" t="s">
        <v>1562</v>
      </c>
      <c r="D1469" s="97" t="s">
        <v>288</v>
      </c>
      <c r="E1469" s="97" t="s">
        <v>4</v>
      </c>
      <c r="F1469" s="97" t="s">
        <v>5</v>
      </c>
      <c r="G1469" s="99" t="s">
        <v>1287</v>
      </c>
      <c r="H1469" s="101">
        <v>43647</v>
      </c>
      <c r="I1469" s="101">
        <v>43760</v>
      </c>
      <c r="J1469" s="102" t="s">
        <v>6</v>
      </c>
      <c r="K1469" s="103" t="s">
        <v>179</v>
      </c>
      <c r="L1469" s="99" t="s">
        <v>180</v>
      </c>
      <c r="M1469" s="105">
        <v>0</v>
      </c>
      <c r="N1469" s="114">
        <v>20900.169999999998</v>
      </c>
      <c r="O1469" s="103" t="s">
        <v>223</v>
      </c>
      <c r="P1469" s="101">
        <v>43760</v>
      </c>
      <c r="Q1469" s="103" t="s">
        <v>104</v>
      </c>
      <c r="R1469" s="114">
        <v>20900.169999999998</v>
      </c>
      <c r="S1469" s="98" t="s">
        <v>414</v>
      </c>
      <c r="T1469" s="103"/>
      <c r="U1469" s="102" t="s">
        <v>11</v>
      </c>
      <c r="V1469" s="102" t="s">
        <v>12</v>
      </c>
      <c r="W1469" s="102" t="s">
        <v>13</v>
      </c>
      <c r="X1469" s="102" t="s">
        <v>14</v>
      </c>
      <c r="Y1469" s="113">
        <v>4400</v>
      </c>
      <c r="Z1469" s="113">
        <v>9231101</v>
      </c>
      <c r="AA1469" s="139">
        <v>2.6338622837706441E-2</v>
      </c>
      <c r="AB1469" s="99" t="s">
        <v>1502</v>
      </c>
    </row>
    <row r="1470" spans="1:28" ht="15" customHeight="1" x14ac:dyDescent="0.25">
      <c r="A1470" s="97" t="s">
        <v>1985</v>
      </c>
      <c r="B1470" s="98">
        <v>1</v>
      </c>
      <c r="C1470" s="99" t="s">
        <v>1562</v>
      </c>
      <c r="D1470" s="97" t="s">
        <v>288</v>
      </c>
      <c r="E1470" s="97" t="s">
        <v>4</v>
      </c>
      <c r="F1470" s="97" t="s">
        <v>5</v>
      </c>
      <c r="G1470" s="99" t="s">
        <v>2756</v>
      </c>
      <c r="H1470" s="101">
        <v>43987</v>
      </c>
      <c r="I1470" s="101">
        <v>44013</v>
      </c>
      <c r="J1470" s="102" t="s">
        <v>6</v>
      </c>
      <c r="K1470" s="103" t="s">
        <v>899</v>
      </c>
      <c r="L1470" s="99" t="s">
        <v>945</v>
      </c>
      <c r="M1470" s="105">
        <v>0</v>
      </c>
      <c r="N1470" s="114">
        <v>2184.71</v>
      </c>
      <c r="O1470" s="103" t="s">
        <v>1034</v>
      </c>
      <c r="P1470" s="101">
        <v>44013</v>
      </c>
      <c r="Q1470" s="103" t="s">
        <v>1033</v>
      </c>
      <c r="R1470" s="114">
        <v>2184.71</v>
      </c>
      <c r="S1470" s="98" t="s">
        <v>414</v>
      </c>
      <c r="T1470" s="103"/>
      <c r="U1470" s="102" t="s">
        <v>11</v>
      </c>
      <c r="V1470" s="102" t="s">
        <v>12</v>
      </c>
      <c r="W1470" s="102" t="s">
        <v>13</v>
      </c>
      <c r="X1470" s="102" t="s">
        <v>14</v>
      </c>
      <c r="Y1470" s="113">
        <v>4400</v>
      </c>
      <c r="Z1470" s="113">
        <v>9231101</v>
      </c>
      <c r="AA1470" s="139">
        <v>0.99999542275440345</v>
      </c>
      <c r="AB1470" s="99" t="s">
        <v>2160</v>
      </c>
    </row>
    <row r="1471" spans="1:28" ht="15" customHeight="1" x14ac:dyDescent="0.25">
      <c r="A1471" s="97" t="s">
        <v>1985</v>
      </c>
      <c r="B1471" s="98">
        <v>1</v>
      </c>
      <c r="C1471" s="99" t="s">
        <v>1562</v>
      </c>
      <c r="D1471" s="97" t="s">
        <v>288</v>
      </c>
      <c r="E1471" s="97" t="s">
        <v>4</v>
      </c>
      <c r="F1471" s="99" t="s">
        <v>5</v>
      </c>
      <c r="G1471" s="99" t="s">
        <v>2756</v>
      </c>
      <c r="H1471" s="101">
        <v>44013</v>
      </c>
      <c r="I1471" s="101">
        <v>44090</v>
      </c>
      <c r="J1471" s="102" t="s">
        <v>1051</v>
      </c>
      <c r="K1471" s="103" t="s">
        <v>1058</v>
      </c>
      <c r="L1471" s="99" t="s">
        <v>1059</v>
      </c>
      <c r="M1471" s="105">
        <v>0</v>
      </c>
      <c r="N1471" s="105">
        <v>60</v>
      </c>
      <c r="O1471" s="103" t="s">
        <v>1249</v>
      </c>
      <c r="P1471" s="101">
        <v>44090</v>
      </c>
      <c r="Q1471" s="103" t="s">
        <v>1250</v>
      </c>
      <c r="R1471" s="105">
        <v>60</v>
      </c>
      <c r="S1471" s="110" t="s">
        <v>414</v>
      </c>
      <c r="T1471" s="97"/>
      <c r="U1471" s="102" t="s">
        <v>11</v>
      </c>
      <c r="V1471" s="102" t="s">
        <v>12</v>
      </c>
      <c r="W1471" s="102" t="s">
        <v>1440</v>
      </c>
      <c r="X1471" s="102" t="s">
        <v>1441</v>
      </c>
      <c r="Y1471" s="113">
        <v>4300</v>
      </c>
      <c r="Z1471" s="113">
        <v>9231101</v>
      </c>
      <c r="AA1471" s="139">
        <v>4.8143278247526899E-4</v>
      </c>
      <c r="AB1471" s="99" t="s">
        <v>1461</v>
      </c>
    </row>
    <row r="1472" spans="1:28" ht="15" customHeight="1" x14ac:dyDescent="0.25">
      <c r="A1472" s="97" t="s">
        <v>1985</v>
      </c>
      <c r="B1472" s="98">
        <v>1</v>
      </c>
      <c r="C1472" s="99" t="s">
        <v>1562</v>
      </c>
      <c r="D1472" s="97" t="s">
        <v>288</v>
      </c>
      <c r="E1472" s="97" t="s">
        <v>4</v>
      </c>
      <c r="F1472" s="99" t="s">
        <v>5</v>
      </c>
      <c r="G1472" s="99" t="s">
        <v>2756</v>
      </c>
      <c r="H1472" s="101">
        <v>44013</v>
      </c>
      <c r="I1472" s="101">
        <v>44090</v>
      </c>
      <c r="J1472" s="102" t="s">
        <v>1051</v>
      </c>
      <c r="K1472" s="103" t="s">
        <v>1058</v>
      </c>
      <c r="L1472" s="99" t="s">
        <v>1059</v>
      </c>
      <c r="M1472" s="105">
        <v>0</v>
      </c>
      <c r="N1472" s="105">
        <v>21886.59</v>
      </c>
      <c r="O1472" s="103" t="s">
        <v>1249</v>
      </c>
      <c r="P1472" s="101">
        <v>44090</v>
      </c>
      <c r="Q1472" s="103" t="s">
        <v>1250</v>
      </c>
      <c r="R1472" s="105">
        <v>21886.59</v>
      </c>
      <c r="S1472" s="110" t="s">
        <v>414</v>
      </c>
      <c r="T1472" s="97"/>
      <c r="U1472" s="102" t="s">
        <v>11</v>
      </c>
      <c r="V1472" s="102" t="s">
        <v>12</v>
      </c>
      <c r="W1472" s="102" t="s">
        <v>13</v>
      </c>
      <c r="X1472" s="102" t="s">
        <v>14</v>
      </c>
      <c r="Y1472" s="113">
        <v>4400</v>
      </c>
      <c r="Z1472" s="113">
        <v>9231101</v>
      </c>
      <c r="AA1472" s="139">
        <v>0.17561536537658995</v>
      </c>
      <c r="AB1472" s="99" t="s">
        <v>1461</v>
      </c>
    </row>
    <row r="1473" spans="1:28" ht="15" customHeight="1" x14ac:dyDescent="0.25">
      <c r="A1473" s="97" t="s">
        <v>1985</v>
      </c>
      <c r="B1473" s="98">
        <v>1</v>
      </c>
      <c r="C1473" s="99" t="s">
        <v>1562</v>
      </c>
      <c r="D1473" s="97" t="s">
        <v>288</v>
      </c>
      <c r="E1473" s="97" t="s">
        <v>4</v>
      </c>
      <c r="F1473" s="99" t="s">
        <v>5</v>
      </c>
      <c r="G1473" s="99" t="s">
        <v>2756</v>
      </c>
      <c r="H1473" s="101">
        <v>44013</v>
      </c>
      <c r="I1473" s="101">
        <v>44105</v>
      </c>
      <c r="J1473" s="102" t="s">
        <v>1051</v>
      </c>
      <c r="K1473" s="103" t="s">
        <v>1058</v>
      </c>
      <c r="L1473" s="99" t="s">
        <v>1059</v>
      </c>
      <c r="M1473" s="105">
        <v>0</v>
      </c>
      <c r="N1473" s="105">
        <v>90</v>
      </c>
      <c r="O1473" s="103" t="s">
        <v>1279</v>
      </c>
      <c r="P1473" s="101">
        <v>44105</v>
      </c>
      <c r="Q1473" s="103" t="s">
        <v>1280</v>
      </c>
      <c r="R1473" s="105">
        <v>90</v>
      </c>
      <c r="S1473" s="110" t="s">
        <v>414</v>
      </c>
      <c r="T1473" s="97"/>
      <c r="U1473" s="102" t="s">
        <v>11</v>
      </c>
      <c r="V1473" s="102" t="s">
        <v>12</v>
      </c>
      <c r="W1473" s="102" t="s">
        <v>1440</v>
      </c>
      <c r="X1473" s="102" t="s">
        <v>1441</v>
      </c>
      <c r="Y1473" s="113">
        <v>4300</v>
      </c>
      <c r="Z1473" s="113">
        <v>9231101</v>
      </c>
      <c r="AA1473" s="139">
        <v>7.2214917371290349E-4</v>
      </c>
      <c r="AB1473" s="99" t="s">
        <v>1461</v>
      </c>
    </row>
    <row r="1474" spans="1:28" ht="15" customHeight="1" x14ac:dyDescent="0.25">
      <c r="A1474" s="97" t="s">
        <v>1985</v>
      </c>
      <c r="B1474" s="98">
        <v>1</v>
      </c>
      <c r="C1474" s="99" t="s">
        <v>1562</v>
      </c>
      <c r="D1474" s="99" t="s">
        <v>288</v>
      </c>
      <c r="E1474" s="97" t="s">
        <v>4</v>
      </c>
      <c r="F1474" s="100" t="s">
        <v>5</v>
      </c>
      <c r="G1474" s="99" t="s">
        <v>2756</v>
      </c>
      <c r="H1474" s="101">
        <v>44013</v>
      </c>
      <c r="I1474" s="101">
        <v>44105</v>
      </c>
      <c r="J1474" s="102" t="s">
        <v>1051</v>
      </c>
      <c r="K1474" s="103" t="s">
        <v>1058</v>
      </c>
      <c r="L1474" s="104" t="s">
        <v>1059</v>
      </c>
      <c r="M1474" s="105">
        <v>0</v>
      </c>
      <c r="N1474" s="106">
        <v>32680.66</v>
      </c>
      <c r="O1474" s="103" t="s">
        <v>1279</v>
      </c>
      <c r="P1474" s="101">
        <v>44105</v>
      </c>
      <c r="Q1474" s="103" t="s">
        <v>1280</v>
      </c>
      <c r="R1474" s="106">
        <v>32680.66</v>
      </c>
      <c r="S1474" s="110" t="s">
        <v>414</v>
      </c>
      <c r="T1474" s="104"/>
      <c r="U1474" s="102" t="s">
        <v>11</v>
      </c>
      <c r="V1474" s="102" t="s">
        <v>12</v>
      </c>
      <c r="W1474" s="102" t="s">
        <v>13</v>
      </c>
      <c r="X1474" s="102" t="s">
        <v>14</v>
      </c>
      <c r="Y1474" s="108">
        <v>4400</v>
      </c>
      <c r="Z1474" s="108">
        <v>9231101</v>
      </c>
      <c r="AA1474" s="139">
        <v>0.26222568461547041</v>
      </c>
      <c r="AB1474" s="99" t="s">
        <v>1461</v>
      </c>
    </row>
    <row r="1475" spans="1:28" ht="15" customHeight="1" x14ac:dyDescent="0.25">
      <c r="A1475" s="97" t="s">
        <v>1985</v>
      </c>
      <c r="B1475" s="98">
        <v>1</v>
      </c>
      <c r="C1475" s="99" t="s">
        <v>1562</v>
      </c>
      <c r="D1475" s="99" t="s">
        <v>288</v>
      </c>
      <c r="E1475" s="97" t="s">
        <v>4</v>
      </c>
      <c r="F1475" s="100" t="s">
        <v>1063</v>
      </c>
      <c r="G1475" s="99" t="s">
        <v>2753</v>
      </c>
      <c r="H1475" s="101">
        <v>44013</v>
      </c>
      <c r="I1475" s="101">
        <v>44028</v>
      </c>
      <c r="J1475" s="102" t="s">
        <v>1051</v>
      </c>
      <c r="K1475" s="103" t="s">
        <v>1064</v>
      </c>
      <c r="L1475" s="104" t="s">
        <v>1065</v>
      </c>
      <c r="M1475" s="105">
        <v>0</v>
      </c>
      <c r="N1475" s="106">
        <v>14942.64</v>
      </c>
      <c r="O1475" s="103">
        <v>2494523</v>
      </c>
      <c r="P1475" s="101">
        <v>44028</v>
      </c>
      <c r="Q1475" s="103" t="s">
        <v>1066</v>
      </c>
      <c r="R1475" s="106">
        <v>14942.64</v>
      </c>
      <c r="S1475" s="110" t="s">
        <v>414</v>
      </c>
      <c r="T1475" s="104"/>
      <c r="U1475" s="102" t="s">
        <v>11</v>
      </c>
      <c r="V1475" s="102" t="s">
        <v>12</v>
      </c>
      <c r="W1475" s="102" t="s">
        <v>13</v>
      </c>
      <c r="X1475" s="102" t="s">
        <v>14</v>
      </c>
      <c r="Y1475" s="108">
        <v>4400</v>
      </c>
      <c r="Z1475" s="108">
        <v>9231101</v>
      </c>
      <c r="AA1475" s="139">
        <v>0.43859648092912018</v>
      </c>
      <c r="AB1475" s="99" t="s">
        <v>1582</v>
      </c>
    </row>
    <row r="1476" spans="1:28" ht="15" customHeight="1" x14ac:dyDescent="0.25">
      <c r="A1476" s="97" t="s">
        <v>1985</v>
      </c>
      <c r="B1476" s="98">
        <v>1</v>
      </c>
      <c r="C1476" s="97" t="s">
        <v>1562</v>
      </c>
      <c r="D1476" s="99" t="s">
        <v>288</v>
      </c>
      <c r="E1476" s="97" t="s">
        <v>4</v>
      </c>
      <c r="F1476" s="100" t="s">
        <v>493</v>
      </c>
      <c r="G1476" s="99" t="s">
        <v>2753</v>
      </c>
      <c r="H1476" s="101">
        <v>44013</v>
      </c>
      <c r="I1476" s="101">
        <v>44064</v>
      </c>
      <c r="J1476" s="102" t="s">
        <v>1051</v>
      </c>
      <c r="K1476" s="103" t="s">
        <v>1056</v>
      </c>
      <c r="L1476" s="104" t="s">
        <v>1057</v>
      </c>
      <c r="M1476" s="105">
        <v>0</v>
      </c>
      <c r="N1476" s="106">
        <v>706.28</v>
      </c>
      <c r="O1476" s="103" t="s">
        <v>1168</v>
      </c>
      <c r="P1476" s="101">
        <v>44064</v>
      </c>
      <c r="Q1476" s="103" t="s">
        <v>1169</v>
      </c>
      <c r="R1476" s="106">
        <v>706.28</v>
      </c>
      <c r="S1476" s="110" t="s">
        <v>414</v>
      </c>
      <c r="T1476" s="104"/>
      <c r="U1476" s="102" t="s">
        <v>11</v>
      </c>
      <c r="V1476" s="102" t="s">
        <v>12</v>
      </c>
      <c r="W1476" s="102" t="s">
        <v>13</v>
      </c>
      <c r="X1476" s="102" t="s">
        <v>14</v>
      </c>
      <c r="Y1476" s="108">
        <v>4400</v>
      </c>
      <c r="Z1476" s="108">
        <v>9231101</v>
      </c>
      <c r="AA1476" s="139">
        <v>1</v>
      </c>
      <c r="AB1476" s="99" t="s">
        <v>1460</v>
      </c>
    </row>
    <row r="1477" spans="1:28" ht="15" customHeight="1" x14ac:dyDescent="0.25">
      <c r="A1477" s="97" t="s">
        <v>1985</v>
      </c>
      <c r="B1477" s="98">
        <v>1</v>
      </c>
      <c r="C1477" s="97" t="s">
        <v>1562</v>
      </c>
      <c r="D1477" s="97" t="s">
        <v>288</v>
      </c>
      <c r="E1477" s="97" t="s">
        <v>4</v>
      </c>
      <c r="F1477" s="97" t="s">
        <v>493</v>
      </c>
      <c r="G1477" s="99" t="s">
        <v>1666</v>
      </c>
      <c r="H1477" s="101">
        <v>44174</v>
      </c>
      <c r="I1477" s="101">
        <v>44260</v>
      </c>
      <c r="J1477" s="102" t="s">
        <v>1051</v>
      </c>
      <c r="K1477" s="103" t="s">
        <v>1548</v>
      </c>
      <c r="L1477" s="99" t="s">
        <v>1589</v>
      </c>
      <c r="M1477" s="105">
        <v>0</v>
      </c>
      <c r="N1477" s="114">
        <v>304.14999999999998</v>
      </c>
      <c r="O1477" s="103">
        <v>8316064</v>
      </c>
      <c r="P1477" s="101">
        <v>44260</v>
      </c>
      <c r="Q1477" s="103" t="s">
        <v>2153</v>
      </c>
      <c r="R1477" s="105">
        <v>304.14999999999998</v>
      </c>
      <c r="S1477" s="110" t="s">
        <v>414</v>
      </c>
      <c r="T1477" s="103"/>
      <c r="U1477" s="102" t="s">
        <v>11</v>
      </c>
      <c r="V1477" s="102" t="s">
        <v>12</v>
      </c>
      <c r="W1477" s="102" t="s">
        <v>1440</v>
      </c>
      <c r="X1477" s="102" t="s">
        <v>1441</v>
      </c>
      <c r="Y1477" s="113">
        <v>4300</v>
      </c>
      <c r="Z1477" s="113">
        <v>9231101</v>
      </c>
      <c r="AA1477" s="139">
        <v>7.9360730593607307E-2</v>
      </c>
      <c r="AB1477" s="99" t="s">
        <v>2655</v>
      </c>
    </row>
    <row r="1478" spans="1:28" ht="15" customHeight="1" x14ac:dyDescent="0.25">
      <c r="A1478" s="97" t="s">
        <v>1985</v>
      </c>
      <c r="B1478" s="98">
        <v>1</v>
      </c>
      <c r="C1478" s="97" t="s">
        <v>1562</v>
      </c>
      <c r="D1478" s="97" t="s">
        <v>288</v>
      </c>
      <c r="E1478" s="97" t="s">
        <v>4</v>
      </c>
      <c r="F1478" s="97" t="s">
        <v>493</v>
      </c>
      <c r="G1478" s="99" t="s">
        <v>1666</v>
      </c>
      <c r="H1478" s="101">
        <v>44174</v>
      </c>
      <c r="I1478" s="101">
        <v>44260</v>
      </c>
      <c r="J1478" s="102" t="s">
        <v>1051</v>
      </c>
      <c r="K1478" s="103"/>
      <c r="L1478" s="99" t="s">
        <v>1589</v>
      </c>
      <c r="M1478" s="105">
        <v>0</v>
      </c>
      <c r="N1478" s="114">
        <v>53.96</v>
      </c>
      <c r="O1478" s="103">
        <v>5725548</v>
      </c>
      <c r="P1478" s="101">
        <v>44260</v>
      </c>
      <c r="Q1478" s="103" t="s">
        <v>2153</v>
      </c>
      <c r="R1478" s="105">
        <v>53.96</v>
      </c>
      <c r="S1478" s="110" t="s">
        <v>414</v>
      </c>
      <c r="T1478" s="103"/>
      <c r="U1478" s="102" t="s">
        <v>11</v>
      </c>
      <c r="V1478" s="102" t="s">
        <v>12</v>
      </c>
      <c r="W1478" s="102" t="s">
        <v>1440</v>
      </c>
      <c r="X1478" s="102" t="s">
        <v>1441</v>
      </c>
      <c r="Y1478" s="113">
        <v>4300</v>
      </c>
      <c r="Z1478" s="113">
        <v>9231101</v>
      </c>
      <c r="AA1478" s="139">
        <v>1.4079582517938682E-2</v>
      </c>
      <c r="AB1478" s="99" t="s">
        <v>2655</v>
      </c>
    </row>
    <row r="1479" spans="1:28" ht="15" customHeight="1" x14ac:dyDescent="0.25">
      <c r="A1479" s="97" t="s">
        <v>1985</v>
      </c>
      <c r="B1479" s="98">
        <v>1</v>
      </c>
      <c r="C1479" s="97" t="s">
        <v>1562</v>
      </c>
      <c r="D1479" s="99" t="s">
        <v>288</v>
      </c>
      <c r="E1479" s="97" t="s">
        <v>4</v>
      </c>
      <c r="F1479" s="100" t="s">
        <v>493</v>
      </c>
      <c r="G1479" s="99" t="s">
        <v>1666</v>
      </c>
      <c r="H1479" s="101">
        <v>44174</v>
      </c>
      <c r="I1479" s="101">
        <v>44260</v>
      </c>
      <c r="J1479" s="102" t="s">
        <v>1051</v>
      </c>
      <c r="K1479" s="103"/>
      <c r="L1479" s="104" t="s">
        <v>1589</v>
      </c>
      <c r="M1479" s="105">
        <v>0</v>
      </c>
      <c r="N1479" s="106">
        <v>255.09</v>
      </c>
      <c r="O1479" s="103">
        <v>8312741</v>
      </c>
      <c r="P1479" s="101">
        <v>44260</v>
      </c>
      <c r="Q1479" s="103" t="s">
        <v>2153</v>
      </c>
      <c r="R1479" s="106">
        <v>255.09</v>
      </c>
      <c r="S1479" s="110" t="s">
        <v>414</v>
      </c>
      <c r="T1479" s="104"/>
      <c r="U1479" s="102" t="s">
        <v>11</v>
      </c>
      <c r="V1479" s="102" t="s">
        <v>12</v>
      </c>
      <c r="W1479" s="102" t="s">
        <v>1440</v>
      </c>
      <c r="X1479" s="102" t="s">
        <v>1441</v>
      </c>
      <c r="Y1479" s="108">
        <v>4300</v>
      </c>
      <c r="Z1479" s="108">
        <v>9231101</v>
      </c>
      <c r="AA1479" s="139">
        <v>6.6559686888454012E-2</v>
      </c>
      <c r="AB1479" s="99" t="s">
        <v>2655</v>
      </c>
    </row>
    <row r="1480" spans="1:28" ht="15" customHeight="1" x14ac:dyDescent="0.25">
      <c r="A1480" s="97" t="s">
        <v>1980</v>
      </c>
      <c r="B1480" s="98">
        <v>1</v>
      </c>
      <c r="C1480" s="99" t="s">
        <v>1572</v>
      </c>
      <c r="D1480" s="99" t="s">
        <v>288</v>
      </c>
      <c r="E1480" s="97" t="s">
        <v>4</v>
      </c>
      <c r="F1480" s="100" t="s">
        <v>472</v>
      </c>
      <c r="G1480" s="99" t="s">
        <v>473</v>
      </c>
      <c r="H1480" s="101">
        <v>43987</v>
      </c>
      <c r="I1480" s="101">
        <v>44232</v>
      </c>
      <c r="J1480" s="102" t="s">
        <v>1051</v>
      </c>
      <c r="K1480" s="103"/>
      <c r="L1480" s="104" t="s">
        <v>905</v>
      </c>
      <c r="M1480" s="105">
        <v>0</v>
      </c>
      <c r="N1480" s="106">
        <v>1117.5</v>
      </c>
      <c r="O1480" s="103" t="s">
        <v>1717</v>
      </c>
      <c r="P1480" s="101">
        <v>44232</v>
      </c>
      <c r="Q1480" s="103" t="s">
        <v>1716</v>
      </c>
      <c r="R1480" s="106">
        <v>1117.5</v>
      </c>
      <c r="S1480" s="110" t="s">
        <v>414</v>
      </c>
      <c r="T1480" s="104"/>
      <c r="U1480" s="102" t="s">
        <v>11</v>
      </c>
      <c r="V1480" s="102" t="s">
        <v>12</v>
      </c>
      <c r="W1480" s="102" t="s">
        <v>13</v>
      </c>
      <c r="X1480" s="102" t="s">
        <v>14</v>
      </c>
      <c r="Y1480" s="108">
        <v>6284</v>
      </c>
      <c r="Z1480" s="108">
        <v>9231101</v>
      </c>
      <c r="AA1480" s="139">
        <v>5.3597122302158275E-2</v>
      </c>
      <c r="AB1480" s="99" t="s">
        <v>1014</v>
      </c>
    </row>
    <row r="1481" spans="1:28" ht="15" customHeight="1" x14ac:dyDescent="0.25">
      <c r="A1481" s="97" t="s">
        <v>1980</v>
      </c>
      <c r="B1481" s="98">
        <v>1</v>
      </c>
      <c r="C1481" s="99" t="s">
        <v>1572</v>
      </c>
      <c r="D1481" s="99" t="s">
        <v>288</v>
      </c>
      <c r="E1481" s="97" t="s">
        <v>4</v>
      </c>
      <c r="F1481" s="100" t="s">
        <v>472</v>
      </c>
      <c r="G1481" s="99" t="s">
        <v>473</v>
      </c>
      <c r="H1481" s="101">
        <v>43987</v>
      </c>
      <c r="I1481" s="101">
        <v>45138</v>
      </c>
      <c r="J1481" s="102" t="s">
        <v>2726</v>
      </c>
      <c r="K1481" s="103" t="s">
        <v>897</v>
      </c>
      <c r="L1481" s="104" t="s">
        <v>905</v>
      </c>
      <c r="M1481" s="105">
        <v>19732.5</v>
      </c>
      <c r="N1481" s="106">
        <v>19732.5</v>
      </c>
      <c r="O1481" s="103"/>
      <c r="P1481" s="101"/>
      <c r="Q1481" s="103"/>
      <c r="R1481" s="106">
        <v>0</v>
      </c>
      <c r="S1481" s="110" t="s">
        <v>414</v>
      </c>
      <c r="T1481" s="104"/>
      <c r="U1481" s="102" t="s">
        <v>11</v>
      </c>
      <c r="V1481" s="102" t="s">
        <v>12</v>
      </c>
      <c r="W1481" s="102" t="s">
        <v>13</v>
      </c>
      <c r="X1481" s="102" t="s">
        <v>14</v>
      </c>
      <c r="Y1481" s="108">
        <v>6284</v>
      </c>
      <c r="Z1481" s="108">
        <v>9231101</v>
      </c>
      <c r="AA1481" s="139">
        <v>0</v>
      </c>
      <c r="AB1481" s="99" t="s">
        <v>1014</v>
      </c>
    </row>
    <row r="1482" spans="1:28" ht="15" customHeight="1" x14ac:dyDescent="0.25">
      <c r="A1482" s="97" t="s">
        <v>1980</v>
      </c>
      <c r="B1482" s="98">
        <v>1</v>
      </c>
      <c r="C1482" s="99" t="s">
        <v>1572</v>
      </c>
      <c r="D1482" s="99" t="s">
        <v>288</v>
      </c>
      <c r="E1482" s="97" t="s">
        <v>4</v>
      </c>
      <c r="F1482" s="100" t="s">
        <v>472</v>
      </c>
      <c r="G1482" s="99" t="s">
        <v>1381</v>
      </c>
      <c r="H1482" s="101">
        <v>44132</v>
      </c>
      <c r="I1482" s="101">
        <v>44470</v>
      </c>
      <c r="J1482" s="102" t="s">
        <v>2726</v>
      </c>
      <c r="K1482" s="103" t="s">
        <v>1378</v>
      </c>
      <c r="L1482" s="104" t="s">
        <v>1439</v>
      </c>
      <c r="M1482" s="105">
        <v>0</v>
      </c>
      <c r="N1482" s="106">
        <v>5787.5</v>
      </c>
      <c r="O1482" s="103" t="s">
        <v>3015</v>
      </c>
      <c r="P1482" s="101">
        <v>44470</v>
      </c>
      <c r="Q1482" s="103" t="s">
        <v>3014</v>
      </c>
      <c r="R1482" s="106">
        <v>5787.5</v>
      </c>
      <c r="S1482" s="98" t="s">
        <v>414</v>
      </c>
      <c r="T1482" s="104"/>
      <c r="U1482" s="102" t="s">
        <v>11</v>
      </c>
      <c r="V1482" s="102" t="s">
        <v>12</v>
      </c>
      <c r="W1482" s="102" t="s">
        <v>13</v>
      </c>
      <c r="X1482" s="102" t="s">
        <v>14</v>
      </c>
      <c r="Y1482" s="108">
        <v>6281</v>
      </c>
      <c r="Z1482" s="108">
        <v>9231101</v>
      </c>
      <c r="AA1482" s="139">
        <v>0.69519519519519524</v>
      </c>
      <c r="AB1482" s="111" t="s">
        <v>1380</v>
      </c>
    </row>
    <row r="1483" spans="1:28" ht="15" customHeight="1" x14ac:dyDescent="0.25">
      <c r="A1483" s="97" t="s">
        <v>1982</v>
      </c>
      <c r="B1483" s="98">
        <v>1</v>
      </c>
      <c r="C1483" s="99" t="s">
        <v>1656</v>
      </c>
      <c r="D1483" s="97" t="s">
        <v>288</v>
      </c>
      <c r="E1483" s="97" t="s">
        <v>4</v>
      </c>
      <c r="F1483" s="99" t="s">
        <v>137</v>
      </c>
      <c r="G1483" s="99" t="s">
        <v>140</v>
      </c>
      <c r="H1483" s="101">
        <v>43907</v>
      </c>
      <c r="I1483" s="101">
        <v>44067</v>
      </c>
      <c r="J1483" s="102" t="s">
        <v>1051</v>
      </c>
      <c r="K1483" s="103"/>
      <c r="L1483" s="99" t="s">
        <v>703</v>
      </c>
      <c r="M1483" s="105">
        <v>0</v>
      </c>
      <c r="N1483" s="105">
        <v>72270.22</v>
      </c>
      <c r="O1483" s="103">
        <v>29896</v>
      </c>
      <c r="P1483" s="101">
        <v>44067</v>
      </c>
      <c r="Q1483" s="103" t="s">
        <v>1173</v>
      </c>
      <c r="R1483" s="105">
        <v>72270.22</v>
      </c>
      <c r="S1483" s="98" t="s">
        <v>414</v>
      </c>
      <c r="T1483" s="97"/>
      <c r="U1483" s="102" t="s">
        <v>11</v>
      </c>
      <c r="V1483" s="102" t="s">
        <v>12</v>
      </c>
      <c r="W1483" s="102" t="s">
        <v>1440</v>
      </c>
      <c r="X1483" s="102" t="s">
        <v>1441</v>
      </c>
      <c r="Y1483" s="113">
        <v>4300</v>
      </c>
      <c r="Z1483" s="113">
        <v>9231101</v>
      </c>
      <c r="AA1483" s="139">
        <v>0.11714513617371466</v>
      </c>
      <c r="AB1483" s="104" t="s">
        <v>2504</v>
      </c>
    </row>
    <row r="1484" spans="1:28" ht="15" customHeight="1" x14ac:dyDescent="0.25">
      <c r="A1484" s="97" t="s">
        <v>1982</v>
      </c>
      <c r="B1484" s="98">
        <v>1</v>
      </c>
      <c r="C1484" s="97" t="s">
        <v>1656</v>
      </c>
      <c r="D1484" s="97" t="s">
        <v>288</v>
      </c>
      <c r="E1484" s="97" t="s">
        <v>4</v>
      </c>
      <c r="F1484" s="99" t="s">
        <v>137</v>
      </c>
      <c r="G1484" s="97" t="s">
        <v>140</v>
      </c>
      <c r="H1484" s="101">
        <v>43907</v>
      </c>
      <c r="I1484" s="101">
        <v>44067</v>
      </c>
      <c r="J1484" s="102" t="s">
        <v>1051</v>
      </c>
      <c r="K1484" s="103"/>
      <c r="L1484" s="97" t="s">
        <v>703</v>
      </c>
      <c r="M1484" s="105">
        <v>0</v>
      </c>
      <c r="N1484" s="106">
        <v>37326.949999999997</v>
      </c>
      <c r="O1484" s="103">
        <v>29896</v>
      </c>
      <c r="P1484" s="101">
        <v>44067</v>
      </c>
      <c r="Q1484" s="103" t="s">
        <v>1173</v>
      </c>
      <c r="R1484" s="106">
        <v>37326.949999999997</v>
      </c>
      <c r="S1484" s="98" t="s">
        <v>414</v>
      </c>
      <c r="T1484" s="97"/>
      <c r="U1484" s="102" t="s">
        <v>11</v>
      </c>
      <c r="V1484" s="102" t="s">
        <v>12</v>
      </c>
      <c r="W1484" s="102" t="s">
        <v>13</v>
      </c>
      <c r="X1484" s="102" t="s">
        <v>14</v>
      </c>
      <c r="Y1484" s="113">
        <v>4400</v>
      </c>
      <c r="Z1484" s="113">
        <v>9231101</v>
      </c>
      <c r="AA1484" s="139">
        <v>6.0504460076355633E-2</v>
      </c>
      <c r="AB1484" s="97" t="s">
        <v>2504</v>
      </c>
    </row>
    <row r="1485" spans="1:28" ht="15" customHeight="1" x14ac:dyDescent="0.25">
      <c r="A1485" s="97" t="s">
        <v>1982</v>
      </c>
      <c r="B1485" s="98">
        <v>1</v>
      </c>
      <c r="C1485" s="97" t="s">
        <v>1656</v>
      </c>
      <c r="D1485" s="97" t="s">
        <v>288</v>
      </c>
      <c r="E1485" s="97" t="s">
        <v>4</v>
      </c>
      <c r="F1485" s="97" t="s">
        <v>137</v>
      </c>
      <c r="G1485" s="99" t="s">
        <v>140</v>
      </c>
      <c r="H1485" s="101">
        <v>43907</v>
      </c>
      <c r="I1485" s="101">
        <v>44323</v>
      </c>
      <c r="J1485" s="102" t="s">
        <v>1051</v>
      </c>
      <c r="K1485" s="103"/>
      <c r="L1485" s="97" t="s">
        <v>703</v>
      </c>
      <c r="M1485" s="105">
        <v>0</v>
      </c>
      <c r="N1485" s="114">
        <v>1854.45</v>
      </c>
      <c r="O1485" s="103">
        <v>30790</v>
      </c>
      <c r="P1485" s="101">
        <v>44323</v>
      </c>
      <c r="Q1485" s="103" t="s">
        <v>2481</v>
      </c>
      <c r="R1485" s="105">
        <v>1854.45</v>
      </c>
      <c r="S1485" s="98" t="s">
        <v>414</v>
      </c>
      <c r="T1485" s="103"/>
      <c r="U1485" s="102" t="s">
        <v>11</v>
      </c>
      <c r="V1485" s="102" t="s">
        <v>12</v>
      </c>
      <c r="W1485" s="102" t="s">
        <v>13</v>
      </c>
      <c r="X1485" s="102" t="s">
        <v>14</v>
      </c>
      <c r="Y1485" s="113">
        <v>4400</v>
      </c>
      <c r="Z1485" s="113">
        <v>9231101</v>
      </c>
      <c r="AA1485" s="139">
        <v>3.005937961408519E-3</v>
      </c>
      <c r="AB1485" s="97" t="s">
        <v>2504</v>
      </c>
    </row>
    <row r="1486" spans="1:28" ht="15" customHeight="1" x14ac:dyDescent="0.25">
      <c r="A1486" s="97" t="s">
        <v>1982</v>
      </c>
      <c r="B1486" s="98">
        <v>1</v>
      </c>
      <c r="C1486" s="97" t="s">
        <v>1656</v>
      </c>
      <c r="D1486" s="97" t="s">
        <v>288</v>
      </c>
      <c r="E1486" s="97" t="s">
        <v>4</v>
      </c>
      <c r="F1486" s="99" t="s">
        <v>137</v>
      </c>
      <c r="G1486" s="97" t="s">
        <v>140</v>
      </c>
      <c r="H1486" s="101">
        <v>43907</v>
      </c>
      <c r="I1486" s="101">
        <v>44323</v>
      </c>
      <c r="J1486" s="102" t="s">
        <v>1051</v>
      </c>
      <c r="K1486" s="103"/>
      <c r="L1486" s="97" t="s">
        <v>703</v>
      </c>
      <c r="M1486" s="105">
        <v>0</v>
      </c>
      <c r="N1486" s="106">
        <v>23671.93</v>
      </c>
      <c r="O1486" s="103">
        <v>30860</v>
      </c>
      <c r="P1486" s="101">
        <v>44323</v>
      </c>
      <c r="Q1486" s="103" t="s">
        <v>2482</v>
      </c>
      <c r="R1486" s="106">
        <v>23671.93</v>
      </c>
      <c r="S1486" s="98" t="s">
        <v>414</v>
      </c>
      <c r="T1486" s="97"/>
      <c r="U1486" s="102" t="s">
        <v>11</v>
      </c>
      <c r="V1486" s="102" t="s">
        <v>12</v>
      </c>
      <c r="W1486" s="102" t="s">
        <v>1440</v>
      </c>
      <c r="X1486" s="102" t="s">
        <v>1441</v>
      </c>
      <c r="Y1486" s="113">
        <v>4300</v>
      </c>
      <c r="Z1486" s="113">
        <v>9231101</v>
      </c>
      <c r="AA1486" s="139">
        <v>3.8370596676537604E-2</v>
      </c>
      <c r="AB1486" s="115" t="s">
        <v>2504</v>
      </c>
    </row>
    <row r="1487" spans="1:28" ht="15" customHeight="1" x14ac:dyDescent="0.25">
      <c r="A1487" s="97" t="s">
        <v>1982</v>
      </c>
      <c r="B1487" s="98">
        <v>1</v>
      </c>
      <c r="C1487" s="99" t="s">
        <v>1656</v>
      </c>
      <c r="D1487" s="97" t="s">
        <v>288</v>
      </c>
      <c r="E1487" s="97" t="s">
        <v>4</v>
      </c>
      <c r="F1487" s="97" t="s">
        <v>137</v>
      </c>
      <c r="G1487" s="99" t="s">
        <v>140</v>
      </c>
      <c r="H1487" s="101">
        <v>43907</v>
      </c>
      <c r="I1487" s="101">
        <v>44323</v>
      </c>
      <c r="J1487" s="102" t="s">
        <v>1051</v>
      </c>
      <c r="K1487" s="103"/>
      <c r="L1487" s="97" t="s">
        <v>703</v>
      </c>
      <c r="M1487" s="105">
        <v>0</v>
      </c>
      <c r="N1487" s="114">
        <v>3468.41</v>
      </c>
      <c r="O1487" s="103">
        <v>30860</v>
      </c>
      <c r="P1487" s="101">
        <v>44323</v>
      </c>
      <c r="Q1487" s="103" t="s">
        <v>2482</v>
      </c>
      <c r="R1487" s="106">
        <v>3468.41</v>
      </c>
      <c r="S1487" s="98" t="s">
        <v>414</v>
      </c>
      <c r="T1487" s="103"/>
      <c r="U1487" s="102" t="s">
        <v>11</v>
      </c>
      <c r="V1487" s="102" t="s">
        <v>12</v>
      </c>
      <c r="W1487" s="102" t="s">
        <v>13</v>
      </c>
      <c r="X1487" s="102" t="s">
        <v>14</v>
      </c>
      <c r="Y1487" s="113">
        <v>4400</v>
      </c>
      <c r="Z1487" s="113">
        <v>9231101</v>
      </c>
      <c r="AA1487" s="139">
        <v>5.622057906510782E-3</v>
      </c>
      <c r="AB1487" s="99" t="s">
        <v>2504</v>
      </c>
    </row>
    <row r="1488" spans="1:28" ht="15" customHeight="1" x14ac:dyDescent="0.25">
      <c r="A1488" s="97" t="s">
        <v>1982</v>
      </c>
      <c r="B1488" s="98">
        <v>1</v>
      </c>
      <c r="C1488" s="99" t="s">
        <v>1656</v>
      </c>
      <c r="D1488" s="99" t="s">
        <v>288</v>
      </c>
      <c r="E1488" s="97" t="s">
        <v>4</v>
      </c>
      <c r="F1488" s="100" t="s">
        <v>137</v>
      </c>
      <c r="G1488" s="97" t="s">
        <v>140</v>
      </c>
      <c r="H1488" s="101">
        <v>43907</v>
      </c>
      <c r="I1488" s="101">
        <v>44341</v>
      </c>
      <c r="J1488" s="102" t="s">
        <v>1051</v>
      </c>
      <c r="K1488" s="103"/>
      <c r="L1488" s="104" t="s">
        <v>703</v>
      </c>
      <c r="M1488" s="105">
        <v>0</v>
      </c>
      <c r="N1488" s="106">
        <v>192.72</v>
      </c>
      <c r="O1488" s="103">
        <v>31584</v>
      </c>
      <c r="P1488" s="101">
        <v>44341</v>
      </c>
      <c r="Q1488" s="103" t="s">
        <v>2560</v>
      </c>
      <c r="R1488" s="106">
        <v>192.72</v>
      </c>
      <c r="S1488" s="98" t="s">
        <v>414</v>
      </c>
      <c r="T1488" s="104"/>
      <c r="U1488" s="102" t="s">
        <v>11</v>
      </c>
      <c r="V1488" s="102" t="s">
        <v>12</v>
      </c>
      <c r="W1488" s="102" t="s">
        <v>1440</v>
      </c>
      <c r="X1488" s="102" t="s">
        <v>1441</v>
      </c>
      <c r="Y1488" s="108">
        <v>4300</v>
      </c>
      <c r="Z1488" s="108">
        <v>9231101</v>
      </c>
      <c r="AA1488" s="139">
        <v>3.1238607884960485E-4</v>
      </c>
      <c r="AB1488" s="97" t="s">
        <v>2504</v>
      </c>
    </row>
    <row r="1489" spans="1:28" ht="15" customHeight="1" x14ac:dyDescent="0.25">
      <c r="A1489" s="97" t="s">
        <v>1982</v>
      </c>
      <c r="B1489" s="98">
        <v>1</v>
      </c>
      <c r="C1489" s="97" t="s">
        <v>1656</v>
      </c>
      <c r="D1489" s="97" t="s">
        <v>288</v>
      </c>
      <c r="E1489" s="97" t="s">
        <v>4</v>
      </c>
      <c r="F1489" s="97" t="s">
        <v>137</v>
      </c>
      <c r="G1489" s="99" t="s">
        <v>140</v>
      </c>
      <c r="H1489" s="101">
        <v>43907</v>
      </c>
      <c r="I1489" s="101">
        <v>44348</v>
      </c>
      <c r="J1489" s="102" t="s">
        <v>1051</v>
      </c>
      <c r="K1489" s="103" t="s">
        <v>696</v>
      </c>
      <c r="L1489" s="104" t="s">
        <v>703</v>
      </c>
      <c r="M1489" s="105">
        <v>0</v>
      </c>
      <c r="N1489" s="114">
        <v>8499.94</v>
      </c>
      <c r="O1489" s="103">
        <v>31626</v>
      </c>
      <c r="P1489" s="101">
        <v>44348</v>
      </c>
      <c r="Q1489" s="103" t="s">
        <v>2603</v>
      </c>
      <c r="R1489" s="105">
        <v>8499.94</v>
      </c>
      <c r="S1489" s="98" t="s">
        <v>414</v>
      </c>
      <c r="T1489" s="103"/>
      <c r="U1489" s="102" t="s">
        <v>11</v>
      </c>
      <c r="V1489" s="102" t="s">
        <v>12</v>
      </c>
      <c r="W1489" s="102" t="s">
        <v>1440</v>
      </c>
      <c r="X1489" s="102" t="s">
        <v>1441</v>
      </c>
      <c r="Y1489" s="113">
        <v>4300</v>
      </c>
      <c r="Z1489" s="113">
        <v>9231101</v>
      </c>
      <c r="AA1489" s="139">
        <v>1.3777827558410703E-2</v>
      </c>
      <c r="AB1489" s="115" t="s">
        <v>2632</v>
      </c>
    </row>
    <row r="1490" spans="1:28" ht="15" customHeight="1" x14ac:dyDescent="0.25">
      <c r="A1490" s="97" t="s">
        <v>1982</v>
      </c>
      <c r="B1490" s="98">
        <v>1</v>
      </c>
      <c r="C1490" s="99" t="s">
        <v>1656</v>
      </c>
      <c r="D1490" s="99" t="s">
        <v>288</v>
      </c>
      <c r="E1490" s="97" t="s">
        <v>4</v>
      </c>
      <c r="F1490" s="100" t="s">
        <v>137</v>
      </c>
      <c r="G1490" s="99" t="s">
        <v>140</v>
      </c>
      <c r="H1490" s="101">
        <v>44141</v>
      </c>
      <c r="I1490" s="101">
        <v>44236</v>
      </c>
      <c r="J1490" s="102" t="s">
        <v>1051</v>
      </c>
      <c r="K1490" s="103" t="s">
        <v>1408</v>
      </c>
      <c r="L1490" s="104" t="s">
        <v>1727</v>
      </c>
      <c r="M1490" s="105">
        <v>0</v>
      </c>
      <c r="N1490" s="106">
        <v>97706.07</v>
      </c>
      <c r="O1490" s="103">
        <v>30925</v>
      </c>
      <c r="P1490" s="101">
        <v>44236</v>
      </c>
      <c r="Q1490" s="103" t="s">
        <v>1726</v>
      </c>
      <c r="R1490" s="106">
        <v>97706.07</v>
      </c>
      <c r="S1490" s="98" t="s">
        <v>414</v>
      </c>
      <c r="T1490" s="104"/>
      <c r="U1490" s="102" t="s">
        <v>11</v>
      </c>
      <c r="V1490" s="102" t="s">
        <v>12</v>
      </c>
      <c r="W1490" s="102" t="s">
        <v>1440</v>
      </c>
      <c r="X1490" s="102" t="s">
        <v>1441</v>
      </c>
      <c r="Y1490" s="108">
        <v>4300</v>
      </c>
      <c r="Z1490" s="108">
        <v>9231101</v>
      </c>
      <c r="AA1490" s="139">
        <v>0.74244999203264639</v>
      </c>
      <c r="AB1490" s="111" t="s">
        <v>1409</v>
      </c>
    </row>
    <row r="1491" spans="1:28" ht="15" customHeight="1" x14ac:dyDescent="0.25">
      <c r="A1491" s="97" t="s">
        <v>1982</v>
      </c>
      <c r="B1491" s="98">
        <v>1</v>
      </c>
      <c r="C1491" s="99" t="s">
        <v>1656</v>
      </c>
      <c r="D1491" s="99" t="s">
        <v>288</v>
      </c>
      <c r="E1491" s="97" t="s">
        <v>4</v>
      </c>
      <c r="F1491" s="100" t="s">
        <v>137</v>
      </c>
      <c r="G1491" s="99" t="s">
        <v>140</v>
      </c>
      <c r="H1491" s="101">
        <v>44141</v>
      </c>
      <c r="I1491" s="101">
        <v>44236</v>
      </c>
      <c r="J1491" s="102" t="s">
        <v>1051</v>
      </c>
      <c r="K1491" s="103" t="s">
        <v>1408</v>
      </c>
      <c r="L1491" s="104" t="s">
        <v>1727</v>
      </c>
      <c r="M1491" s="105">
        <v>0</v>
      </c>
      <c r="N1491" s="106">
        <v>33893.46</v>
      </c>
      <c r="O1491" s="103">
        <v>30925</v>
      </c>
      <c r="P1491" s="101">
        <v>44236</v>
      </c>
      <c r="Q1491" s="103" t="s">
        <v>1726</v>
      </c>
      <c r="R1491" s="106">
        <v>33893.46</v>
      </c>
      <c r="S1491" s="98" t="s">
        <v>414</v>
      </c>
      <c r="T1491" s="104"/>
      <c r="U1491" s="102" t="s">
        <v>11</v>
      </c>
      <c r="V1491" s="102" t="s">
        <v>12</v>
      </c>
      <c r="W1491" s="102" t="s">
        <v>13</v>
      </c>
      <c r="X1491" s="102" t="s">
        <v>14</v>
      </c>
      <c r="Y1491" s="108">
        <v>4400</v>
      </c>
      <c r="Z1491" s="108">
        <v>9231101</v>
      </c>
      <c r="AA1491" s="139">
        <v>0.25755000796735367</v>
      </c>
      <c r="AB1491" s="111" t="s">
        <v>1409</v>
      </c>
    </row>
    <row r="1492" spans="1:28" ht="15" customHeight="1" x14ac:dyDescent="0.25">
      <c r="A1492" s="97" t="s">
        <v>1982</v>
      </c>
      <c r="B1492" s="98">
        <v>1</v>
      </c>
      <c r="C1492" s="99" t="s">
        <v>1656</v>
      </c>
      <c r="D1492" s="99" t="s">
        <v>288</v>
      </c>
      <c r="E1492" s="97" t="s">
        <v>4</v>
      </c>
      <c r="F1492" s="100" t="s">
        <v>137</v>
      </c>
      <c r="G1492" s="99" t="s">
        <v>140</v>
      </c>
      <c r="H1492" s="101">
        <v>44575</v>
      </c>
      <c r="I1492" s="101">
        <v>44940</v>
      </c>
      <c r="J1492" s="102" t="s">
        <v>2726</v>
      </c>
      <c r="K1492" s="103" t="s">
        <v>3118</v>
      </c>
      <c r="L1492" s="104" t="s">
        <v>3142</v>
      </c>
      <c r="M1492" s="105">
        <v>19218.560000000001</v>
      </c>
      <c r="N1492" s="106">
        <v>19218.560000000001</v>
      </c>
      <c r="O1492" s="103"/>
      <c r="P1492" s="101"/>
      <c r="Q1492" s="103"/>
      <c r="R1492" s="106">
        <v>0</v>
      </c>
      <c r="S1492" s="110" t="s">
        <v>414</v>
      </c>
      <c r="T1492" s="104"/>
      <c r="U1492" s="102" t="s">
        <v>11</v>
      </c>
      <c r="V1492" s="102" t="s">
        <v>12</v>
      </c>
      <c r="W1492" s="102" t="s">
        <v>13</v>
      </c>
      <c r="X1492" s="102" t="s">
        <v>14</v>
      </c>
      <c r="Y1492" s="108">
        <v>4400</v>
      </c>
      <c r="Z1492" s="108">
        <v>9231101</v>
      </c>
      <c r="AA1492" s="139">
        <v>0</v>
      </c>
      <c r="AB1492" s="111" t="s">
        <v>3250</v>
      </c>
    </row>
    <row r="1493" spans="1:28" ht="15" customHeight="1" x14ac:dyDescent="0.25">
      <c r="A1493" s="97" t="s">
        <v>1975</v>
      </c>
      <c r="B1493" s="98">
        <v>1</v>
      </c>
      <c r="C1493" s="97" t="s">
        <v>1565</v>
      </c>
      <c r="D1493" s="99" t="s">
        <v>288</v>
      </c>
      <c r="E1493" s="97" t="s">
        <v>4</v>
      </c>
      <c r="F1493" s="100" t="s">
        <v>284</v>
      </c>
      <c r="G1493" s="97" t="s">
        <v>285</v>
      </c>
      <c r="H1493" s="101">
        <v>43748</v>
      </c>
      <c r="I1493" s="101">
        <v>43839</v>
      </c>
      <c r="J1493" s="102" t="s">
        <v>6</v>
      </c>
      <c r="K1493" s="112"/>
      <c r="L1493" s="104" t="s">
        <v>488</v>
      </c>
      <c r="M1493" s="105">
        <v>0</v>
      </c>
      <c r="N1493" s="105">
        <v>8556.25</v>
      </c>
      <c r="O1493" s="103">
        <v>80804</v>
      </c>
      <c r="P1493" s="101">
        <v>43839</v>
      </c>
      <c r="Q1493" s="103" t="s">
        <v>542</v>
      </c>
      <c r="R1493" s="106">
        <v>8556.25</v>
      </c>
      <c r="S1493" s="98" t="s">
        <v>414</v>
      </c>
      <c r="T1493" s="104"/>
      <c r="U1493" s="102" t="s">
        <v>11</v>
      </c>
      <c r="V1493" s="102" t="s">
        <v>12</v>
      </c>
      <c r="W1493" s="102" t="s">
        <v>13</v>
      </c>
      <c r="X1493" s="102" t="s">
        <v>14</v>
      </c>
      <c r="Y1493" s="108">
        <v>5800</v>
      </c>
      <c r="Z1493" s="108">
        <v>9231101</v>
      </c>
      <c r="AA1493" s="139">
        <v>5.9505181166979622E-3</v>
      </c>
      <c r="AB1493" s="97" t="s">
        <v>2791</v>
      </c>
    </row>
    <row r="1494" spans="1:28" ht="15" customHeight="1" x14ac:dyDescent="0.25">
      <c r="A1494" s="97" t="s">
        <v>1975</v>
      </c>
      <c r="B1494" s="98">
        <v>1</v>
      </c>
      <c r="C1494" s="97" t="s">
        <v>1565</v>
      </c>
      <c r="D1494" s="99" t="s">
        <v>288</v>
      </c>
      <c r="E1494" s="97" t="s">
        <v>4</v>
      </c>
      <c r="F1494" s="100" t="s">
        <v>284</v>
      </c>
      <c r="G1494" s="97" t="s">
        <v>285</v>
      </c>
      <c r="H1494" s="101">
        <v>43748</v>
      </c>
      <c r="I1494" s="101">
        <v>43844</v>
      </c>
      <c r="J1494" s="102" t="s">
        <v>6</v>
      </c>
      <c r="K1494" s="112"/>
      <c r="L1494" s="104" t="s">
        <v>488</v>
      </c>
      <c r="M1494" s="105">
        <v>0</v>
      </c>
      <c r="N1494" s="105">
        <v>3268.75</v>
      </c>
      <c r="O1494" s="103">
        <v>80796</v>
      </c>
      <c r="P1494" s="101">
        <v>43844</v>
      </c>
      <c r="Q1494" s="103" t="s">
        <v>575</v>
      </c>
      <c r="R1494" s="106">
        <v>3268.75</v>
      </c>
      <c r="S1494" s="98" t="s">
        <v>414</v>
      </c>
      <c r="T1494" s="104"/>
      <c r="U1494" s="102" t="s">
        <v>11</v>
      </c>
      <c r="V1494" s="102" t="s">
        <v>12</v>
      </c>
      <c r="W1494" s="102" t="s">
        <v>13</v>
      </c>
      <c r="X1494" s="102" t="s">
        <v>14</v>
      </c>
      <c r="Y1494" s="108">
        <v>5800</v>
      </c>
      <c r="Z1494" s="108">
        <v>9231101</v>
      </c>
      <c r="AA1494" s="139">
        <v>2.2732804784755547E-3</v>
      </c>
      <c r="AB1494" s="97" t="s">
        <v>2791</v>
      </c>
    </row>
    <row r="1495" spans="1:28" ht="15" customHeight="1" x14ac:dyDescent="0.25">
      <c r="A1495" s="97" t="s">
        <v>1975</v>
      </c>
      <c r="B1495" s="98">
        <v>1</v>
      </c>
      <c r="C1495" s="97" t="s">
        <v>1565</v>
      </c>
      <c r="D1495" s="99" t="s">
        <v>288</v>
      </c>
      <c r="E1495" s="97" t="s">
        <v>4</v>
      </c>
      <c r="F1495" s="100" t="s">
        <v>284</v>
      </c>
      <c r="G1495" s="97" t="s">
        <v>285</v>
      </c>
      <c r="H1495" s="101">
        <v>43748</v>
      </c>
      <c r="I1495" s="101">
        <v>43844</v>
      </c>
      <c r="J1495" s="102" t="s">
        <v>6</v>
      </c>
      <c r="K1495" s="112"/>
      <c r="L1495" s="104" t="s">
        <v>488</v>
      </c>
      <c r="M1495" s="105">
        <v>0</v>
      </c>
      <c r="N1495" s="105">
        <v>9568.75</v>
      </c>
      <c r="O1495" s="103">
        <v>81699</v>
      </c>
      <c r="P1495" s="101">
        <v>43844</v>
      </c>
      <c r="Q1495" s="103" t="s">
        <v>575</v>
      </c>
      <c r="R1495" s="106">
        <v>9568.75</v>
      </c>
      <c r="S1495" s="98" t="s">
        <v>414</v>
      </c>
      <c r="T1495" s="104"/>
      <c r="U1495" s="102" t="s">
        <v>11</v>
      </c>
      <c r="V1495" s="102" t="s">
        <v>12</v>
      </c>
      <c r="W1495" s="102" t="s">
        <v>13</v>
      </c>
      <c r="X1495" s="102" t="s">
        <v>14</v>
      </c>
      <c r="Y1495" s="108">
        <v>5800</v>
      </c>
      <c r="Z1495" s="108">
        <v>9231101</v>
      </c>
      <c r="AA1495" s="139">
        <v>6.6546700048682106E-3</v>
      </c>
      <c r="AB1495" s="97" t="s">
        <v>2791</v>
      </c>
    </row>
    <row r="1496" spans="1:28" ht="15" customHeight="1" x14ac:dyDescent="0.25">
      <c r="A1496" s="97" t="s">
        <v>1975</v>
      </c>
      <c r="B1496" s="98">
        <v>1</v>
      </c>
      <c r="C1496" s="97" t="s">
        <v>1565</v>
      </c>
      <c r="D1496" s="99" t="s">
        <v>288</v>
      </c>
      <c r="E1496" s="97" t="s">
        <v>4</v>
      </c>
      <c r="F1496" s="100" t="s">
        <v>284</v>
      </c>
      <c r="G1496" s="97" t="s">
        <v>285</v>
      </c>
      <c r="H1496" s="101">
        <v>43748</v>
      </c>
      <c r="I1496" s="101">
        <v>43922</v>
      </c>
      <c r="J1496" s="102" t="s">
        <v>6</v>
      </c>
      <c r="K1496" s="112"/>
      <c r="L1496" s="104" t="s">
        <v>488</v>
      </c>
      <c r="M1496" s="105">
        <v>0</v>
      </c>
      <c r="N1496" s="105">
        <v>10195</v>
      </c>
      <c r="O1496" s="103">
        <v>83068</v>
      </c>
      <c r="P1496" s="101">
        <v>43922</v>
      </c>
      <c r="Q1496" s="103" t="s">
        <v>3090</v>
      </c>
      <c r="R1496" s="106">
        <v>10195</v>
      </c>
      <c r="S1496" s="98" t="s">
        <v>414</v>
      </c>
      <c r="T1496" s="104"/>
      <c r="U1496" s="102" t="s">
        <v>11</v>
      </c>
      <c r="V1496" s="102" t="s">
        <v>12</v>
      </c>
      <c r="W1496" s="102" t="s">
        <v>13</v>
      </c>
      <c r="X1496" s="102" t="s">
        <v>14</v>
      </c>
      <c r="Y1496" s="108">
        <v>5800</v>
      </c>
      <c r="Z1496" s="108">
        <v>9231101</v>
      </c>
      <c r="AA1496" s="139">
        <v>7.0902009875512904E-3</v>
      </c>
      <c r="AB1496" s="97" t="s">
        <v>2791</v>
      </c>
    </row>
    <row r="1497" spans="1:28" ht="15" customHeight="1" x14ac:dyDescent="0.25">
      <c r="A1497" s="97" t="s">
        <v>1975</v>
      </c>
      <c r="B1497" s="98">
        <v>1</v>
      </c>
      <c r="C1497" s="97" t="s">
        <v>1565</v>
      </c>
      <c r="D1497" s="99" t="s">
        <v>288</v>
      </c>
      <c r="E1497" s="97" t="s">
        <v>4</v>
      </c>
      <c r="F1497" s="100" t="s">
        <v>284</v>
      </c>
      <c r="G1497" s="97" t="s">
        <v>285</v>
      </c>
      <c r="H1497" s="101">
        <v>43748</v>
      </c>
      <c r="I1497" s="101">
        <v>43922</v>
      </c>
      <c r="J1497" s="102" t="s">
        <v>6</v>
      </c>
      <c r="K1497" s="112"/>
      <c r="L1497" s="104" t="s">
        <v>488</v>
      </c>
      <c r="M1497" s="105">
        <v>0</v>
      </c>
      <c r="N1497" s="105">
        <v>9765</v>
      </c>
      <c r="O1497" s="103">
        <v>82273</v>
      </c>
      <c r="P1497" s="101">
        <v>43922</v>
      </c>
      <c r="Q1497" s="103" t="s">
        <v>709</v>
      </c>
      <c r="R1497" s="106">
        <v>9765</v>
      </c>
      <c r="S1497" s="98" t="s">
        <v>414</v>
      </c>
      <c r="T1497" s="104"/>
      <c r="U1497" s="102" t="s">
        <v>11</v>
      </c>
      <c r="V1497" s="102" t="s">
        <v>12</v>
      </c>
      <c r="W1497" s="102" t="s">
        <v>13</v>
      </c>
      <c r="X1497" s="102" t="s">
        <v>14</v>
      </c>
      <c r="Y1497" s="108">
        <v>5800</v>
      </c>
      <c r="Z1497" s="108">
        <v>9231101</v>
      </c>
      <c r="AA1497" s="139">
        <v>6.7911537659086163E-3</v>
      </c>
      <c r="AB1497" s="97" t="s">
        <v>2791</v>
      </c>
    </row>
    <row r="1498" spans="1:28" ht="15" customHeight="1" x14ac:dyDescent="0.25">
      <c r="A1498" s="97" t="s">
        <v>1975</v>
      </c>
      <c r="B1498" s="98">
        <v>1</v>
      </c>
      <c r="C1498" s="97" t="s">
        <v>1565</v>
      </c>
      <c r="D1498" s="97" t="s">
        <v>288</v>
      </c>
      <c r="E1498" s="97" t="s">
        <v>4</v>
      </c>
      <c r="F1498" s="100" t="s">
        <v>284</v>
      </c>
      <c r="G1498" s="97" t="s">
        <v>285</v>
      </c>
      <c r="H1498" s="101">
        <v>43748</v>
      </c>
      <c r="I1498" s="101">
        <v>43936</v>
      </c>
      <c r="J1498" s="102" t="s">
        <v>6</v>
      </c>
      <c r="K1498" s="112"/>
      <c r="L1498" s="99" t="s">
        <v>488</v>
      </c>
      <c r="M1498" s="105">
        <v>0</v>
      </c>
      <c r="N1498" s="106">
        <v>13455</v>
      </c>
      <c r="O1498" s="103">
        <v>84567</v>
      </c>
      <c r="P1498" s="101">
        <v>43936</v>
      </c>
      <c r="Q1498" s="103" t="s">
        <v>730</v>
      </c>
      <c r="R1498" s="106">
        <v>13455</v>
      </c>
      <c r="S1498" s="98" t="s">
        <v>414</v>
      </c>
      <c r="T1498" s="104"/>
      <c r="U1498" s="102" t="s">
        <v>11</v>
      </c>
      <c r="V1498" s="102" t="s">
        <v>12</v>
      </c>
      <c r="W1498" s="102" t="s">
        <v>13</v>
      </c>
      <c r="X1498" s="102" t="s">
        <v>14</v>
      </c>
      <c r="Y1498" s="113">
        <v>5800</v>
      </c>
      <c r="Z1498" s="108">
        <v>9231101</v>
      </c>
      <c r="AA1498" s="139">
        <v>9.3573962027957442E-3</v>
      </c>
      <c r="AB1498" s="99" t="s">
        <v>2791</v>
      </c>
    </row>
    <row r="1499" spans="1:28" ht="15" customHeight="1" x14ac:dyDescent="0.25">
      <c r="A1499" s="97" t="s">
        <v>1975</v>
      </c>
      <c r="B1499" s="98">
        <v>1</v>
      </c>
      <c r="C1499" s="97" t="s">
        <v>1565</v>
      </c>
      <c r="D1499" s="97" t="s">
        <v>288</v>
      </c>
      <c r="E1499" s="97" t="s">
        <v>4</v>
      </c>
      <c r="F1499" s="100" t="s">
        <v>284</v>
      </c>
      <c r="G1499" s="97" t="s">
        <v>285</v>
      </c>
      <c r="H1499" s="101">
        <v>43748</v>
      </c>
      <c r="I1499" s="101">
        <v>43979</v>
      </c>
      <c r="J1499" s="102" t="s">
        <v>6</v>
      </c>
      <c r="K1499" s="112"/>
      <c r="L1499" s="99" t="s">
        <v>488</v>
      </c>
      <c r="M1499" s="105">
        <v>0</v>
      </c>
      <c r="N1499" s="105">
        <v>9450</v>
      </c>
      <c r="O1499" s="103">
        <v>85320</v>
      </c>
      <c r="P1499" s="101">
        <v>43979</v>
      </c>
      <c r="Q1499" s="103" t="s">
        <v>866</v>
      </c>
      <c r="R1499" s="106">
        <v>9450</v>
      </c>
      <c r="S1499" s="98" t="s">
        <v>414</v>
      </c>
      <c r="T1499" s="104"/>
      <c r="U1499" s="102" t="s">
        <v>11</v>
      </c>
      <c r="V1499" s="102" t="s">
        <v>12</v>
      </c>
      <c r="W1499" s="102" t="s">
        <v>13</v>
      </c>
      <c r="X1499" s="102" t="s">
        <v>14</v>
      </c>
      <c r="Y1499" s="108">
        <v>5800</v>
      </c>
      <c r="Z1499" s="108">
        <v>9231101</v>
      </c>
      <c r="AA1499" s="139">
        <v>6.5720842895889836E-3</v>
      </c>
      <c r="AB1499" s="99" t="s">
        <v>2791</v>
      </c>
    </row>
    <row r="1500" spans="1:28" ht="15" customHeight="1" x14ac:dyDescent="0.25">
      <c r="A1500" s="97" t="s">
        <v>1975</v>
      </c>
      <c r="B1500" s="98">
        <v>1</v>
      </c>
      <c r="C1500" s="97" t="s">
        <v>1565</v>
      </c>
      <c r="D1500" s="99" t="s">
        <v>288</v>
      </c>
      <c r="E1500" s="97" t="s">
        <v>4</v>
      </c>
      <c r="F1500" s="100" t="s">
        <v>284</v>
      </c>
      <c r="G1500" s="97" t="s">
        <v>285</v>
      </c>
      <c r="H1500" s="101">
        <v>43748</v>
      </c>
      <c r="I1500" s="101">
        <v>43999</v>
      </c>
      <c r="J1500" s="102" t="s">
        <v>6</v>
      </c>
      <c r="K1500" s="103"/>
      <c r="L1500" s="104" t="s">
        <v>488</v>
      </c>
      <c r="M1500" s="105">
        <v>0</v>
      </c>
      <c r="N1500" s="106">
        <v>10027.5</v>
      </c>
      <c r="O1500" s="103">
        <v>86240</v>
      </c>
      <c r="P1500" s="101">
        <v>43999</v>
      </c>
      <c r="Q1500" s="103" t="s">
        <v>910</v>
      </c>
      <c r="R1500" s="106">
        <v>10027.5</v>
      </c>
      <c r="S1500" s="98" t="s">
        <v>414</v>
      </c>
      <c r="T1500" s="104"/>
      <c r="U1500" s="102" t="s">
        <v>11</v>
      </c>
      <c r="V1500" s="102" t="s">
        <v>12</v>
      </c>
      <c r="W1500" s="102" t="s">
        <v>13</v>
      </c>
      <c r="X1500" s="102" t="s">
        <v>14</v>
      </c>
      <c r="Y1500" s="108">
        <v>5800</v>
      </c>
      <c r="Z1500" s="108">
        <v>9231101</v>
      </c>
      <c r="AA1500" s="139">
        <v>6.973711662841644E-3</v>
      </c>
      <c r="AB1500" s="99" t="s">
        <v>2791</v>
      </c>
    </row>
    <row r="1501" spans="1:28" ht="15" customHeight="1" x14ac:dyDescent="0.25">
      <c r="A1501" s="97" t="s">
        <v>1975</v>
      </c>
      <c r="B1501" s="98">
        <v>1</v>
      </c>
      <c r="C1501" s="97" t="s">
        <v>1565</v>
      </c>
      <c r="D1501" s="99" t="s">
        <v>288</v>
      </c>
      <c r="E1501" s="97" t="s">
        <v>4</v>
      </c>
      <c r="F1501" s="100" t="s">
        <v>284</v>
      </c>
      <c r="G1501" s="97" t="s">
        <v>285</v>
      </c>
      <c r="H1501" s="101">
        <v>43748</v>
      </c>
      <c r="I1501" s="101">
        <v>44039</v>
      </c>
      <c r="J1501" s="102" t="s">
        <v>6</v>
      </c>
      <c r="K1501" s="103"/>
      <c r="L1501" s="104" t="s">
        <v>488</v>
      </c>
      <c r="M1501" s="105">
        <v>0</v>
      </c>
      <c r="N1501" s="106">
        <v>10887.5</v>
      </c>
      <c r="O1501" s="103">
        <v>86864</v>
      </c>
      <c r="P1501" s="101">
        <v>44039</v>
      </c>
      <c r="Q1501" s="103" t="s">
        <v>1082</v>
      </c>
      <c r="R1501" s="106">
        <v>10887.5</v>
      </c>
      <c r="S1501" s="98" t="s">
        <v>414</v>
      </c>
      <c r="T1501" s="104"/>
      <c r="U1501" s="102" t="s">
        <v>11</v>
      </c>
      <c r="V1501" s="102" t="s">
        <v>12</v>
      </c>
      <c r="W1501" s="102" t="s">
        <v>13</v>
      </c>
      <c r="X1501" s="102" t="s">
        <v>14</v>
      </c>
      <c r="Y1501" s="108">
        <v>5800</v>
      </c>
      <c r="Z1501" s="108">
        <v>9231101</v>
      </c>
      <c r="AA1501" s="139">
        <v>7.5718061061269904E-3</v>
      </c>
      <c r="AB1501" s="99" t="s">
        <v>2791</v>
      </c>
    </row>
    <row r="1502" spans="1:28" ht="15" customHeight="1" x14ac:dyDescent="0.25">
      <c r="A1502" s="97" t="s">
        <v>1975</v>
      </c>
      <c r="B1502" s="98">
        <v>1</v>
      </c>
      <c r="C1502" s="97" t="s">
        <v>1565</v>
      </c>
      <c r="D1502" s="99" t="s">
        <v>288</v>
      </c>
      <c r="E1502" s="97" t="s">
        <v>4</v>
      </c>
      <c r="F1502" s="100" t="s">
        <v>284</v>
      </c>
      <c r="G1502" s="97" t="s">
        <v>285</v>
      </c>
      <c r="H1502" s="101">
        <v>43748</v>
      </c>
      <c r="I1502" s="101">
        <v>44060</v>
      </c>
      <c r="J1502" s="102" t="s">
        <v>1051</v>
      </c>
      <c r="K1502" s="103"/>
      <c r="L1502" s="104" t="s">
        <v>488</v>
      </c>
      <c r="M1502" s="106">
        <v>0</v>
      </c>
      <c r="N1502" s="106">
        <v>6349.45</v>
      </c>
      <c r="O1502" s="103">
        <v>88480</v>
      </c>
      <c r="P1502" s="101">
        <v>44060</v>
      </c>
      <c r="Q1502" s="103" t="s">
        <v>1117</v>
      </c>
      <c r="R1502" s="106">
        <v>6349.45</v>
      </c>
      <c r="S1502" s="98" t="s">
        <v>414</v>
      </c>
      <c r="T1502" s="104"/>
      <c r="U1502" s="102" t="s">
        <v>11</v>
      </c>
      <c r="V1502" s="102" t="s">
        <v>12</v>
      </c>
      <c r="W1502" s="102" t="s">
        <v>13</v>
      </c>
      <c r="X1502" s="102" t="s">
        <v>14</v>
      </c>
      <c r="Y1502" s="108">
        <v>5800</v>
      </c>
      <c r="Z1502" s="108">
        <v>9231101</v>
      </c>
      <c r="AA1502" s="139">
        <v>4.4157799568815635E-3</v>
      </c>
      <c r="AB1502" s="99" t="s">
        <v>2791</v>
      </c>
    </row>
    <row r="1503" spans="1:28" ht="15" customHeight="1" x14ac:dyDescent="0.25">
      <c r="A1503" s="97" t="s">
        <v>1975</v>
      </c>
      <c r="B1503" s="98">
        <v>1</v>
      </c>
      <c r="C1503" s="97" t="s">
        <v>1565</v>
      </c>
      <c r="D1503" s="99" t="s">
        <v>288</v>
      </c>
      <c r="E1503" s="97" t="s">
        <v>4</v>
      </c>
      <c r="F1503" s="100" t="s">
        <v>284</v>
      </c>
      <c r="G1503" s="97" t="s">
        <v>285</v>
      </c>
      <c r="H1503" s="101">
        <v>43748</v>
      </c>
      <c r="I1503" s="101">
        <v>44117</v>
      </c>
      <c r="J1503" s="102" t="s">
        <v>1051</v>
      </c>
      <c r="K1503" s="103"/>
      <c r="L1503" s="104" t="s">
        <v>488</v>
      </c>
      <c r="M1503" s="106">
        <v>0</v>
      </c>
      <c r="N1503" s="106">
        <v>5997.42</v>
      </c>
      <c r="O1503" s="103">
        <v>89359</v>
      </c>
      <c r="P1503" s="101">
        <v>44117</v>
      </c>
      <c r="Q1503" s="103" t="s">
        <v>1296</v>
      </c>
      <c r="R1503" s="106">
        <v>5997.42</v>
      </c>
      <c r="S1503" s="98" t="s">
        <v>414</v>
      </c>
      <c r="T1503" s="104"/>
      <c r="U1503" s="102" t="s">
        <v>11</v>
      </c>
      <c r="V1503" s="102" t="s">
        <v>12</v>
      </c>
      <c r="W1503" s="102" t="s">
        <v>13</v>
      </c>
      <c r="X1503" s="102" t="s">
        <v>14</v>
      </c>
      <c r="Y1503" s="108">
        <v>5800</v>
      </c>
      <c r="Z1503" s="108">
        <v>9231101</v>
      </c>
      <c r="AA1503" s="139">
        <v>4.1709576465679115E-3</v>
      </c>
      <c r="AB1503" s="99" t="s">
        <v>2791</v>
      </c>
    </row>
    <row r="1504" spans="1:28" ht="15" customHeight="1" x14ac:dyDescent="0.25">
      <c r="A1504" s="97" t="s">
        <v>1975</v>
      </c>
      <c r="B1504" s="98">
        <v>1</v>
      </c>
      <c r="C1504" s="97" t="s">
        <v>1565</v>
      </c>
      <c r="D1504" s="99" t="s">
        <v>288</v>
      </c>
      <c r="E1504" s="97" t="s">
        <v>4</v>
      </c>
      <c r="F1504" s="100" t="s">
        <v>284</v>
      </c>
      <c r="G1504" s="97" t="s">
        <v>285</v>
      </c>
      <c r="H1504" s="101">
        <v>43748</v>
      </c>
      <c r="I1504" s="101">
        <v>44124</v>
      </c>
      <c r="J1504" s="102" t="s">
        <v>1051</v>
      </c>
      <c r="K1504" s="103"/>
      <c r="L1504" s="104" t="s">
        <v>488</v>
      </c>
      <c r="M1504" s="105">
        <v>0</v>
      </c>
      <c r="N1504" s="106">
        <v>5682.27</v>
      </c>
      <c r="O1504" s="103">
        <v>90460</v>
      </c>
      <c r="P1504" s="101">
        <v>44124</v>
      </c>
      <c r="Q1504" s="103" t="s">
        <v>1332</v>
      </c>
      <c r="R1504" s="106">
        <v>5682.27</v>
      </c>
      <c r="S1504" s="98" t="s">
        <v>414</v>
      </c>
      <c r="T1504" s="104"/>
      <c r="U1504" s="102" t="s">
        <v>11</v>
      </c>
      <c r="V1504" s="102" t="s">
        <v>12</v>
      </c>
      <c r="W1504" s="102" t="s">
        <v>13</v>
      </c>
      <c r="X1504" s="102" t="s">
        <v>14</v>
      </c>
      <c r="Y1504" s="108">
        <v>5800</v>
      </c>
      <c r="Z1504" s="108">
        <v>9231101</v>
      </c>
      <c r="AA1504" s="139">
        <v>3.9517838514500315E-3</v>
      </c>
      <c r="AB1504" s="99" t="s">
        <v>2791</v>
      </c>
    </row>
    <row r="1505" spans="1:28" ht="15" customHeight="1" x14ac:dyDescent="0.25">
      <c r="A1505" s="97" t="s">
        <v>1975</v>
      </c>
      <c r="B1505" s="98">
        <v>1</v>
      </c>
      <c r="C1505" s="97" t="s">
        <v>1565</v>
      </c>
      <c r="D1505" s="99" t="s">
        <v>288</v>
      </c>
      <c r="E1505" s="97" t="s">
        <v>4</v>
      </c>
      <c r="F1505" s="100" t="s">
        <v>284</v>
      </c>
      <c r="G1505" s="97" t="s">
        <v>285</v>
      </c>
      <c r="H1505" s="101">
        <v>43748</v>
      </c>
      <c r="I1505" s="101">
        <v>44183</v>
      </c>
      <c r="J1505" s="102" t="s">
        <v>1051</v>
      </c>
      <c r="K1505" s="103"/>
      <c r="L1505" s="104" t="s">
        <v>488</v>
      </c>
      <c r="M1505" s="105">
        <v>0</v>
      </c>
      <c r="N1505" s="106">
        <v>6331.41</v>
      </c>
      <c r="O1505" s="103">
        <v>91321</v>
      </c>
      <c r="P1505" s="101">
        <v>44183</v>
      </c>
      <c r="Q1505" s="103" t="s">
        <v>1598</v>
      </c>
      <c r="R1505" s="106">
        <v>6331.41</v>
      </c>
      <c r="S1505" s="98" t="s">
        <v>414</v>
      </c>
      <c r="T1505" s="104"/>
      <c r="U1505" s="102" t="s">
        <v>11</v>
      </c>
      <c r="V1505" s="102" t="s">
        <v>12</v>
      </c>
      <c r="W1505" s="102" t="s">
        <v>13</v>
      </c>
      <c r="X1505" s="102" t="s">
        <v>14</v>
      </c>
      <c r="Y1505" s="108">
        <v>5800</v>
      </c>
      <c r="Z1505" s="108">
        <v>9231101</v>
      </c>
      <c r="AA1505" s="139">
        <v>4.4032338827456703E-3</v>
      </c>
      <c r="AB1505" s="99" t="s">
        <v>2791</v>
      </c>
    </row>
    <row r="1506" spans="1:28" ht="15" customHeight="1" x14ac:dyDescent="0.25">
      <c r="A1506" s="97" t="s">
        <v>1975</v>
      </c>
      <c r="B1506" s="98">
        <v>1</v>
      </c>
      <c r="C1506" s="99" t="s">
        <v>1565</v>
      </c>
      <c r="D1506" s="99" t="s">
        <v>288</v>
      </c>
      <c r="E1506" s="97" t="s">
        <v>4</v>
      </c>
      <c r="F1506" s="100" t="s">
        <v>284</v>
      </c>
      <c r="G1506" s="99" t="s">
        <v>285</v>
      </c>
      <c r="H1506" s="101">
        <v>43748</v>
      </c>
      <c r="I1506" s="101">
        <v>44183</v>
      </c>
      <c r="J1506" s="102" t="s">
        <v>1051</v>
      </c>
      <c r="K1506" s="103"/>
      <c r="L1506" s="104" t="s">
        <v>488</v>
      </c>
      <c r="M1506" s="105">
        <v>0</v>
      </c>
      <c r="N1506" s="106">
        <v>5473.78</v>
      </c>
      <c r="O1506" s="103">
        <v>91964</v>
      </c>
      <c r="P1506" s="101">
        <v>44183</v>
      </c>
      <c r="Q1506" s="103" t="s">
        <v>1598</v>
      </c>
      <c r="R1506" s="106">
        <v>5473.78</v>
      </c>
      <c r="S1506" s="110" t="s">
        <v>414</v>
      </c>
      <c r="T1506" s="104"/>
      <c r="U1506" s="102" t="s">
        <v>11</v>
      </c>
      <c r="V1506" s="102" t="s">
        <v>12</v>
      </c>
      <c r="W1506" s="102" t="s">
        <v>13</v>
      </c>
      <c r="X1506" s="102" t="s">
        <v>14</v>
      </c>
      <c r="Y1506" s="108">
        <v>5800</v>
      </c>
      <c r="Z1506" s="108">
        <v>9231101</v>
      </c>
      <c r="AA1506" s="139">
        <v>3.8067876764726334E-3</v>
      </c>
      <c r="AB1506" s="111" t="s">
        <v>2791</v>
      </c>
    </row>
    <row r="1507" spans="1:28" ht="15" customHeight="1" x14ac:dyDescent="0.25">
      <c r="A1507" s="97" t="s">
        <v>1975</v>
      </c>
      <c r="B1507" s="98">
        <v>1</v>
      </c>
      <c r="C1507" s="99" t="s">
        <v>1565</v>
      </c>
      <c r="D1507" s="99" t="s">
        <v>288</v>
      </c>
      <c r="E1507" s="97" t="s">
        <v>4</v>
      </c>
      <c r="F1507" s="100" t="s">
        <v>284</v>
      </c>
      <c r="G1507" s="99" t="s">
        <v>285</v>
      </c>
      <c r="H1507" s="101">
        <v>43748</v>
      </c>
      <c r="I1507" s="101">
        <v>44235</v>
      </c>
      <c r="J1507" s="102" t="s">
        <v>1051</v>
      </c>
      <c r="K1507" s="103"/>
      <c r="L1507" s="104" t="s">
        <v>488</v>
      </c>
      <c r="M1507" s="105">
        <v>0</v>
      </c>
      <c r="N1507" s="106">
        <v>5853.48</v>
      </c>
      <c r="O1507" s="103">
        <v>92821</v>
      </c>
      <c r="P1507" s="101">
        <v>44235</v>
      </c>
      <c r="Q1507" s="103" t="s">
        <v>1724</v>
      </c>
      <c r="R1507" s="106">
        <v>5853.48</v>
      </c>
      <c r="S1507" s="110" t="s">
        <v>414</v>
      </c>
      <c r="T1507" s="104"/>
      <c r="U1507" s="102" t="s">
        <v>11</v>
      </c>
      <c r="V1507" s="102" t="s">
        <v>12</v>
      </c>
      <c r="W1507" s="102" t="s">
        <v>13</v>
      </c>
      <c r="X1507" s="102" t="s">
        <v>14</v>
      </c>
      <c r="Y1507" s="108">
        <v>5800</v>
      </c>
      <c r="Z1507" s="108">
        <v>9231101</v>
      </c>
      <c r="AA1507" s="139">
        <v>4.070853327769664E-3</v>
      </c>
      <c r="AB1507" s="111" t="s">
        <v>2791</v>
      </c>
    </row>
    <row r="1508" spans="1:28" ht="15" customHeight="1" x14ac:dyDescent="0.25">
      <c r="A1508" s="97" t="s">
        <v>1975</v>
      </c>
      <c r="B1508" s="98">
        <v>1</v>
      </c>
      <c r="C1508" s="97" t="s">
        <v>1565</v>
      </c>
      <c r="D1508" s="99" t="s">
        <v>288</v>
      </c>
      <c r="E1508" s="97" t="s">
        <v>4</v>
      </c>
      <c r="F1508" s="100" t="s">
        <v>284</v>
      </c>
      <c r="G1508" s="97" t="s">
        <v>285</v>
      </c>
      <c r="H1508" s="101">
        <v>43748</v>
      </c>
      <c r="I1508" s="101">
        <v>44291</v>
      </c>
      <c r="J1508" s="102" t="s">
        <v>1051</v>
      </c>
      <c r="K1508" s="103"/>
      <c r="L1508" s="104" t="s">
        <v>488</v>
      </c>
      <c r="M1508" s="105">
        <v>0</v>
      </c>
      <c r="N1508" s="106">
        <v>4305.8100000000004</v>
      </c>
      <c r="O1508" s="103">
        <v>94011</v>
      </c>
      <c r="P1508" s="101">
        <v>44291</v>
      </c>
      <c r="Q1508" s="103" t="s">
        <v>2298</v>
      </c>
      <c r="R1508" s="106">
        <v>4305.8100000000004</v>
      </c>
      <c r="S1508" s="98" t="s">
        <v>414</v>
      </c>
      <c r="T1508" s="104"/>
      <c r="U1508" s="102" t="s">
        <v>11</v>
      </c>
      <c r="V1508" s="102" t="s">
        <v>12</v>
      </c>
      <c r="W1508" s="102" t="s">
        <v>13</v>
      </c>
      <c r="X1508" s="102" t="s">
        <v>14</v>
      </c>
      <c r="Y1508" s="108">
        <v>5800</v>
      </c>
      <c r="Z1508" s="113">
        <v>9231101</v>
      </c>
      <c r="AA1508" s="138">
        <v>2.9945128312121845E-3</v>
      </c>
      <c r="AB1508" s="99" t="s">
        <v>2791</v>
      </c>
    </row>
    <row r="1509" spans="1:28" ht="15" customHeight="1" x14ac:dyDescent="0.25">
      <c r="A1509" s="97" t="s">
        <v>1975</v>
      </c>
      <c r="B1509" s="98">
        <v>1</v>
      </c>
      <c r="C1509" s="99" t="s">
        <v>1565</v>
      </c>
      <c r="D1509" s="99" t="s">
        <v>288</v>
      </c>
      <c r="E1509" s="97" t="s">
        <v>4</v>
      </c>
      <c r="F1509" s="99" t="s">
        <v>284</v>
      </c>
      <c r="G1509" s="99" t="s">
        <v>285</v>
      </c>
      <c r="H1509" s="119">
        <v>43748</v>
      </c>
      <c r="I1509" s="101">
        <v>44302</v>
      </c>
      <c r="J1509" s="102" t="s">
        <v>1051</v>
      </c>
      <c r="K1509" s="103"/>
      <c r="L1509" s="99" t="s">
        <v>488</v>
      </c>
      <c r="M1509" s="105">
        <v>0</v>
      </c>
      <c r="N1509" s="105">
        <v>3646.24</v>
      </c>
      <c r="O1509" s="103">
        <v>94918</v>
      </c>
      <c r="P1509" s="101">
        <v>44302</v>
      </c>
      <c r="Q1509" s="103" t="s">
        <v>2321</v>
      </c>
      <c r="R1509" s="105">
        <v>3646.24</v>
      </c>
      <c r="S1509" s="102" t="s">
        <v>414</v>
      </c>
      <c r="T1509" s="97"/>
      <c r="U1509" s="102" t="s">
        <v>11</v>
      </c>
      <c r="V1509" s="102" t="s">
        <v>12</v>
      </c>
      <c r="W1509" s="102" t="s">
        <v>13</v>
      </c>
      <c r="X1509" s="102" t="s">
        <v>14</v>
      </c>
      <c r="Y1509" s="113">
        <v>5800</v>
      </c>
      <c r="Z1509" s="113">
        <v>9231101</v>
      </c>
      <c r="AA1509" s="139">
        <v>2.5358091661450725E-3</v>
      </c>
      <c r="AB1509" s="99" t="s">
        <v>2791</v>
      </c>
    </row>
    <row r="1510" spans="1:28" ht="15" customHeight="1" x14ac:dyDescent="0.25">
      <c r="A1510" s="97" t="s">
        <v>1975</v>
      </c>
      <c r="B1510" s="98">
        <v>1</v>
      </c>
      <c r="C1510" s="99" t="s">
        <v>1565</v>
      </c>
      <c r="D1510" s="97" t="s">
        <v>288</v>
      </c>
      <c r="E1510" s="97" t="s">
        <v>4</v>
      </c>
      <c r="F1510" s="97" t="s">
        <v>284</v>
      </c>
      <c r="G1510" s="99" t="s">
        <v>285</v>
      </c>
      <c r="H1510" s="101">
        <v>43748</v>
      </c>
      <c r="I1510" s="101">
        <v>44341</v>
      </c>
      <c r="J1510" s="102" t="s">
        <v>1051</v>
      </c>
      <c r="K1510" s="103"/>
      <c r="L1510" s="104" t="s">
        <v>488</v>
      </c>
      <c r="M1510" s="105">
        <v>0</v>
      </c>
      <c r="N1510" s="114">
        <v>3894.03</v>
      </c>
      <c r="O1510" s="103">
        <v>95700</v>
      </c>
      <c r="P1510" s="101">
        <v>44341</v>
      </c>
      <c r="Q1510" s="103" t="s">
        <v>2561</v>
      </c>
      <c r="R1510" s="106">
        <v>3894.03</v>
      </c>
      <c r="S1510" s="102" t="s">
        <v>414</v>
      </c>
      <c r="T1510" s="103"/>
      <c r="U1510" s="102" t="s">
        <v>11</v>
      </c>
      <c r="V1510" s="102" t="s">
        <v>12</v>
      </c>
      <c r="W1510" s="102" t="s">
        <v>13</v>
      </c>
      <c r="X1510" s="102" t="s">
        <v>14</v>
      </c>
      <c r="Y1510" s="113">
        <v>5800</v>
      </c>
      <c r="Z1510" s="113">
        <v>9231101</v>
      </c>
      <c r="AA1510" s="139">
        <v>2.708136866263301E-3</v>
      </c>
      <c r="AB1510" s="99" t="s">
        <v>2791</v>
      </c>
    </row>
    <row r="1511" spans="1:28" ht="15" customHeight="1" x14ac:dyDescent="0.25">
      <c r="A1511" s="97" t="s">
        <v>1975</v>
      </c>
      <c r="B1511" s="98">
        <v>1</v>
      </c>
      <c r="C1511" s="111" t="s">
        <v>1565</v>
      </c>
      <c r="D1511" s="99" t="s">
        <v>288</v>
      </c>
      <c r="E1511" s="97" t="s">
        <v>4</v>
      </c>
      <c r="F1511" s="100" t="s">
        <v>284</v>
      </c>
      <c r="G1511" s="97" t="s">
        <v>285</v>
      </c>
      <c r="H1511" s="101">
        <v>43748</v>
      </c>
      <c r="I1511" s="101">
        <v>44341</v>
      </c>
      <c r="J1511" s="102" t="s">
        <v>1051</v>
      </c>
      <c r="K1511" s="103"/>
      <c r="L1511" s="97" t="s">
        <v>488</v>
      </c>
      <c r="M1511" s="105">
        <v>0</v>
      </c>
      <c r="N1511" s="106">
        <v>2258.15</v>
      </c>
      <c r="O1511" s="103">
        <v>96936</v>
      </c>
      <c r="P1511" s="101">
        <v>44341</v>
      </c>
      <c r="Q1511" s="103" t="s">
        <v>2561</v>
      </c>
      <c r="R1511" s="106">
        <v>2258.15</v>
      </c>
      <c r="S1511" s="102" t="s">
        <v>414</v>
      </c>
      <c r="T1511" s="104"/>
      <c r="U1511" s="102" t="s">
        <v>11</v>
      </c>
      <c r="V1511" s="102" t="s">
        <v>12</v>
      </c>
      <c r="W1511" s="102" t="s">
        <v>13</v>
      </c>
      <c r="X1511" s="102" t="s">
        <v>14</v>
      </c>
      <c r="Y1511" s="108">
        <v>5800</v>
      </c>
      <c r="Z1511" s="108">
        <v>9231101</v>
      </c>
      <c r="AA1511" s="139">
        <v>1.570449961749774E-3</v>
      </c>
      <c r="AB1511" s="118" t="s">
        <v>2791</v>
      </c>
    </row>
    <row r="1512" spans="1:28" ht="15" customHeight="1" x14ac:dyDescent="0.25">
      <c r="A1512" s="97" t="s">
        <v>1975</v>
      </c>
      <c r="B1512" s="98">
        <v>1</v>
      </c>
      <c r="C1512" s="99" t="s">
        <v>1565</v>
      </c>
      <c r="D1512" s="99" t="s">
        <v>288</v>
      </c>
      <c r="E1512" s="97" t="s">
        <v>4</v>
      </c>
      <c r="F1512" s="100" t="s">
        <v>284</v>
      </c>
      <c r="G1512" s="99" t="s">
        <v>285</v>
      </c>
      <c r="H1512" s="101">
        <v>43748</v>
      </c>
      <c r="I1512" s="101">
        <v>44603</v>
      </c>
      <c r="J1512" s="102" t="s">
        <v>2726</v>
      </c>
      <c r="K1512" s="103"/>
      <c r="L1512" s="99" t="s">
        <v>488</v>
      </c>
      <c r="M1512" s="105">
        <v>0</v>
      </c>
      <c r="N1512" s="106">
        <v>2315.17</v>
      </c>
      <c r="O1512" s="103">
        <v>106727</v>
      </c>
      <c r="P1512" s="101">
        <v>44603</v>
      </c>
      <c r="Q1512" s="103" t="s">
        <v>3212</v>
      </c>
      <c r="R1512" s="106">
        <v>2315.17</v>
      </c>
      <c r="S1512" s="110" t="s">
        <v>414</v>
      </c>
      <c r="T1512" s="104"/>
      <c r="U1512" s="102" t="s">
        <v>11</v>
      </c>
      <c r="V1512" s="102" t="s">
        <v>12</v>
      </c>
      <c r="W1512" s="102" t="s">
        <v>13</v>
      </c>
      <c r="X1512" s="102" t="s">
        <v>14</v>
      </c>
      <c r="Y1512" s="108">
        <v>5800</v>
      </c>
      <c r="Z1512" s="108">
        <v>9231101</v>
      </c>
      <c r="AA1512" s="139">
        <v>1.6101050142569024E-3</v>
      </c>
      <c r="AB1512" s="111" t="s">
        <v>2791</v>
      </c>
    </row>
    <row r="1513" spans="1:28" ht="15" customHeight="1" x14ac:dyDescent="0.25">
      <c r="A1513" s="255" t="s">
        <v>1975</v>
      </c>
      <c r="B1513" s="256">
        <v>1</v>
      </c>
      <c r="C1513" s="257" t="s">
        <v>1565</v>
      </c>
      <c r="D1513" s="257" t="s">
        <v>288</v>
      </c>
      <c r="E1513" s="255" t="s">
        <v>4</v>
      </c>
      <c r="F1513" s="258" t="s">
        <v>284</v>
      </c>
      <c r="G1513" s="257" t="s">
        <v>285</v>
      </c>
      <c r="H1513" s="259">
        <v>43748</v>
      </c>
      <c r="I1513" s="259">
        <v>44635</v>
      </c>
      <c r="J1513" s="260" t="s">
        <v>2726</v>
      </c>
      <c r="K1513" s="261"/>
      <c r="L1513" s="262" t="s">
        <v>488</v>
      </c>
      <c r="M1513" s="263">
        <v>0</v>
      </c>
      <c r="N1513" s="264">
        <v>13530.29</v>
      </c>
      <c r="O1513" s="261">
        <v>108239</v>
      </c>
      <c r="P1513" s="259">
        <v>44635</v>
      </c>
      <c r="Q1513" s="261" t="s">
        <v>3236</v>
      </c>
      <c r="R1513" s="264">
        <v>13530.29</v>
      </c>
      <c r="S1513" s="265" t="s">
        <v>414</v>
      </c>
      <c r="T1513" s="262"/>
      <c r="U1513" s="260" t="s">
        <v>11</v>
      </c>
      <c r="V1513" s="260" t="s">
        <v>12</v>
      </c>
      <c r="W1513" s="260" t="s">
        <v>13</v>
      </c>
      <c r="X1513" s="260" t="s">
        <v>14</v>
      </c>
      <c r="Y1513" s="266">
        <v>5800</v>
      </c>
      <c r="Z1513" s="266">
        <v>9231101</v>
      </c>
      <c r="AA1513" s="269">
        <v>9.4097572849294112E-3</v>
      </c>
      <c r="AB1513" s="267" t="s">
        <v>2791</v>
      </c>
    </row>
    <row r="1514" spans="1:28" ht="15" customHeight="1" x14ac:dyDescent="0.25">
      <c r="A1514" s="97" t="s">
        <v>1975</v>
      </c>
      <c r="B1514" s="98">
        <v>1</v>
      </c>
      <c r="C1514" s="99" t="s">
        <v>1565</v>
      </c>
      <c r="D1514" s="99" t="s">
        <v>288</v>
      </c>
      <c r="E1514" s="97" t="s">
        <v>4</v>
      </c>
      <c r="F1514" s="100" t="s">
        <v>284</v>
      </c>
      <c r="G1514" s="99" t="s">
        <v>285</v>
      </c>
      <c r="H1514" s="101">
        <v>43748</v>
      </c>
      <c r="I1514" s="101">
        <v>44844</v>
      </c>
      <c r="J1514" s="102" t="s">
        <v>2726</v>
      </c>
      <c r="K1514" s="103" t="s">
        <v>287</v>
      </c>
      <c r="L1514" s="104" t="s">
        <v>488</v>
      </c>
      <c r="M1514" s="105">
        <v>19.749999999970896</v>
      </c>
      <c r="N1514" s="106">
        <v>19.749999999970896</v>
      </c>
      <c r="O1514" s="103"/>
      <c r="P1514" s="101"/>
      <c r="Q1514" s="103"/>
      <c r="R1514" s="106">
        <v>0</v>
      </c>
      <c r="S1514" s="110" t="s">
        <v>414</v>
      </c>
      <c r="T1514" s="104"/>
      <c r="U1514" s="102" t="s">
        <v>11</v>
      </c>
      <c r="V1514" s="102" t="s">
        <v>12</v>
      </c>
      <c r="W1514" s="102" t="s">
        <v>13</v>
      </c>
      <c r="X1514" s="102" t="s">
        <v>14</v>
      </c>
      <c r="Y1514" s="108">
        <v>5800</v>
      </c>
      <c r="Z1514" s="108">
        <v>9231101</v>
      </c>
      <c r="AA1514" s="139">
        <v>0</v>
      </c>
      <c r="AB1514" s="111" t="s">
        <v>2791</v>
      </c>
    </row>
    <row r="1515" spans="1:28" ht="15" customHeight="1" x14ac:dyDescent="0.25">
      <c r="A1515" s="97" t="s">
        <v>1985</v>
      </c>
      <c r="B1515" s="98">
        <v>1</v>
      </c>
      <c r="C1515" s="99" t="s">
        <v>1562</v>
      </c>
      <c r="D1515" s="99" t="s">
        <v>288</v>
      </c>
      <c r="E1515" s="97" t="s">
        <v>4</v>
      </c>
      <c r="F1515" s="100" t="s">
        <v>2514</v>
      </c>
      <c r="G1515" s="99" t="s">
        <v>2757</v>
      </c>
      <c r="H1515" s="101">
        <v>44328</v>
      </c>
      <c r="I1515" s="101">
        <v>44435</v>
      </c>
      <c r="J1515" s="102" t="s">
        <v>2726</v>
      </c>
      <c r="K1515" s="103" t="s">
        <v>2515</v>
      </c>
      <c r="L1515" s="104" t="s">
        <v>2557</v>
      </c>
      <c r="M1515" s="105">
        <v>0</v>
      </c>
      <c r="N1515" s="106">
        <v>9695.44</v>
      </c>
      <c r="O1515" s="103">
        <v>10513843591</v>
      </c>
      <c r="P1515" s="101">
        <v>44435</v>
      </c>
      <c r="Q1515" s="103" t="s">
        <v>2918</v>
      </c>
      <c r="R1515" s="106">
        <v>9695.44</v>
      </c>
      <c r="S1515" s="110" t="s">
        <v>414</v>
      </c>
      <c r="T1515" s="104"/>
      <c r="U1515" s="102" t="s">
        <v>11</v>
      </c>
      <c r="V1515" s="102" t="s">
        <v>12</v>
      </c>
      <c r="W1515" s="102" t="s">
        <v>13</v>
      </c>
      <c r="X1515" s="102" t="s">
        <v>14</v>
      </c>
      <c r="Y1515" s="108">
        <v>4400</v>
      </c>
      <c r="Z1515" s="108">
        <v>9231101</v>
      </c>
      <c r="AA1515" s="139">
        <v>0.13333333333333333</v>
      </c>
      <c r="AB1515" s="111" t="s">
        <v>2921</v>
      </c>
    </row>
    <row r="1516" spans="1:28" ht="15" customHeight="1" x14ac:dyDescent="0.25">
      <c r="A1516" s="97" t="s">
        <v>1978</v>
      </c>
      <c r="B1516" s="98">
        <v>1</v>
      </c>
      <c r="C1516" s="99" t="s">
        <v>1655</v>
      </c>
      <c r="D1516" s="99" t="s">
        <v>288</v>
      </c>
      <c r="E1516" s="97" t="s">
        <v>4</v>
      </c>
      <c r="F1516" s="100" t="s">
        <v>1609</v>
      </c>
      <c r="G1516" s="99" t="s">
        <v>3138</v>
      </c>
      <c r="H1516" s="101">
        <v>44574</v>
      </c>
      <c r="I1516" s="101">
        <v>44589</v>
      </c>
      <c r="J1516" s="102" t="s">
        <v>2726</v>
      </c>
      <c r="K1516" s="103" t="s">
        <v>3111</v>
      </c>
      <c r="L1516" s="104" t="s">
        <v>3149</v>
      </c>
      <c r="M1516" s="105">
        <v>0</v>
      </c>
      <c r="N1516" s="106">
        <v>14670.45</v>
      </c>
      <c r="O1516" s="103">
        <v>12946</v>
      </c>
      <c r="P1516" s="101">
        <v>44589</v>
      </c>
      <c r="Q1516" s="103" t="s">
        <v>3150</v>
      </c>
      <c r="R1516" s="106">
        <v>14670.45</v>
      </c>
      <c r="S1516" s="110" t="s">
        <v>414</v>
      </c>
      <c r="T1516" s="104"/>
      <c r="U1516" s="102" t="s">
        <v>11</v>
      </c>
      <c r="V1516" s="102" t="s">
        <v>12</v>
      </c>
      <c r="W1516" s="102" t="s">
        <v>13</v>
      </c>
      <c r="X1516" s="102" t="s">
        <v>14</v>
      </c>
      <c r="Y1516" s="108">
        <v>6230</v>
      </c>
      <c r="Z1516" s="108">
        <v>9231101</v>
      </c>
      <c r="AA1516" s="139">
        <v>1</v>
      </c>
      <c r="AB1516" s="111" t="s">
        <v>3112</v>
      </c>
    </row>
    <row r="1517" spans="1:28" ht="15" customHeight="1" x14ac:dyDescent="0.25">
      <c r="A1517" s="97" t="s">
        <v>1978</v>
      </c>
      <c r="B1517" s="98">
        <v>1</v>
      </c>
      <c r="C1517" s="99" t="s">
        <v>1655</v>
      </c>
      <c r="D1517" s="99" t="s">
        <v>288</v>
      </c>
      <c r="E1517" s="97" t="s">
        <v>4</v>
      </c>
      <c r="F1517" s="100" t="s">
        <v>418</v>
      </c>
      <c r="G1517" s="99" t="s">
        <v>3138</v>
      </c>
      <c r="H1517" s="101">
        <v>43627</v>
      </c>
      <c r="I1517" s="101">
        <v>43635</v>
      </c>
      <c r="J1517" s="102" t="s">
        <v>269</v>
      </c>
      <c r="K1517" s="103"/>
      <c r="L1517" s="104" t="s">
        <v>422</v>
      </c>
      <c r="M1517" s="105">
        <v>0</v>
      </c>
      <c r="N1517" s="106">
        <v>15540.64</v>
      </c>
      <c r="O1517" s="103" t="s">
        <v>271</v>
      </c>
      <c r="P1517" s="101">
        <v>43635</v>
      </c>
      <c r="Q1517" s="103">
        <v>25365030</v>
      </c>
      <c r="R1517" s="106">
        <v>15540.64</v>
      </c>
      <c r="S1517" s="110" t="s">
        <v>414</v>
      </c>
      <c r="T1517" s="104"/>
      <c r="U1517" s="102" t="s">
        <v>11</v>
      </c>
      <c r="V1517" s="102" t="s">
        <v>12</v>
      </c>
      <c r="W1517" s="102" t="s">
        <v>13</v>
      </c>
      <c r="X1517" s="102" t="s">
        <v>14</v>
      </c>
      <c r="Y1517" s="108">
        <v>6230</v>
      </c>
      <c r="Z1517" s="108">
        <v>9231101</v>
      </c>
      <c r="AA1517" s="139">
        <v>1</v>
      </c>
      <c r="AB1517" s="111" t="s">
        <v>1618</v>
      </c>
    </row>
    <row r="1518" spans="1:28" ht="15" customHeight="1" x14ac:dyDescent="0.25">
      <c r="A1518" s="97" t="s">
        <v>1982</v>
      </c>
      <c r="B1518" s="98">
        <v>1</v>
      </c>
      <c r="C1518" s="99" t="s">
        <v>1656</v>
      </c>
      <c r="D1518" s="99" t="s">
        <v>288</v>
      </c>
      <c r="E1518" s="97" t="s">
        <v>4</v>
      </c>
      <c r="F1518" s="100" t="s">
        <v>228</v>
      </c>
      <c r="G1518" s="99" t="s">
        <v>2754</v>
      </c>
      <c r="H1518" s="101">
        <v>43845</v>
      </c>
      <c r="I1518" s="101">
        <v>43944</v>
      </c>
      <c r="J1518" s="102" t="s">
        <v>6</v>
      </c>
      <c r="K1518" s="103" t="s">
        <v>566</v>
      </c>
      <c r="L1518" s="104" t="s">
        <v>751</v>
      </c>
      <c r="M1518" s="105">
        <v>0</v>
      </c>
      <c r="N1518" s="106">
        <v>5465.85</v>
      </c>
      <c r="O1518" s="103" t="s">
        <v>752</v>
      </c>
      <c r="P1518" s="101">
        <v>43944</v>
      </c>
      <c r="Q1518" s="103" t="s">
        <v>749</v>
      </c>
      <c r="R1518" s="106">
        <v>5465.85</v>
      </c>
      <c r="S1518" s="110" t="s">
        <v>414</v>
      </c>
      <c r="T1518" s="104"/>
      <c r="U1518" s="102" t="s">
        <v>11</v>
      </c>
      <c r="V1518" s="102" t="s">
        <v>12</v>
      </c>
      <c r="W1518" s="102" t="s">
        <v>13</v>
      </c>
      <c r="X1518" s="102" t="s">
        <v>14</v>
      </c>
      <c r="Y1518" s="108">
        <v>5600</v>
      </c>
      <c r="Z1518" s="108">
        <v>9231101</v>
      </c>
      <c r="AA1518" s="139">
        <v>1</v>
      </c>
      <c r="AB1518" s="111" t="s">
        <v>1627</v>
      </c>
    </row>
    <row r="1519" spans="1:28" ht="15" customHeight="1" x14ac:dyDescent="0.25">
      <c r="A1519" s="97" t="s">
        <v>1982</v>
      </c>
      <c r="B1519" s="98">
        <v>1</v>
      </c>
      <c r="C1519" s="99" t="s">
        <v>1656</v>
      </c>
      <c r="D1519" s="99" t="s">
        <v>288</v>
      </c>
      <c r="E1519" s="97" t="s">
        <v>4</v>
      </c>
      <c r="F1519" s="100" t="s">
        <v>228</v>
      </c>
      <c r="G1519" s="99" t="s">
        <v>2755</v>
      </c>
      <c r="H1519" s="101">
        <v>43861</v>
      </c>
      <c r="I1519" s="101">
        <v>43944</v>
      </c>
      <c r="J1519" s="102" t="s">
        <v>6</v>
      </c>
      <c r="K1519" s="103" t="s">
        <v>590</v>
      </c>
      <c r="L1519" s="104" t="s">
        <v>594</v>
      </c>
      <c r="M1519" s="105">
        <v>0</v>
      </c>
      <c r="N1519" s="106">
        <v>1253.77</v>
      </c>
      <c r="O1519" s="103" t="s">
        <v>748</v>
      </c>
      <c r="P1519" s="101">
        <v>43944</v>
      </c>
      <c r="Q1519" s="103" t="s">
        <v>749</v>
      </c>
      <c r="R1519" s="106">
        <v>1253.77</v>
      </c>
      <c r="S1519" s="110" t="s">
        <v>414</v>
      </c>
      <c r="T1519" s="104"/>
      <c r="U1519" s="102" t="s">
        <v>11</v>
      </c>
      <c r="V1519" s="102" t="s">
        <v>12</v>
      </c>
      <c r="W1519" s="102" t="s">
        <v>13</v>
      </c>
      <c r="X1519" s="102" t="s">
        <v>14</v>
      </c>
      <c r="Y1519" s="108">
        <v>5600</v>
      </c>
      <c r="Z1519" s="108">
        <v>9231101</v>
      </c>
      <c r="AA1519" s="139">
        <v>1</v>
      </c>
      <c r="AB1519" s="111" t="s">
        <v>1628</v>
      </c>
    </row>
    <row r="1520" spans="1:28" ht="15" customHeight="1" x14ac:dyDescent="0.25">
      <c r="A1520" s="97" t="s">
        <v>1982</v>
      </c>
      <c r="B1520" s="98">
        <v>1</v>
      </c>
      <c r="C1520" s="99" t="s">
        <v>1656</v>
      </c>
      <c r="D1520" s="99" t="s">
        <v>288</v>
      </c>
      <c r="E1520" s="97" t="s">
        <v>4</v>
      </c>
      <c r="F1520" s="100" t="s">
        <v>228</v>
      </c>
      <c r="G1520" s="99" t="s">
        <v>2268</v>
      </c>
      <c r="H1520" s="101">
        <v>43861</v>
      </c>
      <c r="I1520" s="101">
        <v>43944</v>
      </c>
      <c r="J1520" s="102" t="s">
        <v>6</v>
      </c>
      <c r="K1520" s="103" t="s">
        <v>588</v>
      </c>
      <c r="L1520" s="104" t="s">
        <v>593</v>
      </c>
      <c r="M1520" s="105">
        <v>0</v>
      </c>
      <c r="N1520" s="106">
        <v>3449.99</v>
      </c>
      <c r="O1520" s="103" t="s">
        <v>750</v>
      </c>
      <c r="P1520" s="101">
        <v>43944</v>
      </c>
      <c r="Q1520" s="103" t="s">
        <v>749</v>
      </c>
      <c r="R1520" s="106">
        <v>3449.99</v>
      </c>
      <c r="S1520" s="110" t="s">
        <v>414</v>
      </c>
      <c r="T1520" s="104"/>
      <c r="U1520" s="102" t="s">
        <v>11</v>
      </c>
      <c r="V1520" s="102" t="s">
        <v>12</v>
      </c>
      <c r="W1520" s="102" t="s">
        <v>13</v>
      </c>
      <c r="X1520" s="102" t="s">
        <v>14</v>
      </c>
      <c r="Y1520" s="108">
        <v>5600</v>
      </c>
      <c r="Z1520" s="108">
        <v>9231101</v>
      </c>
      <c r="AA1520" s="139">
        <v>1</v>
      </c>
      <c r="AB1520" s="111" t="s">
        <v>1626</v>
      </c>
    </row>
    <row r="1521" spans="1:28" ht="15" customHeight="1" x14ac:dyDescent="0.25">
      <c r="A1521" s="97" t="s">
        <v>1976</v>
      </c>
      <c r="B1521" s="98">
        <v>1</v>
      </c>
      <c r="C1521" s="99" t="s">
        <v>318</v>
      </c>
      <c r="D1521" s="99" t="s">
        <v>288</v>
      </c>
      <c r="E1521" s="97" t="s">
        <v>4</v>
      </c>
      <c r="F1521" s="100" t="s">
        <v>671</v>
      </c>
      <c r="G1521" s="99" t="s">
        <v>318</v>
      </c>
      <c r="H1521" s="101">
        <v>43845</v>
      </c>
      <c r="I1521" s="101">
        <v>43944</v>
      </c>
      <c r="J1521" s="102" t="s">
        <v>6</v>
      </c>
      <c r="K1521" s="103" t="s">
        <v>567</v>
      </c>
      <c r="L1521" s="104" t="s">
        <v>753</v>
      </c>
      <c r="M1521" s="105">
        <v>0</v>
      </c>
      <c r="N1521" s="106">
        <v>11175</v>
      </c>
      <c r="O1521" s="103">
        <v>12652</v>
      </c>
      <c r="P1521" s="101">
        <v>43944</v>
      </c>
      <c r="Q1521" s="103" t="s">
        <v>754</v>
      </c>
      <c r="R1521" s="106">
        <v>11175</v>
      </c>
      <c r="S1521" s="110" t="s">
        <v>414</v>
      </c>
      <c r="T1521" s="104"/>
      <c r="U1521" s="102" t="s">
        <v>11</v>
      </c>
      <c r="V1521" s="102" t="s">
        <v>12</v>
      </c>
      <c r="W1521" s="102" t="s">
        <v>13</v>
      </c>
      <c r="X1521" s="102" t="s">
        <v>14</v>
      </c>
      <c r="Y1521" s="108">
        <v>5600</v>
      </c>
      <c r="Z1521" s="108">
        <v>9231101</v>
      </c>
      <c r="AA1521" s="139">
        <v>1</v>
      </c>
      <c r="AB1521" s="111" t="s">
        <v>2672</v>
      </c>
    </row>
    <row r="1522" spans="1:28" ht="15" customHeight="1" x14ac:dyDescent="0.25">
      <c r="A1522" s="97" t="s">
        <v>1976</v>
      </c>
      <c r="B1522" s="98">
        <v>1</v>
      </c>
      <c r="C1522" s="99" t="s">
        <v>318</v>
      </c>
      <c r="D1522" s="99" t="s">
        <v>288</v>
      </c>
      <c r="E1522" s="97" t="s">
        <v>4</v>
      </c>
      <c r="F1522" s="100" t="s">
        <v>304</v>
      </c>
      <c r="G1522" s="99" t="s">
        <v>318</v>
      </c>
      <c r="H1522" s="101">
        <v>43864</v>
      </c>
      <c r="I1522" s="101">
        <v>44000</v>
      </c>
      <c r="J1522" s="102" t="s">
        <v>6</v>
      </c>
      <c r="K1522" s="103" t="s">
        <v>597</v>
      </c>
      <c r="L1522" s="104" t="s">
        <v>674</v>
      </c>
      <c r="M1522" s="105">
        <v>0</v>
      </c>
      <c r="N1522" s="106">
        <v>14900</v>
      </c>
      <c r="O1522" s="103">
        <v>6071</v>
      </c>
      <c r="P1522" s="101">
        <v>44000</v>
      </c>
      <c r="Q1522" s="103" t="s">
        <v>912</v>
      </c>
      <c r="R1522" s="106">
        <v>14900</v>
      </c>
      <c r="S1522" s="110" t="s">
        <v>414</v>
      </c>
      <c r="T1522" s="104"/>
      <c r="U1522" s="102" t="s">
        <v>11</v>
      </c>
      <c r="V1522" s="102" t="s">
        <v>12</v>
      </c>
      <c r="W1522" s="102" t="s">
        <v>13</v>
      </c>
      <c r="X1522" s="102" t="s">
        <v>14</v>
      </c>
      <c r="Y1522" s="108">
        <v>6150</v>
      </c>
      <c r="Z1522" s="108">
        <v>9231101</v>
      </c>
      <c r="AA1522" s="139">
        <v>1</v>
      </c>
      <c r="AB1522" s="111" t="s">
        <v>966</v>
      </c>
    </row>
    <row r="1523" spans="1:28" ht="15" customHeight="1" x14ac:dyDescent="0.25">
      <c r="A1523" s="97" t="s">
        <v>1982</v>
      </c>
      <c r="B1523" s="98">
        <v>1</v>
      </c>
      <c r="C1523" s="99" t="s">
        <v>1656</v>
      </c>
      <c r="D1523" s="99" t="s">
        <v>288</v>
      </c>
      <c r="E1523" s="97" t="s">
        <v>4</v>
      </c>
      <c r="F1523" s="100" t="s">
        <v>1552</v>
      </c>
      <c r="G1523" s="99" t="s">
        <v>2658</v>
      </c>
      <c r="H1523" s="101">
        <v>44179</v>
      </c>
      <c r="I1523" s="101">
        <v>44235</v>
      </c>
      <c r="J1523" s="102" t="s">
        <v>1051</v>
      </c>
      <c r="K1523" s="103" t="s">
        <v>1553</v>
      </c>
      <c r="L1523" s="104" t="s">
        <v>1557</v>
      </c>
      <c r="M1523" s="105">
        <v>0</v>
      </c>
      <c r="N1523" s="106">
        <v>246.82</v>
      </c>
      <c r="O1523" s="103">
        <v>9319230223</v>
      </c>
      <c r="P1523" s="101">
        <v>44235</v>
      </c>
      <c r="Q1523" s="103" t="s">
        <v>1725</v>
      </c>
      <c r="R1523" s="106">
        <v>246.82</v>
      </c>
      <c r="S1523" s="110" t="s">
        <v>414</v>
      </c>
      <c r="T1523" s="104"/>
      <c r="U1523" s="102" t="s">
        <v>11</v>
      </c>
      <c r="V1523" s="102" t="s">
        <v>12</v>
      </c>
      <c r="W1523" s="102" t="s">
        <v>1440</v>
      </c>
      <c r="X1523" s="102" t="s">
        <v>1441</v>
      </c>
      <c r="Y1523" s="108">
        <v>4300</v>
      </c>
      <c r="Z1523" s="108">
        <v>9231101</v>
      </c>
      <c r="AA1523" s="139">
        <v>0.33334233698881743</v>
      </c>
      <c r="AB1523" s="111" t="s">
        <v>1555</v>
      </c>
    </row>
    <row r="1524" spans="1:28" ht="15" customHeight="1" x14ac:dyDescent="0.25">
      <c r="A1524" s="97" t="s">
        <v>1976</v>
      </c>
      <c r="B1524" s="98">
        <v>1</v>
      </c>
      <c r="C1524" s="99" t="s">
        <v>318</v>
      </c>
      <c r="D1524" s="99" t="s">
        <v>288</v>
      </c>
      <c r="E1524" s="97" t="s">
        <v>4</v>
      </c>
      <c r="F1524" s="100" t="s">
        <v>1451</v>
      </c>
      <c r="G1524" s="99" t="s">
        <v>318</v>
      </c>
      <c r="H1524" s="101">
        <v>44475</v>
      </c>
      <c r="I1524" s="101">
        <v>44490</v>
      </c>
      <c r="J1524" s="102" t="s">
        <v>2726</v>
      </c>
      <c r="K1524" s="103" t="s">
        <v>3019</v>
      </c>
      <c r="L1524" s="104" t="s">
        <v>3027</v>
      </c>
      <c r="M1524" s="105">
        <v>0</v>
      </c>
      <c r="N1524" s="106">
        <v>141.69999999999999</v>
      </c>
      <c r="O1524" s="103">
        <v>35254</v>
      </c>
      <c r="P1524" s="101">
        <v>44490</v>
      </c>
      <c r="Q1524" s="103" t="s">
        <v>3028</v>
      </c>
      <c r="R1524" s="106">
        <v>141.69999999999999</v>
      </c>
      <c r="S1524" s="110" t="s">
        <v>414</v>
      </c>
      <c r="T1524" s="104"/>
      <c r="U1524" s="102" t="s">
        <v>11</v>
      </c>
      <c r="V1524" s="102" t="s">
        <v>12</v>
      </c>
      <c r="W1524" s="102" t="s">
        <v>1440</v>
      </c>
      <c r="X1524" s="102" t="s">
        <v>1441</v>
      </c>
      <c r="Y1524" s="108">
        <v>5800</v>
      </c>
      <c r="Z1524" s="108">
        <v>9231101</v>
      </c>
      <c r="AA1524" s="139">
        <v>4.5936395759717315E-2</v>
      </c>
      <c r="AB1524" s="111" t="s">
        <v>3029</v>
      </c>
    </row>
    <row r="1525" spans="1:28" ht="15" customHeight="1" x14ac:dyDescent="0.25">
      <c r="A1525" s="97" t="s">
        <v>1985</v>
      </c>
      <c r="B1525" s="98">
        <v>1</v>
      </c>
      <c r="C1525" s="97" t="s">
        <v>1562</v>
      </c>
      <c r="D1525" s="99" t="s">
        <v>288</v>
      </c>
      <c r="E1525" s="97" t="s">
        <v>4</v>
      </c>
      <c r="F1525" s="100" t="s">
        <v>1451</v>
      </c>
      <c r="G1525" s="99" t="s">
        <v>1445</v>
      </c>
      <c r="H1525" s="101">
        <v>44306</v>
      </c>
      <c r="I1525" s="101">
        <v>44354</v>
      </c>
      <c r="J1525" s="102" t="s">
        <v>1051</v>
      </c>
      <c r="K1525" s="103" t="s">
        <v>2362</v>
      </c>
      <c r="L1525" s="104" t="s">
        <v>2366</v>
      </c>
      <c r="M1525" s="105">
        <v>0</v>
      </c>
      <c r="N1525" s="106">
        <v>2040.54</v>
      </c>
      <c r="O1525" s="103">
        <v>34985</v>
      </c>
      <c r="P1525" s="101">
        <v>44354</v>
      </c>
      <c r="Q1525" s="103" t="s">
        <v>2623</v>
      </c>
      <c r="R1525" s="106">
        <v>2040.54</v>
      </c>
      <c r="S1525" s="110" t="s">
        <v>414</v>
      </c>
      <c r="T1525" s="104"/>
      <c r="U1525" s="102" t="s">
        <v>11</v>
      </c>
      <c r="V1525" s="102" t="s">
        <v>12</v>
      </c>
      <c r="W1525" s="102" t="s">
        <v>1440</v>
      </c>
      <c r="X1525" s="102" t="s">
        <v>1441</v>
      </c>
      <c r="Y1525" s="108">
        <v>4300</v>
      </c>
      <c r="Z1525" s="108">
        <v>9231101</v>
      </c>
      <c r="AA1525" s="139">
        <v>0.24438541357273572</v>
      </c>
      <c r="AB1525" s="111" t="s">
        <v>2871</v>
      </c>
    </row>
    <row r="1526" spans="1:28" ht="15" customHeight="1" x14ac:dyDescent="0.25">
      <c r="A1526" s="97" t="s">
        <v>1985</v>
      </c>
      <c r="B1526" s="98">
        <v>1</v>
      </c>
      <c r="C1526" s="97" t="s">
        <v>1562</v>
      </c>
      <c r="D1526" s="99" t="s">
        <v>288</v>
      </c>
      <c r="E1526" s="97" t="s">
        <v>4</v>
      </c>
      <c r="F1526" s="100" t="s">
        <v>1451</v>
      </c>
      <c r="G1526" s="99" t="s">
        <v>1445</v>
      </c>
      <c r="H1526" s="101">
        <v>44306</v>
      </c>
      <c r="I1526" s="101">
        <v>44354</v>
      </c>
      <c r="J1526" s="102" t="s">
        <v>1051</v>
      </c>
      <c r="K1526" s="103" t="s">
        <v>2362</v>
      </c>
      <c r="L1526" s="104" t="s">
        <v>2366</v>
      </c>
      <c r="M1526" s="105">
        <v>0</v>
      </c>
      <c r="N1526" s="106">
        <v>558.94000000000005</v>
      </c>
      <c r="O1526" s="103">
        <v>34985</v>
      </c>
      <c r="P1526" s="101">
        <v>44354</v>
      </c>
      <c r="Q1526" s="103" t="s">
        <v>2623</v>
      </c>
      <c r="R1526" s="106">
        <v>558.94000000000005</v>
      </c>
      <c r="S1526" s="110" t="s">
        <v>414</v>
      </c>
      <c r="T1526" s="104"/>
      <c r="U1526" s="102" t="s">
        <v>11</v>
      </c>
      <c r="V1526" s="102" t="s">
        <v>12</v>
      </c>
      <c r="W1526" s="102" t="s">
        <v>13</v>
      </c>
      <c r="X1526" s="102" t="s">
        <v>14</v>
      </c>
      <c r="Y1526" s="108">
        <v>4400</v>
      </c>
      <c r="Z1526" s="108">
        <v>9231101</v>
      </c>
      <c r="AA1526" s="139">
        <v>6.6941487577967071E-2</v>
      </c>
      <c r="AB1526" s="111" t="s">
        <v>2871</v>
      </c>
    </row>
    <row r="1527" spans="1:28" ht="15" customHeight="1" x14ac:dyDescent="0.25">
      <c r="A1527" s="97" t="s">
        <v>1976</v>
      </c>
      <c r="B1527" s="98">
        <v>1</v>
      </c>
      <c r="C1527" s="99" t="s">
        <v>318</v>
      </c>
      <c r="D1527" s="99" t="s">
        <v>288</v>
      </c>
      <c r="E1527" s="97" t="s">
        <v>4</v>
      </c>
      <c r="F1527" s="100" t="s">
        <v>658</v>
      </c>
      <c r="G1527" s="99" t="s">
        <v>318</v>
      </c>
      <c r="H1527" s="101">
        <v>43861</v>
      </c>
      <c r="I1527" s="101">
        <v>43923</v>
      </c>
      <c r="J1527" s="102" t="s">
        <v>6</v>
      </c>
      <c r="K1527" s="103" t="s">
        <v>589</v>
      </c>
      <c r="L1527" s="104" t="s">
        <v>596</v>
      </c>
      <c r="M1527" s="105">
        <v>0</v>
      </c>
      <c r="N1527" s="106">
        <v>12975</v>
      </c>
      <c r="O1527" s="103" t="s">
        <v>710</v>
      </c>
      <c r="P1527" s="101">
        <v>43923</v>
      </c>
      <c r="Q1527" s="103" t="s">
        <v>711</v>
      </c>
      <c r="R1527" s="106">
        <v>12975</v>
      </c>
      <c r="S1527" s="110" t="s">
        <v>414</v>
      </c>
      <c r="T1527" s="104"/>
      <c r="U1527" s="102" t="s">
        <v>11</v>
      </c>
      <c r="V1527" s="102" t="s">
        <v>12</v>
      </c>
      <c r="W1527" s="102" t="s">
        <v>13</v>
      </c>
      <c r="X1527" s="102" t="s">
        <v>14</v>
      </c>
      <c r="Y1527" s="108">
        <v>6250</v>
      </c>
      <c r="Z1527" s="108">
        <v>9231101</v>
      </c>
      <c r="AA1527" s="139">
        <v>1</v>
      </c>
      <c r="AB1527" s="111" t="s">
        <v>2646</v>
      </c>
    </row>
    <row r="1528" spans="1:28" ht="15" customHeight="1" x14ac:dyDescent="0.25">
      <c r="A1528" s="97" t="s">
        <v>1976</v>
      </c>
      <c r="B1528" s="98">
        <v>1</v>
      </c>
      <c r="C1528" s="97" t="s">
        <v>318</v>
      </c>
      <c r="D1528" s="99" t="s">
        <v>288</v>
      </c>
      <c r="E1528" s="97" t="s">
        <v>4</v>
      </c>
      <c r="F1528" s="100" t="s">
        <v>658</v>
      </c>
      <c r="G1528" s="99" t="s">
        <v>1038</v>
      </c>
      <c r="H1528" s="101">
        <v>44018</v>
      </c>
      <c r="I1528" s="101">
        <v>44117</v>
      </c>
      <c r="J1528" s="102" t="s">
        <v>1051</v>
      </c>
      <c r="K1528" s="103" t="s">
        <v>1069</v>
      </c>
      <c r="L1528" s="104" t="s">
        <v>2163</v>
      </c>
      <c r="M1528" s="105">
        <v>0</v>
      </c>
      <c r="N1528" s="106">
        <v>27860</v>
      </c>
      <c r="O1528" s="103" t="s">
        <v>1300</v>
      </c>
      <c r="P1528" s="101">
        <v>44117</v>
      </c>
      <c r="Q1528" s="103" t="s">
        <v>1298</v>
      </c>
      <c r="R1528" s="106">
        <v>27860</v>
      </c>
      <c r="S1528" s="110" t="s">
        <v>414</v>
      </c>
      <c r="T1528" s="104"/>
      <c r="U1528" s="102" t="s">
        <v>11</v>
      </c>
      <c r="V1528" s="102" t="s">
        <v>12</v>
      </c>
      <c r="W1528" s="102" t="s">
        <v>13</v>
      </c>
      <c r="X1528" s="102" t="s">
        <v>14</v>
      </c>
      <c r="Y1528" s="108">
        <v>6250</v>
      </c>
      <c r="Z1528" s="108">
        <v>9231101</v>
      </c>
      <c r="AA1528" s="139">
        <v>1</v>
      </c>
      <c r="AB1528" s="99" t="s">
        <v>1070</v>
      </c>
    </row>
    <row r="1529" spans="1:28" ht="15" customHeight="1" x14ac:dyDescent="0.25">
      <c r="A1529" s="97" t="s">
        <v>1976</v>
      </c>
      <c r="B1529" s="98">
        <v>1</v>
      </c>
      <c r="C1529" s="97" t="s">
        <v>318</v>
      </c>
      <c r="D1529" s="99" t="s">
        <v>288</v>
      </c>
      <c r="E1529" s="97" t="s">
        <v>4</v>
      </c>
      <c r="F1529" s="97" t="s">
        <v>658</v>
      </c>
      <c r="G1529" s="99" t="s">
        <v>1233</v>
      </c>
      <c r="H1529" s="101">
        <v>44113</v>
      </c>
      <c r="I1529" s="101">
        <v>44155</v>
      </c>
      <c r="J1529" s="102" t="s">
        <v>1051</v>
      </c>
      <c r="K1529" s="103" t="s">
        <v>1290</v>
      </c>
      <c r="L1529" s="97" t="s">
        <v>1392</v>
      </c>
      <c r="M1529" s="105">
        <v>0</v>
      </c>
      <c r="N1529" s="114">
        <v>45000</v>
      </c>
      <c r="O1529" s="103" t="s">
        <v>1434</v>
      </c>
      <c r="P1529" s="101">
        <v>44155</v>
      </c>
      <c r="Q1529" s="103" t="s">
        <v>1433</v>
      </c>
      <c r="R1529" s="114">
        <v>45000</v>
      </c>
      <c r="S1529" s="98" t="s">
        <v>414</v>
      </c>
      <c r="T1529" s="103"/>
      <c r="U1529" s="102" t="s">
        <v>11</v>
      </c>
      <c r="V1529" s="102" t="s">
        <v>12</v>
      </c>
      <c r="W1529" s="102" t="s">
        <v>13</v>
      </c>
      <c r="X1529" s="102" t="s">
        <v>14</v>
      </c>
      <c r="Y1529" s="113">
        <v>6250</v>
      </c>
      <c r="Z1529" s="113">
        <v>9231101</v>
      </c>
      <c r="AA1529" s="139">
        <v>0.38297872340425532</v>
      </c>
      <c r="AB1529" s="115" t="s">
        <v>1292</v>
      </c>
    </row>
    <row r="1530" spans="1:28" ht="15" customHeight="1" x14ac:dyDescent="0.25">
      <c r="A1530" s="97" t="s">
        <v>1982</v>
      </c>
      <c r="B1530" s="98">
        <v>1</v>
      </c>
      <c r="C1530" s="97" t="s">
        <v>1656</v>
      </c>
      <c r="D1530" s="97" t="s">
        <v>288</v>
      </c>
      <c r="E1530" s="97" t="s">
        <v>4</v>
      </c>
      <c r="F1530" s="97" t="s">
        <v>492</v>
      </c>
      <c r="G1530" s="99" t="s">
        <v>140</v>
      </c>
      <c r="H1530" s="101">
        <v>43907</v>
      </c>
      <c r="I1530" s="101">
        <v>44055</v>
      </c>
      <c r="J1530" s="102" t="s">
        <v>1051</v>
      </c>
      <c r="K1530" s="103" t="s">
        <v>697</v>
      </c>
      <c r="L1530" s="97" t="s">
        <v>704</v>
      </c>
      <c r="M1530" s="105">
        <v>0</v>
      </c>
      <c r="N1530" s="114">
        <v>9237.16</v>
      </c>
      <c r="O1530" s="103">
        <v>3539770720</v>
      </c>
      <c r="P1530" s="101">
        <v>44055</v>
      </c>
      <c r="Q1530" s="103" t="s">
        <v>1102</v>
      </c>
      <c r="R1530" s="114">
        <v>9237.16</v>
      </c>
      <c r="S1530" s="98" t="s">
        <v>414</v>
      </c>
      <c r="T1530" s="103"/>
      <c r="U1530" s="102" t="s">
        <v>11</v>
      </c>
      <c r="V1530" s="102" t="s">
        <v>12</v>
      </c>
      <c r="W1530" s="102" t="s">
        <v>1440</v>
      </c>
      <c r="X1530" s="102" t="s">
        <v>1441</v>
      </c>
      <c r="Y1530" s="113">
        <v>4300</v>
      </c>
      <c r="Z1530" s="113">
        <v>9231101</v>
      </c>
      <c r="AA1530" s="139">
        <v>0.41600903501066638</v>
      </c>
      <c r="AB1530" s="115" t="s">
        <v>2200</v>
      </c>
    </row>
    <row r="1531" spans="1:28" ht="15" customHeight="1" x14ac:dyDescent="0.25">
      <c r="A1531" s="97" t="s">
        <v>1982</v>
      </c>
      <c r="B1531" s="98">
        <v>1</v>
      </c>
      <c r="C1531" s="97" t="s">
        <v>1656</v>
      </c>
      <c r="D1531" s="97" t="s">
        <v>288</v>
      </c>
      <c r="E1531" s="97" t="s">
        <v>4</v>
      </c>
      <c r="F1531" s="97" t="s">
        <v>492</v>
      </c>
      <c r="G1531" s="99" t="s">
        <v>140</v>
      </c>
      <c r="H1531" s="101">
        <v>43907</v>
      </c>
      <c r="I1531" s="101">
        <v>44055</v>
      </c>
      <c r="J1531" s="102" t="s">
        <v>1051</v>
      </c>
      <c r="K1531" s="103" t="s">
        <v>697</v>
      </c>
      <c r="L1531" s="97" t="s">
        <v>704</v>
      </c>
      <c r="M1531" s="105">
        <v>0</v>
      </c>
      <c r="N1531" s="114">
        <v>10685.34</v>
      </c>
      <c r="O1531" s="103">
        <v>3539770720</v>
      </c>
      <c r="P1531" s="101">
        <v>44055</v>
      </c>
      <c r="Q1531" s="103" t="s">
        <v>1102</v>
      </c>
      <c r="R1531" s="106">
        <v>10685.34</v>
      </c>
      <c r="S1531" s="98" t="s">
        <v>414</v>
      </c>
      <c r="T1531" s="103"/>
      <c r="U1531" s="102" t="s">
        <v>11</v>
      </c>
      <c r="V1531" s="102" t="s">
        <v>12</v>
      </c>
      <c r="W1531" s="102" t="s">
        <v>13</v>
      </c>
      <c r="X1531" s="102" t="s">
        <v>14</v>
      </c>
      <c r="Y1531" s="113">
        <v>4400</v>
      </c>
      <c r="Z1531" s="113">
        <v>9231101</v>
      </c>
      <c r="AA1531" s="139">
        <v>0.58399096498933367</v>
      </c>
      <c r="AB1531" s="115" t="s">
        <v>2200</v>
      </c>
    </row>
    <row r="1532" spans="1:28" ht="15" customHeight="1" x14ac:dyDescent="0.25">
      <c r="A1532" s="97" t="s">
        <v>1982</v>
      </c>
      <c r="B1532" s="98">
        <v>1</v>
      </c>
      <c r="C1532" s="97" t="s">
        <v>1656</v>
      </c>
      <c r="D1532" s="99" t="s">
        <v>288</v>
      </c>
      <c r="E1532" s="97" t="s">
        <v>4</v>
      </c>
      <c r="F1532" s="97" t="s">
        <v>492</v>
      </c>
      <c r="G1532" s="99" t="s">
        <v>140</v>
      </c>
      <c r="H1532" s="101">
        <v>43907</v>
      </c>
      <c r="I1532" s="101">
        <v>44278</v>
      </c>
      <c r="J1532" s="102" t="s">
        <v>1051</v>
      </c>
      <c r="K1532" s="103" t="s">
        <v>698</v>
      </c>
      <c r="L1532" s="97" t="s">
        <v>705</v>
      </c>
      <c r="M1532" s="105">
        <v>0</v>
      </c>
      <c r="N1532" s="114">
        <v>8762.5199999999986</v>
      </c>
      <c r="O1532" s="103">
        <v>3584031220</v>
      </c>
      <c r="P1532" s="101">
        <v>44278</v>
      </c>
      <c r="Q1532" s="103" t="s">
        <v>2201</v>
      </c>
      <c r="R1532" s="105">
        <v>8762.5199999999986</v>
      </c>
      <c r="S1532" s="98" t="s">
        <v>414</v>
      </c>
      <c r="T1532" s="103"/>
      <c r="U1532" s="102" t="s">
        <v>11</v>
      </c>
      <c r="V1532" s="102" t="s">
        <v>12</v>
      </c>
      <c r="W1532" s="102" t="s">
        <v>1440</v>
      </c>
      <c r="X1532" s="102" t="s">
        <v>1441</v>
      </c>
      <c r="Y1532" s="113">
        <v>4300</v>
      </c>
      <c r="Z1532" s="113">
        <v>9231101</v>
      </c>
      <c r="AA1532" s="139">
        <v>0.43983034257748771</v>
      </c>
      <c r="AB1532" s="115" t="s">
        <v>2200</v>
      </c>
    </row>
    <row r="1533" spans="1:28" ht="15" customHeight="1" x14ac:dyDescent="0.25">
      <c r="A1533" s="97" t="s">
        <v>1982</v>
      </c>
      <c r="B1533" s="98">
        <v>1</v>
      </c>
      <c r="C1533" s="97" t="s">
        <v>1656</v>
      </c>
      <c r="D1533" s="99" t="s">
        <v>288</v>
      </c>
      <c r="E1533" s="97" t="s">
        <v>4</v>
      </c>
      <c r="F1533" s="97" t="s">
        <v>492</v>
      </c>
      <c r="G1533" s="99" t="s">
        <v>140</v>
      </c>
      <c r="H1533" s="101">
        <v>43907</v>
      </c>
      <c r="I1533" s="101">
        <v>44278</v>
      </c>
      <c r="J1533" s="102" t="s">
        <v>1051</v>
      </c>
      <c r="K1533" s="103" t="s">
        <v>698</v>
      </c>
      <c r="L1533" s="97" t="s">
        <v>705</v>
      </c>
      <c r="M1533" s="105">
        <v>0</v>
      </c>
      <c r="N1533" s="114">
        <v>11159.980000000001</v>
      </c>
      <c r="O1533" s="103">
        <v>3584031220</v>
      </c>
      <c r="P1533" s="101">
        <v>44278</v>
      </c>
      <c r="Q1533" s="103" t="s">
        <v>2201</v>
      </c>
      <c r="R1533" s="114">
        <v>11159.980000000001</v>
      </c>
      <c r="S1533" s="98" t="s">
        <v>414</v>
      </c>
      <c r="T1533" s="103"/>
      <c r="U1533" s="102" t="s">
        <v>11</v>
      </c>
      <c r="V1533" s="102" t="s">
        <v>12</v>
      </c>
      <c r="W1533" s="102" t="s">
        <v>13</v>
      </c>
      <c r="X1533" s="102" t="s">
        <v>14</v>
      </c>
      <c r="Y1533" s="113">
        <v>4400</v>
      </c>
      <c r="Z1533" s="113">
        <v>9231101</v>
      </c>
      <c r="AA1533" s="139">
        <v>0.56016965742251235</v>
      </c>
      <c r="AB1533" s="115" t="s">
        <v>2200</v>
      </c>
    </row>
    <row r="1534" spans="1:28" ht="15" customHeight="1" x14ac:dyDescent="0.25">
      <c r="A1534" s="97" t="s">
        <v>1982</v>
      </c>
      <c r="B1534" s="98">
        <v>1</v>
      </c>
      <c r="C1534" s="99" t="s">
        <v>1656</v>
      </c>
      <c r="D1534" s="99" t="s">
        <v>288</v>
      </c>
      <c r="E1534" s="97" t="s">
        <v>4</v>
      </c>
      <c r="F1534" s="100" t="s">
        <v>492</v>
      </c>
      <c r="G1534" s="99" t="s">
        <v>140</v>
      </c>
      <c r="H1534" s="101">
        <v>43907</v>
      </c>
      <c r="I1534" s="101">
        <v>44055</v>
      </c>
      <c r="J1534" s="102" t="s">
        <v>1051</v>
      </c>
      <c r="K1534" s="103" t="s">
        <v>699</v>
      </c>
      <c r="L1534" s="104" t="s">
        <v>706</v>
      </c>
      <c r="M1534" s="105">
        <v>0</v>
      </c>
      <c r="N1534" s="106">
        <v>9237.16</v>
      </c>
      <c r="O1534" s="103">
        <v>3585880720</v>
      </c>
      <c r="P1534" s="101">
        <v>44055</v>
      </c>
      <c r="Q1534" s="103" t="s">
        <v>1102</v>
      </c>
      <c r="R1534" s="106">
        <v>9237.16</v>
      </c>
      <c r="S1534" s="98" t="s">
        <v>414</v>
      </c>
      <c r="T1534" s="104"/>
      <c r="U1534" s="102" t="s">
        <v>11</v>
      </c>
      <c r="V1534" s="102" t="s">
        <v>12</v>
      </c>
      <c r="W1534" s="102" t="s">
        <v>1440</v>
      </c>
      <c r="X1534" s="102" t="s">
        <v>1441</v>
      </c>
      <c r="Y1534" s="108">
        <v>4300</v>
      </c>
      <c r="Z1534" s="108">
        <v>9231101</v>
      </c>
      <c r="AA1534" s="139">
        <v>0.41600903501066638</v>
      </c>
      <c r="AB1534" s="99" t="s">
        <v>2200</v>
      </c>
    </row>
    <row r="1535" spans="1:28" ht="15" customHeight="1" x14ac:dyDescent="0.25">
      <c r="A1535" s="97" t="s">
        <v>1982</v>
      </c>
      <c r="B1535" s="98">
        <v>1</v>
      </c>
      <c r="C1535" s="99" t="s">
        <v>1656</v>
      </c>
      <c r="D1535" s="99" t="s">
        <v>288</v>
      </c>
      <c r="E1535" s="97" t="s">
        <v>4</v>
      </c>
      <c r="F1535" s="100" t="s">
        <v>492</v>
      </c>
      <c r="G1535" s="97" t="s">
        <v>140</v>
      </c>
      <c r="H1535" s="101">
        <v>43907</v>
      </c>
      <c r="I1535" s="101">
        <v>44055</v>
      </c>
      <c r="J1535" s="102" t="s">
        <v>1051</v>
      </c>
      <c r="K1535" s="103" t="s">
        <v>699</v>
      </c>
      <c r="L1535" s="104" t="s">
        <v>706</v>
      </c>
      <c r="M1535" s="105">
        <v>0</v>
      </c>
      <c r="N1535" s="106">
        <v>10685.34</v>
      </c>
      <c r="O1535" s="103">
        <v>3585880720</v>
      </c>
      <c r="P1535" s="101">
        <v>44055</v>
      </c>
      <c r="Q1535" s="103" t="s">
        <v>1102</v>
      </c>
      <c r="R1535" s="106">
        <v>10685.34</v>
      </c>
      <c r="S1535" s="98" t="s">
        <v>414</v>
      </c>
      <c r="T1535" s="104"/>
      <c r="U1535" s="102" t="s">
        <v>11</v>
      </c>
      <c r="V1535" s="102" t="s">
        <v>12</v>
      </c>
      <c r="W1535" s="102" t="s">
        <v>13</v>
      </c>
      <c r="X1535" s="102" t="s">
        <v>14</v>
      </c>
      <c r="Y1535" s="108">
        <v>4400</v>
      </c>
      <c r="Z1535" s="108">
        <v>9231101</v>
      </c>
      <c r="AA1535" s="139">
        <v>0.58399096498933367</v>
      </c>
      <c r="AB1535" s="99" t="s">
        <v>2200</v>
      </c>
    </row>
    <row r="1536" spans="1:28" ht="15" customHeight="1" x14ac:dyDescent="0.25">
      <c r="A1536" s="97" t="s">
        <v>1982</v>
      </c>
      <c r="B1536" s="98">
        <v>1</v>
      </c>
      <c r="C1536" s="97" t="s">
        <v>1656</v>
      </c>
      <c r="D1536" s="99" t="s">
        <v>288</v>
      </c>
      <c r="E1536" s="97" t="s">
        <v>4</v>
      </c>
      <c r="F1536" s="100" t="s">
        <v>492</v>
      </c>
      <c r="G1536" s="97" t="s">
        <v>140</v>
      </c>
      <c r="H1536" s="101">
        <v>43770</v>
      </c>
      <c r="I1536" s="101">
        <v>43864</v>
      </c>
      <c r="J1536" s="102" t="s">
        <v>6</v>
      </c>
      <c r="K1536" s="103" t="s">
        <v>147</v>
      </c>
      <c r="L1536" s="104" t="s">
        <v>148</v>
      </c>
      <c r="M1536" s="105">
        <v>0</v>
      </c>
      <c r="N1536" s="106">
        <v>27193.61</v>
      </c>
      <c r="O1536" s="103">
        <v>3207761219</v>
      </c>
      <c r="P1536" s="101">
        <v>43864</v>
      </c>
      <c r="Q1536" s="103" t="s">
        <v>604</v>
      </c>
      <c r="R1536" s="106">
        <v>27193.61</v>
      </c>
      <c r="S1536" s="98" t="s">
        <v>414</v>
      </c>
      <c r="T1536" s="104"/>
      <c r="U1536" s="102" t="s">
        <v>11</v>
      </c>
      <c r="V1536" s="102" t="s">
        <v>12</v>
      </c>
      <c r="W1536" s="102" t="s">
        <v>13</v>
      </c>
      <c r="X1536" s="102" t="s">
        <v>14</v>
      </c>
      <c r="Y1536" s="108">
        <v>4300</v>
      </c>
      <c r="Z1536" s="108">
        <v>9231101</v>
      </c>
      <c r="AA1536" s="139">
        <v>6.3192811291808856E-2</v>
      </c>
      <c r="AB1536" s="99" t="s">
        <v>2872</v>
      </c>
    </row>
    <row r="1537" spans="1:28" ht="15" customHeight="1" x14ac:dyDescent="0.25">
      <c r="A1537" s="97" t="s">
        <v>1982</v>
      </c>
      <c r="B1537" s="98">
        <v>1</v>
      </c>
      <c r="C1537" s="97" t="s">
        <v>1656</v>
      </c>
      <c r="D1537" s="99" t="s">
        <v>288</v>
      </c>
      <c r="E1537" s="97" t="s">
        <v>4</v>
      </c>
      <c r="F1537" s="100" t="s">
        <v>492</v>
      </c>
      <c r="G1537" s="99" t="s">
        <v>140</v>
      </c>
      <c r="H1537" s="101">
        <v>43770</v>
      </c>
      <c r="I1537" s="101">
        <v>43864</v>
      </c>
      <c r="J1537" s="102" t="s">
        <v>6</v>
      </c>
      <c r="K1537" s="103" t="s">
        <v>147</v>
      </c>
      <c r="L1537" s="99" t="s">
        <v>148</v>
      </c>
      <c r="M1537" s="105">
        <v>0</v>
      </c>
      <c r="N1537" s="106">
        <v>14247.61</v>
      </c>
      <c r="O1537" s="103">
        <v>3207761219</v>
      </c>
      <c r="P1537" s="101">
        <v>43864</v>
      </c>
      <c r="Q1537" s="103" t="s">
        <v>604</v>
      </c>
      <c r="R1537" s="106">
        <v>14247.61</v>
      </c>
      <c r="S1537" s="98" t="s">
        <v>414</v>
      </c>
      <c r="T1537" s="104"/>
      <c r="U1537" s="102" t="s">
        <v>11</v>
      </c>
      <c r="V1537" s="102" t="s">
        <v>12</v>
      </c>
      <c r="W1537" s="102" t="s">
        <v>13</v>
      </c>
      <c r="X1537" s="102" t="s">
        <v>14</v>
      </c>
      <c r="Y1537" s="108">
        <v>4400</v>
      </c>
      <c r="Z1537" s="108">
        <v>9231101</v>
      </c>
      <c r="AA1537" s="139">
        <v>3.3108611840515598E-2</v>
      </c>
      <c r="AB1537" s="99" t="s">
        <v>2872</v>
      </c>
    </row>
    <row r="1538" spans="1:28" ht="15" customHeight="1" x14ac:dyDescent="0.25">
      <c r="A1538" s="97" t="s">
        <v>1985</v>
      </c>
      <c r="B1538" s="98">
        <v>1</v>
      </c>
      <c r="C1538" s="97" t="s">
        <v>1562</v>
      </c>
      <c r="D1538" s="99" t="s">
        <v>288</v>
      </c>
      <c r="E1538" s="97" t="s">
        <v>4</v>
      </c>
      <c r="F1538" s="100" t="s">
        <v>1048</v>
      </c>
      <c r="G1538" s="99" t="s">
        <v>2823</v>
      </c>
      <c r="H1538" s="101">
        <v>44013</v>
      </c>
      <c r="I1538" s="101">
        <v>44039</v>
      </c>
      <c r="J1538" s="102" t="s">
        <v>1051</v>
      </c>
      <c r="K1538" s="103" t="s">
        <v>1060</v>
      </c>
      <c r="L1538" s="99" t="s">
        <v>1061</v>
      </c>
      <c r="M1538" s="105">
        <v>0</v>
      </c>
      <c r="N1538" s="106">
        <v>1752</v>
      </c>
      <c r="O1538" s="103">
        <v>6454832194</v>
      </c>
      <c r="P1538" s="101">
        <v>44039</v>
      </c>
      <c r="Q1538" s="103" t="s">
        <v>1084</v>
      </c>
      <c r="R1538" s="106">
        <v>1752</v>
      </c>
      <c r="S1538" s="98" t="s">
        <v>414</v>
      </c>
      <c r="T1538" s="104"/>
      <c r="U1538" s="102" t="s">
        <v>11</v>
      </c>
      <c r="V1538" s="102" t="s">
        <v>12</v>
      </c>
      <c r="W1538" s="102" t="s">
        <v>1440</v>
      </c>
      <c r="X1538" s="102" t="s">
        <v>1441</v>
      </c>
      <c r="Y1538" s="108">
        <v>4300</v>
      </c>
      <c r="Z1538" s="108">
        <v>9231101</v>
      </c>
      <c r="AA1538" s="139">
        <v>2.8037459367387364E-2</v>
      </c>
      <c r="AB1538" s="99" t="s">
        <v>1526</v>
      </c>
    </row>
    <row r="1539" spans="1:28" ht="15" customHeight="1" x14ac:dyDescent="0.25">
      <c r="A1539" s="97" t="s">
        <v>1985</v>
      </c>
      <c r="B1539" s="98">
        <v>1</v>
      </c>
      <c r="C1539" s="97" t="s">
        <v>1562</v>
      </c>
      <c r="D1539" s="99" t="s">
        <v>288</v>
      </c>
      <c r="E1539" s="97" t="s">
        <v>4</v>
      </c>
      <c r="F1539" s="100" t="s">
        <v>1048</v>
      </c>
      <c r="G1539" s="99" t="s">
        <v>2823</v>
      </c>
      <c r="H1539" s="101">
        <v>44013</v>
      </c>
      <c r="I1539" s="101">
        <v>44048</v>
      </c>
      <c r="J1539" s="102" t="s">
        <v>1051</v>
      </c>
      <c r="K1539" s="103" t="s">
        <v>1060</v>
      </c>
      <c r="L1539" s="99" t="s">
        <v>1061</v>
      </c>
      <c r="M1539" s="105">
        <v>0</v>
      </c>
      <c r="N1539" s="106">
        <v>24610.13</v>
      </c>
      <c r="O1539" s="103">
        <v>6454893288</v>
      </c>
      <c r="P1539" s="101">
        <v>44048</v>
      </c>
      <c r="Q1539" s="103" t="s">
        <v>1091</v>
      </c>
      <c r="R1539" s="106">
        <v>24610.13</v>
      </c>
      <c r="S1539" s="98" t="s">
        <v>414</v>
      </c>
      <c r="T1539" s="104"/>
      <c r="U1539" s="102" t="s">
        <v>11</v>
      </c>
      <c r="V1539" s="102" t="s">
        <v>12</v>
      </c>
      <c r="W1539" s="102" t="s">
        <v>13</v>
      </c>
      <c r="X1539" s="102" t="s">
        <v>14</v>
      </c>
      <c r="Y1539" s="108">
        <v>4400</v>
      </c>
      <c r="Z1539" s="108">
        <v>9231101</v>
      </c>
      <c r="AA1539" s="139">
        <v>0.40944779576499118</v>
      </c>
      <c r="AB1539" s="99" t="s">
        <v>1526</v>
      </c>
    </row>
    <row r="1540" spans="1:28" ht="15" customHeight="1" x14ac:dyDescent="0.25">
      <c r="A1540" s="97" t="s">
        <v>1985</v>
      </c>
      <c r="B1540" s="98">
        <v>1</v>
      </c>
      <c r="C1540" s="97" t="s">
        <v>1562</v>
      </c>
      <c r="D1540" s="99" t="s">
        <v>288</v>
      </c>
      <c r="E1540" s="97" t="s">
        <v>4</v>
      </c>
      <c r="F1540" s="100" t="s">
        <v>1048</v>
      </c>
      <c r="G1540" s="99" t="s">
        <v>2823</v>
      </c>
      <c r="H1540" s="101">
        <v>44013</v>
      </c>
      <c r="I1540" s="101">
        <v>44063</v>
      </c>
      <c r="J1540" s="102" t="s">
        <v>6</v>
      </c>
      <c r="K1540" s="103" t="s">
        <v>1049</v>
      </c>
      <c r="L1540" s="99" t="s">
        <v>1163</v>
      </c>
      <c r="M1540" s="105">
        <v>0</v>
      </c>
      <c r="N1540" s="106">
        <v>55.85</v>
      </c>
      <c r="O1540" s="103">
        <v>6454678562</v>
      </c>
      <c r="P1540" s="101">
        <v>44063</v>
      </c>
      <c r="Q1540" s="103" t="s">
        <v>1164</v>
      </c>
      <c r="R1540" s="106">
        <v>55.85</v>
      </c>
      <c r="S1540" s="98" t="s">
        <v>414</v>
      </c>
      <c r="T1540" s="104"/>
      <c r="U1540" s="102" t="s">
        <v>11</v>
      </c>
      <c r="V1540" s="102" t="s">
        <v>12</v>
      </c>
      <c r="W1540" s="102" t="s">
        <v>13</v>
      </c>
      <c r="X1540" s="102" t="s">
        <v>14</v>
      </c>
      <c r="Y1540" s="108">
        <v>4300</v>
      </c>
      <c r="Z1540" s="108">
        <v>9231101</v>
      </c>
      <c r="AA1540" s="139">
        <v>5.3688500951685154E-2</v>
      </c>
      <c r="AB1540" s="99" t="s">
        <v>2266</v>
      </c>
    </row>
    <row r="1541" spans="1:28" ht="15" customHeight="1" x14ac:dyDescent="0.25">
      <c r="A1541" s="97" t="s">
        <v>1985</v>
      </c>
      <c r="B1541" s="98">
        <v>1</v>
      </c>
      <c r="C1541" s="97" t="s">
        <v>1562</v>
      </c>
      <c r="D1541" s="99" t="s">
        <v>288</v>
      </c>
      <c r="E1541" s="97" t="s">
        <v>4</v>
      </c>
      <c r="F1541" s="100" t="s">
        <v>1048</v>
      </c>
      <c r="G1541" s="97" t="s">
        <v>2823</v>
      </c>
      <c r="H1541" s="101">
        <v>44013</v>
      </c>
      <c r="I1541" s="101">
        <v>44063</v>
      </c>
      <c r="J1541" s="102" t="s">
        <v>6</v>
      </c>
      <c r="K1541" s="103" t="s">
        <v>1049</v>
      </c>
      <c r="L1541" s="99" t="s">
        <v>1163</v>
      </c>
      <c r="M1541" s="105">
        <v>0</v>
      </c>
      <c r="N1541" s="106">
        <v>984.41</v>
      </c>
      <c r="O1541" s="103">
        <v>6454728085</v>
      </c>
      <c r="P1541" s="101">
        <v>44063</v>
      </c>
      <c r="Q1541" s="103" t="s">
        <v>1164</v>
      </c>
      <c r="R1541" s="106">
        <v>984.41</v>
      </c>
      <c r="S1541" s="98" t="s">
        <v>414</v>
      </c>
      <c r="T1541" s="104"/>
      <c r="U1541" s="102" t="s">
        <v>11</v>
      </c>
      <c r="V1541" s="102" t="s">
        <v>12</v>
      </c>
      <c r="W1541" s="102" t="s">
        <v>13</v>
      </c>
      <c r="X1541" s="102" t="s">
        <v>14</v>
      </c>
      <c r="Y1541" s="108">
        <v>4400</v>
      </c>
      <c r="Z1541" s="108">
        <v>9231101</v>
      </c>
      <c r="AA1541" s="139">
        <v>0.9463114990483148</v>
      </c>
      <c r="AB1541" s="104" t="s">
        <v>2266</v>
      </c>
    </row>
    <row r="1542" spans="1:28" ht="15" customHeight="1" x14ac:dyDescent="0.25">
      <c r="A1542" s="97" t="s">
        <v>1985</v>
      </c>
      <c r="B1542" s="98">
        <v>1</v>
      </c>
      <c r="C1542" s="97" t="s">
        <v>1562</v>
      </c>
      <c r="D1542" s="99" t="s">
        <v>288</v>
      </c>
      <c r="E1542" s="97" t="s">
        <v>4</v>
      </c>
      <c r="F1542" s="100" t="s">
        <v>1077</v>
      </c>
      <c r="G1542" s="97" t="s">
        <v>1078</v>
      </c>
      <c r="H1542" s="101">
        <v>44019</v>
      </c>
      <c r="I1542" s="101">
        <v>44035</v>
      </c>
      <c r="J1542" s="102" t="s">
        <v>1051</v>
      </c>
      <c r="K1542" s="103" t="s">
        <v>1079</v>
      </c>
      <c r="L1542" s="99" t="s">
        <v>1080</v>
      </c>
      <c r="M1542" s="105">
        <v>0</v>
      </c>
      <c r="N1542" s="106">
        <v>5365.5</v>
      </c>
      <c r="O1542" s="103">
        <v>128357</v>
      </c>
      <c r="P1542" s="101">
        <v>44035</v>
      </c>
      <c r="Q1542" s="103" t="s">
        <v>1081</v>
      </c>
      <c r="R1542" s="106">
        <v>5365.5</v>
      </c>
      <c r="S1542" s="98" t="s">
        <v>414</v>
      </c>
      <c r="T1542" s="104"/>
      <c r="U1542" s="102" t="s">
        <v>11</v>
      </c>
      <c r="V1542" s="102" t="s">
        <v>12</v>
      </c>
      <c r="W1542" s="102" t="s">
        <v>1440</v>
      </c>
      <c r="X1542" s="102" t="s">
        <v>1441</v>
      </c>
      <c r="Y1542" s="108">
        <v>4300</v>
      </c>
      <c r="Z1542" s="108">
        <v>9231101</v>
      </c>
      <c r="AA1542" s="139">
        <v>4.7678817782141884E-2</v>
      </c>
      <c r="AB1542" s="104" t="s">
        <v>2534</v>
      </c>
    </row>
    <row r="1543" spans="1:28" ht="15" customHeight="1" x14ac:dyDescent="0.25">
      <c r="A1543" s="97" t="s">
        <v>1985</v>
      </c>
      <c r="B1543" s="98">
        <v>1</v>
      </c>
      <c r="C1543" s="97" t="s">
        <v>1562</v>
      </c>
      <c r="D1543" s="99" t="s">
        <v>288</v>
      </c>
      <c r="E1543" s="97" t="s">
        <v>4</v>
      </c>
      <c r="F1543" s="100" t="s">
        <v>1077</v>
      </c>
      <c r="G1543" s="97" t="s">
        <v>1078</v>
      </c>
      <c r="H1543" s="101">
        <v>44019</v>
      </c>
      <c r="I1543" s="101">
        <v>44035</v>
      </c>
      <c r="J1543" s="102" t="s">
        <v>1051</v>
      </c>
      <c r="K1543" s="103" t="s">
        <v>1079</v>
      </c>
      <c r="L1543" s="99" t="s">
        <v>1080</v>
      </c>
      <c r="M1543" s="105">
        <v>0</v>
      </c>
      <c r="N1543" s="106">
        <v>43991.63</v>
      </c>
      <c r="O1543" s="103">
        <v>128357</v>
      </c>
      <c r="P1543" s="101">
        <v>44035</v>
      </c>
      <c r="Q1543" s="103" t="s">
        <v>1081</v>
      </c>
      <c r="R1543" s="106">
        <v>43991.63</v>
      </c>
      <c r="S1543" s="98" t="s">
        <v>414</v>
      </c>
      <c r="T1543" s="104"/>
      <c r="U1543" s="102" t="s">
        <v>11</v>
      </c>
      <c r="V1543" s="102" t="s">
        <v>12</v>
      </c>
      <c r="W1543" s="102" t="s">
        <v>13</v>
      </c>
      <c r="X1543" s="102" t="s">
        <v>14</v>
      </c>
      <c r="Y1543" s="108">
        <v>4400</v>
      </c>
      <c r="Z1543" s="108">
        <v>9231101</v>
      </c>
      <c r="AA1543" s="139">
        <v>0.39091769838960139</v>
      </c>
      <c r="AB1543" s="104" t="s">
        <v>2534</v>
      </c>
    </row>
    <row r="1544" spans="1:28" ht="15" customHeight="1" x14ac:dyDescent="0.25">
      <c r="A1544" s="97" t="s">
        <v>1983</v>
      </c>
      <c r="B1544" s="98">
        <v>1</v>
      </c>
      <c r="C1544" s="99" t="s">
        <v>1574</v>
      </c>
      <c r="D1544" s="99" t="s">
        <v>288</v>
      </c>
      <c r="E1544" s="97" t="s">
        <v>4</v>
      </c>
      <c r="F1544" s="100" t="s">
        <v>785</v>
      </c>
      <c r="G1544" s="97" t="s">
        <v>2748</v>
      </c>
      <c r="H1544" s="101">
        <v>44237</v>
      </c>
      <c r="I1544" s="101">
        <v>44249</v>
      </c>
      <c r="J1544" s="102" t="s">
        <v>1051</v>
      </c>
      <c r="K1544" s="103"/>
      <c r="L1544" s="99" t="s">
        <v>2183</v>
      </c>
      <c r="M1544" s="105">
        <v>0</v>
      </c>
      <c r="N1544" s="106">
        <v>136.86000000000001</v>
      </c>
      <c r="O1544" s="103" t="s">
        <v>1785</v>
      </c>
      <c r="P1544" s="101">
        <v>44249</v>
      </c>
      <c r="Q1544" s="103" t="s">
        <v>1775</v>
      </c>
      <c r="R1544" s="106">
        <v>136.86000000000001</v>
      </c>
      <c r="S1544" s="98" t="s">
        <v>414</v>
      </c>
      <c r="T1544" s="104"/>
      <c r="U1544" s="102" t="s">
        <v>11</v>
      </c>
      <c r="V1544" s="102" t="s">
        <v>12</v>
      </c>
      <c r="W1544" s="102" t="s">
        <v>13</v>
      </c>
      <c r="X1544" s="102" t="s">
        <v>14</v>
      </c>
      <c r="Y1544" s="108">
        <v>5600</v>
      </c>
      <c r="Z1544" s="108">
        <v>9231101</v>
      </c>
      <c r="AA1544" s="139">
        <v>6.6076232447746389E-3</v>
      </c>
      <c r="AB1544" s="104" t="s">
        <v>1758</v>
      </c>
    </row>
    <row r="1545" spans="1:28" ht="15" customHeight="1" x14ac:dyDescent="0.25">
      <c r="A1545" s="97" t="s">
        <v>1983</v>
      </c>
      <c r="B1545" s="98">
        <v>1</v>
      </c>
      <c r="C1545" s="99" t="s">
        <v>1574</v>
      </c>
      <c r="D1545" s="99" t="s">
        <v>288</v>
      </c>
      <c r="E1545" s="97" t="s">
        <v>4</v>
      </c>
      <c r="F1545" s="100" t="s">
        <v>785</v>
      </c>
      <c r="G1545" s="97" t="s">
        <v>2748</v>
      </c>
      <c r="H1545" s="101">
        <v>44237</v>
      </c>
      <c r="I1545" s="101">
        <v>44249</v>
      </c>
      <c r="J1545" s="102" t="s">
        <v>1051</v>
      </c>
      <c r="K1545" s="103"/>
      <c r="L1545" s="99" t="s">
        <v>2183</v>
      </c>
      <c r="M1545" s="105">
        <v>0</v>
      </c>
      <c r="N1545" s="106">
        <v>136.88</v>
      </c>
      <c r="O1545" s="103" t="s">
        <v>1787</v>
      </c>
      <c r="P1545" s="101">
        <v>44249</v>
      </c>
      <c r="Q1545" s="103" t="s">
        <v>1775</v>
      </c>
      <c r="R1545" s="106">
        <v>136.88</v>
      </c>
      <c r="S1545" s="98" t="s">
        <v>414</v>
      </c>
      <c r="T1545" s="104"/>
      <c r="U1545" s="102" t="s">
        <v>11</v>
      </c>
      <c r="V1545" s="102" t="s">
        <v>12</v>
      </c>
      <c r="W1545" s="102" t="s">
        <v>13</v>
      </c>
      <c r="X1545" s="102" t="s">
        <v>14</v>
      </c>
      <c r="Y1545" s="108">
        <v>5600</v>
      </c>
      <c r="Z1545" s="108">
        <v>9231101</v>
      </c>
      <c r="AA1545" s="139">
        <v>6.6085888480545991E-3</v>
      </c>
      <c r="AB1545" s="104" t="s">
        <v>1758</v>
      </c>
    </row>
    <row r="1546" spans="1:28" ht="15" customHeight="1" x14ac:dyDescent="0.25">
      <c r="A1546" s="97" t="s">
        <v>1983</v>
      </c>
      <c r="B1546" s="98">
        <v>1</v>
      </c>
      <c r="C1546" s="99" t="s">
        <v>1574</v>
      </c>
      <c r="D1546" s="99" t="s">
        <v>288</v>
      </c>
      <c r="E1546" s="97" t="s">
        <v>4</v>
      </c>
      <c r="F1546" s="100" t="s">
        <v>785</v>
      </c>
      <c r="G1546" s="97" t="s">
        <v>2748</v>
      </c>
      <c r="H1546" s="101">
        <v>44237</v>
      </c>
      <c r="I1546" s="101">
        <v>44249</v>
      </c>
      <c r="J1546" s="102" t="s">
        <v>1051</v>
      </c>
      <c r="K1546" s="103"/>
      <c r="L1546" s="99" t="s">
        <v>2183</v>
      </c>
      <c r="M1546" s="105">
        <v>0</v>
      </c>
      <c r="N1546" s="106">
        <v>273.76</v>
      </c>
      <c r="O1546" s="103" t="s">
        <v>1784</v>
      </c>
      <c r="P1546" s="101">
        <v>44249</v>
      </c>
      <c r="Q1546" s="103" t="s">
        <v>1775</v>
      </c>
      <c r="R1546" s="106">
        <v>273.76</v>
      </c>
      <c r="S1546" s="98" t="s">
        <v>414</v>
      </c>
      <c r="T1546" s="104"/>
      <c r="U1546" s="102" t="s">
        <v>11</v>
      </c>
      <c r="V1546" s="102" t="s">
        <v>12</v>
      </c>
      <c r="W1546" s="102" t="s">
        <v>13</v>
      </c>
      <c r="X1546" s="102" t="s">
        <v>14</v>
      </c>
      <c r="Y1546" s="108">
        <v>5600</v>
      </c>
      <c r="Z1546" s="108">
        <v>9231101</v>
      </c>
      <c r="AA1546" s="139">
        <v>1.3217177696109198E-2</v>
      </c>
      <c r="AB1546" s="104" t="s">
        <v>1758</v>
      </c>
    </row>
    <row r="1547" spans="1:28" ht="15" customHeight="1" x14ac:dyDescent="0.25">
      <c r="A1547" s="97" t="s">
        <v>1983</v>
      </c>
      <c r="B1547" s="98">
        <v>1</v>
      </c>
      <c r="C1547" s="97" t="s">
        <v>1574</v>
      </c>
      <c r="D1547" s="99" t="s">
        <v>288</v>
      </c>
      <c r="E1547" s="97" t="s">
        <v>4</v>
      </c>
      <c r="F1547" s="100" t="s">
        <v>785</v>
      </c>
      <c r="G1547" s="97" t="s">
        <v>2748</v>
      </c>
      <c r="H1547" s="101">
        <v>44237</v>
      </c>
      <c r="I1547" s="101">
        <v>44249</v>
      </c>
      <c r="J1547" s="102" t="s">
        <v>1051</v>
      </c>
      <c r="K1547" s="103"/>
      <c r="L1547" s="97" t="s">
        <v>2183</v>
      </c>
      <c r="M1547" s="105">
        <v>0</v>
      </c>
      <c r="N1547" s="106">
        <v>273.76</v>
      </c>
      <c r="O1547" s="103" t="s">
        <v>1786</v>
      </c>
      <c r="P1547" s="101">
        <v>44249</v>
      </c>
      <c r="Q1547" s="103" t="s">
        <v>1775</v>
      </c>
      <c r="R1547" s="106">
        <v>273.76</v>
      </c>
      <c r="S1547" s="98" t="s">
        <v>414</v>
      </c>
      <c r="T1547" s="104"/>
      <c r="U1547" s="102" t="s">
        <v>11</v>
      </c>
      <c r="V1547" s="102" t="s">
        <v>12</v>
      </c>
      <c r="W1547" s="102" t="s">
        <v>13</v>
      </c>
      <c r="X1547" s="102" t="s">
        <v>14</v>
      </c>
      <c r="Y1547" s="108">
        <v>5600</v>
      </c>
      <c r="Z1547" s="108">
        <v>9231101</v>
      </c>
      <c r="AA1547" s="139">
        <v>1.3217177696109198E-2</v>
      </c>
      <c r="AB1547" s="104" t="s">
        <v>1758</v>
      </c>
    </row>
    <row r="1548" spans="1:28" ht="15" customHeight="1" x14ac:dyDescent="0.25">
      <c r="A1548" s="97" t="s">
        <v>1983</v>
      </c>
      <c r="B1548" s="98">
        <v>1</v>
      </c>
      <c r="C1548" s="99" t="s">
        <v>1574</v>
      </c>
      <c r="D1548" s="97" t="s">
        <v>288</v>
      </c>
      <c r="E1548" s="97" t="s">
        <v>4</v>
      </c>
      <c r="F1548" s="99" t="s">
        <v>785</v>
      </c>
      <c r="G1548" s="99" t="s">
        <v>2748</v>
      </c>
      <c r="H1548" s="101">
        <v>44237</v>
      </c>
      <c r="I1548" s="101">
        <v>44279</v>
      </c>
      <c r="J1548" s="102" t="s">
        <v>1051</v>
      </c>
      <c r="K1548" s="103"/>
      <c r="L1548" s="99" t="s">
        <v>2183</v>
      </c>
      <c r="M1548" s="105">
        <v>0</v>
      </c>
      <c r="N1548" s="105">
        <v>136.87</v>
      </c>
      <c r="O1548" s="103" t="s">
        <v>2234</v>
      </c>
      <c r="P1548" s="101">
        <v>44279</v>
      </c>
      <c r="Q1548" s="103" t="s">
        <v>2225</v>
      </c>
      <c r="R1548" s="105">
        <v>136.87</v>
      </c>
      <c r="S1548" s="98" t="s">
        <v>414</v>
      </c>
      <c r="T1548" s="97"/>
      <c r="U1548" s="102" t="s">
        <v>11</v>
      </c>
      <c r="V1548" s="102" t="s">
        <v>12</v>
      </c>
      <c r="W1548" s="102" t="s">
        <v>13</v>
      </c>
      <c r="X1548" s="102" t="s">
        <v>14</v>
      </c>
      <c r="Y1548" s="113">
        <v>5600</v>
      </c>
      <c r="Z1548" s="113">
        <v>9231101</v>
      </c>
      <c r="AA1548" s="139">
        <v>6.6081060464146194E-3</v>
      </c>
      <c r="AB1548" s="99" t="s">
        <v>1758</v>
      </c>
    </row>
    <row r="1549" spans="1:28" ht="15" customHeight="1" x14ac:dyDescent="0.25">
      <c r="A1549" s="97" t="s">
        <v>1983</v>
      </c>
      <c r="B1549" s="98">
        <v>1</v>
      </c>
      <c r="C1549" s="99" t="s">
        <v>1574</v>
      </c>
      <c r="D1549" s="97" t="s">
        <v>288</v>
      </c>
      <c r="E1549" s="97" t="s">
        <v>4</v>
      </c>
      <c r="F1549" s="99" t="s">
        <v>785</v>
      </c>
      <c r="G1549" s="99" t="s">
        <v>2748</v>
      </c>
      <c r="H1549" s="101">
        <v>44237</v>
      </c>
      <c r="I1549" s="101">
        <v>44279</v>
      </c>
      <c r="J1549" s="102" t="s">
        <v>1051</v>
      </c>
      <c r="K1549" s="103"/>
      <c r="L1549" s="99" t="s">
        <v>2183</v>
      </c>
      <c r="M1549" s="105">
        <v>0</v>
      </c>
      <c r="N1549" s="105">
        <v>273.75</v>
      </c>
      <c r="O1549" s="103" t="s">
        <v>2235</v>
      </c>
      <c r="P1549" s="101">
        <v>44279</v>
      </c>
      <c r="Q1549" s="103" t="s">
        <v>2225</v>
      </c>
      <c r="R1549" s="105">
        <v>273.75</v>
      </c>
      <c r="S1549" s="98" t="s">
        <v>414</v>
      </c>
      <c r="T1549" s="97"/>
      <c r="U1549" s="102" t="s">
        <v>11</v>
      </c>
      <c r="V1549" s="102" t="s">
        <v>12</v>
      </c>
      <c r="W1549" s="102" t="s">
        <v>13</v>
      </c>
      <c r="X1549" s="102" t="s">
        <v>14</v>
      </c>
      <c r="Y1549" s="113">
        <v>5600</v>
      </c>
      <c r="Z1549" s="113">
        <v>9231101</v>
      </c>
      <c r="AA1549" s="139">
        <v>1.3216694894469218E-2</v>
      </c>
      <c r="AB1549" s="99" t="s">
        <v>1758</v>
      </c>
    </row>
    <row r="1550" spans="1:28" ht="15" customHeight="1" x14ac:dyDescent="0.25">
      <c r="A1550" s="97" t="s">
        <v>1983</v>
      </c>
      <c r="B1550" s="98">
        <v>1</v>
      </c>
      <c r="C1550" s="99" t="s">
        <v>1574</v>
      </c>
      <c r="D1550" s="97" t="s">
        <v>288</v>
      </c>
      <c r="E1550" s="97" t="s">
        <v>4</v>
      </c>
      <c r="F1550" s="99" t="s">
        <v>785</v>
      </c>
      <c r="G1550" s="99" t="s">
        <v>2748</v>
      </c>
      <c r="H1550" s="101">
        <v>44237</v>
      </c>
      <c r="I1550" s="101">
        <v>44279</v>
      </c>
      <c r="J1550" s="102" t="s">
        <v>1051</v>
      </c>
      <c r="K1550" s="103"/>
      <c r="L1550" s="99" t="s">
        <v>2183</v>
      </c>
      <c r="M1550" s="105">
        <v>0</v>
      </c>
      <c r="N1550" s="105">
        <v>273.75</v>
      </c>
      <c r="O1550" s="103" t="s">
        <v>2236</v>
      </c>
      <c r="P1550" s="101">
        <v>44279</v>
      </c>
      <c r="Q1550" s="103" t="s">
        <v>2225</v>
      </c>
      <c r="R1550" s="105">
        <v>273.75</v>
      </c>
      <c r="S1550" s="98" t="s">
        <v>414</v>
      </c>
      <c r="T1550" s="97"/>
      <c r="U1550" s="102" t="s">
        <v>11</v>
      </c>
      <c r="V1550" s="102" t="s">
        <v>12</v>
      </c>
      <c r="W1550" s="102" t="s">
        <v>13</v>
      </c>
      <c r="X1550" s="102" t="s">
        <v>14</v>
      </c>
      <c r="Y1550" s="113">
        <v>5600</v>
      </c>
      <c r="Z1550" s="113">
        <v>9231101</v>
      </c>
      <c r="AA1550" s="139">
        <v>1.3216694894469218E-2</v>
      </c>
      <c r="AB1550" s="99" t="s">
        <v>1758</v>
      </c>
    </row>
    <row r="1551" spans="1:28" ht="15" customHeight="1" x14ac:dyDescent="0.25">
      <c r="A1551" s="97" t="s">
        <v>1983</v>
      </c>
      <c r="B1551" s="98">
        <v>1</v>
      </c>
      <c r="C1551" s="99" t="s">
        <v>1574</v>
      </c>
      <c r="D1551" s="97" t="s">
        <v>288</v>
      </c>
      <c r="E1551" s="97" t="s">
        <v>4</v>
      </c>
      <c r="F1551" s="99" t="s">
        <v>785</v>
      </c>
      <c r="G1551" s="99" t="s">
        <v>2748</v>
      </c>
      <c r="H1551" s="101">
        <v>44237</v>
      </c>
      <c r="I1551" s="101">
        <v>44342</v>
      </c>
      <c r="J1551" s="102" t="s">
        <v>1051</v>
      </c>
      <c r="K1551" s="103"/>
      <c r="L1551" s="99" t="s">
        <v>2183</v>
      </c>
      <c r="M1551" s="105">
        <v>0</v>
      </c>
      <c r="N1551" s="105">
        <v>136.87</v>
      </c>
      <c r="O1551" s="103" t="s">
        <v>2579</v>
      </c>
      <c r="P1551" s="101">
        <v>44342</v>
      </c>
      <c r="Q1551" s="103" t="s">
        <v>2572</v>
      </c>
      <c r="R1551" s="105">
        <v>136.87</v>
      </c>
      <c r="S1551" s="98" t="s">
        <v>414</v>
      </c>
      <c r="T1551" s="97"/>
      <c r="U1551" s="102" t="s">
        <v>11</v>
      </c>
      <c r="V1551" s="102" t="s">
        <v>12</v>
      </c>
      <c r="W1551" s="102" t="s">
        <v>13</v>
      </c>
      <c r="X1551" s="102" t="s">
        <v>14</v>
      </c>
      <c r="Y1551" s="113">
        <v>5600</v>
      </c>
      <c r="Z1551" s="113">
        <v>9231101</v>
      </c>
      <c r="AA1551" s="139">
        <v>6.6081060464146194E-3</v>
      </c>
      <c r="AB1551" s="99" t="s">
        <v>1758</v>
      </c>
    </row>
    <row r="1552" spans="1:28" ht="15" customHeight="1" x14ac:dyDescent="0.25">
      <c r="A1552" s="97" t="s">
        <v>1983</v>
      </c>
      <c r="B1552" s="98">
        <v>1</v>
      </c>
      <c r="C1552" s="99" t="s">
        <v>1574</v>
      </c>
      <c r="D1552" s="97" t="s">
        <v>288</v>
      </c>
      <c r="E1552" s="97" t="s">
        <v>4</v>
      </c>
      <c r="F1552" s="99" t="s">
        <v>785</v>
      </c>
      <c r="G1552" s="99" t="s">
        <v>2748</v>
      </c>
      <c r="H1552" s="101">
        <v>44237</v>
      </c>
      <c r="I1552" s="101">
        <v>44342</v>
      </c>
      <c r="J1552" s="102" t="s">
        <v>1051</v>
      </c>
      <c r="K1552" s="103"/>
      <c r="L1552" s="99" t="s">
        <v>2183</v>
      </c>
      <c r="M1552" s="105">
        <v>0</v>
      </c>
      <c r="N1552" s="105">
        <v>136.87</v>
      </c>
      <c r="O1552" s="103" t="s">
        <v>2580</v>
      </c>
      <c r="P1552" s="101">
        <v>44342</v>
      </c>
      <c r="Q1552" s="103" t="s">
        <v>2572</v>
      </c>
      <c r="R1552" s="105">
        <v>136.87</v>
      </c>
      <c r="S1552" s="98" t="s">
        <v>414</v>
      </c>
      <c r="T1552" s="97"/>
      <c r="U1552" s="102" t="s">
        <v>11</v>
      </c>
      <c r="V1552" s="102" t="s">
        <v>12</v>
      </c>
      <c r="W1552" s="102" t="s">
        <v>13</v>
      </c>
      <c r="X1552" s="102" t="s">
        <v>14</v>
      </c>
      <c r="Y1552" s="113">
        <v>5600</v>
      </c>
      <c r="Z1552" s="113">
        <v>9231101</v>
      </c>
      <c r="AA1552" s="139">
        <v>6.6081060464146194E-3</v>
      </c>
      <c r="AB1552" s="99" t="s">
        <v>1758</v>
      </c>
    </row>
    <row r="1553" spans="1:28" ht="15" customHeight="1" x14ac:dyDescent="0.25">
      <c r="A1553" s="97" t="s">
        <v>1983</v>
      </c>
      <c r="B1553" s="98">
        <v>1</v>
      </c>
      <c r="C1553" s="99" t="s">
        <v>1574</v>
      </c>
      <c r="D1553" s="97" t="s">
        <v>288</v>
      </c>
      <c r="E1553" s="97" t="s">
        <v>4</v>
      </c>
      <c r="F1553" s="99" t="s">
        <v>785</v>
      </c>
      <c r="G1553" s="99" t="s">
        <v>2748</v>
      </c>
      <c r="H1553" s="101">
        <v>44237</v>
      </c>
      <c r="I1553" s="101">
        <v>44342</v>
      </c>
      <c r="J1553" s="102" t="s">
        <v>1051</v>
      </c>
      <c r="K1553" s="103"/>
      <c r="L1553" s="99" t="s">
        <v>2183</v>
      </c>
      <c r="M1553" s="105">
        <v>0</v>
      </c>
      <c r="N1553" s="105">
        <v>273.76</v>
      </c>
      <c r="O1553" s="103" t="s">
        <v>2581</v>
      </c>
      <c r="P1553" s="101">
        <v>44342</v>
      </c>
      <c r="Q1553" s="103" t="s">
        <v>2572</v>
      </c>
      <c r="R1553" s="105">
        <v>273.76</v>
      </c>
      <c r="S1553" s="98" t="s">
        <v>414</v>
      </c>
      <c r="T1553" s="97"/>
      <c r="U1553" s="102" t="s">
        <v>11</v>
      </c>
      <c r="V1553" s="102" t="s">
        <v>12</v>
      </c>
      <c r="W1553" s="102" t="s">
        <v>13</v>
      </c>
      <c r="X1553" s="102" t="s">
        <v>14</v>
      </c>
      <c r="Y1553" s="113">
        <v>5600</v>
      </c>
      <c r="Z1553" s="113">
        <v>9231101</v>
      </c>
      <c r="AA1553" s="139">
        <v>1.3217177696109198E-2</v>
      </c>
      <c r="AB1553" s="99" t="s">
        <v>1758</v>
      </c>
    </row>
    <row r="1554" spans="1:28" ht="15" customHeight="1" x14ac:dyDescent="0.25">
      <c r="A1554" s="97" t="s">
        <v>1983</v>
      </c>
      <c r="B1554" s="98">
        <v>1</v>
      </c>
      <c r="C1554" s="99" t="s">
        <v>1574</v>
      </c>
      <c r="D1554" s="97" t="s">
        <v>288</v>
      </c>
      <c r="E1554" s="97" t="s">
        <v>4</v>
      </c>
      <c r="F1554" s="99" t="s">
        <v>785</v>
      </c>
      <c r="G1554" s="99" t="s">
        <v>2748</v>
      </c>
      <c r="H1554" s="101">
        <v>44237</v>
      </c>
      <c r="I1554" s="101">
        <v>44370</v>
      </c>
      <c r="J1554" s="102" t="s">
        <v>1051</v>
      </c>
      <c r="K1554" s="103"/>
      <c r="L1554" s="99" t="s">
        <v>2183</v>
      </c>
      <c r="M1554" s="105">
        <v>0</v>
      </c>
      <c r="N1554" s="105">
        <v>273.76</v>
      </c>
      <c r="O1554" s="103" t="s">
        <v>2697</v>
      </c>
      <c r="P1554" s="101">
        <v>44370</v>
      </c>
      <c r="Q1554" s="103" t="s">
        <v>2688</v>
      </c>
      <c r="R1554" s="105">
        <v>273.76</v>
      </c>
      <c r="S1554" s="98" t="s">
        <v>414</v>
      </c>
      <c r="T1554" s="97"/>
      <c r="U1554" s="102" t="s">
        <v>11</v>
      </c>
      <c r="V1554" s="102" t="s">
        <v>12</v>
      </c>
      <c r="W1554" s="102" t="s">
        <v>13</v>
      </c>
      <c r="X1554" s="102" t="s">
        <v>14</v>
      </c>
      <c r="Y1554" s="113">
        <v>5600</v>
      </c>
      <c r="Z1554" s="113">
        <v>9231101</v>
      </c>
      <c r="AA1554" s="139">
        <v>1.3217177696109198E-2</v>
      </c>
      <c r="AB1554" s="99" t="s">
        <v>1758</v>
      </c>
    </row>
    <row r="1555" spans="1:28" ht="15" customHeight="1" x14ac:dyDescent="0.25">
      <c r="A1555" s="97" t="s">
        <v>1983</v>
      </c>
      <c r="B1555" s="98">
        <v>1</v>
      </c>
      <c r="C1555" s="99" t="s">
        <v>1574</v>
      </c>
      <c r="D1555" s="97" t="s">
        <v>288</v>
      </c>
      <c r="E1555" s="97" t="s">
        <v>4</v>
      </c>
      <c r="F1555" s="99" t="s">
        <v>785</v>
      </c>
      <c r="G1555" s="99" t="s">
        <v>2748</v>
      </c>
      <c r="H1555" s="101">
        <v>44237</v>
      </c>
      <c r="I1555" s="101">
        <v>44370</v>
      </c>
      <c r="J1555" s="102" t="s">
        <v>1051</v>
      </c>
      <c r="K1555" s="103"/>
      <c r="L1555" s="99" t="s">
        <v>2183</v>
      </c>
      <c r="M1555" s="105">
        <v>0</v>
      </c>
      <c r="N1555" s="105">
        <v>136.87</v>
      </c>
      <c r="O1555" s="103" t="s">
        <v>2698</v>
      </c>
      <c r="P1555" s="101">
        <v>44370</v>
      </c>
      <c r="Q1555" s="103" t="s">
        <v>2688</v>
      </c>
      <c r="R1555" s="105">
        <v>136.87</v>
      </c>
      <c r="S1555" s="98" t="s">
        <v>414</v>
      </c>
      <c r="T1555" s="97"/>
      <c r="U1555" s="102" t="s">
        <v>11</v>
      </c>
      <c r="V1555" s="102" t="s">
        <v>12</v>
      </c>
      <c r="W1555" s="102" t="s">
        <v>13</v>
      </c>
      <c r="X1555" s="102" t="s">
        <v>14</v>
      </c>
      <c r="Y1555" s="113">
        <v>5600</v>
      </c>
      <c r="Z1555" s="113">
        <v>9231101</v>
      </c>
      <c r="AA1555" s="139">
        <v>6.6081060464146194E-3</v>
      </c>
      <c r="AB1555" s="99" t="s">
        <v>1758</v>
      </c>
    </row>
    <row r="1556" spans="1:28" ht="15" customHeight="1" x14ac:dyDescent="0.25">
      <c r="A1556" s="97" t="s">
        <v>1983</v>
      </c>
      <c r="B1556" s="98">
        <v>1</v>
      </c>
      <c r="C1556" s="99" t="s">
        <v>1574</v>
      </c>
      <c r="D1556" s="97" t="s">
        <v>288</v>
      </c>
      <c r="E1556" s="97" t="s">
        <v>4</v>
      </c>
      <c r="F1556" s="99" t="s">
        <v>785</v>
      </c>
      <c r="G1556" s="99" t="s">
        <v>2748</v>
      </c>
      <c r="H1556" s="101">
        <v>44237</v>
      </c>
      <c r="I1556" s="101">
        <v>44370</v>
      </c>
      <c r="J1556" s="102" t="s">
        <v>1051</v>
      </c>
      <c r="K1556" s="103"/>
      <c r="L1556" s="99" t="s">
        <v>2183</v>
      </c>
      <c r="M1556" s="105">
        <v>0</v>
      </c>
      <c r="N1556" s="105">
        <v>273.76</v>
      </c>
      <c r="O1556" s="103" t="s">
        <v>2699</v>
      </c>
      <c r="P1556" s="101">
        <v>44370</v>
      </c>
      <c r="Q1556" s="103" t="s">
        <v>2688</v>
      </c>
      <c r="R1556" s="105">
        <v>273.76</v>
      </c>
      <c r="S1556" s="98" t="s">
        <v>414</v>
      </c>
      <c r="T1556" s="97"/>
      <c r="U1556" s="102" t="s">
        <v>11</v>
      </c>
      <c r="V1556" s="102" t="s">
        <v>12</v>
      </c>
      <c r="W1556" s="102" t="s">
        <v>13</v>
      </c>
      <c r="X1556" s="102" t="s">
        <v>14</v>
      </c>
      <c r="Y1556" s="113">
        <v>5600</v>
      </c>
      <c r="Z1556" s="113">
        <v>9231101</v>
      </c>
      <c r="AA1556" s="139">
        <v>1.3217177696109198E-2</v>
      </c>
      <c r="AB1556" s="99" t="s">
        <v>1758</v>
      </c>
    </row>
    <row r="1557" spans="1:28" ht="15" customHeight="1" x14ac:dyDescent="0.25">
      <c r="A1557" s="97" t="s">
        <v>1983</v>
      </c>
      <c r="B1557" s="98">
        <v>1</v>
      </c>
      <c r="C1557" s="99" t="s">
        <v>1574</v>
      </c>
      <c r="D1557" s="97" t="s">
        <v>288</v>
      </c>
      <c r="E1557" s="97" t="s">
        <v>4</v>
      </c>
      <c r="F1557" s="99" t="s">
        <v>785</v>
      </c>
      <c r="G1557" s="99" t="s">
        <v>2748</v>
      </c>
      <c r="H1557" s="101">
        <v>44237</v>
      </c>
      <c r="I1557" s="101">
        <v>44377</v>
      </c>
      <c r="J1557" s="102" t="s">
        <v>1051</v>
      </c>
      <c r="K1557" s="103"/>
      <c r="L1557" s="104" t="s">
        <v>2183</v>
      </c>
      <c r="M1557" s="105">
        <v>0</v>
      </c>
      <c r="N1557" s="105">
        <v>136.87</v>
      </c>
      <c r="O1557" s="103" t="s">
        <v>2724</v>
      </c>
      <c r="P1557" s="101">
        <v>44377</v>
      </c>
      <c r="Q1557" s="103" t="s">
        <v>2723</v>
      </c>
      <c r="R1557" s="105">
        <v>136.87</v>
      </c>
      <c r="S1557" s="98" t="s">
        <v>414</v>
      </c>
      <c r="T1557" s="97"/>
      <c r="U1557" s="102" t="s">
        <v>11</v>
      </c>
      <c r="V1557" s="102" t="s">
        <v>12</v>
      </c>
      <c r="W1557" s="102" t="s">
        <v>13</v>
      </c>
      <c r="X1557" s="102" t="s">
        <v>14</v>
      </c>
      <c r="Y1557" s="113">
        <v>5600</v>
      </c>
      <c r="Z1557" s="113">
        <v>9231101</v>
      </c>
      <c r="AA1557" s="139">
        <v>6.6081060464146194E-3</v>
      </c>
      <c r="AB1557" s="99" t="s">
        <v>1758</v>
      </c>
    </row>
    <row r="1558" spans="1:28" ht="15" customHeight="1" x14ac:dyDescent="0.25">
      <c r="A1558" s="97" t="s">
        <v>1983</v>
      </c>
      <c r="B1558" s="98">
        <v>1</v>
      </c>
      <c r="C1558" s="99" t="s">
        <v>1574</v>
      </c>
      <c r="D1558" s="99" t="s">
        <v>288</v>
      </c>
      <c r="E1558" s="97" t="s">
        <v>4</v>
      </c>
      <c r="F1558" s="100" t="s">
        <v>785</v>
      </c>
      <c r="G1558" s="99" t="s">
        <v>2748</v>
      </c>
      <c r="H1558" s="101">
        <v>44237</v>
      </c>
      <c r="I1558" s="101">
        <v>44448</v>
      </c>
      <c r="J1558" s="102" t="s">
        <v>2726</v>
      </c>
      <c r="K1558" s="103"/>
      <c r="L1558" s="104" t="s">
        <v>2183</v>
      </c>
      <c r="M1558" s="105">
        <v>0</v>
      </c>
      <c r="N1558" s="106">
        <v>273.76</v>
      </c>
      <c r="O1558" s="103" t="s">
        <v>2960</v>
      </c>
      <c r="P1558" s="101">
        <v>44448</v>
      </c>
      <c r="Q1558" s="103" t="s">
        <v>2948</v>
      </c>
      <c r="R1558" s="106">
        <v>273.76</v>
      </c>
      <c r="S1558" s="98" t="s">
        <v>414</v>
      </c>
      <c r="T1558" s="104"/>
      <c r="U1558" s="102" t="s">
        <v>11</v>
      </c>
      <c r="V1558" s="102" t="s">
        <v>12</v>
      </c>
      <c r="W1558" s="102" t="s">
        <v>13</v>
      </c>
      <c r="X1558" s="102" t="s">
        <v>14</v>
      </c>
      <c r="Y1558" s="108">
        <v>5600</v>
      </c>
      <c r="Z1558" s="108">
        <v>9231101</v>
      </c>
      <c r="AA1558" s="139">
        <v>1.3217177696109198E-2</v>
      </c>
      <c r="AB1558" s="111" t="s">
        <v>1758</v>
      </c>
    </row>
    <row r="1559" spans="1:28" ht="15" customHeight="1" x14ac:dyDescent="0.25">
      <c r="A1559" s="97" t="s">
        <v>1983</v>
      </c>
      <c r="B1559" s="98">
        <v>1</v>
      </c>
      <c r="C1559" s="99" t="s">
        <v>1574</v>
      </c>
      <c r="D1559" s="99" t="s">
        <v>288</v>
      </c>
      <c r="E1559" s="97" t="s">
        <v>4</v>
      </c>
      <c r="F1559" s="99" t="s">
        <v>785</v>
      </c>
      <c r="G1559" s="99" t="s">
        <v>2748</v>
      </c>
      <c r="H1559" s="119">
        <v>44237</v>
      </c>
      <c r="I1559" s="119">
        <v>44448</v>
      </c>
      <c r="J1559" s="102" t="s">
        <v>2726</v>
      </c>
      <c r="K1559" s="103"/>
      <c r="L1559" s="99" t="s">
        <v>2183</v>
      </c>
      <c r="M1559" s="105">
        <v>0</v>
      </c>
      <c r="N1559" s="105">
        <v>136.87</v>
      </c>
      <c r="O1559" s="103" t="s">
        <v>2961</v>
      </c>
      <c r="P1559" s="101">
        <v>44448</v>
      </c>
      <c r="Q1559" s="103" t="s">
        <v>2948</v>
      </c>
      <c r="R1559" s="105">
        <v>136.87</v>
      </c>
      <c r="S1559" s="98" t="s">
        <v>414</v>
      </c>
      <c r="T1559" s="97"/>
      <c r="U1559" s="102" t="s">
        <v>11</v>
      </c>
      <c r="V1559" s="102" t="s">
        <v>12</v>
      </c>
      <c r="W1559" s="102" t="s">
        <v>13</v>
      </c>
      <c r="X1559" s="102" t="s">
        <v>14</v>
      </c>
      <c r="Y1559" s="113">
        <v>5600</v>
      </c>
      <c r="Z1559" s="113">
        <v>9231101</v>
      </c>
      <c r="AA1559" s="139">
        <v>6.6081060464146194E-3</v>
      </c>
      <c r="AB1559" s="99" t="s">
        <v>1758</v>
      </c>
    </row>
    <row r="1560" spans="1:28" ht="15" customHeight="1" x14ac:dyDescent="0.25">
      <c r="A1560" s="97" t="s">
        <v>1983</v>
      </c>
      <c r="B1560" s="98">
        <v>1</v>
      </c>
      <c r="C1560" s="99" t="s">
        <v>1574</v>
      </c>
      <c r="D1560" s="99" t="s">
        <v>288</v>
      </c>
      <c r="E1560" s="97" t="s">
        <v>4</v>
      </c>
      <c r="F1560" s="99" t="s">
        <v>785</v>
      </c>
      <c r="G1560" s="99" t="s">
        <v>2748</v>
      </c>
      <c r="H1560" s="119">
        <v>44237</v>
      </c>
      <c r="I1560" s="119">
        <v>44448</v>
      </c>
      <c r="J1560" s="102" t="s">
        <v>2726</v>
      </c>
      <c r="K1560" s="103" t="s">
        <v>1763</v>
      </c>
      <c r="L1560" s="99" t="s">
        <v>2183</v>
      </c>
      <c r="M1560" s="105">
        <v>0</v>
      </c>
      <c r="N1560" s="105">
        <v>273.76</v>
      </c>
      <c r="O1560" s="103" t="s">
        <v>2962</v>
      </c>
      <c r="P1560" s="101">
        <v>44448</v>
      </c>
      <c r="Q1560" s="103" t="s">
        <v>2948</v>
      </c>
      <c r="R1560" s="105">
        <v>273.76</v>
      </c>
      <c r="S1560" s="98" t="s">
        <v>414</v>
      </c>
      <c r="T1560" s="97"/>
      <c r="U1560" s="102" t="s">
        <v>11</v>
      </c>
      <c r="V1560" s="102" t="s">
        <v>12</v>
      </c>
      <c r="W1560" s="102" t="s">
        <v>13</v>
      </c>
      <c r="X1560" s="102" t="s">
        <v>14</v>
      </c>
      <c r="Y1560" s="113">
        <v>5600</v>
      </c>
      <c r="Z1560" s="113">
        <v>9231101</v>
      </c>
      <c r="AA1560" s="139">
        <v>1.3217177696109198E-2</v>
      </c>
      <c r="AB1560" s="99" t="s">
        <v>3268</v>
      </c>
    </row>
    <row r="1561" spans="1:28" ht="15" customHeight="1" x14ac:dyDescent="0.25">
      <c r="A1561" s="97" t="s">
        <v>1983</v>
      </c>
      <c r="B1561" s="98">
        <v>1</v>
      </c>
      <c r="C1561" s="79" t="s">
        <v>1574</v>
      </c>
      <c r="D1561" s="97" t="s">
        <v>288</v>
      </c>
      <c r="E1561" s="97" t="s">
        <v>4</v>
      </c>
      <c r="F1561" s="99" t="s">
        <v>785</v>
      </c>
      <c r="G1561" s="99" t="s">
        <v>2748</v>
      </c>
      <c r="H1561" s="101">
        <v>43957</v>
      </c>
      <c r="I1561" s="101">
        <v>44377</v>
      </c>
      <c r="J1561" s="102" t="s">
        <v>6</v>
      </c>
      <c r="K1561" s="103"/>
      <c r="L1561" s="104" t="s">
        <v>792</v>
      </c>
      <c r="M1561" s="105">
        <v>0</v>
      </c>
      <c r="N1561" s="105">
        <v>1357.8</v>
      </c>
      <c r="O1561" s="103" t="s">
        <v>2544</v>
      </c>
      <c r="P1561" s="101">
        <v>44006</v>
      </c>
      <c r="Q1561" s="103" t="s">
        <v>943</v>
      </c>
      <c r="R1561" s="105">
        <v>1357.8</v>
      </c>
      <c r="S1561" s="98" t="s">
        <v>414</v>
      </c>
      <c r="T1561" s="97"/>
      <c r="U1561" s="102" t="s">
        <v>11</v>
      </c>
      <c r="V1561" s="102" t="s">
        <v>12</v>
      </c>
      <c r="W1561" s="102" t="s">
        <v>13</v>
      </c>
      <c r="X1561" s="102" t="s">
        <v>14</v>
      </c>
      <c r="Y1561" s="113">
        <v>5600</v>
      </c>
      <c r="Z1561" s="113">
        <v>9231101</v>
      </c>
      <c r="AA1561" s="139">
        <v>0.40789473684210525</v>
      </c>
      <c r="AB1561" s="99" t="s">
        <v>1750</v>
      </c>
    </row>
    <row r="1562" spans="1:28" ht="15" customHeight="1" x14ac:dyDescent="0.25">
      <c r="A1562" s="97" t="s">
        <v>1983</v>
      </c>
      <c r="B1562" s="98">
        <v>1</v>
      </c>
      <c r="C1562" s="79" t="s">
        <v>1574</v>
      </c>
      <c r="D1562" s="97" t="s">
        <v>288</v>
      </c>
      <c r="E1562" s="97" t="s">
        <v>4</v>
      </c>
      <c r="F1562" s="99" t="s">
        <v>785</v>
      </c>
      <c r="G1562" s="99" t="s">
        <v>2748</v>
      </c>
      <c r="H1562" s="101">
        <v>43957</v>
      </c>
      <c r="I1562" s="101">
        <v>44013</v>
      </c>
      <c r="J1562" s="102" t="s">
        <v>1051</v>
      </c>
      <c r="K1562" s="103" t="s">
        <v>788</v>
      </c>
      <c r="L1562" s="104" t="s">
        <v>792</v>
      </c>
      <c r="M1562" s="105">
        <v>0</v>
      </c>
      <c r="N1562" s="105">
        <v>1971</v>
      </c>
      <c r="O1562" s="103" t="s">
        <v>2544</v>
      </c>
      <c r="P1562" s="101">
        <v>44006</v>
      </c>
      <c r="Q1562" s="103" t="s">
        <v>943</v>
      </c>
      <c r="R1562" s="105">
        <v>1971.0000000000002</v>
      </c>
      <c r="S1562" s="98" t="s">
        <v>414</v>
      </c>
      <c r="T1562" s="97"/>
      <c r="U1562" s="102" t="s">
        <v>11</v>
      </c>
      <c r="V1562" s="102" t="s">
        <v>12</v>
      </c>
      <c r="W1562" s="102" t="s">
        <v>13</v>
      </c>
      <c r="X1562" s="102" t="s">
        <v>14</v>
      </c>
      <c r="Y1562" s="113">
        <v>5600</v>
      </c>
      <c r="Z1562" s="113">
        <v>9231101</v>
      </c>
      <c r="AA1562" s="139">
        <v>0.5921052631578948</v>
      </c>
      <c r="AB1562" s="99" t="s">
        <v>1749</v>
      </c>
    </row>
    <row r="1563" spans="1:28" ht="15" customHeight="1" x14ac:dyDescent="0.25">
      <c r="A1563" s="97" t="s">
        <v>1983</v>
      </c>
      <c r="B1563" s="98">
        <v>1</v>
      </c>
      <c r="C1563" s="79" t="s">
        <v>1574</v>
      </c>
      <c r="D1563" s="97" t="s">
        <v>288</v>
      </c>
      <c r="E1563" s="97" t="s">
        <v>4</v>
      </c>
      <c r="F1563" s="99" t="s">
        <v>785</v>
      </c>
      <c r="G1563" s="99" t="s">
        <v>2748</v>
      </c>
      <c r="H1563" s="101">
        <v>43985</v>
      </c>
      <c r="I1563" s="101">
        <v>44061</v>
      </c>
      <c r="J1563" s="102" t="s">
        <v>6</v>
      </c>
      <c r="K1563" s="103"/>
      <c r="L1563" s="104" t="s">
        <v>901</v>
      </c>
      <c r="M1563" s="105">
        <v>0</v>
      </c>
      <c r="N1563" s="105">
        <v>678.9</v>
      </c>
      <c r="O1563" s="103" t="s">
        <v>1144</v>
      </c>
      <c r="P1563" s="101">
        <v>44061</v>
      </c>
      <c r="Q1563" s="103" t="s">
        <v>1143</v>
      </c>
      <c r="R1563" s="105">
        <v>678.9</v>
      </c>
      <c r="S1563" s="98" t="s">
        <v>414</v>
      </c>
      <c r="T1563" s="97"/>
      <c r="U1563" s="102" t="s">
        <v>11</v>
      </c>
      <c r="V1563" s="102" t="s">
        <v>12</v>
      </c>
      <c r="W1563" s="102" t="s">
        <v>13</v>
      </c>
      <c r="X1563" s="102" t="s">
        <v>14</v>
      </c>
      <c r="Y1563" s="113">
        <v>5600</v>
      </c>
      <c r="Z1563" s="113">
        <v>9231101</v>
      </c>
      <c r="AA1563" s="139">
        <v>0.40789473684210525</v>
      </c>
      <c r="AB1563" s="99" t="s">
        <v>1751</v>
      </c>
    </row>
    <row r="1564" spans="1:28" ht="15" customHeight="1" x14ac:dyDescent="0.25">
      <c r="A1564" s="97" t="s">
        <v>1983</v>
      </c>
      <c r="B1564" s="98">
        <v>1</v>
      </c>
      <c r="C1564" s="79" t="s">
        <v>1574</v>
      </c>
      <c r="D1564" s="97" t="s">
        <v>288</v>
      </c>
      <c r="E1564" s="97" t="s">
        <v>4</v>
      </c>
      <c r="F1564" s="99" t="s">
        <v>785</v>
      </c>
      <c r="G1564" s="99" t="s">
        <v>2748</v>
      </c>
      <c r="H1564" s="101">
        <v>43985</v>
      </c>
      <c r="I1564" s="101">
        <v>44061</v>
      </c>
      <c r="J1564" s="102" t="s">
        <v>1051</v>
      </c>
      <c r="K1564" s="103" t="s">
        <v>877</v>
      </c>
      <c r="L1564" s="104" t="s">
        <v>901</v>
      </c>
      <c r="M1564" s="105">
        <v>0</v>
      </c>
      <c r="N1564" s="105">
        <v>985.50000000000011</v>
      </c>
      <c r="O1564" s="103" t="s">
        <v>1144</v>
      </c>
      <c r="P1564" s="101">
        <v>44061</v>
      </c>
      <c r="Q1564" s="103" t="s">
        <v>1143</v>
      </c>
      <c r="R1564" s="105">
        <v>985.5</v>
      </c>
      <c r="S1564" s="98" t="s">
        <v>414</v>
      </c>
      <c r="T1564" s="97"/>
      <c r="U1564" s="102" t="s">
        <v>11</v>
      </c>
      <c r="V1564" s="102" t="s">
        <v>12</v>
      </c>
      <c r="W1564" s="102" t="s">
        <v>13</v>
      </c>
      <c r="X1564" s="102" t="s">
        <v>14</v>
      </c>
      <c r="Y1564" s="113">
        <v>5600</v>
      </c>
      <c r="Z1564" s="113">
        <v>9231101</v>
      </c>
      <c r="AA1564" s="139">
        <v>0.59210526315789469</v>
      </c>
      <c r="AB1564" s="99" t="s">
        <v>1751</v>
      </c>
    </row>
    <row r="1565" spans="1:28" ht="15" customHeight="1" x14ac:dyDescent="0.25">
      <c r="A1565" s="97" t="s">
        <v>1983</v>
      </c>
      <c r="B1565" s="98">
        <v>1</v>
      </c>
      <c r="C1565" s="79" t="s">
        <v>1574</v>
      </c>
      <c r="D1565" s="97" t="s">
        <v>288</v>
      </c>
      <c r="E1565" s="97" t="s">
        <v>4</v>
      </c>
      <c r="F1565" s="99" t="s">
        <v>785</v>
      </c>
      <c r="G1565" s="99" t="s">
        <v>2748</v>
      </c>
      <c r="H1565" s="101">
        <v>44113</v>
      </c>
      <c r="I1565" s="101">
        <v>44627</v>
      </c>
      <c r="J1565" s="102" t="s">
        <v>2726</v>
      </c>
      <c r="K1565" s="103"/>
      <c r="L1565" s="104" t="s">
        <v>1331</v>
      </c>
      <c r="M1565" s="105">
        <v>1664.4</v>
      </c>
      <c r="N1565" s="105">
        <v>1664.4</v>
      </c>
      <c r="O1565" s="103"/>
      <c r="P1565" s="101"/>
      <c r="Q1565" s="103"/>
      <c r="R1565" s="105">
        <v>0</v>
      </c>
      <c r="S1565" s="98" t="s">
        <v>414</v>
      </c>
      <c r="T1565" s="97"/>
      <c r="U1565" s="102" t="s">
        <v>11</v>
      </c>
      <c r="V1565" s="102" t="s">
        <v>12</v>
      </c>
      <c r="W1565" s="102" t="s">
        <v>13</v>
      </c>
      <c r="X1565" s="102" t="s">
        <v>14</v>
      </c>
      <c r="Y1565" s="113">
        <v>5600</v>
      </c>
      <c r="Z1565" s="113">
        <v>9231101</v>
      </c>
      <c r="AA1565" s="139">
        <v>0</v>
      </c>
      <c r="AB1565" s="99" t="s">
        <v>1752</v>
      </c>
    </row>
    <row r="1566" spans="1:28" ht="15" customHeight="1" x14ac:dyDescent="0.25">
      <c r="A1566" s="97" t="s">
        <v>1983</v>
      </c>
      <c r="B1566" s="98">
        <v>1</v>
      </c>
      <c r="C1566" s="79" t="s">
        <v>1574</v>
      </c>
      <c r="D1566" s="99" t="s">
        <v>288</v>
      </c>
      <c r="E1566" s="97" t="s">
        <v>4</v>
      </c>
      <c r="F1566" s="100" t="s">
        <v>785</v>
      </c>
      <c r="G1566" s="99" t="s">
        <v>2748</v>
      </c>
      <c r="H1566" s="101">
        <v>44113</v>
      </c>
      <c r="I1566" s="101">
        <v>44627</v>
      </c>
      <c r="J1566" s="102" t="s">
        <v>2726</v>
      </c>
      <c r="K1566" s="103" t="s">
        <v>1289</v>
      </c>
      <c r="L1566" s="104" t="s">
        <v>1331</v>
      </c>
      <c r="M1566" s="105">
        <v>-1664.4</v>
      </c>
      <c r="N1566" s="106">
        <v>-1664.4</v>
      </c>
      <c r="O1566" s="103"/>
      <c r="P1566" s="101"/>
      <c r="Q1566" s="103"/>
      <c r="R1566" s="106">
        <v>0</v>
      </c>
      <c r="S1566" s="110" t="s">
        <v>414</v>
      </c>
      <c r="T1566" s="104"/>
      <c r="U1566" s="102" t="s">
        <v>11</v>
      </c>
      <c r="V1566" s="102" t="s">
        <v>12</v>
      </c>
      <c r="W1566" s="102" t="s">
        <v>13</v>
      </c>
      <c r="X1566" s="102" t="s">
        <v>14</v>
      </c>
      <c r="Y1566" s="108">
        <v>5600</v>
      </c>
      <c r="Z1566" s="108">
        <v>9231101</v>
      </c>
      <c r="AA1566" s="139">
        <v>0</v>
      </c>
      <c r="AB1566" s="111" t="s">
        <v>3225</v>
      </c>
    </row>
    <row r="1567" spans="1:28" ht="15" customHeight="1" x14ac:dyDescent="0.25">
      <c r="A1567" s="97" t="s">
        <v>1981</v>
      </c>
      <c r="B1567" s="98">
        <v>1</v>
      </c>
      <c r="C1567" s="79" t="s">
        <v>1566</v>
      </c>
      <c r="D1567" s="97" t="s">
        <v>288</v>
      </c>
      <c r="E1567" s="97" t="s">
        <v>4</v>
      </c>
      <c r="F1567" s="99" t="s">
        <v>591</v>
      </c>
      <c r="G1567" s="99" t="s">
        <v>1231</v>
      </c>
      <c r="H1567" s="101">
        <v>43936</v>
      </c>
      <c r="I1567" s="101">
        <v>43985</v>
      </c>
      <c r="J1567" s="102" t="s">
        <v>6</v>
      </c>
      <c r="K1567" s="103" t="s">
        <v>727</v>
      </c>
      <c r="L1567" s="104" t="s">
        <v>734</v>
      </c>
      <c r="M1567" s="105">
        <v>0</v>
      </c>
      <c r="N1567" s="105">
        <v>2530</v>
      </c>
      <c r="O1567" s="103" t="s">
        <v>882</v>
      </c>
      <c r="P1567" s="101">
        <v>43985</v>
      </c>
      <c r="Q1567" s="103" t="s">
        <v>880</v>
      </c>
      <c r="R1567" s="105">
        <v>2530</v>
      </c>
      <c r="S1567" s="98" t="s">
        <v>414</v>
      </c>
      <c r="T1567" s="97"/>
      <c r="U1567" s="102" t="s">
        <v>11</v>
      </c>
      <c r="V1567" s="102" t="s">
        <v>12</v>
      </c>
      <c r="W1567" s="102" t="s">
        <v>13</v>
      </c>
      <c r="X1567" s="102" t="s">
        <v>14</v>
      </c>
      <c r="Y1567" s="113">
        <v>5850</v>
      </c>
      <c r="Z1567" s="113">
        <v>9231101</v>
      </c>
      <c r="AA1567" s="139">
        <v>1</v>
      </c>
      <c r="AB1567" s="99" t="s">
        <v>1197</v>
      </c>
    </row>
    <row r="1568" spans="1:28" ht="15" customHeight="1" x14ac:dyDescent="0.25">
      <c r="A1568" s="97" t="s">
        <v>1981</v>
      </c>
      <c r="B1568" s="98">
        <v>1</v>
      </c>
      <c r="C1568" s="79" t="s">
        <v>1566</v>
      </c>
      <c r="D1568" s="97" t="s">
        <v>288</v>
      </c>
      <c r="E1568" s="97" t="s">
        <v>4</v>
      </c>
      <c r="F1568" s="97" t="s">
        <v>591</v>
      </c>
      <c r="G1568" s="97" t="s">
        <v>1232</v>
      </c>
      <c r="H1568" s="101">
        <v>44018</v>
      </c>
      <c r="I1568" s="101">
        <v>44117</v>
      </c>
      <c r="J1568" s="102" t="s">
        <v>1051</v>
      </c>
      <c r="K1568" s="103"/>
      <c r="L1568" s="104" t="s">
        <v>1076</v>
      </c>
      <c r="M1568" s="105">
        <v>0</v>
      </c>
      <c r="N1568" s="114">
        <v>3975</v>
      </c>
      <c r="O1568" s="103" t="s">
        <v>1311</v>
      </c>
      <c r="P1568" s="101">
        <v>44117</v>
      </c>
      <c r="Q1568" s="103" t="s">
        <v>1304</v>
      </c>
      <c r="R1568" s="106">
        <v>3975</v>
      </c>
      <c r="S1568" s="98" t="s">
        <v>414</v>
      </c>
      <c r="T1568" s="103"/>
      <c r="U1568" s="102" t="s">
        <v>11</v>
      </c>
      <c r="V1568" s="102" t="s">
        <v>12</v>
      </c>
      <c r="W1568" s="102" t="s">
        <v>13</v>
      </c>
      <c r="X1568" s="102" t="s">
        <v>14</v>
      </c>
      <c r="Y1568" s="113">
        <v>5850</v>
      </c>
      <c r="Z1568" s="113">
        <v>9231101</v>
      </c>
      <c r="AA1568" s="139">
        <v>0.49074074074074076</v>
      </c>
      <c r="AB1568" s="115" t="s">
        <v>1670</v>
      </c>
    </row>
    <row r="1569" spans="1:28" ht="15" customHeight="1" x14ac:dyDescent="0.25">
      <c r="A1569" s="97" t="s">
        <v>1981</v>
      </c>
      <c r="B1569" s="98">
        <v>1</v>
      </c>
      <c r="C1569" s="79" t="s">
        <v>1566</v>
      </c>
      <c r="D1569" s="97" t="s">
        <v>288</v>
      </c>
      <c r="E1569" s="97" t="s">
        <v>4</v>
      </c>
      <c r="F1569" s="97" t="s">
        <v>591</v>
      </c>
      <c r="G1569" s="97" t="s">
        <v>1232</v>
      </c>
      <c r="H1569" s="101">
        <v>44018</v>
      </c>
      <c r="I1569" s="101">
        <v>44942</v>
      </c>
      <c r="J1569" s="102" t="s">
        <v>2726</v>
      </c>
      <c r="K1569" s="103" t="s">
        <v>1075</v>
      </c>
      <c r="L1569" s="104" t="s">
        <v>1076</v>
      </c>
      <c r="M1569" s="105">
        <v>4125</v>
      </c>
      <c r="N1569" s="114">
        <v>4125</v>
      </c>
      <c r="O1569" s="103"/>
      <c r="P1569" s="101"/>
      <c r="Q1569" s="103"/>
      <c r="R1569" s="106">
        <v>0</v>
      </c>
      <c r="S1569" s="98" t="s">
        <v>414</v>
      </c>
      <c r="T1569" s="103"/>
      <c r="U1569" s="102" t="s">
        <v>11</v>
      </c>
      <c r="V1569" s="102" t="s">
        <v>12</v>
      </c>
      <c r="W1569" s="102" t="s">
        <v>13</v>
      </c>
      <c r="X1569" s="102" t="s">
        <v>14</v>
      </c>
      <c r="Y1569" s="113">
        <v>5850</v>
      </c>
      <c r="Z1569" s="113">
        <v>9231101</v>
      </c>
      <c r="AA1569" s="139">
        <v>0</v>
      </c>
      <c r="AB1569" s="115" t="s">
        <v>1670</v>
      </c>
    </row>
    <row r="1570" spans="1:28" ht="15" customHeight="1" x14ac:dyDescent="0.25">
      <c r="A1570" s="97" t="s">
        <v>1976</v>
      </c>
      <c r="B1570" s="98">
        <v>1</v>
      </c>
      <c r="C1570" s="79" t="s">
        <v>318</v>
      </c>
      <c r="D1570" s="97" t="s">
        <v>288</v>
      </c>
      <c r="E1570" s="97" t="s">
        <v>4</v>
      </c>
      <c r="F1570" s="97" t="s">
        <v>892</v>
      </c>
      <c r="G1570" s="97" t="s">
        <v>318</v>
      </c>
      <c r="H1570" s="101">
        <v>43986</v>
      </c>
      <c r="I1570" s="101">
        <v>44043</v>
      </c>
      <c r="J1570" s="102" t="s">
        <v>6</v>
      </c>
      <c r="K1570" s="103"/>
      <c r="L1570" s="104" t="s">
        <v>1042</v>
      </c>
      <c r="M1570" s="105">
        <v>0</v>
      </c>
      <c r="N1570" s="114">
        <v>496863.78</v>
      </c>
      <c r="O1570" s="103" t="s">
        <v>483</v>
      </c>
      <c r="P1570" s="101">
        <v>44043</v>
      </c>
      <c r="Q1570" s="103" t="s">
        <v>1089</v>
      </c>
      <c r="R1570" s="106">
        <v>496863.78</v>
      </c>
      <c r="S1570" s="98" t="s">
        <v>414</v>
      </c>
      <c r="T1570" s="103"/>
      <c r="U1570" s="102" t="s">
        <v>11</v>
      </c>
      <c r="V1570" s="102" t="s">
        <v>12</v>
      </c>
      <c r="W1570" s="102" t="s">
        <v>13</v>
      </c>
      <c r="X1570" s="102" t="s">
        <v>14</v>
      </c>
      <c r="Y1570" s="113">
        <v>6250</v>
      </c>
      <c r="Z1570" s="113">
        <v>9231101</v>
      </c>
      <c r="AA1570" s="139">
        <v>0.22687843835616439</v>
      </c>
      <c r="AB1570" s="115" t="s">
        <v>1108</v>
      </c>
    </row>
    <row r="1571" spans="1:28" ht="15" customHeight="1" x14ac:dyDescent="0.25">
      <c r="A1571" s="97" t="s">
        <v>1976</v>
      </c>
      <c r="B1571" s="98">
        <v>1</v>
      </c>
      <c r="C1571" s="79" t="s">
        <v>318</v>
      </c>
      <c r="D1571" s="97" t="s">
        <v>288</v>
      </c>
      <c r="E1571" s="97" t="s">
        <v>4</v>
      </c>
      <c r="F1571" s="97" t="s">
        <v>892</v>
      </c>
      <c r="G1571" s="99" t="s">
        <v>318</v>
      </c>
      <c r="H1571" s="101">
        <v>43986</v>
      </c>
      <c r="I1571" s="101">
        <v>44061</v>
      </c>
      <c r="J1571" s="102" t="s">
        <v>6</v>
      </c>
      <c r="K1571" s="103"/>
      <c r="L1571" s="97" t="s">
        <v>1042</v>
      </c>
      <c r="M1571" s="105">
        <v>0</v>
      </c>
      <c r="N1571" s="114">
        <v>26150.720000000001</v>
      </c>
      <c r="O1571" s="103" t="s">
        <v>718</v>
      </c>
      <c r="P1571" s="101">
        <v>44061</v>
      </c>
      <c r="Q1571" s="103" t="s">
        <v>1146</v>
      </c>
      <c r="R1571" s="106">
        <v>26150.720000000001</v>
      </c>
      <c r="S1571" s="98" t="s">
        <v>414</v>
      </c>
      <c r="T1571" s="103"/>
      <c r="U1571" s="102" t="s">
        <v>11</v>
      </c>
      <c r="V1571" s="102" t="s">
        <v>12</v>
      </c>
      <c r="W1571" s="102" t="s">
        <v>13</v>
      </c>
      <c r="X1571" s="102" t="s">
        <v>14</v>
      </c>
      <c r="Y1571" s="113">
        <v>6250</v>
      </c>
      <c r="Z1571" s="113">
        <v>9231101</v>
      </c>
      <c r="AA1571" s="139">
        <v>1.194096803652968E-2</v>
      </c>
      <c r="AB1571" s="99" t="s">
        <v>1108</v>
      </c>
    </row>
    <row r="1572" spans="1:28" ht="15" customHeight="1" x14ac:dyDescent="0.25">
      <c r="A1572" s="97" t="s">
        <v>1976</v>
      </c>
      <c r="B1572" s="98">
        <v>1</v>
      </c>
      <c r="C1572" s="79" t="s">
        <v>318</v>
      </c>
      <c r="D1572" s="97" t="s">
        <v>288</v>
      </c>
      <c r="E1572" s="97" t="s">
        <v>4</v>
      </c>
      <c r="F1572" s="97" t="s">
        <v>892</v>
      </c>
      <c r="G1572" s="97" t="s">
        <v>318</v>
      </c>
      <c r="H1572" s="101">
        <v>43986</v>
      </c>
      <c r="I1572" s="101">
        <v>44061</v>
      </c>
      <c r="J1572" s="102" t="s">
        <v>1051</v>
      </c>
      <c r="K1572" s="103"/>
      <c r="L1572" s="104" t="s">
        <v>1042</v>
      </c>
      <c r="M1572" s="105">
        <v>0</v>
      </c>
      <c r="N1572" s="114">
        <v>565926.80000000005</v>
      </c>
      <c r="O1572" s="103" t="s">
        <v>718</v>
      </c>
      <c r="P1572" s="101">
        <v>44061</v>
      </c>
      <c r="Q1572" s="103" t="s">
        <v>1146</v>
      </c>
      <c r="R1572" s="106">
        <v>565926.80000000005</v>
      </c>
      <c r="S1572" s="98" t="s">
        <v>414</v>
      </c>
      <c r="T1572" s="103"/>
      <c r="U1572" s="102" t="s">
        <v>11</v>
      </c>
      <c r="V1572" s="102" t="s">
        <v>12</v>
      </c>
      <c r="W1572" s="102" t="s">
        <v>13</v>
      </c>
      <c r="X1572" s="102" t="s">
        <v>14</v>
      </c>
      <c r="Y1572" s="113">
        <v>6250</v>
      </c>
      <c r="Z1572" s="113">
        <v>9231101</v>
      </c>
      <c r="AA1572" s="139">
        <v>0.25841406392694066</v>
      </c>
      <c r="AB1572" s="115" t="s">
        <v>1108</v>
      </c>
    </row>
    <row r="1573" spans="1:28" ht="15" customHeight="1" x14ac:dyDescent="0.25">
      <c r="A1573" s="97" t="s">
        <v>1976</v>
      </c>
      <c r="B1573" s="98">
        <v>1</v>
      </c>
      <c r="C1573" s="79" t="s">
        <v>318</v>
      </c>
      <c r="D1573" s="97" t="s">
        <v>288</v>
      </c>
      <c r="E1573" s="99" t="s">
        <v>4</v>
      </c>
      <c r="F1573" s="99" t="s">
        <v>892</v>
      </c>
      <c r="G1573" s="99" t="s">
        <v>318</v>
      </c>
      <c r="H1573" s="101">
        <v>43986</v>
      </c>
      <c r="I1573" s="101">
        <v>44102</v>
      </c>
      <c r="J1573" s="102" t="s">
        <v>1051</v>
      </c>
      <c r="K1573" s="97"/>
      <c r="L1573" s="99" t="s">
        <v>1042</v>
      </c>
      <c r="M1573" s="105">
        <v>0</v>
      </c>
      <c r="N1573" s="105">
        <v>301087.74</v>
      </c>
      <c r="O1573" s="103" t="s">
        <v>760</v>
      </c>
      <c r="P1573" s="101">
        <v>44102</v>
      </c>
      <c r="Q1573" s="103" t="s">
        <v>1278</v>
      </c>
      <c r="R1573" s="105">
        <v>301087.74</v>
      </c>
      <c r="S1573" s="110" t="s">
        <v>414</v>
      </c>
      <c r="T1573" s="97"/>
      <c r="U1573" s="102" t="s">
        <v>11</v>
      </c>
      <c r="V1573" s="102" t="s">
        <v>12</v>
      </c>
      <c r="W1573" s="102" t="s">
        <v>13</v>
      </c>
      <c r="X1573" s="102" t="s">
        <v>14</v>
      </c>
      <c r="Y1573" s="113">
        <v>6250</v>
      </c>
      <c r="Z1573" s="113">
        <v>9231101</v>
      </c>
      <c r="AA1573" s="139">
        <v>0.13748298630136985</v>
      </c>
      <c r="AB1573" s="104" t="s">
        <v>1108</v>
      </c>
    </row>
    <row r="1574" spans="1:28" ht="15" customHeight="1" x14ac:dyDescent="0.25">
      <c r="A1574" s="97" t="s">
        <v>1976</v>
      </c>
      <c r="B1574" s="98">
        <v>1</v>
      </c>
      <c r="C1574" s="79" t="s">
        <v>318</v>
      </c>
      <c r="D1574" s="99" t="s">
        <v>288</v>
      </c>
      <c r="E1574" s="97" t="s">
        <v>4</v>
      </c>
      <c r="F1574" s="100" t="s">
        <v>892</v>
      </c>
      <c r="G1574" s="99" t="s">
        <v>318</v>
      </c>
      <c r="H1574" s="101">
        <v>43986</v>
      </c>
      <c r="I1574" s="101">
        <v>44144</v>
      </c>
      <c r="J1574" s="102" t="s">
        <v>1051</v>
      </c>
      <c r="K1574" s="103"/>
      <c r="L1574" s="104" t="s">
        <v>1042</v>
      </c>
      <c r="M1574" s="105">
        <v>0</v>
      </c>
      <c r="N1574" s="106">
        <v>282947.52</v>
      </c>
      <c r="O1574" s="103" t="s">
        <v>867</v>
      </c>
      <c r="P1574" s="101">
        <v>44144</v>
      </c>
      <c r="Q1574" s="103" t="s">
        <v>1413</v>
      </c>
      <c r="R1574" s="106">
        <v>282947.52</v>
      </c>
      <c r="S1574" s="110" t="s">
        <v>414</v>
      </c>
      <c r="T1574" s="104"/>
      <c r="U1574" s="102" t="s">
        <v>11</v>
      </c>
      <c r="V1574" s="102" t="s">
        <v>12</v>
      </c>
      <c r="W1574" s="102" t="s">
        <v>13</v>
      </c>
      <c r="X1574" s="102" t="s">
        <v>14</v>
      </c>
      <c r="Y1574" s="108">
        <v>6250</v>
      </c>
      <c r="Z1574" s="108">
        <v>9231101</v>
      </c>
      <c r="AA1574" s="139">
        <v>0.12919978082191783</v>
      </c>
      <c r="AB1574" s="111" t="s">
        <v>1108</v>
      </c>
    </row>
    <row r="1575" spans="1:28" ht="15" customHeight="1" x14ac:dyDescent="0.25">
      <c r="A1575" s="97" t="s">
        <v>1976</v>
      </c>
      <c r="B1575" s="98">
        <v>1</v>
      </c>
      <c r="C1575" s="79" t="s">
        <v>318</v>
      </c>
      <c r="D1575" s="99" t="s">
        <v>288</v>
      </c>
      <c r="E1575" s="97" t="s">
        <v>4</v>
      </c>
      <c r="F1575" s="100" t="s">
        <v>892</v>
      </c>
      <c r="G1575" s="99" t="s">
        <v>318</v>
      </c>
      <c r="H1575" s="101">
        <v>43986</v>
      </c>
      <c r="I1575" s="101">
        <v>44211</v>
      </c>
      <c r="J1575" s="102" t="s">
        <v>1051</v>
      </c>
      <c r="K1575" s="103"/>
      <c r="L1575" s="104" t="s">
        <v>1042</v>
      </c>
      <c r="M1575" s="105">
        <v>0</v>
      </c>
      <c r="N1575" s="106">
        <v>177129.4</v>
      </c>
      <c r="O1575" s="103" t="s">
        <v>1085</v>
      </c>
      <c r="P1575" s="101">
        <v>44211</v>
      </c>
      <c r="Q1575" s="103" t="s">
        <v>1632</v>
      </c>
      <c r="R1575" s="106">
        <v>177129.4</v>
      </c>
      <c r="S1575" s="110" t="s">
        <v>414</v>
      </c>
      <c r="T1575" s="104"/>
      <c r="U1575" s="102" t="s">
        <v>11</v>
      </c>
      <c r="V1575" s="102" t="s">
        <v>12</v>
      </c>
      <c r="W1575" s="102" t="s">
        <v>13</v>
      </c>
      <c r="X1575" s="102" t="s">
        <v>14</v>
      </c>
      <c r="Y1575" s="108">
        <v>6250</v>
      </c>
      <c r="Z1575" s="108">
        <v>9231101</v>
      </c>
      <c r="AA1575" s="139">
        <v>8.0881004566210044E-2</v>
      </c>
      <c r="AB1575" s="111" t="s">
        <v>1108</v>
      </c>
    </row>
    <row r="1576" spans="1:28" ht="15" customHeight="1" x14ac:dyDescent="0.25">
      <c r="A1576" s="97" t="s">
        <v>1976</v>
      </c>
      <c r="B1576" s="98">
        <v>1</v>
      </c>
      <c r="C1576" s="79" t="s">
        <v>318</v>
      </c>
      <c r="D1576" s="97" t="s">
        <v>288</v>
      </c>
      <c r="E1576" s="97" t="s">
        <v>4</v>
      </c>
      <c r="F1576" s="97" t="s">
        <v>892</v>
      </c>
      <c r="G1576" s="99" t="s">
        <v>318</v>
      </c>
      <c r="H1576" s="101">
        <v>43986</v>
      </c>
      <c r="I1576" s="101">
        <v>44216</v>
      </c>
      <c r="J1576" s="102" t="s">
        <v>1051</v>
      </c>
      <c r="K1576" s="103"/>
      <c r="L1576" s="99" t="s">
        <v>1042</v>
      </c>
      <c r="M1576" s="105">
        <v>0</v>
      </c>
      <c r="N1576" s="114">
        <v>71383.63</v>
      </c>
      <c r="O1576" s="103" t="s">
        <v>1087</v>
      </c>
      <c r="P1576" s="101">
        <v>44216</v>
      </c>
      <c r="Q1576" s="103" t="s">
        <v>1646</v>
      </c>
      <c r="R1576" s="105">
        <v>71383.63</v>
      </c>
      <c r="S1576" s="102" t="s">
        <v>414</v>
      </c>
      <c r="T1576" s="103"/>
      <c r="U1576" s="102" t="s">
        <v>11</v>
      </c>
      <c r="V1576" s="102" t="s">
        <v>12</v>
      </c>
      <c r="W1576" s="102" t="s">
        <v>13</v>
      </c>
      <c r="X1576" s="102" t="s">
        <v>14</v>
      </c>
      <c r="Y1576" s="113">
        <v>6250</v>
      </c>
      <c r="Z1576" s="113">
        <v>9231101</v>
      </c>
      <c r="AA1576" s="139">
        <v>3.2595264840182651E-2</v>
      </c>
      <c r="AB1576" s="104" t="s">
        <v>1108</v>
      </c>
    </row>
    <row r="1577" spans="1:28" ht="15" customHeight="1" x14ac:dyDescent="0.25">
      <c r="A1577" s="97" t="s">
        <v>1976</v>
      </c>
      <c r="B1577" s="98">
        <v>1</v>
      </c>
      <c r="C1577" s="79" t="s">
        <v>318</v>
      </c>
      <c r="D1577" s="97" t="s">
        <v>288</v>
      </c>
      <c r="E1577" s="97" t="s">
        <v>4</v>
      </c>
      <c r="F1577" s="97" t="s">
        <v>892</v>
      </c>
      <c r="G1577" s="99" t="s">
        <v>318</v>
      </c>
      <c r="H1577" s="101">
        <v>43986</v>
      </c>
      <c r="I1577" s="101">
        <v>44271</v>
      </c>
      <c r="J1577" s="102" t="s">
        <v>1051</v>
      </c>
      <c r="K1577" s="103"/>
      <c r="L1577" s="99" t="s">
        <v>1042</v>
      </c>
      <c r="M1577" s="105">
        <v>0</v>
      </c>
      <c r="N1577" s="114">
        <v>107716.68</v>
      </c>
      <c r="O1577" s="103" t="s">
        <v>1190</v>
      </c>
      <c r="P1577" s="101">
        <v>44271</v>
      </c>
      <c r="Q1577" s="103" t="s">
        <v>2189</v>
      </c>
      <c r="R1577" s="105">
        <v>107716.68</v>
      </c>
      <c r="S1577" s="102" t="s">
        <v>414</v>
      </c>
      <c r="T1577" s="103"/>
      <c r="U1577" s="102" t="s">
        <v>11</v>
      </c>
      <c r="V1577" s="102" t="s">
        <v>12</v>
      </c>
      <c r="W1577" s="102" t="s">
        <v>13</v>
      </c>
      <c r="X1577" s="102" t="s">
        <v>14</v>
      </c>
      <c r="Y1577" s="113">
        <v>6250</v>
      </c>
      <c r="Z1577" s="113">
        <v>9231101</v>
      </c>
      <c r="AA1577" s="139">
        <v>4.9185698630136984E-2</v>
      </c>
      <c r="AB1577" s="104" t="s">
        <v>1108</v>
      </c>
    </row>
    <row r="1578" spans="1:28" ht="15" customHeight="1" x14ac:dyDescent="0.25">
      <c r="A1578" s="97" t="s">
        <v>1976</v>
      </c>
      <c r="B1578" s="98">
        <v>1</v>
      </c>
      <c r="C1578" s="79" t="s">
        <v>318</v>
      </c>
      <c r="D1578" s="97" t="s">
        <v>288</v>
      </c>
      <c r="E1578" s="97" t="s">
        <v>4</v>
      </c>
      <c r="F1578" s="97" t="s">
        <v>892</v>
      </c>
      <c r="G1578" s="99" t="s">
        <v>318</v>
      </c>
      <c r="H1578" s="101">
        <v>43986</v>
      </c>
      <c r="I1578" s="101">
        <v>44337</v>
      </c>
      <c r="J1578" s="102" t="s">
        <v>1051</v>
      </c>
      <c r="K1578" s="103"/>
      <c r="L1578" s="99" t="s">
        <v>1042</v>
      </c>
      <c r="M1578" s="105">
        <v>0</v>
      </c>
      <c r="N1578" s="114">
        <v>37289.79</v>
      </c>
      <c r="O1578" s="103" t="s">
        <v>1326</v>
      </c>
      <c r="P1578" s="101">
        <v>44337</v>
      </c>
      <c r="Q1578" s="103" t="s">
        <v>2546</v>
      </c>
      <c r="R1578" s="105">
        <v>37289.79</v>
      </c>
      <c r="S1578" s="102" t="s">
        <v>414</v>
      </c>
      <c r="T1578" s="103"/>
      <c r="U1578" s="102" t="s">
        <v>11</v>
      </c>
      <c r="V1578" s="102" t="s">
        <v>12</v>
      </c>
      <c r="W1578" s="102" t="s">
        <v>13</v>
      </c>
      <c r="X1578" s="102" t="s">
        <v>14</v>
      </c>
      <c r="Y1578" s="113">
        <v>6250</v>
      </c>
      <c r="Z1578" s="113">
        <v>9231101</v>
      </c>
      <c r="AA1578" s="139">
        <v>1.7027301369863013E-2</v>
      </c>
      <c r="AB1578" s="104" t="s">
        <v>1108</v>
      </c>
    </row>
    <row r="1579" spans="1:28" ht="15" customHeight="1" x14ac:dyDescent="0.25">
      <c r="A1579" s="97" t="s">
        <v>1976</v>
      </c>
      <c r="B1579" s="98">
        <v>1</v>
      </c>
      <c r="C1579" s="99" t="s">
        <v>318</v>
      </c>
      <c r="D1579" s="97" t="s">
        <v>288</v>
      </c>
      <c r="E1579" s="97" t="s">
        <v>4</v>
      </c>
      <c r="F1579" s="99" t="s">
        <v>892</v>
      </c>
      <c r="G1579" s="99" t="s">
        <v>318</v>
      </c>
      <c r="H1579" s="101">
        <v>43986</v>
      </c>
      <c r="I1579" s="101">
        <v>45138</v>
      </c>
      <c r="J1579" s="102" t="s">
        <v>2726</v>
      </c>
      <c r="K1579" s="103" t="s">
        <v>893</v>
      </c>
      <c r="L1579" s="99" t="s">
        <v>1042</v>
      </c>
      <c r="M1579" s="105">
        <v>123503.94000000018</v>
      </c>
      <c r="N1579" s="105">
        <v>123503.94000000018</v>
      </c>
      <c r="O1579" s="103"/>
      <c r="P1579" s="101"/>
      <c r="Q1579" s="103"/>
      <c r="R1579" s="105">
        <v>0</v>
      </c>
      <c r="S1579" s="102" t="s">
        <v>414</v>
      </c>
      <c r="T1579" s="97"/>
      <c r="U1579" s="102" t="s">
        <v>11</v>
      </c>
      <c r="V1579" s="102" t="s">
        <v>12</v>
      </c>
      <c r="W1579" s="102" t="s">
        <v>13</v>
      </c>
      <c r="X1579" s="102" t="s">
        <v>14</v>
      </c>
      <c r="Y1579" s="113">
        <v>6250</v>
      </c>
      <c r="Z1579" s="113">
        <v>9231101</v>
      </c>
      <c r="AA1579" s="139">
        <v>0</v>
      </c>
      <c r="AB1579" s="99" t="s">
        <v>1108</v>
      </c>
    </row>
    <row r="1580" spans="1:28" ht="15" customHeight="1" x14ac:dyDescent="0.25">
      <c r="A1580" s="97" t="s">
        <v>1985</v>
      </c>
      <c r="B1580" s="98">
        <v>1</v>
      </c>
      <c r="C1580" s="99" t="s">
        <v>1562</v>
      </c>
      <c r="D1580" s="99" t="s">
        <v>288</v>
      </c>
      <c r="E1580" s="97" t="s">
        <v>4</v>
      </c>
      <c r="F1580" s="100" t="s">
        <v>1456</v>
      </c>
      <c r="G1580" s="99" t="s">
        <v>1454</v>
      </c>
      <c r="H1580" s="101">
        <v>44165</v>
      </c>
      <c r="I1580" s="101">
        <v>44237</v>
      </c>
      <c r="J1580" s="102" t="s">
        <v>1051</v>
      </c>
      <c r="K1580" s="103" t="s">
        <v>1449</v>
      </c>
      <c r="L1580" s="104" t="s">
        <v>1587</v>
      </c>
      <c r="M1580" s="105">
        <v>0</v>
      </c>
      <c r="N1580" s="106">
        <v>1023.66</v>
      </c>
      <c r="O1580" s="103">
        <v>956468</v>
      </c>
      <c r="P1580" s="101">
        <v>44237</v>
      </c>
      <c r="Q1580" s="103" t="s">
        <v>1739</v>
      </c>
      <c r="R1580" s="106">
        <v>1023.66</v>
      </c>
      <c r="S1580" s="110" t="s">
        <v>414</v>
      </c>
      <c r="T1580" s="104"/>
      <c r="U1580" s="102" t="s">
        <v>11</v>
      </c>
      <c r="V1580" s="102" t="s">
        <v>12</v>
      </c>
      <c r="W1580" s="102" t="s">
        <v>1440</v>
      </c>
      <c r="X1580" s="102" t="s">
        <v>1441</v>
      </c>
      <c r="Y1580" s="108">
        <v>4300</v>
      </c>
      <c r="Z1580" s="108">
        <v>9231101</v>
      </c>
      <c r="AA1580" s="139">
        <v>1</v>
      </c>
      <c r="AB1580" s="111" t="s">
        <v>1740</v>
      </c>
    </row>
    <row r="1581" spans="1:28" ht="15" customHeight="1" x14ac:dyDescent="0.25">
      <c r="A1581" s="97" t="s">
        <v>1977</v>
      </c>
      <c r="B1581" s="98">
        <v>1</v>
      </c>
      <c r="C1581" s="99" t="s">
        <v>1571</v>
      </c>
      <c r="D1581" s="99" t="s">
        <v>288</v>
      </c>
      <c r="E1581" s="97" t="s">
        <v>4</v>
      </c>
      <c r="F1581" s="100" t="s">
        <v>399</v>
      </c>
      <c r="G1581" s="99" t="s">
        <v>351</v>
      </c>
      <c r="H1581" s="101">
        <v>43298</v>
      </c>
      <c r="I1581" s="101">
        <v>43384</v>
      </c>
      <c r="J1581" s="102" t="s">
        <v>269</v>
      </c>
      <c r="K1581" s="103"/>
      <c r="L1581" s="104" t="s">
        <v>412</v>
      </c>
      <c r="M1581" s="105">
        <v>0</v>
      </c>
      <c r="N1581" s="106">
        <v>3699.66</v>
      </c>
      <c r="O1581" s="103" t="s">
        <v>413</v>
      </c>
      <c r="P1581" s="101">
        <v>43384</v>
      </c>
      <c r="Q1581" s="103">
        <v>24850693</v>
      </c>
      <c r="R1581" s="106">
        <v>3699.66</v>
      </c>
      <c r="S1581" s="110" t="s">
        <v>414</v>
      </c>
      <c r="T1581" s="104"/>
      <c r="U1581" s="102" t="s">
        <v>11</v>
      </c>
      <c r="V1581" s="102" t="s">
        <v>12</v>
      </c>
      <c r="W1581" s="102" t="s">
        <v>13</v>
      </c>
      <c r="X1581" s="102" t="s">
        <v>14</v>
      </c>
      <c r="Y1581" s="108">
        <v>6210</v>
      </c>
      <c r="Z1581" s="108">
        <v>9231101</v>
      </c>
      <c r="AA1581" s="139">
        <v>3.7526199751858023E-2</v>
      </c>
      <c r="AB1581" s="111" t="s">
        <v>3180</v>
      </c>
    </row>
    <row r="1582" spans="1:28" ht="15" customHeight="1" x14ac:dyDescent="0.25">
      <c r="A1582" s="97" t="s">
        <v>1977</v>
      </c>
      <c r="B1582" s="98">
        <v>1</v>
      </c>
      <c r="C1582" s="99" t="s">
        <v>1571</v>
      </c>
      <c r="D1582" s="99" t="s">
        <v>288</v>
      </c>
      <c r="E1582" s="97" t="s">
        <v>4</v>
      </c>
      <c r="F1582" s="100" t="s">
        <v>399</v>
      </c>
      <c r="G1582" s="99" t="s">
        <v>351</v>
      </c>
      <c r="H1582" s="101">
        <v>43298</v>
      </c>
      <c r="I1582" s="101">
        <v>43493</v>
      </c>
      <c r="J1582" s="102" t="s">
        <v>269</v>
      </c>
      <c r="K1582" s="103"/>
      <c r="L1582" s="104" t="s">
        <v>412</v>
      </c>
      <c r="M1582" s="105">
        <v>0</v>
      </c>
      <c r="N1582" s="106">
        <v>4962</v>
      </c>
      <c r="O1582" s="103" t="s">
        <v>415</v>
      </c>
      <c r="P1582" s="101">
        <v>43493</v>
      </c>
      <c r="Q1582" s="103">
        <v>25052439</v>
      </c>
      <c r="R1582" s="106">
        <v>4962</v>
      </c>
      <c r="S1582" s="110" t="s">
        <v>414</v>
      </c>
      <c r="T1582" s="104"/>
      <c r="U1582" s="102" t="s">
        <v>11</v>
      </c>
      <c r="V1582" s="102" t="s">
        <v>12</v>
      </c>
      <c r="W1582" s="102" t="s">
        <v>13</v>
      </c>
      <c r="X1582" s="102" t="s">
        <v>14</v>
      </c>
      <c r="Y1582" s="108">
        <v>6210</v>
      </c>
      <c r="Z1582" s="108">
        <v>9231101</v>
      </c>
      <c r="AA1582" s="139">
        <v>5.0330301478708719E-2</v>
      </c>
      <c r="AB1582" s="111" t="s">
        <v>3181</v>
      </c>
    </row>
    <row r="1583" spans="1:28" ht="15" customHeight="1" x14ac:dyDescent="0.25">
      <c r="A1583" s="97" t="s">
        <v>1977</v>
      </c>
      <c r="B1583" s="98">
        <v>1</v>
      </c>
      <c r="C1583" s="99" t="s">
        <v>1571</v>
      </c>
      <c r="D1583" s="97" t="s">
        <v>288</v>
      </c>
      <c r="E1583" s="97" t="s">
        <v>4</v>
      </c>
      <c r="F1583" s="97" t="s">
        <v>399</v>
      </c>
      <c r="G1583" s="99" t="s">
        <v>351</v>
      </c>
      <c r="H1583" s="101">
        <v>43298</v>
      </c>
      <c r="I1583" s="101">
        <v>43713</v>
      </c>
      <c r="J1583" s="102" t="s">
        <v>269</v>
      </c>
      <c r="K1583" s="103"/>
      <c r="L1583" s="104" t="s">
        <v>412</v>
      </c>
      <c r="M1583" s="105">
        <v>0</v>
      </c>
      <c r="N1583" s="114">
        <v>21272.98</v>
      </c>
      <c r="O1583" s="103" t="s">
        <v>416</v>
      </c>
      <c r="P1583" s="101">
        <v>43713</v>
      </c>
      <c r="Q1583" s="103" t="s">
        <v>810</v>
      </c>
      <c r="R1583" s="105">
        <v>21272.98</v>
      </c>
      <c r="S1583" s="102" t="s">
        <v>414</v>
      </c>
      <c r="T1583" s="103"/>
      <c r="U1583" s="102" t="s">
        <v>11</v>
      </c>
      <c r="V1583" s="102" t="s">
        <v>12</v>
      </c>
      <c r="W1583" s="102" t="s">
        <v>13</v>
      </c>
      <c r="X1583" s="102" t="s">
        <v>14</v>
      </c>
      <c r="Y1583" s="113">
        <v>6210</v>
      </c>
      <c r="Z1583" s="113">
        <v>9231101</v>
      </c>
      <c r="AA1583" s="139">
        <v>0.21577498926854918</v>
      </c>
      <c r="AB1583" s="115" t="s">
        <v>3180</v>
      </c>
    </row>
    <row r="1584" spans="1:28" ht="15" customHeight="1" x14ac:dyDescent="0.25">
      <c r="A1584" s="97" t="s">
        <v>1977</v>
      </c>
      <c r="B1584" s="98">
        <v>1</v>
      </c>
      <c r="C1584" s="99" t="s">
        <v>1571</v>
      </c>
      <c r="D1584" s="99" t="s">
        <v>288</v>
      </c>
      <c r="E1584" s="97" t="s">
        <v>4</v>
      </c>
      <c r="F1584" s="100" t="s">
        <v>399</v>
      </c>
      <c r="G1584" s="99" t="s">
        <v>351</v>
      </c>
      <c r="H1584" s="101">
        <v>43298</v>
      </c>
      <c r="I1584" s="101">
        <v>43719</v>
      </c>
      <c r="J1584" s="102" t="s">
        <v>6</v>
      </c>
      <c r="K1584" s="103"/>
      <c r="L1584" s="104" t="s">
        <v>412</v>
      </c>
      <c r="M1584" s="105">
        <v>0</v>
      </c>
      <c r="N1584" s="106">
        <v>30522.1</v>
      </c>
      <c r="O1584" s="103" t="s">
        <v>417</v>
      </c>
      <c r="P1584" s="101">
        <v>43719</v>
      </c>
      <c r="Q1584" s="103" t="s">
        <v>812</v>
      </c>
      <c r="R1584" s="106">
        <v>30522.1</v>
      </c>
      <c r="S1584" s="110" t="s">
        <v>414</v>
      </c>
      <c r="T1584" s="104"/>
      <c r="U1584" s="102" t="s">
        <v>11</v>
      </c>
      <c r="V1584" s="102" t="s">
        <v>12</v>
      </c>
      <c r="W1584" s="102" t="s">
        <v>13</v>
      </c>
      <c r="X1584" s="102" t="s">
        <v>14</v>
      </c>
      <c r="Y1584" s="108">
        <v>6210</v>
      </c>
      <c r="Z1584" s="108">
        <v>9231101</v>
      </c>
      <c r="AA1584" s="139">
        <v>0.30959018435374758</v>
      </c>
      <c r="AB1584" s="111" t="s">
        <v>3180</v>
      </c>
    </row>
    <row r="1585" spans="1:28" ht="15" customHeight="1" x14ac:dyDescent="0.25">
      <c r="A1585" s="97" t="s">
        <v>1977</v>
      </c>
      <c r="B1585" s="98">
        <v>1</v>
      </c>
      <c r="C1585" s="99" t="s">
        <v>1571</v>
      </c>
      <c r="D1585" s="99" t="s">
        <v>288</v>
      </c>
      <c r="E1585" s="97" t="s">
        <v>4</v>
      </c>
      <c r="F1585" s="100" t="s">
        <v>399</v>
      </c>
      <c r="G1585" s="99" t="s">
        <v>351</v>
      </c>
      <c r="H1585" s="101">
        <v>43298</v>
      </c>
      <c r="I1585" s="101">
        <v>43986</v>
      </c>
      <c r="J1585" s="102" t="s">
        <v>6</v>
      </c>
      <c r="K1585" s="103"/>
      <c r="L1585" s="104" t="s">
        <v>412</v>
      </c>
      <c r="M1585" s="105">
        <v>0</v>
      </c>
      <c r="N1585" s="106">
        <v>9249.1200000000008</v>
      </c>
      <c r="O1585" s="103" t="s">
        <v>890</v>
      </c>
      <c r="P1585" s="101">
        <v>43986</v>
      </c>
      <c r="Q1585" s="103" t="s">
        <v>888</v>
      </c>
      <c r="R1585" s="106">
        <v>9249.1200000000008</v>
      </c>
      <c r="S1585" s="110" t="s">
        <v>414</v>
      </c>
      <c r="T1585" s="104"/>
      <c r="U1585" s="102" t="s">
        <v>11</v>
      </c>
      <c r="V1585" s="102" t="s">
        <v>12</v>
      </c>
      <c r="W1585" s="102" t="s">
        <v>13</v>
      </c>
      <c r="X1585" s="102" t="s">
        <v>14</v>
      </c>
      <c r="Y1585" s="108">
        <v>6210</v>
      </c>
      <c r="Z1585" s="108">
        <v>9231101</v>
      </c>
      <c r="AA1585" s="139">
        <v>9.3815195085198394E-2</v>
      </c>
      <c r="AB1585" s="111" t="s">
        <v>3180</v>
      </c>
    </row>
    <row r="1586" spans="1:28" ht="15" customHeight="1" x14ac:dyDescent="0.25">
      <c r="A1586" s="97" t="s">
        <v>1977</v>
      </c>
      <c r="B1586" s="98">
        <v>1</v>
      </c>
      <c r="C1586" s="99" t="s">
        <v>1571</v>
      </c>
      <c r="D1586" s="99" t="s">
        <v>288</v>
      </c>
      <c r="E1586" s="97" t="s">
        <v>4</v>
      </c>
      <c r="F1586" s="100" t="s">
        <v>399</v>
      </c>
      <c r="G1586" s="99" t="s">
        <v>351</v>
      </c>
      <c r="H1586" s="101">
        <v>43298</v>
      </c>
      <c r="I1586" s="101">
        <v>44125</v>
      </c>
      <c r="J1586" s="102" t="s">
        <v>1051</v>
      </c>
      <c r="K1586" s="103"/>
      <c r="L1586" s="104" t="s">
        <v>412</v>
      </c>
      <c r="M1586" s="105">
        <v>0</v>
      </c>
      <c r="N1586" s="106">
        <v>19633.759999999998</v>
      </c>
      <c r="O1586" s="103" t="s">
        <v>1354</v>
      </c>
      <c r="P1586" s="101">
        <v>44125</v>
      </c>
      <c r="Q1586" s="103" t="s">
        <v>1355</v>
      </c>
      <c r="R1586" s="106">
        <v>19633.759999999998</v>
      </c>
      <c r="S1586" s="110" t="s">
        <v>414</v>
      </c>
      <c r="T1586" s="104"/>
      <c r="U1586" s="102" t="s">
        <v>11</v>
      </c>
      <c r="V1586" s="102" t="s">
        <v>12</v>
      </c>
      <c r="W1586" s="102" t="s">
        <v>13</v>
      </c>
      <c r="X1586" s="102" t="s">
        <v>14</v>
      </c>
      <c r="Y1586" s="108">
        <v>6210</v>
      </c>
      <c r="Z1586" s="108">
        <v>9231101</v>
      </c>
      <c r="AA1586" s="139">
        <v>0.19914813783970417</v>
      </c>
      <c r="AB1586" s="111" t="s">
        <v>3182</v>
      </c>
    </row>
    <row r="1587" spans="1:28" ht="15" customHeight="1" x14ac:dyDescent="0.25">
      <c r="A1587" s="97" t="s">
        <v>1977</v>
      </c>
      <c r="B1587" s="98">
        <v>1</v>
      </c>
      <c r="C1587" s="99" t="s">
        <v>1571</v>
      </c>
      <c r="D1587" s="97" t="s">
        <v>288</v>
      </c>
      <c r="E1587" s="97" t="s">
        <v>4</v>
      </c>
      <c r="F1587" s="100" t="s">
        <v>399</v>
      </c>
      <c r="G1587" s="97" t="s">
        <v>351</v>
      </c>
      <c r="H1587" s="101">
        <v>43298</v>
      </c>
      <c r="I1587" s="101">
        <v>44305</v>
      </c>
      <c r="J1587" s="102" t="s">
        <v>1051</v>
      </c>
      <c r="K1587" s="103"/>
      <c r="L1587" s="104" t="s">
        <v>412</v>
      </c>
      <c r="M1587" s="105">
        <v>0</v>
      </c>
      <c r="N1587" s="106">
        <v>4624.55</v>
      </c>
      <c r="O1587" s="103" t="s">
        <v>2334</v>
      </c>
      <c r="P1587" s="101">
        <v>44305</v>
      </c>
      <c r="Q1587" s="103" t="s">
        <v>2333</v>
      </c>
      <c r="R1587" s="106">
        <v>4624.55</v>
      </c>
      <c r="S1587" s="102" t="s">
        <v>414</v>
      </c>
      <c r="T1587" s="104"/>
      <c r="U1587" s="102" t="s">
        <v>11</v>
      </c>
      <c r="V1587" s="102" t="s">
        <v>12</v>
      </c>
      <c r="W1587" s="102" t="s">
        <v>13</v>
      </c>
      <c r="X1587" s="102" t="s">
        <v>14</v>
      </c>
      <c r="Y1587" s="108">
        <v>6210</v>
      </c>
      <c r="Z1587" s="108">
        <v>9231101</v>
      </c>
      <c r="AA1587" s="139">
        <v>4.690749611111697E-2</v>
      </c>
      <c r="AB1587" s="115" t="s">
        <v>3180</v>
      </c>
    </row>
    <row r="1588" spans="1:28" ht="15" customHeight="1" x14ac:dyDescent="0.25">
      <c r="A1588" s="97" t="s">
        <v>1977</v>
      </c>
      <c r="B1588" s="98">
        <v>1</v>
      </c>
      <c r="C1588" s="99" t="s">
        <v>1571</v>
      </c>
      <c r="D1588" s="99" t="s">
        <v>288</v>
      </c>
      <c r="E1588" s="97" t="s">
        <v>4</v>
      </c>
      <c r="F1588" s="100" t="s">
        <v>399</v>
      </c>
      <c r="G1588" s="97" t="s">
        <v>351</v>
      </c>
      <c r="H1588" s="101">
        <v>43298</v>
      </c>
      <c r="I1588" s="101">
        <v>44550</v>
      </c>
      <c r="J1588" s="102" t="s">
        <v>2726</v>
      </c>
      <c r="K1588" s="103" t="s">
        <v>3275</v>
      </c>
      <c r="L1588" s="104" t="s">
        <v>412</v>
      </c>
      <c r="M1588" s="105">
        <v>0</v>
      </c>
      <c r="N1588" s="106">
        <v>4624.55</v>
      </c>
      <c r="O1588" s="103">
        <v>3377</v>
      </c>
      <c r="P1588" s="101">
        <v>44550</v>
      </c>
      <c r="Q1588" s="103" t="s">
        <v>3086</v>
      </c>
      <c r="R1588" s="106">
        <v>4624.55</v>
      </c>
      <c r="S1588" s="102" t="s">
        <v>414</v>
      </c>
      <c r="T1588" s="104"/>
      <c r="U1588" s="102" t="s">
        <v>11</v>
      </c>
      <c r="V1588" s="102" t="s">
        <v>12</v>
      </c>
      <c r="W1588" s="102" t="s">
        <v>13</v>
      </c>
      <c r="X1588" s="102" t="s">
        <v>14</v>
      </c>
      <c r="Y1588" s="108">
        <v>6210</v>
      </c>
      <c r="Z1588" s="108">
        <v>9231101</v>
      </c>
      <c r="AA1588" s="139">
        <v>4.690749611111697E-2</v>
      </c>
      <c r="AB1588" s="115" t="s">
        <v>3276</v>
      </c>
    </row>
    <row r="1589" spans="1:28" ht="15" customHeight="1" x14ac:dyDescent="0.25">
      <c r="A1589" s="97" t="s">
        <v>1977</v>
      </c>
      <c r="B1589" s="98">
        <v>1</v>
      </c>
      <c r="C1589" s="99" t="s">
        <v>1571</v>
      </c>
      <c r="D1589" s="99" t="s">
        <v>288</v>
      </c>
      <c r="E1589" s="97" t="s">
        <v>4</v>
      </c>
      <c r="F1589" s="100" t="s">
        <v>399</v>
      </c>
      <c r="G1589" s="97" t="s">
        <v>351</v>
      </c>
      <c r="H1589" s="101">
        <v>43962</v>
      </c>
      <c r="I1589" s="101">
        <v>44125</v>
      </c>
      <c r="J1589" s="102" t="s">
        <v>1051</v>
      </c>
      <c r="K1589" s="103" t="s">
        <v>802</v>
      </c>
      <c r="L1589" s="104" t="s">
        <v>820</v>
      </c>
      <c r="M1589" s="105">
        <v>0</v>
      </c>
      <c r="N1589" s="106">
        <v>11306</v>
      </c>
      <c r="O1589" s="103" t="s">
        <v>1361</v>
      </c>
      <c r="P1589" s="101">
        <v>44125</v>
      </c>
      <c r="Q1589" s="103" t="s">
        <v>1355</v>
      </c>
      <c r="R1589" s="106">
        <v>11306</v>
      </c>
      <c r="S1589" s="102" t="s">
        <v>414</v>
      </c>
      <c r="T1589" s="104"/>
      <c r="U1589" s="102" t="s">
        <v>11</v>
      </c>
      <c r="V1589" s="102" t="s">
        <v>12</v>
      </c>
      <c r="W1589" s="102" t="s">
        <v>13</v>
      </c>
      <c r="X1589" s="102" t="s">
        <v>14</v>
      </c>
      <c r="Y1589" s="108">
        <v>6260</v>
      </c>
      <c r="Z1589" s="108">
        <v>9231101</v>
      </c>
      <c r="AA1589" s="139">
        <v>1</v>
      </c>
      <c r="AB1589" s="115" t="s">
        <v>3183</v>
      </c>
    </row>
    <row r="1590" spans="1:28" ht="15" customHeight="1" x14ac:dyDescent="0.25">
      <c r="A1590" s="97" t="s">
        <v>1979</v>
      </c>
      <c r="B1590" s="98">
        <v>1</v>
      </c>
      <c r="C1590" s="99" t="s">
        <v>1564</v>
      </c>
      <c r="D1590" s="99" t="s">
        <v>288</v>
      </c>
      <c r="E1590" s="97" t="s">
        <v>4</v>
      </c>
      <c r="F1590" s="100" t="s">
        <v>468</v>
      </c>
      <c r="G1590" s="97" t="s">
        <v>469</v>
      </c>
      <c r="H1590" s="101">
        <v>43950</v>
      </c>
      <c r="I1590" s="101">
        <v>44001</v>
      </c>
      <c r="J1590" s="102" t="s">
        <v>6</v>
      </c>
      <c r="K1590" s="103"/>
      <c r="L1590" s="104" t="s">
        <v>773</v>
      </c>
      <c r="M1590" s="105">
        <v>0</v>
      </c>
      <c r="N1590" s="106">
        <v>4410</v>
      </c>
      <c r="O1590" s="103" t="s">
        <v>927</v>
      </c>
      <c r="P1590" s="101">
        <v>44001</v>
      </c>
      <c r="Q1590" s="103" t="s">
        <v>921</v>
      </c>
      <c r="R1590" s="106">
        <v>4410</v>
      </c>
      <c r="S1590" s="102" t="s">
        <v>414</v>
      </c>
      <c r="T1590" s="104"/>
      <c r="U1590" s="102" t="s">
        <v>11</v>
      </c>
      <c r="V1590" s="102" t="s">
        <v>12</v>
      </c>
      <c r="W1590" s="102" t="s">
        <v>13</v>
      </c>
      <c r="X1590" s="102" t="s">
        <v>14</v>
      </c>
      <c r="Y1590" s="108">
        <v>6281</v>
      </c>
      <c r="Z1590" s="108">
        <v>9231101</v>
      </c>
      <c r="AA1590" s="139">
        <v>0.12701612903225806</v>
      </c>
      <c r="AB1590" s="115" t="s">
        <v>940</v>
      </c>
    </row>
    <row r="1591" spans="1:28" ht="15" customHeight="1" x14ac:dyDescent="0.25">
      <c r="A1591" s="97" t="s">
        <v>1979</v>
      </c>
      <c r="B1591" s="98">
        <v>1</v>
      </c>
      <c r="C1591" s="99" t="s">
        <v>1564</v>
      </c>
      <c r="D1591" s="99" t="s">
        <v>288</v>
      </c>
      <c r="E1591" s="97" t="s">
        <v>4</v>
      </c>
      <c r="F1591" s="100" t="s">
        <v>468</v>
      </c>
      <c r="G1591" s="97" t="s">
        <v>469</v>
      </c>
      <c r="H1591" s="101">
        <v>43950</v>
      </c>
      <c r="I1591" s="101">
        <v>44062</v>
      </c>
      <c r="J1591" s="102" t="s">
        <v>1051</v>
      </c>
      <c r="K1591" s="103"/>
      <c r="L1591" s="104" t="s">
        <v>773</v>
      </c>
      <c r="M1591" s="105">
        <v>0</v>
      </c>
      <c r="N1591" s="106">
        <v>3360</v>
      </c>
      <c r="O1591" s="103" t="s">
        <v>1158</v>
      </c>
      <c r="P1591" s="101">
        <v>44062</v>
      </c>
      <c r="Q1591" s="103" t="s">
        <v>1153</v>
      </c>
      <c r="R1591" s="106">
        <v>3360</v>
      </c>
      <c r="S1591" s="102" t="s">
        <v>414</v>
      </c>
      <c r="T1591" s="104"/>
      <c r="U1591" s="102" t="s">
        <v>11</v>
      </c>
      <c r="V1591" s="102" t="s">
        <v>12</v>
      </c>
      <c r="W1591" s="102" t="s">
        <v>13</v>
      </c>
      <c r="X1591" s="102" t="s">
        <v>14</v>
      </c>
      <c r="Y1591" s="108">
        <v>6281</v>
      </c>
      <c r="Z1591" s="108">
        <v>9231101</v>
      </c>
      <c r="AA1591" s="139">
        <v>9.6774193548387094E-2</v>
      </c>
      <c r="AB1591" s="115" t="s">
        <v>940</v>
      </c>
    </row>
    <row r="1592" spans="1:28" ht="15" customHeight="1" x14ac:dyDescent="0.25">
      <c r="A1592" s="97" t="s">
        <v>1979</v>
      </c>
      <c r="B1592" s="98">
        <v>1</v>
      </c>
      <c r="C1592" s="99" t="s">
        <v>1564</v>
      </c>
      <c r="D1592" s="99" t="s">
        <v>288</v>
      </c>
      <c r="E1592" s="97" t="s">
        <v>4</v>
      </c>
      <c r="F1592" s="100" t="s">
        <v>468</v>
      </c>
      <c r="G1592" s="97" t="s">
        <v>469</v>
      </c>
      <c r="H1592" s="101">
        <v>43950</v>
      </c>
      <c r="I1592" s="101">
        <v>44118</v>
      </c>
      <c r="J1592" s="102" t="s">
        <v>1051</v>
      </c>
      <c r="K1592" s="103"/>
      <c r="L1592" s="104" t="s">
        <v>773</v>
      </c>
      <c r="M1592" s="105">
        <v>0</v>
      </c>
      <c r="N1592" s="106">
        <v>2940</v>
      </c>
      <c r="O1592" s="103" t="s">
        <v>1324</v>
      </c>
      <c r="P1592" s="101">
        <v>44118</v>
      </c>
      <c r="Q1592" s="103" t="s">
        <v>1318</v>
      </c>
      <c r="R1592" s="106">
        <v>2940</v>
      </c>
      <c r="S1592" s="102" t="s">
        <v>414</v>
      </c>
      <c r="T1592" s="104"/>
      <c r="U1592" s="102" t="s">
        <v>11</v>
      </c>
      <c r="V1592" s="102" t="s">
        <v>12</v>
      </c>
      <c r="W1592" s="102" t="s">
        <v>13</v>
      </c>
      <c r="X1592" s="102" t="s">
        <v>14</v>
      </c>
      <c r="Y1592" s="108">
        <v>6281</v>
      </c>
      <c r="Z1592" s="108">
        <v>9231101</v>
      </c>
      <c r="AA1592" s="139">
        <v>8.4677419354838704E-2</v>
      </c>
      <c r="AB1592" s="115" t="s">
        <v>940</v>
      </c>
    </row>
    <row r="1593" spans="1:28" ht="15" customHeight="1" x14ac:dyDescent="0.25">
      <c r="A1593" s="97" t="s">
        <v>1979</v>
      </c>
      <c r="B1593" s="98">
        <v>1</v>
      </c>
      <c r="C1593" s="99" t="s">
        <v>1564</v>
      </c>
      <c r="D1593" s="99" t="s">
        <v>288</v>
      </c>
      <c r="E1593" s="97" t="s">
        <v>4</v>
      </c>
      <c r="F1593" s="100" t="s">
        <v>468</v>
      </c>
      <c r="G1593" s="97" t="s">
        <v>469</v>
      </c>
      <c r="H1593" s="101">
        <v>43950</v>
      </c>
      <c r="I1593" s="101">
        <v>44125</v>
      </c>
      <c r="J1593" s="102" t="s">
        <v>1051</v>
      </c>
      <c r="K1593" s="103"/>
      <c r="L1593" s="104" t="s">
        <v>773</v>
      </c>
      <c r="M1593" s="105">
        <v>0</v>
      </c>
      <c r="N1593" s="106">
        <v>2940</v>
      </c>
      <c r="O1593" s="103" t="s">
        <v>1358</v>
      </c>
      <c r="P1593" s="101">
        <v>44125</v>
      </c>
      <c r="Q1593" s="103" t="s">
        <v>1357</v>
      </c>
      <c r="R1593" s="106">
        <v>2940</v>
      </c>
      <c r="S1593" s="102" t="s">
        <v>414</v>
      </c>
      <c r="T1593" s="104"/>
      <c r="U1593" s="102" t="s">
        <v>11</v>
      </c>
      <c r="V1593" s="102" t="s">
        <v>12</v>
      </c>
      <c r="W1593" s="102" t="s">
        <v>13</v>
      </c>
      <c r="X1593" s="102" t="s">
        <v>14</v>
      </c>
      <c r="Y1593" s="108">
        <v>6281</v>
      </c>
      <c r="Z1593" s="108">
        <v>9231101</v>
      </c>
      <c r="AA1593" s="139">
        <v>8.4677419354838704E-2</v>
      </c>
      <c r="AB1593" s="115" t="s">
        <v>940</v>
      </c>
    </row>
    <row r="1594" spans="1:28" ht="15" customHeight="1" x14ac:dyDescent="0.25">
      <c r="A1594" s="97" t="s">
        <v>1979</v>
      </c>
      <c r="B1594" s="98">
        <v>1</v>
      </c>
      <c r="C1594" s="99" t="s">
        <v>1564</v>
      </c>
      <c r="D1594" s="99" t="s">
        <v>288</v>
      </c>
      <c r="E1594" s="97" t="s">
        <v>4</v>
      </c>
      <c r="F1594" s="100" t="s">
        <v>468</v>
      </c>
      <c r="G1594" s="97" t="s">
        <v>469</v>
      </c>
      <c r="H1594" s="101">
        <v>43950</v>
      </c>
      <c r="I1594" s="101">
        <v>44232</v>
      </c>
      <c r="J1594" s="102" t="s">
        <v>1051</v>
      </c>
      <c r="K1594" s="103"/>
      <c r="L1594" s="104" t="s">
        <v>773</v>
      </c>
      <c r="M1594" s="105">
        <v>0</v>
      </c>
      <c r="N1594" s="106">
        <v>6160</v>
      </c>
      <c r="O1594" s="103" t="s">
        <v>1713</v>
      </c>
      <c r="P1594" s="101">
        <v>44232</v>
      </c>
      <c r="Q1594" s="103" t="s">
        <v>1711</v>
      </c>
      <c r="R1594" s="106">
        <v>6160</v>
      </c>
      <c r="S1594" s="102" t="s">
        <v>414</v>
      </c>
      <c r="T1594" s="104"/>
      <c r="U1594" s="102" t="s">
        <v>11</v>
      </c>
      <c r="V1594" s="102" t="s">
        <v>12</v>
      </c>
      <c r="W1594" s="102" t="s">
        <v>13</v>
      </c>
      <c r="X1594" s="102" t="s">
        <v>14</v>
      </c>
      <c r="Y1594" s="108">
        <v>6281</v>
      </c>
      <c r="Z1594" s="108">
        <v>9231101</v>
      </c>
      <c r="AA1594" s="139">
        <v>0.17741935483870969</v>
      </c>
      <c r="AB1594" s="115" t="s">
        <v>940</v>
      </c>
    </row>
    <row r="1595" spans="1:28" ht="15" customHeight="1" x14ac:dyDescent="0.25">
      <c r="A1595" s="97" t="s">
        <v>1979</v>
      </c>
      <c r="B1595" s="98">
        <v>1</v>
      </c>
      <c r="C1595" s="97" t="s">
        <v>1564</v>
      </c>
      <c r="D1595" s="99" t="s">
        <v>288</v>
      </c>
      <c r="E1595" s="97" t="s">
        <v>4</v>
      </c>
      <c r="F1595" s="100" t="s">
        <v>468</v>
      </c>
      <c r="G1595" s="97" t="s">
        <v>469</v>
      </c>
      <c r="H1595" s="101">
        <v>43950</v>
      </c>
      <c r="I1595" s="101">
        <v>44279</v>
      </c>
      <c r="J1595" s="102" t="s">
        <v>1051</v>
      </c>
      <c r="K1595" s="103"/>
      <c r="L1595" s="104" t="s">
        <v>773</v>
      </c>
      <c r="M1595" s="105">
        <v>0</v>
      </c>
      <c r="N1595" s="106">
        <v>1890</v>
      </c>
      <c r="O1595" s="103" t="s">
        <v>2245</v>
      </c>
      <c r="P1595" s="101">
        <v>44279</v>
      </c>
      <c r="Q1595" s="103" t="s">
        <v>2242</v>
      </c>
      <c r="R1595" s="106">
        <v>1890</v>
      </c>
      <c r="S1595" s="102" t="s">
        <v>414</v>
      </c>
      <c r="T1595" s="104"/>
      <c r="U1595" s="102" t="s">
        <v>11</v>
      </c>
      <c r="V1595" s="102" t="s">
        <v>12</v>
      </c>
      <c r="W1595" s="102" t="s">
        <v>13</v>
      </c>
      <c r="X1595" s="102" t="s">
        <v>14</v>
      </c>
      <c r="Y1595" s="108">
        <v>6281</v>
      </c>
      <c r="Z1595" s="108">
        <v>9231101</v>
      </c>
      <c r="AA1595" s="139">
        <v>5.4435483870967742E-2</v>
      </c>
      <c r="AB1595" s="99" t="s">
        <v>940</v>
      </c>
    </row>
    <row r="1596" spans="1:28" ht="15" customHeight="1" x14ac:dyDescent="0.25">
      <c r="A1596" s="97" t="s">
        <v>1979</v>
      </c>
      <c r="B1596" s="98">
        <v>1</v>
      </c>
      <c r="C1596" s="97" t="s">
        <v>1564</v>
      </c>
      <c r="D1596" s="99" t="s">
        <v>288</v>
      </c>
      <c r="E1596" s="97" t="s">
        <v>4</v>
      </c>
      <c r="F1596" s="100" t="s">
        <v>468</v>
      </c>
      <c r="G1596" s="97" t="s">
        <v>469</v>
      </c>
      <c r="H1596" s="101">
        <v>43950</v>
      </c>
      <c r="I1596" s="101">
        <v>44279</v>
      </c>
      <c r="J1596" s="102" t="s">
        <v>1051</v>
      </c>
      <c r="K1596" s="103"/>
      <c r="L1596" s="104" t="s">
        <v>773</v>
      </c>
      <c r="M1596" s="105">
        <v>0</v>
      </c>
      <c r="N1596" s="106">
        <v>2380</v>
      </c>
      <c r="O1596" s="103" t="s">
        <v>2246</v>
      </c>
      <c r="P1596" s="101">
        <v>44279</v>
      </c>
      <c r="Q1596" s="103" t="s">
        <v>2242</v>
      </c>
      <c r="R1596" s="106">
        <v>2380</v>
      </c>
      <c r="S1596" s="102" t="s">
        <v>414</v>
      </c>
      <c r="T1596" s="104"/>
      <c r="U1596" s="102" t="s">
        <v>11</v>
      </c>
      <c r="V1596" s="102" t="s">
        <v>12</v>
      </c>
      <c r="W1596" s="102" t="s">
        <v>13</v>
      </c>
      <c r="X1596" s="102" t="s">
        <v>14</v>
      </c>
      <c r="Y1596" s="108">
        <v>6281</v>
      </c>
      <c r="Z1596" s="108">
        <v>9231101</v>
      </c>
      <c r="AA1596" s="139">
        <v>6.8548387096774188E-2</v>
      </c>
      <c r="AB1596" s="99" t="s">
        <v>940</v>
      </c>
    </row>
    <row r="1597" spans="1:28" ht="15" customHeight="1" x14ac:dyDescent="0.25">
      <c r="A1597" s="97" t="s">
        <v>1979</v>
      </c>
      <c r="B1597" s="98">
        <v>1</v>
      </c>
      <c r="C1597" s="97" t="s">
        <v>1564</v>
      </c>
      <c r="D1597" s="99" t="s">
        <v>288</v>
      </c>
      <c r="E1597" s="97" t="s">
        <v>4</v>
      </c>
      <c r="F1597" s="100" t="s">
        <v>468</v>
      </c>
      <c r="G1597" s="97" t="s">
        <v>469</v>
      </c>
      <c r="H1597" s="101">
        <v>43950</v>
      </c>
      <c r="I1597" s="101">
        <v>44305</v>
      </c>
      <c r="J1597" s="102" t="s">
        <v>1051</v>
      </c>
      <c r="K1597" s="103"/>
      <c r="L1597" s="104" t="s">
        <v>773</v>
      </c>
      <c r="M1597" s="105">
        <v>0</v>
      </c>
      <c r="N1597" s="106">
        <v>2520</v>
      </c>
      <c r="O1597" s="103" t="s">
        <v>2338</v>
      </c>
      <c r="P1597" s="101">
        <v>44305</v>
      </c>
      <c r="Q1597" s="103" t="s">
        <v>2336</v>
      </c>
      <c r="R1597" s="106">
        <v>2520</v>
      </c>
      <c r="S1597" s="102" t="s">
        <v>414</v>
      </c>
      <c r="T1597" s="104"/>
      <c r="U1597" s="102" t="s">
        <v>11</v>
      </c>
      <c r="V1597" s="102" t="s">
        <v>12</v>
      </c>
      <c r="W1597" s="102" t="s">
        <v>13</v>
      </c>
      <c r="X1597" s="102" t="s">
        <v>14</v>
      </c>
      <c r="Y1597" s="108">
        <v>6281</v>
      </c>
      <c r="Z1597" s="108">
        <v>9231101</v>
      </c>
      <c r="AA1597" s="139">
        <v>7.2580645161290328E-2</v>
      </c>
      <c r="AB1597" s="99" t="s">
        <v>940</v>
      </c>
    </row>
    <row r="1598" spans="1:28" ht="15" customHeight="1" x14ac:dyDescent="0.25">
      <c r="A1598" s="97" t="s">
        <v>1979</v>
      </c>
      <c r="B1598" s="98">
        <v>1</v>
      </c>
      <c r="C1598" s="97" t="s">
        <v>1564</v>
      </c>
      <c r="D1598" s="99" t="s">
        <v>288</v>
      </c>
      <c r="E1598" s="97" t="s">
        <v>4</v>
      </c>
      <c r="F1598" s="100" t="s">
        <v>468</v>
      </c>
      <c r="G1598" s="97" t="s">
        <v>469</v>
      </c>
      <c r="H1598" s="101">
        <v>43950</v>
      </c>
      <c r="I1598" s="101">
        <v>44305</v>
      </c>
      <c r="J1598" s="102" t="s">
        <v>1051</v>
      </c>
      <c r="K1598" s="103"/>
      <c r="L1598" s="104" t="s">
        <v>773</v>
      </c>
      <c r="M1598" s="105">
        <v>0</v>
      </c>
      <c r="N1598" s="106">
        <v>2800</v>
      </c>
      <c r="O1598" s="103" t="s">
        <v>2339</v>
      </c>
      <c r="P1598" s="101">
        <v>44305</v>
      </c>
      <c r="Q1598" s="103" t="s">
        <v>2336</v>
      </c>
      <c r="R1598" s="106">
        <v>2800</v>
      </c>
      <c r="S1598" s="102" t="s">
        <v>414</v>
      </c>
      <c r="T1598" s="104"/>
      <c r="U1598" s="102" t="s">
        <v>11</v>
      </c>
      <c r="V1598" s="102" t="s">
        <v>12</v>
      </c>
      <c r="W1598" s="102" t="s">
        <v>13</v>
      </c>
      <c r="X1598" s="102" t="s">
        <v>14</v>
      </c>
      <c r="Y1598" s="108">
        <v>6281</v>
      </c>
      <c r="Z1598" s="108">
        <v>9231101</v>
      </c>
      <c r="AA1598" s="139">
        <v>8.0645161290322578E-2</v>
      </c>
      <c r="AB1598" s="99" t="s">
        <v>940</v>
      </c>
    </row>
    <row r="1599" spans="1:28" ht="15" customHeight="1" x14ac:dyDescent="0.25">
      <c r="A1599" s="97" t="s">
        <v>1979</v>
      </c>
      <c r="B1599" s="98">
        <v>1</v>
      </c>
      <c r="C1599" s="97" t="s">
        <v>1564</v>
      </c>
      <c r="D1599" s="99" t="s">
        <v>288</v>
      </c>
      <c r="E1599" s="97" t="s">
        <v>4</v>
      </c>
      <c r="F1599" s="100" t="s">
        <v>468</v>
      </c>
      <c r="G1599" s="97" t="s">
        <v>469</v>
      </c>
      <c r="H1599" s="101">
        <v>43950</v>
      </c>
      <c r="I1599" s="101">
        <v>44306</v>
      </c>
      <c r="J1599" s="102" t="s">
        <v>1051</v>
      </c>
      <c r="K1599" s="103"/>
      <c r="L1599" s="104" t="s">
        <v>773</v>
      </c>
      <c r="M1599" s="105">
        <v>0</v>
      </c>
      <c r="N1599" s="106">
        <v>3220</v>
      </c>
      <c r="O1599" s="103" t="s">
        <v>2357</v>
      </c>
      <c r="P1599" s="101">
        <v>44306</v>
      </c>
      <c r="Q1599" s="103" t="s">
        <v>2353</v>
      </c>
      <c r="R1599" s="106">
        <v>3220</v>
      </c>
      <c r="S1599" s="102" t="s">
        <v>414</v>
      </c>
      <c r="T1599" s="104"/>
      <c r="U1599" s="102" t="s">
        <v>11</v>
      </c>
      <c r="V1599" s="102" t="s">
        <v>12</v>
      </c>
      <c r="W1599" s="102" t="s">
        <v>13</v>
      </c>
      <c r="X1599" s="102" t="s">
        <v>14</v>
      </c>
      <c r="Y1599" s="108">
        <v>6281</v>
      </c>
      <c r="Z1599" s="108">
        <v>9231101</v>
      </c>
      <c r="AA1599" s="139">
        <v>9.2741935483870969E-2</v>
      </c>
      <c r="AB1599" s="99" t="s">
        <v>940</v>
      </c>
    </row>
    <row r="1600" spans="1:28" ht="15" customHeight="1" x14ac:dyDescent="0.25">
      <c r="A1600" s="97" t="s">
        <v>1979</v>
      </c>
      <c r="B1600" s="98">
        <v>1</v>
      </c>
      <c r="C1600" s="97" t="s">
        <v>1564</v>
      </c>
      <c r="D1600" s="99" t="s">
        <v>288</v>
      </c>
      <c r="E1600" s="97" t="s">
        <v>4</v>
      </c>
      <c r="F1600" s="100" t="s">
        <v>468</v>
      </c>
      <c r="G1600" s="97" t="s">
        <v>469</v>
      </c>
      <c r="H1600" s="101">
        <v>43950</v>
      </c>
      <c r="I1600" s="101">
        <v>45138</v>
      </c>
      <c r="J1600" s="102" t="s">
        <v>2726</v>
      </c>
      <c r="K1600" s="103" t="s">
        <v>768</v>
      </c>
      <c r="L1600" s="104" t="s">
        <v>773</v>
      </c>
      <c r="M1600" s="105">
        <v>2100</v>
      </c>
      <c r="N1600" s="106">
        <v>2100</v>
      </c>
      <c r="O1600" s="103"/>
      <c r="P1600" s="101"/>
      <c r="Q1600" s="103"/>
      <c r="R1600" s="106">
        <v>0</v>
      </c>
      <c r="S1600" s="102" t="s">
        <v>414</v>
      </c>
      <c r="T1600" s="104"/>
      <c r="U1600" s="102" t="s">
        <v>11</v>
      </c>
      <c r="V1600" s="102" t="s">
        <v>12</v>
      </c>
      <c r="W1600" s="102" t="s">
        <v>13</v>
      </c>
      <c r="X1600" s="102" t="s">
        <v>14</v>
      </c>
      <c r="Y1600" s="108">
        <v>6281</v>
      </c>
      <c r="Z1600" s="108">
        <v>9231101</v>
      </c>
      <c r="AA1600" s="139">
        <v>0</v>
      </c>
      <c r="AB1600" s="99" t="s">
        <v>940</v>
      </c>
    </row>
    <row r="1601" spans="1:28" ht="15" customHeight="1" x14ac:dyDescent="0.25">
      <c r="A1601" s="97" t="s">
        <v>1976</v>
      </c>
      <c r="B1601" s="98">
        <v>1</v>
      </c>
      <c r="C1601" s="97" t="s">
        <v>318</v>
      </c>
      <c r="D1601" s="99" t="s">
        <v>288</v>
      </c>
      <c r="E1601" s="97" t="s">
        <v>4</v>
      </c>
      <c r="F1601" s="100" t="s">
        <v>321</v>
      </c>
      <c r="G1601" s="97" t="s">
        <v>318</v>
      </c>
      <c r="H1601" s="101">
        <v>43867</v>
      </c>
      <c r="I1601" s="101">
        <v>43909</v>
      </c>
      <c r="J1601" s="102" t="s">
        <v>6</v>
      </c>
      <c r="K1601" s="103"/>
      <c r="L1601" s="104" t="s">
        <v>636</v>
      </c>
      <c r="M1601" s="105">
        <v>0</v>
      </c>
      <c r="N1601" s="106">
        <v>13950.28</v>
      </c>
      <c r="O1601" s="103" t="s">
        <v>483</v>
      </c>
      <c r="P1601" s="101">
        <v>43909</v>
      </c>
      <c r="Q1601" s="103" t="s">
        <v>702</v>
      </c>
      <c r="R1601" s="106">
        <v>13950.28</v>
      </c>
      <c r="S1601" s="102" t="s">
        <v>414</v>
      </c>
      <c r="T1601" s="104"/>
      <c r="U1601" s="102" t="s">
        <v>11</v>
      </c>
      <c r="V1601" s="102" t="s">
        <v>12</v>
      </c>
      <c r="W1601" s="102" t="s">
        <v>13</v>
      </c>
      <c r="X1601" s="102" t="s">
        <v>14</v>
      </c>
      <c r="Y1601" s="108">
        <v>6150</v>
      </c>
      <c r="Z1601" s="108">
        <v>9231101</v>
      </c>
      <c r="AA1601" s="139">
        <v>0.4275000513296211</v>
      </c>
      <c r="AB1601" s="99" t="s">
        <v>1664</v>
      </c>
    </row>
    <row r="1602" spans="1:28" ht="15" customHeight="1" x14ac:dyDescent="0.25">
      <c r="A1602" s="97" t="s">
        <v>1976</v>
      </c>
      <c r="B1602" s="98">
        <v>1</v>
      </c>
      <c r="C1602" s="97" t="s">
        <v>318</v>
      </c>
      <c r="D1602" s="99" t="s">
        <v>288</v>
      </c>
      <c r="E1602" s="97" t="s">
        <v>4</v>
      </c>
      <c r="F1602" s="100" t="s">
        <v>321</v>
      </c>
      <c r="G1602" s="97" t="s">
        <v>318</v>
      </c>
      <c r="H1602" s="101">
        <v>43867</v>
      </c>
      <c r="I1602" s="101">
        <v>43944</v>
      </c>
      <c r="J1602" s="102" t="s">
        <v>6</v>
      </c>
      <c r="K1602" s="103"/>
      <c r="L1602" s="104" t="s">
        <v>636</v>
      </c>
      <c r="M1602" s="105">
        <v>0</v>
      </c>
      <c r="N1602" s="106">
        <v>6200.12</v>
      </c>
      <c r="O1602" s="103" t="s">
        <v>718</v>
      </c>
      <c r="P1602" s="101">
        <v>43944</v>
      </c>
      <c r="Q1602" s="103" t="s">
        <v>755</v>
      </c>
      <c r="R1602" s="106">
        <v>6200.12</v>
      </c>
      <c r="S1602" s="102" t="s">
        <v>414</v>
      </c>
      <c r="T1602" s="104"/>
      <c r="U1602" s="102" t="s">
        <v>11</v>
      </c>
      <c r="V1602" s="102" t="s">
        <v>12</v>
      </c>
      <c r="W1602" s="102" t="s">
        <v>13</v>
      </c>
      <c r="X1602" s="102" t="s">
        <v>14</v>
      </c>
      <c r="Y1602" s="108">
        <v>6150</v>
      </c>
      <c r="Z1602" s="108">
        <v>9231101</v>
      </c>
      <c r="AA1602" s="139">
        <v>0.18999988661516543</v>
      </c>
      <c r="AB1602" s="99" t="s">
        <v>1664</v>
      </c>
    </row>
    <row r="1603" spans="1:28" ht="15" customHeight="1" x14ac:dyDescent="0.25">
      <c r="A1603" s="97" t="s">
        <v>1976</v>
      </c>
      <c r="B1603" s="98">
        <v>1</v>
      </c>
      <c r="C1603" s="97" t="s">
        <v>318</v>
      </c>
      <c r="D1603" s="99" t="s">
        <v>288</v>
      </c>
      <c r="E1603" s="97" t="s">
        <v>4</v>
      </c>
      <c r="F1603" s="100" t="s">
        <v>321</v>
      </c>
      <c r="G1603" s="97" t="s">
        <v>318</v>
      </c>
      <c r="H1603" s="101">
        <v>43867</v>
      </c>
      <c r="I1603" s="101">
        <v>43980</v>
      </c>
      <c r="J1603" s="102" t="s">
        <v>6</v>
      </c>
      <c r="K1603" s="103"/>
      <c r="L1603" s="104" t="s">
        <v>636</v>
      </c>
      <c r="M1603" s="105">
        <v>0</v>
      </c>
      <c r="N1603" s="106">
        <v>10850.22</v>
      </c>
      <c r="O1603" s="103" t="s">
        <v>760</v>
      </c>
      <c r="P1603" s="101">
        <v>43980</v>
      </c>
      <c r="Q1603" s="103" t="s">
        <v>868</v>
      </c>
      <c r="R1603" s="106">
        <v>10850.22</v>
      </c>
      <c r="S1603" s="102" t="s">
        <v>414</v>
      </c>
      <c r="T1603" s="104"/>
      <c r="U1603" s="102" t="s">
        <v>11</v>
      </c>
      <c r="V1603" s="102" t="s">
        <v>12</v>
      </c>
      <c r="W1603" s="102" t="s">
        <v>13</v>
      </c>
      <c r="X1603" s="102" t="s">
        <v>14</v>
      </c>
      <c r="Y1603" s="108">
        <v>6150</v>
      </c>
      <c r="Z1603" s="108">
        <v>9231101</v>
      </c>
      <c r="AA1603" s="139">
        <v>0.33250010802203833</v>
      </c>
      <c r="AB1603" s="99" t="s">
        <v>1664</v>
      </c>
    </row>
    <row r="1604" spans="1:28" ht="15" customHeight="1" x14ac:dyDescent="0.25">
      <c r="A1604" s="97" t="s">
        <v>1976</v>
      </c>
      <c r="B1604" s="98">
        <v>1</v>
      </c>
      <c r="C1604" s="97" t="s">
        <v>318</v>
      </c>
      <c r="D1604" s="99" t="s">
        <v>288</v>
      </c>
      <c r="E1604" s="97" t="s">
        <v>4</v>
      </c>
      <c r="F1604" s="100" t="s">
        <v>321</v>
      </c>
      <c r="G1604" s="97" t="s">
        <v>318</v>
      </c>
      <c r="H1604" s="101">
        <v>43867</v>
      </c>
      <c r="I1604" s="101">
        <v>44203</v>
      </c>
      <c r="J1604" s="102" t="s">
        <v>1051</v>
      </c>
      <c r="K1604" s="103" t="s">
        <v>612</v>
      </c>
      <c r="L1604" s="104" t="s">
        <v>636</v>
      </c>
      <c r="M1604" s="105">
        <v>-2.9558577807620168E-12</v>
      </c>
      <c r="N1604" s="106">
        <v>1631.6099999999969</v>
      </c>
      <c r="O1604" s="103" t="s">
        <v>867</v>
      </c>
      <c r="P1604" s="101">
        <v>44203</v>
      </c>
      <c r="Q1604" s="103" t="s">
        <v>1601</v>
      </c>
      <c r="R1604" s="106">
        <v>1631.61</v>
      </c>
      <c r="S1604" s="102" t="s">
        <v>414</v>
      </c>
      <c r="T1604" s="104"/>
      <c r="U1604" s="102" t="s">
        <v>11</v>
      </c>
      <c r="V1604" s="102" t="s">
        <v>12</v>
      </c>
      <c r="W1604" s="102" t="s">
        <v>13</v>
      </c>
      <c r="X1604" s="102" t="s">
        <v>14</v>
      </c>
      <c r="Y1604" s="108">
        <v>6150</v>
      </c>
      <c r="Z1604" s="108">
        <v>9231101</v>
      </c>
      <c r="AA1604" s="139">
        <v>4.9999954033175177E-2</v>
      </c>
      <c r="AB1604" s="99" t="s">
        <v>1664</v>
      </c>
    </row>
    <row r="1605" spans="1:28" ht="15" customHeight="1" x14ac:dyDescent="0.25">
      <c r="A1605" s="97" t="s">
        <v>1976</v>
      </c>
      <c r="B1605" s="98">
        <v>1</v>
      </c>
      <c r="C1605" s="97" t="s">
        <v>318</v>
      </c>
      <c r="D1605" s="99" t="s">
        <v>288</v>
      </c>
      <c r="E1605" s="97" t="s">
        <v>4</v>
      </c>
      <c r="F1605" s="100" t="s">
        <v>564</v>
      </c>
      <c r="G1605" s="97" t="s">
        <v>318</v>
      </c>
      <c r="H1605" s="101">
        <v>43845</v>
      </c>
      <c r="I1605" s="101">
        <v>43923</v>
      </c>
      <c r="J1605" s="102" t="s">
        <v>6</v>
      </c>
      <c r="K1605" s="103" t="s">
        <v>565</v>
      </c>
      <c r="L1605" s="104" t="s">
        <v>714</v>
      </c>
      <c r="M1605" s="105">
        <v>0</v>
      </c>
      <c r="N1605" s="106">
        <v>4725</v>
      </c>
      <c r="O1605" s="103">
        <v>3822</v>
      </c>
      <c r="P1605" s="101">
        <v>43923</v>
      </c>
      <c r="Q1605" s="103" t="s">
        <v>715</v>
      </c>
      <c r="R1605" s="106">
        <v>4725</v>
      </c>
      <c r="S1605" s="102" t="s">
        <v>414</v>
      </c>
      <c r="T1605" s="104"/>
      <c r="U1605" s="102" t="s">
        <v>11</v>
      </c>
      <c r="V1605" s="102" t="s">
        <v>12</v>
      </c>
      <c r="W1605" s="102" t="s">
        <v>13</v>
      </c>
      <c r="X1605" s="102" t="s">
        <v>14</v>
      </c>
      <c r="Y1605" s="108">
        <v>5600</v>
      </c>
      <c r="Z1605" s="108">
        <v>9231101</v>
      </c>
      <c r="AA1605" s="139">
        <v>1</v>
      </c>
      <c r="AB1605" s="99" t="s">
        <v>952</v>
      </c>
    </row>
    <row r="1606" spans="1:28" ht="15" customHeight="1" x14ac:dyDescent="0.25">
      <c r="A1606" s="97" t="s">
        <v>1986</v>
      </c>
      <c r="B1606" s="98">
        <v>1</v>
      </c>
      <c r="C1606" s="97" t="s">
        <v>318</v>
      </c>
      <c r="D1606" s="99" t="s">
        <v>288</v>
      </c>
      <c r="E1606" s="97" t="s">
        <v>441</v>
      </c>
      <c r="F1606" s="100" t="s">
        <v>442</v>
      </c>
      <c r="G1606" s="97" t="s">
        <v>318</v>
      </c>
      <c r="H1606" s="101">
        <v>43647</v>
      </c>
      <c r="I1606" s="101">
        <v>43816</v>
      </c>
      <c r="J1606" s="102" t="s">
        <v>6</v>
      </c>
      <c r="K1606" s="103"/>
      <c r="L1606" s="104" t="s">
        <v>513</v>
      </c>
      <c r="M1606" s="105">
        <v>0</v>
      </c>
      <c r="N1606" s="106">
        <v>29425.87</v>
      </c>
      <c r="O1606" s="103" t="s">
        <v>483</v>
      </c>
      <c r="P1606" s="101">
        <v>43816</v>
      </c>
      <c r="Q1606" s="103" t="s">
        <v>520</v>
      </c>
      <c r="R1606" s="106">
        <v>29425.87</v>
      </c>
      <c r="S1606" s="102"/>
      <c r="T1606" s="104"/>
      <c r="U1606" s="102" t="s">
        <v>11</v>
      </c>
      <c r="V1606" s="102" t="s">
        <v>12</v>
      </c>
      <c r="W1606" s="102" t="s">
        <v>13</v>
      </c>
      <c r="X1606" s="102" t="s">
        <v>14</v>
      </c>
      <c r="Y1606" s="108">
        <v>6250</v>
      </c>
      <c r="Z1606" s="108">
        <v>9231105</v>
      </c>
      <c r="AA1606" s="139">
        <v>6.4341146460827727E-3</v>
      </c>
      <c r="AB1606" s="99" t="s">
        <v>1025</v>
      </c>
    </row>
    <row r="1607" spans="1:28" ht="15" customHeight="1" x14ac:dyDescent="0.25">
      <c r="A1607" s="97" t="s">
        <v>1986</v>
      </c>
      <c r="B1607" s="98">
        <v>1</v>
      </c>
      <c r="C1607" s="97" t="s">
        <v>318</v>
      </c>
      <c r="D1607" s="99" t="s">
        <v>288</v>
      </c>
      <c r="E1607" s="97" t="s">
        <v>441</v>
      </c>
      <c r="F1607" s="100" t="s">
        <v>442</v>
      </c>
      <c r="G1607" s="97" t="s">
        <v>318</v>
      </c>
      <c r="H1607" s="101">
        <v>43647</v>
      </c>
      <c r="I1607" s="101">
        <v>44204</v>
      </c>
      <c r="J1607" s="102" t="s">
        <v>1051</v>
      </c>
      <c r="K1607" s="103"/>
      <c r="L1607" s="104" t="s">
        <v>513</v>
      </c>
      <c r="M1607" s="105">
        <v>0</v>
      </c>
      <c r="N1607" s="106">
        <v>264832.83</v>
      </c>
      <c r="O1607" s="103" t="s">
        <v>760</v>
      </c>
      <c r="P1607" s="101">
        <v>44204</v>
      </c>
      <c r="Q1607" s="103" t="s">
        <v>1605</v>
      </c>
      <c r="R1607" s="106">
        <v>264832.83</v>
      </c>
      <c r="S1607" s="102"/>
      <c r="T1607" s="104"/>
      <c r="U1607" s="102" t="s">
        <v>11</v>
      </c>
      <c r="V1607" s="102" t="s">
        <v>12</v>
      </c>
      <c r="W1607" s="102" t="s">
        <v>13</v>
      </c>
      <c r="X1607" s="102" t="s">
        <v>14</v>
      </c>
      <c r="Y1607" s="108">
        <v>6250</v>
      </c>
      <c r="Z1607" s="108">
        <v>9231105</v>
      </c>
      <c r="AA1607" s="139">
        <v>5.7907031814744964E-2</v>
      </c>
      <c r="AB1607" s="99" t="s">
        <v>1025</v>
      </c>
    </row>
    <row r="1608" spans="1:28" ht="15" customHeight="1" x14ac:dyDescent="0.25">
      <c r="A1608" s="97" t="s">
        <v>1986</v>
      </c>
      <c r="B1608" s="98">
        <v>1</v>
      </c>
      <c r="C1608" s="97" t="s">
        <v>318</v>
      </c>
      <c r="D1608" s="99" t="s">
        <v>288</v>
      </c>
      <c r="E1608" s="97" t="s">
        <v>441</v>
      </c>
      <c r="F1608" s="100" t="s">
        <v>442</v>
      </c>
      <c r="G1608" s="97" t="s">
        <v>318</v>
      </c>
      <c r="H1608" s="101">
        <v>43647</v>
      </c>
      <c r="I1608" s="101">
        <v>45673</v>
      </c>
      <c r="J1608" s="102" t="s">
        <v>2726</v>
      </c>
      <c r="K1608" s="103" t="s">
        <v>458</v>
      </c>
      <c r="L1608" s="104" t="s">
        <v>513</v>
      </c>
      <c r="M1608" s="105">
        <v>15487.299999999988</v>
      </c>
      <c r="N1608" s="106">
        <v>15487.299999999988</v>
      </c>
      <c r="O1608" s="103"/>
      <c r="P1608" s="101"/>
      <c r="Q1608" s="103"/>
      <c r="R1608" s="106">
        <v>0</v>
      </c>
      <c r="S1608" s="102"/>
      <c r="T1608" s="104"/>
      <c r="U1608" s="102" t="s">
        <v>11</v>
      </c>
      <c r="V1608" s="102" t="s">
        <v>12</v>
      </c>
      <c r="W1608" s="102" t="s">
        <v>13</v>
      </c>
      <c r="X1608" s="102" t="s">
        <v>14</v>
      </c>
      <c r="Y1608" s="108">
        <v>6250</v>
      </c>
      <c r="Z1608" s="108">
        <v>9231105</v>
      </c>
      <c r="AA1608" s="139">
        <v>0</v>
      </c>
      <c r="AB1608" s="99" t="s">
        <v>1025</v>
      </c>
    </row>
    <row r="1609" spans="1:28" ht="15" customHeight="1" x14ac:dyDescent="0.25">
      <c r="A1609" s="97" t="s">
        <v>1987</v>
      </c>
      <c r="B1609" s="98">
        <v>1</v>
      </c>
      <c r="C1609" s="97" t="s">
        <v>1655</v>
      </c>
      <c r="D1609" s="99" t="s">
        <v>288</v>
      </c>
      <c r="E1609" s="97" t="s">
        <v>1043</v>
      </c>
      <c r="F1609" s="100" t="s">
        <v>418</v>
      </c>
      <c r="G1609" s="97" t="s">
        <v>3138</v>
      </c>
      <c r="H1609" s="101">
        <v>43865</v>
      </c>
      <c r="I1609" s="101">
        <v>43874</v>
      </c>
      <c r="J1609" s="102" t="s">
        <v>6</v>
      </c>
      <c r="K1609" s="103" t="s">
        <v>610</v>
      </c>
      <c r="L1609" s="104" t="s">
        <v>2214</v>
      </c>
      <c r="M1609" s="105">
        <v>0</v>
      </c>
      <c r="N1609" s="106">
        <v>1050</v>
      </c>
      <c r="O1609" s="103" t="s">
        <v>271</v>
      </c>
      <c r="P1609" s="101">
        <v>43874</v>
      </c>
      <c r="Q1609" s="103" t="s">
        <v>629</v>
      </c>
      <c r="R1609" s="106">
        <v>1050</v>
      </c>
      <c r="S1609" s="102" t="s">
        <v>1255</v>
      </c>
      <c r="T1609" s="104"/>
      <c r="U1609" s="102" t="s">
        <v>11</v>
      </c>
      <c r="V1609" s="102" t="s">
        <v>12</v>
      </c>
      <c r="W1609" s="102" t="s">
        <v>13</v>
      </c>
      <c r="X1609" s="102" t="s">
        <v>14</v>
      </c>
      <c r="Y1609" s="108">
        <v>6230</v>
      </c>
      <c r="Z1609" s="108">
        <v>9231104</v>
      </c>
      <c r="AA1609" s="139">
        <v>1</v>
      </c>
      <c r="AB1609" s="99" t="s">
        <v>990</v>
      </c>
    </row>
    <row r="1610" spans="1:28" ht="15" customHeight="1" x14ac:dyDescent="0.25">
      <c r="A1610" s="97" t="s">
        <v>1989</v>
      </c>
      <c r="B1610" s="98">
        <v>1</v>
      </c>
      <c r="C1610" s="97" t="s">
        <v>1571</v>
      </c>
      <c r="D1610" s="99" t="s">
        <v>288</v>
      </c>
      <c r="E1610" s="97" t="s">
        <v>1266</v>
      </c>
      <c r="F1610" s="100" t="s">
        <v>395</v>
      </c>
      <c r="G1610" s="97" t="s">
        <v>351</v>
      </c>
      <c r="H1610" s="101">
        <v>43282</v>
      </c>
      <c r="I1610" s="101">
        <v>44279</v>
      </c>
      <c r="J1610" s="102" t="s">
        <v>1051</v>
      </c>
      <c r="K1610" s="103"/>
      <c r="L1610" s="104" t="s">
        <v>1270</v>
      </c>
      <c r="M1610" s="105">
        <v>0</v>
      </c>
      <c r="N1610" s="106">
        <v>4750</v>
      </c>
      <c r="O1610" s="103">
        <v>28380</v>
      </c>
      <c r="P1610" s="101">
        <v>44279</v>
      </c>
      <c r="Q1610" s="103" t="s">
        <v>2253</v>
      </c>
      <c r="R1610" s="106">
        <v>4750</v>
      </c>
      <c r="S1610" s="102" t="s">
        <v>1261</v>
      </c>
      <c r="T1610" s="104"/>
      <c r="U1610" s="102" t="s">
        <v>11</v>
      </c>
      <c r="V1610" s="102" t="s">
        <v>12</v>
      </c>
      <c r="W1610" s="102" t="s">
        <v>13</v>
      </c>
      <c r="X1610" s="102" t="s">
        <v>14</v>
      </c>
      <c r="Y1610" s="108">
        <v>6210</v>
      </c>
      <c r="Z1610" s="108">
        <v>9231103</v>
      </c>
      <c r="AA1610" s="139">
        <v>2.7721038809454333E-2</v>
      </c>
      <c r="AB1610" s="99" t="s">
        <v>3197</v>
      </c>
    </row>
    <row r="1611" spans="1:28" ht="15" customHeight="1" x14ac:dyDescent="0.25">
      <c r="A1611" s="97" t="s">
        <v>1989</v>
      </c>
      <c r="B1611" s="98">
        <v>1</v>
      </c>
      <c r="C1611" s="97" t="s">
        <v>1571</v>
      </c>
      <c r="D1611" s="99" t="s">
        <v>288</v>
      </c>
      <c r="E1611" s="97" t="s">
        <v>1266</v>
      </c>
      <c r="F1611" s="100" t="s">
        <v>395</v>
      </c>
      <c r="G1611" s="97" t="s">
        <v>351</v>
      </c>
      <c r="H1611" s="101">
        <v>43282</v>
      </c>
      <c r="I1611" s="101">
        <v>44279</v>
      </c>
      <c r="J1611" s="102" t="s">
        <v>1051</v>
      </c>
      <c r="K1611" s="103"/>
      <c r="L1611" s="104" t="s">
        <v>1270</v>
      </c>
      <c r="M1611" s="105">
        <v>0</v>
      </c>
      <c r="N1611" s="106">
        <v>2375</v>
      </c>
      <c r="O1611" s="103">
        <v>28465</v>
      </c>
      <c r="P1611" s="101">
        <v>44279</v>
      </c>
      <c r="Q1611" s="103" t="s">
        <v>2253</v>
      </c>
      <c r="R1611" s="106">
        <v>2375</v>
      </c>
      <c r="S1611" s="102" t="s">
        <v>1261</v>
      </c>
      <c r="T1611" s="104"/>
      <c r="U1611" s="102" t="s">
        <v>11</v>
      </c>
      <c r="V1611" s="102" t="s">
        <v>12</v>
      </c>
      <c r="W1611" s="102" t="s">
        <v>13</v>
      </c>
      <c r="X1611" s="102" t="s">
        <v>14</v>
      </c>
      <c r="Y1611" s="108">
        <v>6210</v>
      </c>
      <c r="Z1611" s="108">
        <v>9231103</v>
      </c>
      <c r="AA1611" s="139">
        <v>1.3860519404727167E-2</v>
      </c>
      <c r="AB1611" s="99" t="s">
        <v>3197</v>
      </c>
    </row>
    <row r="1612" spans="1:28" ht="15" customHeight="1" x14ac:dyDescent="0.25">
      <c r="A1612" s="97" t="s">
        <v>1989</v>
      </c>
      <c r="B1612" s="98">
        <v>1</v>
      </c>
      <c r="C1612" s="97" t="s">
        <v>1571</v>
      </c>
      <c r="D1612" s="99" t="s">
        <v>288</v>
      </c>
      <c r="E1612" s="97" t="s">
        <v>1266</v>
      </c>
      <c r="F1612" s="100" t="s">
        <v>395</v>
      </c>
      <c r="G1612" s="97" t="s">
        <v>351</v>
      </c>
      <c r="H1612" s="101">
        <v>43282</v>
      </c>
      <c r="I1612" s="101">
        <v>44342</v>
      </c>
      <c r="J1612" s="102" t="s">
        <v>1051</v>
      </c>
      <c r="K1612" s="103"/>
      <c r="L1612" s="104" t="s">
        <v>1270</v>
      </c>
      <c r="M1612" s="105">
        <v>0</v>
      </c>
      <c r="N1612" s="106">
        <v>2375</v>
      </c>
      <c r="O1612" s="103">
        <v>28604</v>
      </c>
      <c r="P1612" s="101">
        <v>44342</v>
      </c>
      <c r="Q1612" s="103" t="s">
        <v>2570</v>
      </c>
      <c r="R1612" s="106">
        <v>2375</v>
      </c>
      <c r="S1612" s="102" t="s">
        <v>1261</v>
      </c>
      <c r="T1612" s="104"/>
      <c r="U1612" s="102" t="s">
        <v>11</v>
      </c>
      <c r="V1612" s="102" t="s">
        <v>12</v>
      </c>
      <c r="W1612" s="102" t="s">
        <v>13</v>
      </c>
      <c r="X1612" s="102" t="s">
        <v>14</v>
      </c>
      <c r="Y1612" s="108">
        <v>6210</v>
      </c>
      <c r="Z1612" s="108">
        <v>9231103</v>
      </c>
      <c r="AA1612" s="139">
        <v>1.3860519404727167E-2</v>
      </c>
      <c r="AB1612" s="99" t="s">
        <v>3197</v>
      </c>
    </row>
    <row r="1613" spans="1:28" ht="15" customHeight="1" x14ac:dyDescent="0.25">
      <c r="A1613" s="97" t="s">
        <v>1989</v>
      </c>
      <c r="B1613" s="98">
        <v>1</v>
      </c>
      <c r="C1613" s="99" t="s">
        <v>1571</v>
      </c>
      <c r="D1613" s="99" t="s">
        <v>288</v>
      </c>
      <c r="E1613" s="97" t="s">
        <v>1266</v>
      </c>
      <c r="F1613" s="100" t="s">
        <v>395</v>
      </c>
      <c r="G1613" s="99" t="s">
        <v>351</v>
      </c>
      <c r="H1613" s="101">
        <v>43282</v>
      </c>
      <c r="I1613" s="101">
        <v>44448</v>
      </c>
      <c r="J1613" s="102" t="s">
        <v>1051</v>
      </c>
      <c r="K1613" s="103"/>
      <c r="L1613" s="104" t="s">
        <v>1270</v>
      </c>
      <c r="M1613" s="105">
        <v>0</v>
      </c>
      <c r="N1613" s="106">
        <v>1425</v>
      </c>
      <c r="O1613" s="103">
        <v>28731</v>
      </c>
      <c r="P1613" s="101">
        <v>44448</v>
      </c>
      <c r="Q1613" s="103" t="s">
        <v>2971</v>
      </c>
      <c r="R1613" s="106">
        <v>1425</v>
      </c>
      <c r="S1613" s="110" t="s">
        <v>1261</v>
      </c>
      <c r="T1613" s="104"/>
      <c r="U1613" s="102" t="s">
        <v>11</v>
      </c>
      <c r="V1613" s="102" t="s">
        <v>12</v>
      </c>
      <c r="W1613" s="102" t="s">
        <v>13</v>
      </c>
      <c r="X1613" s="102" t="s">
        <v>14</v>
      </c>
      <c r="Y1613" s="108">
        <v>6210</v>
      </c>
      <c r="Z1613" s="108">
        <v>9231103</v>
      </c>
      <c r="AA1613" s="139">
        <v>8.3163116428362997E-3</v>
      </c>
      <c r="AB1613" s="99" t="s">
        <v>3197</v>
      </c>
    </row>
    <row r="1614" spans="1:28" ht="15" customHeight="1" x14ac:dyDescent="0.25">
      <c r="A1614" s="97" t="s">
        <v>1989</v>
      </c>
      <c r="B1614" s="98">
        <v>1</v>
      </c>
      <c r="C1614" s="97" t="s">
        <v>1571</v>
      </c>
      <c r="D1614" s="99" t="s">
        <v>288</v>
      </c>
      <c r="E1614" s="97" t="s">
        <v>1266</v>
      </c>
      <c r="F1614" s="100" t="s">
        <v>395</v>
      </c>
      <c r="G1614" s="97" t="s">
        <v>351</v>
      </c>
      <c r="H1614" s="101">
        <v>43282</v>
      </c>
      <c r="I1614" s="101">
        <v>44615</v>
      </c>
      <c r="J1614" s="102" t="s">
        <v>2726</v>
      </c>
      <c r="K1614" s="103" t="s">
        <v>1267</v>
      </c>
      <c r="L1614" s="104" t="s">
        <v>1270</v>
      </c>
      <c r="M1614" s="105">
        <v>0</v>
      </c>
      <c r="N1614" s="106">
        <v>950</v>
      </c>
      <c r="O1614" s="103">
        <v>29184</v>
      </c>
      <c r="P1614" s="101">
        <v>44615</v>
      </c>
      <c r="Q1614" s="103" t="s">
        <v>3220</v>
      </c>
      <c r="R1614" s="106">
        <v>950</v>
      </c>
      <c r="S1614" s="102" t="s">
        <v>1261</v>
      </c>
      <c r="T1614" s="104"/>
      <c r="U1614" s="102" t="s">
        <v>11</v>
      </c>
      <c r="V1614" s="102" t="s">
        <v>12</v>
      </c>
      <c r="W1614" s="102" t="s">
        <v>13</v>
      </c>
      <c r="X1614" s="102" t="s">
        <v>14</v>
      </c>
      <c r="Y1614" s="108">
        <v>6210</v>
      </c>
      <c r="Z1614" s="108">
        <v>9231103</v>
      </c>
      <c r="AA1614" s="139">
        <v>5.544207761890867E-3</v>
      </c>
      <c r="AB1614" s="99" t="s">
        <v>3197</v>
      </c>
    </row>
    <row r="1615" spans="1:28" ht="15" customHeight="1" x14ac:dyDescent="0.25">
      <c r="A1615" s="97" t="s">
        <v>1990</v>
      </c>
      <c r="B1615" s="98">
        <v>1</v>
      </c>
      <c r="C1615" s="97" t="s">
        <v>1564</v>
      </c>
      <c r="D1615" s="99" t="s">
        <v>288</v>
      </c>
      <c r="E1615" s="97" t="s">
        <v>316</v>
      </c>
      <c r="F1615" s="100" t="s">
        <v>468</v>
      </c>
      <c r="G1615" s="97" t="s">
        <v>469</v>
      </c>
      <c r="H1615" s="101">
        <v>44180</v>
      </c>
      <c r="I1615" s="101">
        <v>44236</v>
      </c>
      <c r="J1615" s="102" t="s">
        <v>1051</v>
      </c>
      <c r="K1615" s="103"/>
      <c r="L1615" s="104" t="s">
        <v>1608</v>
      </c>
      <c r="M1615" s="105">
        <v>0</v>
      </c>
      <c r="N1615" s="106">
        <v>9180</v>
      </c>
      <c r="O1615" s="103" t="s">
        <v>1733</v>
      </c>
      <c r="P1615" s="101">
        <v>44236</v>
      </c>
      <c r="Q1615" s="103" t="s">
        <v>1729</v>
      </c>
      <c r="R1615" s="106">
        <v>9180</v>
      </c>
      <c r="S1615" s="102" t="s">
        <v>1261</v>
      </c>
      <c r="T1615" s="104"/>
      <c r="U1615" s="102" t="s">
        <v>11</v>
      </c>
      <c r="V1615" s="102" t="s">
        <v>12</v>
      </c>
      <c r="W1615" s="102" t="s">
        <v>13</v>
      </c>
      <c r="X1615" s="102" t="s">
        <v>14</v>
      </c>
      <c r="Y1615" s="108">
        <v>6281</v>
      </c>
      <c r="Z1615" s="108">
        <v>9231103</v>
      </c>
      <c r="AA1615" s="139">
        <v>0.3746938775510204</v>
      </c>
      <c r="AB1615" s="99" t="s">
        <v>1560</v>
      </c>
    </row>
    <row r="1616" spans="1:28" ht="15" customHeight="1" x14ac:dyDescent="0.25">
      <c r="A1616" s="97" t="s">
        <v>1990</v>
      </c>
      <c r="B1616" s="98">
        <v>1</v>
      </c>
      <c r="C1616" s="99" t="s">
        <v>1564</v>
      </c>
      <c r="D1616" s="99" t="s">
        <v>288</v>
      </c>
      <c r="E1616" s="97" t="s">
        <v>316</v>
      </c>
      <c r="F1616" s="100" t="s">
        <v>468</v>
      </c>
      <c r="G1616" s="99" t="s">
        <v>469</v>
      </c>
      <c r="H1616" s="101">
        <v>44180</v>
      </c>
      <c r="I1616" s="101">
        <v>44448</v>
      </c>
      <c r="J1616" s="102" t="s">
        <v>2726</v>
      </c>
      <c r="K1616" s="103" t="s">
        <v>1558</v>
      </c>
      <c r="L1616" s="104" t="s">
        <v>1608</v>
      </c>
      <c r="M1616" s="105">
        <v>0</v>
      </c>
      <c r="N1616" s="106">
        <v>500</v>
      </c>
      <c r="O1616" s="103" t="s">
        <v>2986</v>
      </c>
      <c r="P1616" s="101">
        <v>44448</v>
      </c>
      <c r="Q1616" s="103" t="s">
        <v>2983</v>
      </c>
      <c r="R1616" s="106">
        <v>500</v>
      </c>
      <c r="S1616" s="110" t="s">
        <v>1261</v>
      </c>
      <c r="T1616" s="104"/>
      <c r="U1616" s="102" t="s">
        <v>11</v>
      </c>
      <c r="V1616" s="102" t="s">
        <v>12</v>
      </c>
      <c r="W1616" s="102" t="s">
        <v>13</v>
      </c>
      <c r="X1616" s="102" t="s">
        <v>14</v>
      </c>
      <c r="Y1616" s="108">
        <v>6281</v>
      </c>
      <c r="Z1616" s="108">
        <v>9231103</v>
      </c>
      <c r="AA1616" s="139">
        <v>2.0408163265306121E-2</v>
      </c>
      <c r="AB1616" s="111" t="s">
        <v>1560</v>
      </c>
    </row>
    <row r="1617" spans="1:28" ht="15" customHeight="1" x14ac:dyDescent="0.25">
      <c r="A1617" s="97" t="s">
        <v>1990</v>
      </c>
      <c r="B1617" s="98">
        <v>1</v>
      </c>
      <c r="C1617" s="97" t="s">
        <v>1564</v>
      </c>
      <c r="D1617" s="99" t="s">
        <v>288</v>
      </c>
      <c r="E1617" s="97" t="s">
        <v>316</v>
      </c>
      <c r="F1617" s="100" t="s">
        <v>468</v>
      </c>
      <c r="G1617" s="97" t="s">
        <v>469</v>
      </c>
      <c r="H1617" s="101">
        <v>44180</v>
      </c>
      <c r="I1617" s="101">
        <v>44452</v>
      </c>
      <c r="J1617" s="102" t="s">
        <v>1051</v>
      </c>
      <c r="K1617" s="103"/>
      <c r="L1617" s="104" t="s">
        <v>1608</v>
      </c>
      <c r="M1617" s="105">
        <v>0</v>
      </c>
      <c r="N1617" s="106">
        <v>2570</v>
      </c>
      <c r="O1617" s="103" t="s">
        <v>2716</v>
      </c>
      <c r="P1617" s="101">
        <v>44452</v>
      </c>
      <c r="Q1617" s="103" t="s">
        <v>2987</v>
      </c>
      <c r="R1617" s="106">
        <v>2570</v>
      </c>
      <c r="S1617" s="102" t="s">
        <v>1261</v>
      </c>
      <c r="T1617" s="104"/>
      <c r="U1617" s="102" t="s">
        <v>11</v>
      </c>
      <c r="V1617" s="102" t="s">
        <v>12</v>
      </c>
      <c r="W1617" s="102" t="s">
        <v>13</v>
      </c>
      <c r="X1617" s="102" t="s">
        <v>14</v>
      </c>
      <c r="Y1617" s="108">
        <v>6281</v>
      </c>
      <c r="Z1617" s="108">
        <v>9231103</v>
      </c>
      <c r="AA1617" s="139">
        <v>0.10489795918367346</v>
      </c>
      <c r="AB1617" s="97" t="s">
        <v>1560</v>
      </c>
    </row>
    <row r="1618" spans="1:28" ht="15" customHeight="1" x14ac:dyDescent="0.25">
      <c r="A1618" s="97" t="s">
        <v>1988</v>
      </c>
      <c r="B1618" s="98">
        <v>1</v>
      </c>
      <c r="C1618" s="99" t="s">
        <v>318</v>
      </c>
      <c r="D1618" s="99" t="s">
        <v>288</v>
      </c>
      <c r="E1618" s="97" t="s">
        <v>316</v>
      </c>
      <c r="F1618" s="97" t="s">
        <v>321</v>
      </c>
      <c r="G1618" s="99" t="s">
        <v>318</v>
      </c>
      <c r="H1618" s="101">
        <v>43734</v>
      </c>
      <c r="I1618" s="101">
        <v>43900</v>
      </c>
      <c r="J1618" s="102" t="s">
        <v>6</v>
      </c>
      <c r="K1618" s="103"/>
      <c r="L1618" s="99" t="s">
        <v>487</v>
      </c>
      <c r="M1618" s="105">
        <v>0</v>
      </c>
      <c r="N1618" s="114">
        <v>1017.45</v>
      </c>
      <c r="O1618" s="103" t="s">
        <v>483</v>
      </c>
      <c r="P1618" s="101">
        <v>43900</v>
      </c>
      <c r="Q1618" s="103" t="s">
        <v>693</v>
      </c>
      <c r="R1618" s="114">
        <v>1017.45</v>
      </c>
      <c r="S1618" s="102" t="s">
        <v>1261</v>
      </c>
      <c r="T1618" s="103"/>
      <c r="U1618" s="102" t="s">
        <v>11</v>
      </c>
      <c r="V1618" s="102" t="s">
        <v>12</v>
      </c>
      <c r="W1618" s="102" t="s">
        <v>13</v>
      </c>
      <c r="X1618" s="102" t="s">
        <v>14</v>
      </c>
      <c r="Y1618" s="113">
        <v>6150</v>
      </c>
      <c r="Z1618" s="113">
        <v>9231103</v>
      </c>
      <c r="AA1618" s="139">
        <v>7.9505519661618516E-4</v>
      </c>
      <c r="AB1618" s="99" t="s">
        <v>1660</v>
      </c>
    </row>
    <row r="1619" spans="1:28" ht="15" customHeight="1" x14ac:dyDescent="0.25">
      <c r="A1619" s="97" t="s">
        <v>1988</v>
      </c>
      <c r="B1619" s="98">
        <v>1</v>
      </c>
      <c r="C1619" s="99" t="s">
        <v>318</v>
      </c>
      <c r="D1619" s="99" t="s">
        <v>288</v>
      </c>
      <c r="E1619" s="97" t="s">
        <v>316</v>
      </c>
      <c r="F1619" s="97" t="s">
        <v>321</v>
      </c>
      <c r="G1619" s="99" t="s">
        <v>318</v>
      </c>
      <c r="H1619" s="101">
        <v>43734</v>
      </c>
      <c r="I1619" s="101">
        <v>44183</v>
      </c>
      <c r="J1619" s="102" t="s">
        <v>1051</v>
      </c>
      <c r="K1619" s="103"/>
      <c r="L1619" s="99" t="s">
        <v>487</v>
      </c>
      <c r="M1619" s="105">
        <v>0</v>
      </c>
      <c r="N1619" s="105">
        <v>8907.8700000000008</v>
      </c>
      <c r="O1619" s="103" t="s">
        <v>1599</v>
      </c>
      <c r="P1619" s="101">
        <v>44183</v>
      </c>
      <c r="Q1619" s="103" t="s">
        <v>1600</v>
      </c>
      <c r="R1619" s="105">
        <v>8907.8700000000008</v>
      </c>
      <c r="S1619" s="102" t="s">
        <v>1261</v>
      </c>
      <c r="T1619" s="103"/>
      <c r="U1619" s="102" t="s">
        <v>11</v>
      </c>
      <c r="V1619" s="102" t="s">
        <v>12</v>
      </c>
      <c r="W1619" s="102" t="s">
        <v>13</v>
      </c>
      <c r="X1619" s="102" t="s">
        <v>14</v>
      </c>
      <c r="Y1619" s="113">
        <v>6150</v>
      </c>
      <c r="Z1619" s="113">
        <v>9231103</v>
      </c>
      <c r="AA1619" s="139">
        <v>6.96078267657518E-3</v>
      </c>
      <c r="AB1619" s="99" t="s">
        <v>1660</v>
      </c>
    </row>
    <row r="1620" spans="1:28" ht="15" customHeight="1" x14ac:dyDescent="0.25">
      <c r="A1620" s="97" t="s">
        <v>1988</v>
      </c>
      <c r="B1620" s="98">
        <v>1</v>
      </c>
      <c r="C1620" s="99" t="s">
        <v>318</v>
      </c>
      <c r="D1620" s="99" t="s">
        <v>288</v>
      </c>
      <c r="E1620" s="97" t="s">
        <v>316</v>
      </c>
      <c r="F1620" s="97" t="s">
        <v>321</v>
      </c>
      <c r="G1620" s="99" t="s">
        <v>318</v>
      </c>
      <c r="H1620" s="101">
        <v>43734</v>
      </c>
      <c r="I1620" s="101">
        <v>44337</v>
      </c>
      <c r="J1620" s="102" t="s">
        <v>1051</v>
      </c>
      <c r="K1620" s="103"/>
      <c r="L1620" s="99" t="s">
        <v>487</v>
      </c>
      <c r="M1620" s="105">
        <v>0</v>
      </c>
      <c r="N1620" s="114">
        <v>47854.83</v>
      </c>
      <c r="O1620" s="103" t="s">
        <v>2551</v>
      </c>
      <c r="P1620" s="101">
        <v>44337</v>
      </c>
      <c r="Q1620" s="103" t="s">
        <v>2548</v>
      </c>
      <c r="R1620" s="114">
        <v>47854.83</v>
      </c>
      <c r="S1620" s="102" t="s">
        <v>1261</v>
      </c>
      <c r="T1620" s="103"/>
      <c r="U1620" s="102" t="s">
        <v>11</v>
      </c>
      <c r="V1620" s="102" t="s">
        <v>12</v>
      </c>
      <c r="W1620" s="102" t="s">
        <v>13</v>
      </c>
      <c r="X1620" s="102" t="s">
        <v>14</v>
      </c>
      <c r="Y1620" s="113">
        <v>6150</v>
      </c>
      <c r="Z1620" s="113">
        <v>9231103</v>
      </c>
      <c r="AA1620" s="139">
        <v>3.7394693866710023E-2</v>
      </c>
      <c r="AB1620" s="99" t="s">
        <v>1660</v>
      </c>
    </row>
    <row r="1621" spans="1:28" ht="15" customHeight="1" x14ac:dyDescent="0.25">
      <c r="A1621" s="97" t="s">
        <v>1988</v>
      </c>
      <c r="B1621" s="98">
        <v>1</v>
      </c>
      <c r="C1621" s="99" t="s">
        <v>318</v>
      </c>
      <c r="D1621" s="99" t="s">
        <v>288</v>
      </c>
      <c r="E1621" s="97" t="s">
        <v>316</v>
      </c>
      <c r="F1621" s="97" t="s">
        <v>321</v>
      </c>
      <c r="G1621" s="99" t="s">
        <v>318</v>
      </c>
      <c r="H1621" s="101">
        <v>43734</v>
      </c>
      <c r="I1621" s="101">
        <v>44337</v>
      </c>
      <c r="J1621" s="102" t="s">
        <v>1051</v>
      </c>
      <c r="K1621" s="103"/>
      <c r="L1621" s="99" t="s">
        <v>487</v>
      </c>
      <c r="M1621" s="105">
        <v>0</v>
      </c>
      <c r="N1621" s="105">
        <v>5867.44</v>
      </c>
      <c r="O1621" s="103" t="s">
        <v>2547</v>
      </c>
      <c r="P1621" s="101">
        <v>44337</v>
      </c>
      <c r="Q1621" s="103" t="s">
        <v>2548</v>
      </c>
      <c r="R1621" s="105">
        <v>5867.44</v>
      </c>
      <c r="S1621" s="102" t="s">
        <v>1261</v>
      </c>
      <c r="T1621" s="103"/>
      <c r="U1621" s="102" t="s">
        <v>11</v>
      </c>
      <c r="V1621" s="102" t="s">
        <v>12</v>
      </c>
      <c r="W1621" s="102" t="s">
        <v>13</v>
      </c>
      <c r="X1621" s="102" t="s">
        <v>14</v>
      </c>
      <c r="Y1621" s="113">
        <v>6150</v>
      </c>
      <c r="Z1621" s="113">
        <v>9231103</v>
      </c>
      <c r="AA1621" s="139">
        <v>4.58493160630367E-3</v>
      </c>
      <c r="AB1621" s="99" t="s">
        <v>1660</v>
      </c>
    </row>
    <row r="1622" spans="1:28" ht="15" customHeight="1" x14ac:dyDescent="0.25">
      <c r="A1622" s="97" t="s">
        <v>1988</v>
      </c>
      <c r="B1622" s="98">
        <v>1</v>
      </c>
      <c r="C1622" s="99" t="s">
        <v>318</v>
      </c>
      <c r="D1622" s="99" t="s">
        <v>288</v>
      </c>
      <c r="E1622" s="97" t="s">
        <v>316</v>
      </c>
      <c r="F1622" s="97" t="s">
        <v>321</v>
      </c>
      <c r="G1622" s="99" t="s">
        <v>318</v>
      </c>
      <c r="H1622" s="101">
        <v>43734</v>
      </c>
      <c r="I1622" s="101">
        <v>44337</v>
      </c>
      <c r="J1622" s="102" t="s">
        <v>1051</v>
      </c>
      <c r="K1622" s="103"/>
      <c r="L1622" s="99" t="s">
        <v>487</v>
      </c>
      <c r="M1622" s="105">
        <v>0</v>
      </c>
      <c r="N1622" s="114">
        <v>9127.5499999999993</v>
      </c>
      <c r="O1622" s="103" t="s">
        <v>2552</v>
      </c>
      <c r="P1622" s="101">
        <v>44337</v>
      </c>
      <c r="Q1622" s="103" t="s">
        <v>2548</v>
      </c>
      <c r="R1622" s="105">
        <v>9127.5499999999993</v>
      </c>
      <c r="S1622" s="102" t="s">
        <v>1261</v>
      </c>
      <c r="T1622" s="103"/>
      <c r="U1622" s="102" t="s">
        <v>11</v>
      </c>
      <c r="V1622" s="102" t="s">
        <v>12</v>
      </c>
      <c r="W1622" s="102" t="s">
        <v>13</v>
      </c>
      <c r="X1622" s="102" t="s">
        <v>14</v>
      </c>
      <c r="Y1622" s="113">
        <v>6150</v>
      </c>
      <c r="Z1622" s="113">
        <v>9231103</v>
      </c>
      <c r="AA1622" s="139">
        <v>7.1324448964313327E-3</v>
      </c>
      <c r="AB1622" s="99" t="s">
        <v>1660</v>
      </c>
    </row>
    <row r="1623" spans="1:28" ht="15" customHeight="1" x14ac:dyDescent="0.25">
      <c r="A1623" s="97" t="s">
        <v>1988</v>
      </c>
      <c r="B1623" s="98">
        <v>1</v>
      </c>
      <c r="C1623" s="99" t="s">
        <v>318</v>
      </c>
      <c r="D1623" s="99" t="s">
        <v>288</v>
      </c>
      <c r="E1623" s="97" t="s">
        <v>316</v>
      </c>
      <c r="F1623" s="97" t="s">
        <v>321</v>
      </c>
      <c r="G1623" s="99" t="s">
        <v>318</v>
      </c>
      <c r="H1623" s="101">
        <v>43734</v>
      </c>
      <c r="I1623" s="101">
        <v>44337</v>
      </c>
      <c r="J1623" s="102" t="s">
        <v>1051</v>
      </c>
      <c r="K1623" s="103"/>
      <c r="L1623" s="99" t="s">
        <v>487</v>
      </c>
      <c r="M1623" s="105">
        <v>0</v>
      </c>
      <c r="N1623" s="114">
        <v>7359.72</v>
      </c>
      <c r="O1623" s="103" t="s">
        <v>2549</v>
      </c>
      <c r="P1623" s="101">
        <v>44337</v>
      </c>
      <c r="Q1623" s="103" t="s">
        <v>2548</v>
      </c>
      <c r="R1623" s="114">
        <v>7359.72</v>
      </c>
      <c r="S1623" s="102" t="s">
        <v>1261</v>
      </c>
      <c r="T1623" s="103"/>
      <c r="U1623" s="102" t="s">
        <v>11</v>
      </c>
      <c r="V1623" s="102" t="s">
        <v>12</v>
      </c>
      <c r="W1623" s="102" t="s">
        <v>13</v>
      </c>
      <c r="X1623" s="102" t="s">
        <v>14</v>
      </c>
      <c r="Y1623" s="113">
        <v>6150</v>
      </c>
      <c r="Z1623" s="113">
        <v>9231103</v>
      </c>
      <c r="AA1623" s="139">
        <v>5.751028189729294E-3</v>
      </c>
      <c r="AB1623" s="99" t="s">
        <v>1660</v>
      </c>
    </row>
    <row r="1624" spans="1:28" ht="15" customHeight="1" x14ac:dyDescent="0.25">
      <c r="A1624" s="97" t="s">
        <v>1988</v>
      </c>
      <c r="B1624" s="98">
        <v>1</v>
      </c>
      <c r="C1624" s="99" t="s">
        <v>318</v>
      </c>
      <c r="D1624" s="99" t="s">
        <v>288</v>
      </c>
      <c r="E1624" s="97" t="s">
        <v>316</v>
      </c>
      <c r="F1624" s="100" t="s">
        <v>321</v>
      </c>
      <c r="G1624" s="99" t="s">
        <v>318</v>
      </c>
      <c r="H1624" s="101">
        <v>43734</v>
      </c>
      <c r="I1624" s="101">
        <v>44337</v>
      </c>
      <c r="J1624" s="102" t="s">
        <v>1051</v>
      </c>
      <c r="K1624" s="103"/>
      <c r="L1624" s="104" t="s">
        <v>487</v>
      </c>
      <c r="M1624" s="105">
        <v>0</v>
      </c>
      <c r="N1624" s="106">
        <v>2263.16</v>
      </c>
      <c r="O1624" s="103" t="s">
        <v>2550</v>
      </c>
      <c r="P1624" s="101">
        <v>44337</v>
      </c>
      <c r="Q1624" s="103" t="s">
        <v>2548</v>
      </c>
      <c r="R1624" s="106">
        <v>2263.16</v>
      </c>
      <c r="S1624" s="110" t="s">
        <v>1261</v>
      </c>
      <c r="T1624" s="104"/>
      <c r="U1624" s="102" t="s">
        <v>11</v>
      </c>
      <c r="V1624" s="102" t="s">
        <v>12</v>
      </c>
      <c r="W1624" s="102" t="s">
        <v>13</v>
      </c>
      <c r="X1624" s="102" t="s">
        <v>14</v>
      </c>
      <c r="Y1624" s="108">
        <v>6150</v>
      </c>
      <c r="Z1624" s="108">
        <v>9231103</v>
      </c>
      <c r="AA1624" s="139">
        <v>1.7684771917773703E-3</v>
      </c>
      <c r="AB1624" s="111" t="s">
        <v>1660</v>
      </c>
    </row>
    <row r="1625" spans="1:28" ht="15" customHeight="1" x14ac:dyDescent="0.25">
      <c r="A1625" s="97" t="s">
        <v>1988</v>
      </c>
      <c r="B1625" s="98">
        <v>1</v>
      </c>
      <c r="C1625" s="99" t="s">
        <v>318</v>
      </c>
      <c r="D1625" s="99" t="s">
        <v>288</v>
      </c>
      <c r="E1625" s="97" t="s">
        <v>316</v>
      </c>
      <c r="F1625" s="97" t="s">
        <v>321</v>
      </c>
      <c r="G1625" s="99" t="s">
        <v>318</v>
      </c>
      <c r="H1625" s="101">
        <v>43734</v>
      </c>
      <c r="I1625" s="101">
        <v>44522</v>
      </c>
      <c r="J1625" s="102" t="s">
        <v>2726</v>
      </c>
      <c r="K1625" s="103"/>
      <c r="L1625" s="99" t="s">
        <v>487</v>
      </c>
      <c r="M1625" s="105">
        <v>0</v>
      </c>
      <c r="N1625" s="114">
        <v>29445.32</v>
      </c>
      <c r="O1625" s="103" t="s">
        <v>3059</v>
      </c>
      <c r="P1625" s="101">
        <v>44522</v>
      </c>
      <c r="Q1625" s="103" t="s">
        <v>3060</v>
      </c>
      <c r="R1625" s="114">
        <v>29445.32</v>
      </c>
      <c r="S1625" s="102" t="s">
        <v>1261</v>
      </c>
      <c r="T1625" s="103"/>
      <c r="U1625" s="102" t="s">
        <v>11</v>
      </c>
      <c r="V1625" s="102" t="s">
        <v>12</v>
      </c>
      <c r="W1625" s="102" t="s">
        <v>13</v>
      </c>
      <c r="X1625" s="102" t="s">
        <v>14</v>
      </c>
      <c r="Y1625" s="113">
        <v>6150</v>
      </c>
      <c r="Z1625" s="113">
        <v>9231103</v>
      </c>
      <c r="AA1625" s="139">
        <v>2.3009145100030947E-2</v>
      </c>
      <c r="AB1625" s="99" t="s">
        <v>1660</v>
      </c>
    </row>
    <row r="1626" spans="1:28" ht="15" customHeight="1" x14ac:dyDescent="0.25">
      <c r="A1626" s="97" t="s">
        <v>1988</v>
      </c>
      <c r="B1626" s="98">
        <v>1</v>
      </c>
      <c r="C1626" s="99" t="s">
        <v>318</v>
      </c>
      <c r="D1626" s="97" t="s">
        <v>288</v>
      </c>
      <c r="E1626" s="97" t="s">
        <v>316</v>
      </c>
      <c r="F1626" s="99" t="s">
        <v>321</v>
      </c>
      <c r="G1626" s="99" t="s">
        <v>318</v>
      </c>
      <c r="H1626" s="101">
        <v>43734</v>
      </c>
      <c r="I1626" s="101">
        <v>45673</v>
      </c>
      <c r="J1626" s="102" t="s">
        <v>2726</v>
      </c>
      <c r="K1626" s="103" t="s">
        <v>330</v>
      </c>
      <c r="L1626" s="99" t="s">
        <v>487</v>
      </c>
      <c r="M1626" s="105">
        <v>7591.7400000000052</v>
      </c>
      <c r="N1626" s="105">
        <v>7591.7400000000052</v>
      </c>
      <c r="O1626" s="103"/>
      <c r="P1626" s="101"/>
      <c r="Q1626" s="103"/>
      <c r="R1626" s="105">
        <v>0</v>
      </c>
      <c r="S1626" s="102" t="s">
        <v>1261</v>
      </c>
      <c r="T1626" s="97"/>
      <c r="U1626" s="102" t="s">
        <v>11</v>
      </c>
      <c r="V1626" s="102" t="s">
        <v>12</v>
      </c>
      <c r="W1626" s="102" t="s">
        <v>13</v>
      </c>
      <c r="X1626" s="102" t="s">
        <v>14</v>
      </c>
      <c r="Y1626" s="113">
        <v>6150</v>
      </c>
      <c r="Z1626" s="113">
        <v>9231103</v>
      </c>
      <c r="AA1626" s="139">
        <v>0</v>
      </c>
      <c r="AB1626" s="99" t="s">
        <v>1660</v>
      </c>
    </row>
    <row r="1627" spans="1:28" ht="15" customHeight="1" x14ac:dyDescent="0.25">
      <c r="A1627" s="97" t="s">
        <v>1996</v>
      </c>
      <c r="B1627" s="98">
        <v>1</v>
      </c>
      <c r="C1627" s="99" t="s">
        <v>1562</v>
      </c>
      <c r="D1627" s="97" t="s">
        <v>237</v>
      </c>
      <c r="E1627" s="97" t="s">
        <v>4</v>
      </c>
      <c r="F1627" s="99" t="s">
        <v>5</v>
      </c>
      <c r="G1627" s="99" t="s">
        <v>1288</v>
      </c>
      <c r="H1627" s="101">
        <v>43647</v>
      </c>
      <c r="I1627" s="101">
        <v>43748</v>
      </c>
      <c r="J1627" s="102" t="s">
        <v>6</v>
      </c>
      <c r="K1627" s="103" t="s">
        <v>7</v>
      </c>
      <c r="L1627" s="99" t="s">
        <v>8</v>
      </c>
      <c r="M1627" s="105">
        <v>0</v>
      </c>
      <c r="N1627" s="105">
        <v>13585.07</v>
      </c>
      <c r="O1627" s="103" t="s">
        <v>32</v>
      </c>
      <c r="P1627" s="101">
        <v>43748</v>
      </c>
      <c r="Q1627" s="103" t="s">
        <v>25</v>
      </c>
      <c r="R1627" s="105">
        <v>13585.07</v>
      </c>
      <c r="S1627" s="102" t="s">
        <v>1683</v>
      </c>
      <c r="T1627" s="97"/>
      <c r="U1627" s="102" t="s">
        <v>11</v>
      </c>
      <c r="V1627" s="102" t="s">
        <v>12</v>
      </c>
      <c r="W1627" s="102" t="s">
        <v>13</v>
      </c>
      <c r="X1627" s="102" t="s">
        <v>14</v>
      </c>
      <c r="Y1627" s="113">
        <v>4300</v>
      </c>
      <c r="Z1627" s="113">
        <v>9241101</v>
      </c>
      <c r="AA1627" s="139">
        <v>3.1268263342327661E-3</v>
      </c>
      <c r="AB1627" s="99" t="s">
        <v>2873</v>
      </c>
    </row>
    <row r="1628" spans="1:28" ht="15" customHeight="1" x14ac:dyDescent="0.25">
      <c r="A1628" s="97" t="s">
        <v>1996</v>
      </c>
      <c r="B1628" s="98">
        <v>1</v>
      </c>
      <c r="C1628" s="99" t="s">
        <v>1562</v>
      </c>
      <c r="D1628" s="97" t="s">
        <v>237</v>
      </c>
      <c r="E1628" s="97" t="s">
        <v>4</v>
      </c>
      <c r="F1628" s="99" t="s">
        <v>5</v>
      </c>
      <c r="G1628" s="99" t="s">
        <v>1288</v>
      </c>
      <c r="H1628" s="101">
        <v>43647</v>
      </c>
      <c r="I1628" s="101">
        <v>43748</v>
      </c>
      <c r="J1628" s="102" t="s">
        <v>6</v>
      </c>
      <c r="K1628" s="103" t="s">
        <v>7</v>
      </c>
      <c r="L1628" s="99" t="s">
        <v>8</v>
      </c>
      <c r="M1628" s="105">
        <v>0</v>
      </c>
      <c r="N1628" s="105">
        <v>10091.76</v>
      </c>
      <c r="O1628" s="103" t="s">
        <v>45</v>
      </c>
      <c r="P1628" s="101">
        <v>43748</v>
      </c>
      <c r="Q1628" s="103" t="s">
        <v>25</v>
      </c>
      <c r="R1628" s="105">
        <v>10091.76</v>
      </c>
      <c r="S1628" s="102" t="s">
        <v>1683</v>
      </c>
      <c r="T1628" s="97"/>
      <c r="U1628" s="102" t="s">
        <v>11</v>
      </c>
      <c r="V1628" s="102" t="s">
        <v>12</v>
      </c>
      <c r="W1628" s="102" t="s">
        <v>13</v>
      </c>
      <c r="X1628" s="102" t="s">
        <v>14</v>
      </c>
      <c r="Y1628" s="113">
        <v>4300</v>
      </c>
      <c r="Z1628" s="113">
        <v>9241101</v>
      </c>
      <c r="AA1628" s="139">
        <v>2.3227838300985465E-3</v>
      </c>
      <c r="AB1628" s="99" t="s">
        <v>2873</v>
      </c>
    </row>
    <row r="1629" spans="1:28" ht="15" customHeight="1" x14ac:dyDescent="0.25">
      <c r="A1629" s="97" t="s">
        <v>1996</v>
      </c>
      <c r="B1629" s="98">
        <v>1</v>
      </c>
      <c r="C1629" s="99" t="s">
        <v>1562</v>
      </c>
      <c r="D1629" s="99" t="s">
        <v>237</v>
      </c>
      <c r="E1629" s="97" t="s">
        <v>4</v>
      </c>
      <c r="F1629" s="100" t="s">
        <v>5</v>
      </c>
      <c r="G1629" s="99" t="s">
        <v>1288</v>
      </c>
      <c r="H1629" s="101">
        <v>43647</v>
      </c>
      <c r="I1629" s="101">
        <v>43748</v>
      </c>
      <c r="J1629" s="102" t="s">
        <v>6</v>
      </c>
      <c r="K1629" s="103" t="s">
        <v>7</v>
      </c>
      <c r="L1629" s="104" t="s">
        <v>8</v>
      </c>
      <c r="M1629" s="105">
        <v>0</v>
      </c>
      <c r="N1629" s="106">
        <v>175</v>
      </c>
      <c r="O1629" s="103" t="s">
        <v>32</v>
      </c>
      <c r="P1629" s="101">
        <v>43748</v>
      </c>
      <c r="Q1629" s="103" t="s">
        <v>25</v>
      </c>
      <c r="R1629" s="106">
        <v>175</v>
      </c>
      <c r="S1629" s="102" t="s">
        <v>1683</v>
      </c>
      <c r="T1629" s="104"/>
      <c r="U1629" s="102" t="s">
        <v>11</v>
      </c>
      <c r="V1629" s="102" t="s">
        <v>12</v>
      </c>
      <c r="W1629" s="102" t="s">
        <v>13</v>
      </c>
      <c r="X1629" s="102" t="s">
        <v>14</v>
      </c>
      <c r="Y1629" s="108">
        <v>4340</v>
      </c>
      <c r="Z1629" s="108">
        <v>9241101</v>
      </c>
      <c r="AA1629" s="139">
        <v>4.0279115859596899E-5</v>
      </c>
      <c r="AB1629" s="99" t="s">
        <v>2873</v>
      </c>
    </row>
    <row r="1630" spans="1:28" ht="15" customHeight="1" x14ac:dyDescent="0.25">
      <c r="A1630" s="97" t="s">
        <v>1996</v>
      </c>
      <c r="B1630" s="98">
        <v>1</v>
      </c>
      <c r="C1630" s="99" t="s">
        <v>1562</v>
      </c>
      <c r="D1630" s="99" t="s">
        <v>237</v>
      </c>
      <c r="E1630" s="97" t="s">
        <v>4</v>
      </c>
      <c r="F1630" s="100" t="s">
        <v>5</v>
      </c>
      <c r="G1630" s="99" t="s">
        <v>1288</v>
      </c>
      <c r="H1630" s="101">
        <v>43647</v>
      </c>
      <c r="I1630" s="101">
        <v>43748</v>
      </c>
      <c r="J1630" s="102" t="s">
        <v>6</v>
      </c>
      <c r="K1630" s="103" t="s">
        <v>7</v>
      </c>
      <c r="L1630" s="104" t="s">
        <v>8</v>
      </c>
      <c r="M1630" s="105">
        <v>0</v>
      </c>
      <c r="N1630" s="106">
        <v>105</v>
      </c>
      <c r="O1630" s="103" t="s">
        <v>32</v>
      </c>
      <c r="P1630" s="101">
        <v>43748</v>
      </c>
      <c r="Q1630" s="103" t="s">
        <v>25</v>
      </c>
      <c r="R1630" s="106">
        <v>105</v>
      </c>
      <c r="S1630" s="102" t="s">
        <v>1683</v>
      </c>
      <c r="T1630" s="104"/>
      <c r="U1630" s="102" t="s">
        <v>11</v>
      </c>
      <c r="V1630" s="102" t="s">
        <v>12</v>
      </c>
      <c r="W1630" s="102" t="s">
        <v>13</v>
      </c>
      <c r="X1630" s="102" t="s">
        <v>14</v>
      </c>
      <c r="Y1630" s="108">
        <v>4340</v>
      </c>
      <c r="Z1630" s="108">
        <v>9241101</v>
      </c>
      <c r="AA1630" s="139">
        <v>2.4167469515758138E-5</v>
      </c>
      <c r="AB1630" s="99" t="s">
        <v>2873</v>
      </c>
    </row>
    <row r="1631" spans="1:28" ht="15" customHeight="1" x14ac:dyDescent="0.25">
      <c r="A1631" s="97" t="s">
        <v>1996</v>
      </c>
      <c r="B1631" s="98">
        <v>1</v>
      </c>
      <c r="C1631" s="99" t="s">
        <v>1562</v>
      </c>
      <c r="D1631" s="99" t="s">
        <v>237</v>
      </c>
      <c r="E1631" s="97" t="s">
        <v>4</v>
      </c>
      <c r="F1631" s="100" t="s">
        <v>5</v>
      </c>
      <c r="G1631" s="99" t="s">
        <v>1288</v>
      </c>
      <c r="H1631" s="101">
        <v>43647</v>
      </c>
      <c r="I1631" s="101">
        <v>43748</v>
      </c>
      <c r="J1631" s="102" t="s">
        <v>6</v>
      </c>
      <c r="K1631" s="103" t="s">
        <v>7</v>
      </c>
      <c r="L1631" s="104" t="s">
        <v>8</v>
      </c>
      <c r="M1631" s="105">
        <v>0</v>
      </c>
      <c r="N1631" s="106">
        <v>52.5</v>
      </c>
      <c r="O1631" s="103" t="s">
        <v>32</v>
      </c>
      <c r="P1631" s="101">
        <v>43748</v>
      </c>
      <c r="Q1631" s="103" t="s">
        <v>25</v>
      </c>
      <c r="R1631" s="106">
        <v>52.5</v>
      </c>
      <c r="S1631" s="110" t="s">
        <v>1683</v>
      </c>
      <c r="T1631" s="104"/>
      <c r="U1631" s="102" t="s">
        <v>11</v>
      </c>
      <c r="V1631" s="102" t="s">
        <v>12</v>
      </c>
      <c r="W1631" s="102" t="s">
        <v>13</v>
      </c>
      <c r="X1631" s="102" t="s">
        <v>14</v>
      </c>
      <c r="Y1631" s="108">
        <v>4340</v>
      </c>
      <c r="Z1631" s="108">
        <v>9241101</v>
      </c>
      <c r="AA1631" s="139">
        <v>1.2083734757879069E-5</v>
      </c>
      <c r="AB1631" s="99" t="s">
        <v>2873</v>
      </c>
    </row>
    <row r="1632" spans="1:28" ht="15" customHeight="1" x14ac:dyDescent="0.25">
      <c r="A1632" s="97" t="s">
        <v>1996</v>
      </c>
      <c r="B1632" s="98">
        <v>1</v>
      </c>
      <c r="C1632" s="99" t="s">
        <v>1562</v>
      </c>
      <c r="D1632" s="97" t="s">
        <v>237</v>
      </c>
      <c r="E1632" s="97" t="s">
        <v>4</v>
      </c>
      <c r="F1632" s="97" t="s">
        <v>5</v>
      </c>
      <c r="G1632" s="99" t="s">
        <v>1288</v>
      </c>
      <c r="H1632" s="101">
        <v>43647</v>
      </c>
      <c r="I1632" s="101">
        <v>43748</v>
      </c>
      <c r="J1632" s="102" t="s">
        <v>6</v>
      </c>
      <c r="K1632" s="103" t="s">
        <v>7</v>
      </c>
      <c r="L1632" s="99" t="s">
        <v>8</v>
      </c>
      <c r="M1632" s="105">
        <v>0</v>
      </c>
      <c r="N1632" s="114">
        <v>332.5</v>
      </c>
      <c r="O1632" s="103" t="s">
        <v>32</v>
      </c>
      <c r="P1632" s="101">
        <v>43748</v>
      </c>
      <c r="Q1632" s="103" t="s">
        <v>25</v>
      </c>
      <c r="R1632" s="105">
        <v>332.5</v>
      </c>
      <c r="S1632" s="110" t="s">
        <v>1683</v>
      </c>
      <c r="T1632" s="103"/>
      <c r="U1632" s="102" t="s">
        <v>11</v>
      </c>
      <c r="V1632" s="102" t="s">
        <v>12</v>
      </c>
      <c r="W1632" s="102" t="s">
        <v>13</v>
      </c>
      <c r="X1632" s="102" t="s">
        <v>14</v>
      </c>
      <c r="Y1632" s="113">
        <v>4340</v>
      </c>
      <c r="Z1632" s="113">
        <v>9241101</v>
      </c>
      <c r="AA1632" s="139">
        <v>7.6530320133234105E-5</v>
      </c>
      <c r="AB1632" s="99" t="s">
        <v>2873</v>
      </c>
    </row>
    <row r="1633" spans="1:28" ht="15" customHeight="1" x14ac:dyDescent="0.25">
      <c r="A1633" s="97" t="s">
        <v>1996</v>
      </c>
      <c r="B1633" s="98">
        <v>1</v>
      </c>
      <c r="C1633" s="99" t="s">
        <v>1562</v>
      </c>
      <c r="D1633" s="97" t="s">
        <v>237</v>
      </c>
      <c r="E1633" s="97" t="s">
        <v>4</v>
      </c>
      <c r="F1633" s="97" t="s">
        <v>5</v>
      </c>
      <c r="G1633" s="99" t="s">
        <v>1288</v>
      </c>
      <c r="H1633" s="101">
        <v>43647</v>
      </c>
      <c r="I1633" s="101">
        <v>43748</v>
      </c>
      <c r="J1633" s="102" t="s">
        <v>6</v>
      </c>
      <c r="K1633" s="103" t="s">
        <v>7</v>
      </c>
      <c r="L1633" s="99" t="s">
        <v>8</v>
      </c>
      <c r="M1633" s="105">
        <v>0</v>
      </c>
      <c r="N1633" s="114">
        <v>407.4</v>
      </c>
      <c r="O1633" s="103" t="s">
        <v>32</v>
      </c>
      <c r="P1633" s="101">
        <v>43748</v>
      </c>
      <c r="Q1633" s="103" t="s">
        <v>25</v>
      </c>
      <c r="R1633" s="105">
        <v>407.4</v>
      </c>
      <c r="S1633" s="110" t="s">
        <v>1683</v>
      </c>
      <c r="T1633" s="103"/>
      <c r="U1633" s="102" t="s">
        <v>11</v>
      </c>
      <c r="V1633" s="102" t="s">
        <v>12</v>
      </c>
      <c r="W1633" s="102" t="s">
        <v>13</v>
      </c>
      <c r="X1633" s="102" t="s">
        <v>14</v>
      </c>
      <c r="Y1633" s="113">
        <v>4340</v>
      </c>
      <c r="Z1633" s="113">
        <v>9241101</v>
      </c>
      <c r="AA1633" s="139">
        <v>9.376978172114157E-5</v>
      </c>
      <c r="AB1633" s="99" t="s">
        <v>2873</v>
      </c>
    </row>
    <row r="1634" spans="1:28" ht="15" customHeight="1" x14ac:dyDescent="0.25">
      <c r="A1634" s="97" t="s">
        <v>1996</v>
      </c>
      <c r="B1634" s="98">
        <v>1</v>
      </c>
      <c r="C1634" s="99" t="s">
        <v>1562</v>
      </c>
      <c r="D1634" s="99" t="s">
        <v>237</v>
      </c>
      <c r="E1634" s="97" t="s">
        <v>4</v>
      </c>
      <c r="F1634" s="100" t="s">
        <v>5</v>
      </c>
      <c r="G1634" s="99" t="s">
        <v>1288</v>
      </c>
      <c r="H1634" s="101">
        <v>43647</v>
      </c>
      <c r="I1634" s="101">
        <v>43748</v>
      </c>
      <c r="J1634" s="102" t="s">
        <v>6</v>
      </c>
      <c r="K1634" s="103" t="s">
        <v>7</v>
      </c>
      <c r="L1634" s="104" t="s">
        <v>8</v>
      </c>
      <c r="M1634" s="105">
        <v>0</v>
      </c>
      <c r="N1634" s="106">
        <v>1121.05</v>
      </c>
      <c r="O1634" s="103" t="s">
        <v>32</v>
      </c>
      <c r="P1634" s="101">
        <v>43748</v>
      </c>
      <c r="Q1634" s="103" t="s">
        <v>25</v>
      </c>
      <c r="R1634" s="106">
        <v>1121.05</v>
      </c>
      <c r="S1634" s="110" t="s">
        <v>1683</v>
      </c>
      <c r="T1634" s="104"/>
      <c r="U1634" s="102" t="s">
        <v>11</v>
      </c>
      <c r="V1634" s="102" t="s">
        <v>12</v>
      </c>
      <c r="W1634" s="102" t="s">
        <v>13</v>
      </c>
      <c r="X1634" s="102" t="s">
        <v>14</v>
      </c>
      <c r="Y1634" s="108">
        <v>4340</v>
      </c>
      <c r="Z1634" s="108">
        <v>9241101</v>
      </c>
      <c r="AA1634" s="139">
        <v>2.5802801619657771E-4</v>
      </c>
      <c r="AB1634" s="99" t="s">
        <v>2873</v>
      </c>
    </row>
    <row r="1635" spans="1:28" ht="15" customHeight="1" x14ac:dyDescent="0.25">
      <c r="A1635" s="97" t="s">
        <v>1996</v>
      </c>
      <c r="B1635" s="98">
        <v>1</v>
      </c>
      <c r="C1635" s="99" t="s">
        <v>1562</v>
      </c>
      <c r="D1635" s="99" t="s">
        <v>237</v>
      </c>
      <c r="E1635" s="97" t="s">
        <v>4</v>
      </c>
      <c r="F1635" s="100" t="s">
        <v>5</v>
      </c>
      <c r="G1635" s="99" t="s">
        <v>1288</v>
      </c>
      <c r="H1635" s="101">
        <v>43647</v>
      </c>
      <c r="I1635" s="101">
        <v>43748</v>
      </c>
      <c r="J1635" s="102" t="s">
        <v>6</v>
      </c>
      <c r="K1635" s="103" t="s">
        <v>7</v>
      </c>
      <c r="L1635" s="104" t="s">
        <v>8</v>
      </c>
      <c r="M1635" s="105">
        <v>0</v>
      </c>
      <c r="N1635" s="106">
        <v>130</v>
      </c>
      <c r="O1635" s="103" t="s">
        <v>45</v>
      </c>
      <c r="P1635" s="101">
        <v>43748</v>
      </c>
      <c r="Q1635" s="103" t="s">
        <v>25</v>
      </c>
      <c r="R1635" s="106">
        <v>130</v>
      </c>
      <c r="S1635" s="110" t="s">
        <v>1683</v>
      </c>
      <c r="T1635" s="104"/>
      <c r="U1635" s="102" t="s">
        <v>11</v>
      </c>
      <c r="V1635" s="102" t="s">
        <v>12</v>
      </c>
      <c r="W1635" s="102" t="s">
        <v>13</v>
      </c>
      <c r="X1635" s="102" t="s">
        <v>14</v>
      </c>
      <c r="Y1635" s="108">
        <v>4340</v>
      </c>
      <c r="Z1635" s="108">
        <v>9241101</v>
      </c>
      <c r="AA1635" s="139">
        <v>2.9921628924271983E-5</v>
      </c>
      <c r="AB1635" s="99" t="s">
        <v>2873</v>
      </c>
    </row>
    <row r="1636" spans="1:28" ht="15" customHeight="1" x14ac:dyDescent="0.25">
      <c r="A1636" s="97" t="s">
        <v>1996</v>
      </c>
      <c r="B1636" s="98">
        <v>1</v>
      </c>
      <c r="C1636" s="99" t="s">
        <v>1562</v>
      </c>
      <c r="D1636" s="99" t="s">
        <v>237</v>
      </c>
      <c r="E1636" s="97" t="s">
        <v>4</v>
      </c>
      <c r="F1636" s="100" t="s">
        <v>5</v>
      </c>
      <c r="G1636" s="99" t="s">
        <v>1288</v>
      </c>
      <c r="H1636" s="101">
        <v>43647</v>
      </c>
      <c r="I1636" s="101">
        <v>43748</v>
      </c>
      <c r="J1636" s="102" t="s">
        <v>6</v>
      </c>
      <c r="K1636" s="103" t="s">
        <v>7</v>
      </c>
      <c r="L1636" s="104" t="s">
        <v>8</v>
      </c>
      <c r="M1636" s="105">
        <v>0</v>
      </c>
      <c r="N1636" s="106">
        <v>78</v>
      </c>
      <c r="O1636" s="103" t="s">
        <v>45</v>
      </c>
      <c r="P1636" s="101">
        <v>43748</v>
      </c>
      <c r="Q1636" s="103" t="s">
        <v>25</v>
      </c>
      <c r="R1636" s="106">
        <v>78</v>
      </c>
      <c r="S1636" s="110" t="s">
        <v>1683</v>
      </c>
      <c r="T1636" s="104"/>
      <c r="U1636" s="102" t="s">
        <v>11</v>
      </c>
      <c r="V1636" s="102" t="s">
        <v>12</v>
      </c>
      <c r="W1636" s="102" t="s">
        <v>13</v>
      </c>
      <c r="X1636" s="102" t="s">
        <v>14</v>
      </c>
      <c r="Y1636" s="108">
        <v>4340</v>
      </c>
      <c r="Z1636" s="108">
        <v>9241101</v>
      </c>
      <c r="AA1636" s="139">
        <v>1.795297735456319E-5</v>
      </c>
      <c r="AB1636" s="99" t="s">
        <v>2873</v>
      </c>
    </row>
    <row r="1637" spans="1:28" ht="15" customHeight="1" x14ac:dyDescent="0.25">
      <c r="A1637" s="97" t="s">
        <v>1996</v>
      </c>
      <c r="B1637" s="98">
        <v>1</v>
      </c>
      <c r="C1637" s="99" t="s">
        <v>1562</v>
      </c>
      <c r="D1637" s="99" t="s">
        <v>237</v>
      </c>
      <c r="E1637" s="97" t="s">
        <v>4</v>
      </c>
      <c r="F1637" s="100" t="s">
        <v>5</v>
      </c>
      <c r="G1637" s="99" t="s">
        <v>1288</v>
      </c>
      <c r="H1637" s="101">
        <v>43647</v>
      </c>
      <c r="I1637" s="101">
        <v>43748</v>
      </c>
      <c r="J1637" s="102" t="s">
        <v>6</v>
      </c>
      <c r="K1637" s="103" t="s">
        <v>7</v>
      </c>
      <c r="L1637" s="104" t="s">
        <v>8</v>
      </c>
      <c r="M1637" s="105">
        <v>0</v>
      </c>
      <c r="N1637" s="106">
        <v>39</v>
      </c>
      <c r="O1637" s="103" t="s">
        <v>45</v>
      </c>
      <c r="P1637" s="101">
        <v>43748</v>
      </c>
      <c r="Q1637" s="103" t="s">
        <v>25</v>
      </c>
      <c r="R1637" s="106">
        <v>39</v>
      </c>
      <c r="S1637" s="110" t="s">
        <v>1683</v>
      </c>
      <c r="T1637" s="104"/>
      <c r="U1637" s="102" t="s">
        <v>11</v>
      </c>
      <c r="V1637" s="102" t="s">
        <v>12</v>
      </c>
      <c r="W1637" s="102" t="s">
        <v>13</v>
      </c>
      <c r="X1637" s="102" t="s">
        <v>14</v>
      </c>
      <c r="Y1637" s="108">
        <v>4340</v>
      </c>
      <c r="Z1637" s="108">
        <v>9241101</v>
      </c>
      <c r="AA1637" s="139">
        <v>8.9764886772815951E-6</v>
      </c>
      <c r="AB1637" s="99" t="s">
        <v>2873</v>
      </c>
    </row>
    <row r="1638" spans="1:28" ht="15" customHeight="1" x14ac:dyDescent="0.25">
      <c r="A1638" s="97" t="s">
        <v>1996</v>
      </c>
      <c r="B1638" s="98">
        <v>1</v>
      </c>
      <c r="C1638" s="99" t="s">
        <v>1562</v>
      </c>
      <c r="D1638" s="97" t="s">
        <v>237</v>
      </c>
      <c r="E1638" s="97" t="s">
        <v>4</v>
      </c>
      <c r="F1638" s="97" t="s">
        <v>5</v>
      </c>
      <c r="G1638" s="99" t="s">
        <v>1288</v>
      </c>
      <c r="H1638" s="101">
        <v>43647</v>
      </c>
      <c r="I1638" s="101">
        <v>43748</v>
      </c>
      <c r="J1638" s="102" t="s">
        <v>6</v>
      </c>
      <c r="K1638" s="103" t="s">
        <v>7</v>
      </c>
      <c r="L1638" s="99" t="s">
        <v>8</v>
      </c>
      <c r="M1638" s="105">
        <v>0</v>
      </c>
      <c r="N1638" s="114">
        <v>247</v>
      </c>
      <c r="O1638" s="103" t="s">
        <v>45</v>
      </c>
      <c r="P1638" s="101">
        <v>43748</v>
      </c>
      <c r="Q1638" s="103" t="s">
        <v>25</v>
      </c>
      <c r="R1638" s="114">
        <v>247</v>
      </c>
      <c r="S1638" s="102" t="s">
        <v>1683</v>
      </c>
      <c r="T1638" s="103"/>
      <c r="U1638" s="102" t="s">
        <v>11</v>
      </c>
      <c r="V1638" s="102" t="s">
        <v>12</v>
      </c>
      <c r="W1638" s="102" t="s">
        <v>13</v>
      </c>
      <c r="X1638" s="102" t="s">
        <v>14</v>
      </c>
      <c r="Y1638" s="113">
        <v>4340</v>
      </c>
      <c r="Z1638" s="113">
        <v>9241101</v>
      </c>
      <c r="AA1638" s="139">
        <v>5.685109495611677E-5</v>
      </c>
      <c r="AB1638" s="99" t="s">
        <v>2873</v>
      </c>
    </row>
    <row r="1639" spans="1:28" ht="15" customHeight="1" x14ac:dyDescent="0.25">
      <c r="A1639" s="97" t="s">
        <v>1996</v>
      </c>
      <c r="B1639" s="98">
        <v>1</v>
      </c>
      <c r="C1639" s="99" t="s">
        <v>1562</v>
      </c>
      <c r="D1639" s="97" t="s">
        <v>237</v>
      </c>
      <c r="E1639" s="97" t="s">
        <v>4</v>
      </c>
      <c r="F1639" s="97" t="s">
        <v>5</v>
      </c>
      <c r="G1639" s="99" t="s">
        <v>1288</v>
      </c>
      <c r="H1639" s="101">
        <v>43647</v>
      </c>
      <c r="I1639" s="101">
        <v>43748</v>
      </c>
      <c r="J1639" s="102" t="s">
        <v>6</v>
      </c>
      <c r="K1639" s="103" t="s">
        <v>7</v>
      </c>
      <c r="L1639" s="99" t="s">
        <v>8</v>
      </c>
      <c r="M1639" s="105">
        <v>0</v>
      </c>
      <c r="N1639" s="114">
        <v>302.64</v>
      </c>
      <c r="O1639" s="103" t="s">
        <v>45</v>
      </c>
      <c r="P1639" s="101">
        <v>43748</v>
      </c>
      <c r="Q1639" s="103" t="s">
        <v>25</v>
      </c>
      <c r="R1639" s="114">
        <v>302.64</v>
      </c>
      <c r="S1639" s="102" t="s">
        <v>1683</v>
      </c>
      <c r="T1639" s="103"/>
      <c r="U1639" s="102" t="s">
        <v>11</v>
      </c>
      <c r="V1639" s="102" t="s">
        <v>12</v>
      </c>
      <c r="W1639" s="102" t="s">
        <v>13</v>
      </c>
      <c r="X1639" s="102" t="s">
        <v>14</v>
      </c>
      <c r="Y1639" s="113">
        <v>4340</v>
      </c>
      <c r="Z1639" s="113">
        <v>9241101</v>
      </c>
      <c r="AA1639" s="139">
        <v>6.9657552135705172E-5</v>
      </c>
      <c r="AB1639" s="99" t="s">
        <v>2873</v>
      </c>
    </row>
    <row r="1640" spans="1:28" ht="15" customHeight="1" x14ac:dyDescent="0.25">
      <c r="A1640" s="97" t="s">
        <v>1996</v>
      </c>
      <c r="B1640" s="98">
        <v>1</v>
      </c>
      <c r="C1640" s="99" t="s">
        <v>1562</v>
      </c>
      <c r="D1640" s="97" t="s">
        <v>237</v>
      </c>
      <c r="E1640" s="97" t="s">
        <v>4</v>
      </c>
      <c r="F1640" s="97" t="s">
        <v>5</v>
      </c>
      <c r="G1640" s="99" t="s">
        <v>1288</v>
      </c>
      <c r="H1640" s="101">
        <v>43647</v>
      </c>
      <c r="I1640" s="101">
        <v>43748</v>
      </c>
      <c r="J1640" s="102" t="s">
        <v>6</v>
      </c>
      <c r="K1640" s="103" t="s">
        <v>7</v>
      </c>
      <c r="L1640" s="97" t="s">
        <v>8</v>
      </c>
      <c r="M1640" s="105">
        <v>0</v>
      </c>
      <c r="N1640" s="114">
        <v>832.78</v>
      </c>
      <c r="O1640" s="103" t="s">
        <v>45</v>
      </c>
      <c r="P1640" s="101">
        <v>43748</v>
      </c>
      <c r="Q1640" s="103" t="s">
        <v>25</v>
      </c>
      <c r="R1640" s="105">
        <v>832.78</v>
      </c>
      <c r="S1640" s="102" t="s">
        <v>1683</v>
      </c>
      <c r="T1640" s="103"/>
      <c r="U1640" s="102" t="s">
        <v>11</v>
      </c>
      <c r="V1640" s="102" t="s">
        <v>12</v>
      </c>
      <c r="W1640" s="102" t="s">
        <v>13</v>
      </c>
      <c r="X1640" s="102" t="s">
        <v>14</v>
      </c>
      <c r="Y1640" s="113">
        <v>4340</v>
      </c>
      <c r="Z1640" s="113">
        <v>9241101</v>
      </c>
      <c r="AA1640" s="139">
        <v>1.9167795488888632E-4</v>
      </c>
      <c r="AB1640" s="104" t="s">
        <v>2873</v>
      </c>
    </row>
    <row r="1641" spans="1:28" ht="15" customHeight="1" x14ac:dyDescent="0.25">
      <c r="A1641" s="97" t="s">
        <v>1996</v>
      </c>
      <c r="B1641" s="98">
        <v>1</v>
      </c>
      <c r="C1641" s="99" t="s">
        <v>1562</v>
      </c>
      <c r="D1641" s="99" t="s">
        <v>237</v>
      </c>
      <c r="E1641" s="97" t="s">
        <v>4</v>
      </c>
      <c r="F1641" s="99" t="s">
        <v>5</v>
      </c>
      <c r="G1641" s="99" t="s">
        <v>1288</v>
      </c>
      <c r="H1641" s="101">
        <v>43647</v>
      </c>
      <c r="I1641" s="101">
        <v>43760</v>
      </c>
      <c r="J1641" s="102" t="s">
        <v>6</v>
      </c>
      <c r="K1641" s="103" t="s">
        <v>98</v>
      </c>
      <c r="L1641" s="99" t="s">
        <v>2165</v>
      </c>
      <c r="M1641" s="105">
        <v>0</v>
      </c>
      <c r="N1641" s="105">
        <v>242590.4</v>
      </c>
      <c r="O1641" s="103" t="s">
        <v>109</v>
      </c>
      <c r="P1641" s="101">
        <v>43760</v>
      </c>
      <c r="Q1641" s="103" t="s">
        <v>104</v>
      </c>
      <c r="R1641" s="105">
        <v>242590.4</v>
      </c>
      <c r="S1641" s="102" t="s">
        <v>1683</v>
      </c>
      <c r="T1641" s="97"/>
      <c r="U1641" s="102" t="s">
        <v>11</v>
      </c>
      <c r="V1641" s="102" t="s">
        <v>12</v>
      </c>
      <c r="W1641" s="102" t="s">
        <v>13</v>
      </c>
      <c r="X1641" s="102" t="s">
        <v>14</v>
      </c>
      <c r="Y1641" s="113">
        <v>4300</v>
      </c>
      <c r="Z1641" s="113">
        <v>9241101</v>
      </c>
      <c r="AA1641" s="139">
        <v>8.6468102525971521E-2</v>
      </c>
      <c r="AB1641" s="99" t="s">
        <v>2874</v>
      </c>
    </row>
    <row r="1642" spans="1:28" ht="15" customHeight="1" x14ac:dyDescent="0.25">
      <c r="A1642" s="97" t="s">
        <v>1996</v>
      </c>
      <c r="B1642" s="98">
        <v>1</v>
      </c>
      <c r="C1642" s="99" t="s">
        <v>1562</v>
      </c>
      <c r="D1642" s="99" t="s">
        <v>237</v>
      </c>
      <c r="E1642" s="97" t="s">
        <v>4</v>
      </c>
      <c r="F1642" s="99" t="s">
        <v>5</v>
      </c>
      <c r="G1642" s="99" t="s">
        <v>1288</v>
      </c>
      <c r="H1642" s="101">
        <v>43647</v>
      </c>
      <c r="I1642" s="101">
        <v>43760</v>
      </c>
      <c r="J1642" s="102" t="s">
        <v>6</v>
      </c>
      <c r="K1642" s="103" t="s">
        <v>98</v>
      </c>
      <c r="L1642" s="99" t="s">
        <v>2165</v>
      </c>
      <c r="M1642" s="105">
        <v>0</v>
      </c>
      <c r="N1642" s="105">
        <v>937.5</v>
      </c>
      <c r="O1642" s="103" t="s">
        <v>109</v>
      </c>
      <c r="P1642" s="101">
        <v>43760</v>
      </c>
      <c r="Q1642" s="103" t="s">
        <v>104</v>
      </c>
      <c r="R1642" s="105">
        <v>937.5</v>
      </c>
      <c r="S1642" s="102" t="s">
        <v>1683</v>
      </c>
      <c r="T1642" s="97"/>
      <c r="U1642" s="102" t="s">
        <v>11</v>
      </c>
      <c r="V1642" s="102" t="s">
        <v>12</v>
      </c>
      <c r="W1642" s="102" t="s">
        <v>13</v>
      </c>
      <c r="X1642" s="102" t="s">
        <v>14</v>
      </c>
      <c r="Y1642" s="113">
        <v>4340</v>
      </c>
      <c r="Z1642" s="113">
        <v>9241101</v>
      </c>
      <c r="AA1642" s="139">
        <v>3.3415933243070752E-4</v>
      </c>
      <c r="AB1642" s="99" t="s">
        <v>2874</v>
      </c>
    </row>
    <row r="1643" spans="1:28" ht="15" customHeight="1" x14ac:dyDescent="0.25">
      <c r="A1643" s="97" t="s">
        <v>1996</v>
      </c>
      <c r="B1643" s="98">
        <v>1</v>
      </c>
      <c r="C1643" s="99" t="s">
        <v>1562</v>
      </c>
      <c r="D1643" s="99" t="s">
        <v>237</v>
      </c>
      <c r="E1643" s="97" t="s">
        <v>4</v>
      </c>
      <c r="F1643" s="99" t="s">
        <v>5</v>
      </c>
      <c r="G1643" s="99" t="s">
        <v>1288</v>
      </c>
      <c r="H1643" s="101">
        <v>43647</v>
      </c>
      <c r="I1643" s="101">
        <v>43760</v>
      </c>
      <c r="J1643" s="102" t="s">
        <v>6</v>
      </c>
      <c r="K1643" s="103" t="s">
        <v>98</v>
      </c>
      <c r="L1643" s="99" t="s">
        <v>2165</v>
      </c>
      <c r="M1643" s="105">
        <v>0</v>
      </c>
      <c r="N1643" s="105">
        <v>1875</v>
      </c>
      <c r="O1643" s="103" t="s">
        <v>109</v>
      </c>
      <c r="P1643" s="101">
        <v>43760</v>
      </c>
      <c r="Q1643" s="103" t="s">
        <v>104</v>
      </c>
      <c r="R1643" s="105">
        <v>1875</v>
      </c>
      <c r="S1643" s="102" t="s">
        <v>1683</v>
      </c>
      <c r="T1643" s="97"/>
      <c r="U1643" s="102" t="s">
        <v>11</v>
      </c>
      <c r="V1643" s="102" t="s">
        <v>12</v>
      </c>
      <c r="W1643" s="102" t="s">
        <v>13</v>
      </c>
      <c r="X1643" s="102" t="s">
        <v>14</v>
      </c>
      <c r="Y1643" s="113">
        <v>4340</v>
      </c>
      <c r="Z1643" s="113">
        <v>9241101</v>
      </c>
      <c r="AA1643" s="139">
        <v>6.6831866486141505E-4</v>
      </c>
      <c r="AB1643" s="99" t="s">
        <v>2874</v>
      </c>
    </row>
    <row r="1644" spans="1:28" ht="15" customHeight="1" x14ac:dyDescent="0.25">
      <c r="A1644" s="97" t="s">
        <v>1996</v>
      </c>
      <c r="B1644" s="98">
        <v>1</v>
      </c>
      <c r="C1644" s="99" t="s">
        <v>1562</v>
      </c>
      <c r="D1644" s="99" t="s">
        <v>237</v>
      </c>
      <c r="E1644" s="97" t="s">
        <v>4</v>
      </c>
      <c r="F1644" s="99" t="s">
        <v>5</v>
      </c>
      <c r="G1644" s="99" t="s">
        <v>1288</v>
      </c>
      <c r="H1644" s="101">
        <v>43647</v>
      </c>
      <c r="I1644" s="101">
        <v>43760</v>
      </c>
      <c r="J1644" s="102" t="s">
        <v>6</v>
      </c>
      <c r="K1644" s="103" t="s">
        <v>98</v>
      </c>
      <c r="L1644" s="99" t="s">
        <v>2165</v>
      </c>
      <c r="M1644" s="105">
        <v>0</v>
      </c>
      <c r="N1644" s="105">
        <v>3125</v>
      </c>
      <c r="O1644" s="103" t="s">
        <v>109</v>
      </c>
      <c r="P1644" s="101">
        <v>43760</v>
      </c>
      <c r="Q1644" s="103" t="s">
        <v>104</v>
      </c>
      <c r="R1644" s="105">
        <v>3125</v>
      </c>
      <c r="S1644" s="102" t="s">
        <v>1683</v>
      </c>
      <c r="T1644" s="97"/>
      <c r="U1644" s="102" t="s">
        <v>11</v>
      </c>
      <c r="V1644" s="102" t="s">
        <v>12</v>
      </c>
      <c r="W1644" s="102" t="s">
        <v>13</v>
      </c>
      <c r="X1644" s="102" t="s">
        <v>14</v>
      </c>
      <c r="Y1644" s="113">
        <v>4340</v>
      </c>
      <c r="Z1644" s="113">
        <v>9241101</v>
      </c>
      <c r="AA1644" s="139">
        <v>1.1138644414356916E-3</v>
      </c>
      <c r="AB1644" s="99" t="s">
        <v>2874</v>
      </c>
    </row>
    <row r="1645" spans="1:28" ht="15" customHeight="1" x14ac:dyDescent="0.25">
      <c r="A1645" s="97" t="s">
        <v>1996</v>
      </c>
      <c r="B1645" s="98">
        <v>1</v>
      </c>
      <c r="C1645" s="99" t="s">
        <v>1562</v>
      </c>
      <c r="D1645" s="99" t="s">
        <v>237</v>
      </c>
      <c r="E1645" s="97" t="s">
        <v>4</v>
      </c>
      <c r="F1645" s="99" t="s">
        <v>5</v>
      </c>
      <c r="G1645" s="99" t="s">
        <v>1288</v>
      </c>
      <c r="H1645" s="101">
        <v>43647</v>
      </c>
      <c r="I1645" s="101">
        <v>43760</v>
      </c>
      <c r="J1645" s="102" t="s">
        <v>6</v>
      </c>
      <c r="K1645" s="103" t="s">
        <v>98</v>
      </c>
      <c r="L1645" s="99" t="s">
        <v>2165</v>
      </c>
      <c r="M1645" s="105">
        <v>0</v>
      </c>
      <c r="N1645" s="105">
        <v>5937.5</v>
      </c>
      <c r="O1645" s="103" t="s">
        <v>109</v>
      </c>
      <c r="P1645" s="101">
        <v>43760</v>
      </c>
      <c r="Q1645" s="103" t="s">
        <v>104</v>
      </c>
      <c r="R1645" s="105">
        <v>5937.5</v>
      </c>
      <c r="S1645" s="102" t="s">
        <v>1683</v>
      </c>
      <c r="T1645" s="99"/>
      <c r="U1645" s="102" t="s">
        <v>11</v>
      </c>
      <c r="V1645" s="102" t="s">
        <v>12</v>
      </c>
      <c r="W1645" s="102" t="s">
        <v>13</v>
      </c>
      <c r="X1645" s="102" t="s">
        <v>14</v>
      </c>
      <c r="Y1645" s="113">
        <v>4340</v>
      </c>
      <c r="Z1645" s="113">
        <v>9241101</v>
      </c>
      <c r="AA1645" s="139">
        <v>2.1163424387278143E-3</v>
      </c>
      <c r="AB1645" s="99" t="s">
        <v>2874</v>
      </c>
    </row>
    <row r="1646" spans="1:28" ht="15" customHeight="1" x14ac:dyDescent="0.25">
      <c r="A1646" s="97" t="s">
        <v>1996</v>
      </c>
      <c r="B1646" s="98">
        <v>1</v>
      </c>
      <c r="C1646" s="99" t="s">
        <v>1562</v>
      </c>
      <c r="D1646" s="99" t="s">
        <v>237</v>
      </c>
      <c r="E1646" s="97" t="s">
        <v>4</v>
      </c>
      <c r="F1646" s="100" t="s">
        <v>5</v>
      </c>
      <c r="G1646" s="99" t="s">
        <v>1288</v>
      </c>
      <c r="H1646" s="101">
        <v>43647</v>
      </c>
      <c r="I1646" s="101">
        <v>43760</v>
      </c>
      <c r="J1646" s="102" t="s">
        <v>6</v>
      </c>
      <c r="K1646" s="103" t="s">
        <v>98</v>
      </c>
      <c r="L1646" s="104" t="s">
        <v>2165</v>
      </c>
      <c r="M1646" s="105">
        <v>0</v>
      </c>
      <c r="N1646" s="106">
        <v>7275</v>
      </c>
      <c r="O1646" s="103" t="s">
        <v>109</v>
      </c>
      <c r="P1646" s="101">
        <v>43760</v>
      </c>
      <c r="Q1646" s="103" t="s">
        <v>104</v>
      </c>
      <c r="R1646" s="106">
        <v>7275</v>
      </c>
      <c r="S1646" s="102" t="s">
        <v>1683</v>
      </c>
      <c r="T1646" s="104"/>
      <c r="U1646" s="102" t="s">
        <v>11</v>
      </c>
      <c r="V1646" s="102" t="s">
        <v>12</v>
      </c>
      <c r="W1646" s="102" t="s">
        <v>13</v>
      </c>
      <c r="X1646" s="102" t="s">
        <v>14</v>
      </c>
      <c r="Y1646" s="108">
        <v>4340</v>
      </c>
      <c r="Z1646" s="108">
        <v>9241101</v>
      </c>
      <c r="AA1646" s="139">
        <v>2.5930764196622903E-3</v>
      </c>
      <c r="AB1646" s="111" t="s">
        <v>2874</v>
      </c>
    </row>
    <row r="1647" spans="1:28" ht="15" customHeight="1" x14ac:dyDescent="0.25">
      <c r="A1647" s="97" t="s">
        <v>1996</v>
      </c>
      <c r="B1647" s="98">
        <v>1</v>
      </c>
      <c r="C1647" s="99" t="s">
        <v>1562</v>
      </c>
      <c r="D1647" s="99" t="s">
        <v>237</v>
      </c>
      <c r="E1647" s="97" t="s">
        <v>4</v>
      </c>
      <c r="F1647" s="100" t="s">
        <v>5</v>
      </c>
      <c r="G1647" s="99" t="s">
        <v>1288</v>
      </c>
      <c r="H1647" s="101">
        <v>43647</v>
      </c>
      <c r="I1647" s="101">
        <v>43760</v>
      </c>
      <c r="J1647" s="102" t="s">
        <v>6</v>
      </c>
      <c r="K1647" s="103" t="s">
        <v>98</v>
      </c>
      <c r="L1647" s="104" t="s">
        <v>2165</v>
      </c>
      <c r="M1647" s="105">
        <v>0</v>
      </c>
      <c r="N1647" s="106">
        <v>20018.75</v>
      </c>
      <c r="O1647" s="103" t="s">
        <v>109</v>
      </c>
      <c r="P1647" s="101">
        <v>43760</v>
      </c>
      <c r="Q1647" s="103" t="s">
        <v>104</v>
      </c>
      <c r="R1647" s="106">
        <v>20018.75</v>
      </c>
      <c r="S1647" s="102" t="s">
        <v>1683</v>
      </c>
      <c r="T1647" s="104"/>
      <c r="U1647" s="102" t="s">
        <v>11</v>
      </c>
      <c r="V1647" s="102" t="s">
        <v>12</v>
      </c>
      <c r="W1647" s="102" t="s">
        <v>13</v>
      </c>
      <c r="X1647" s="102" t="s">
        <v>14</v>
      </c>
      <c r="Y1647" s="108">
        <v>4340</v>
      </c>
      <c r="Z1647" s="108">
        <v>9241101</v>
      </c>
      <c r="AA1647" s="139">
        <v>7.1354156118370411E-3</v>
      </c>
      <c r="AB1647" s="111" t="s">
        <v>2874</v>
      </c>
    </row>
    <row r="1648" spans="1:28" ht="15" customHeight="1" x14ac:dyDescent="0.25">
      <c r="A1648" s="97" t="s">
        <v>1996</v>
      </c>
      <c r="B1648" s="98">
        <v>1</v>
      </c>
      <c r="C1648" s="99" t="s">
        <v>1562</v>
      </c>
      <c r="D1648" s="99" t="s">
        <v>237</v>
      </c>
      <c r="E1648" s="97" t="s">
        <v>4</v>
      </c>
      <c r="F1648" s="100" t="s">
        <v>5</v>
      </c>
      <c r="G1648" s="99" t="s">
        <v>1287</v>
      </c>
      <c r="H1648" s="101">
        <v>43647</v>
      </c>
      <c r="I1648" s="101">
        <v>43731</v>
      </c>
      <c r="J1648" s="102" t="s">
        <v>6</v>
      </c>
      <c r="K1648" s="103" t="s">
        <v>153</v>
      </c>
      <c r="L1648" s="104" t="s">
        <v>154</v>
      </c>
      <c r="M1648" s="105">
        <v>0</v>
      </c>
      <c r="N1648" s="106">
        <v>1300.32</v>
      </c>
      <c r="O1648" s="103" t="s">
        <v>160</v>
      </c>
      <c r="P1648" s="101">
        <v>43731</v>
      </c>
      <c r="Q1648" s="103" t="s">
        <v>156</v>
      </c>
      <c r="R1648" s="106">
        <v>1300.32</v>
      </c>
      <c r="S1648" s="102" t="s">
        <v>1683</v>
      </c>
      <c r="T1648" s="104"/>
      <c r="U1648" s="102" t="s">
        <v>11</v>
      </c>
      <c r="V1648" s="102" t="s">
        <v>12</v>
      </c>
      <c r="W1648" s="102" t="s">
        <v>13</v>
      </c>
      <c r="X1648" s="102" t="s">
        <v>14</v>
      </c>
      <c r="Y1648" s="108">
        <v>4400</v>
      </c>
      <c r="Z1648" s="108">
        <v>9241101</v>
      </c>
      <c r="AA1648" s="139">
        <v>1.4267996540972046E-2</v>
      </c>
      <c r="AB1648" s="111" t="s">
        <v>1476</v>
      </c>
    </row>
    <row r="1649" spans="1:28" ht="15" customHeight="1" x14ac:dyDescent="0.25">
      <c r="A1649" s="97" t="s">
        <v>1996</v>
      </c>
      <c r="B1649" s="98">
        <v>1</v>
      </c>
      <c r="C1649" s="99" t="s">
        <v>1562</v>
      </c>
      <c r="D1649" s="99" t="s">
        <v>237</v>
      </c>
      <c r="E1649" s="97" t="s">
        <v>4</v>
      </c>
      <c r="F1649" s="100" t="s">
        <v>5</v>
      </c>
      <c r="G1649" s="99" t="s">
        <v>1287</v>
      </c>
      <c r="H1649" s="101">
        <v>43647</v>
      </c>
      <c r="I1649" s="101">
        <v>43753</v>
      </c>
      <c r="J1649" s="102" t="s">
        <v>6</v>
      </c>
      <c r="K1649" s="103" t="s">
        <v>179</v>
      </c>
      <c r="L1649" s="104" t="s">
        <v>180</v>
      </c>
      <c r="M1649" s="105">
        <v>0</v>
      </c>
      <c r="N1649" s="106">
        <v>20805.18</v>
      </c>
      <c r="O1649" s="103" t="s">
        <v>214</v>
      </c>
      <c r="P1649" s="101">
        <v>43753</v>
      </c>
      <c r="Q1649" s="103" t="s">
        <v>210</v>
      </c>
      <c r="R1649" s="106">
        <v>20805.18</v>
      </c>
      <c r="S1649" s="102" t="s">
        <v>1683</v>
      </c>
      <c r="T1649" s="104"/>
      <c r="U1649" s="102" t="s">
        <v>11</v>
      </c>
      <c r="V1649" s="102" t="s">
        <v>12</v>
      </c>
      <c r="W1649" s="102" t="s">
        <v>13</v>
      </c>
      <c r="X1649" s="102" t="s">
        <v>14</v>
      </c>
      <c r="Y1649" s="108">
        <v>4400</v>
      </c>
      <c r="Z1649" s="108">
        <v>9241101</v>
      </c>
      <c r="AA1649" s="139">
        <v>2.6218915400716521E-2</v>
      </c>
      <c r="AB1649" s="111" t="s">
        <v>1503</v>
      </c>
    </row>
    <row r="1650" spans="1:28" ht="15" customHeight="1" x14ac:dyDescent="0.25">
      <c r="A1650" s="97" t="s">
        <v>1991</v>
      </c>
      <c r="B1650" s="98">
        <v>1</v>
      </c>
      <c r="C1650" s="99" t="s">
        <v>1565</v>
      </c>
      <c r="D1650" s="99" t="s">
        <v>237</v>
      </c>
      <c r="E1650" s="97" t="s">
        <v>4</v>
      </c>
      <c r="F1650" s="99" t="s">
        <v>284</v>
      </c>
      <c r="G1650" s="99" t="s">
        <v>285</v>
      </c>
      <c r="H1650" s="101">
        <v>43748</v>
      </c>
      <c r="I1650" s="101">
        <v>43839</v>
      </c>
      <c r="J1650" s="102" t="s">
        <v>6</v>
      </c>
      <c r="K1650" s="103"/>
      <c r="L1650" s="99" t="s">
        <v>488</v>
      </c>
      <c r="M1650" s="105">
        <v>0</v>
      </c>
      <c r="N1650" s="105">
        <v>7376.25</v>
      </c>
      <c r="O1650" s="103">
        <v>80804</v>
      </c>
      <c r="P1650" s="101">
        <v>43839</v>
      </c>
      <c r="Q1650" s="103" t="s">
        <v>542</v>
      </c>
      <c r="R1650" s="105">
        <v>7376.25</v>
      </c>
      <c r="S1650" s="102" t="s">
        <v>1683</v>
      </c>
      <c r="T1650" s="97"/>
      <c r="U1650" s="102" t="s">
        <v>11</v>
      </c>
      <c r="V1650" s="102" t="s">
        <v>12</v>
      </c>
      <c r="W1650" s="102" t="s">
        <v>13</v>
      </c>
      <c r="X1650" s="102" t="s">
        <v>14</v>
      </c>
      <c r="Y1650" s="113">
        <v>5800</v>
      </c>
      <c r="Z1650" s="113">
        <v>9241101</v>
      </c>
      <c r="AA1650" s="139">
        <v>5.1298769038180684E-3</v>
      </c>
      <c r="AB1650" s="99" t="s">
        <v>2792</v>
      </c>
    </row>
    <row r="1651" spans="1:28" ht="15" customHeight="1" x14ac:dyDescent="0.25">
      <c r="A1651" s="97" t="s">
        <v>1991</v>
      </c>
      <c r="B1651" s="98">
        <v>1</v>
      </c>
      <c r="C1651" s="99" t="s">
        <v>1565</v>
      </c>
      <c r="D1651" s="97" t="s">
        <v>237</v>
      </c>
      <c r="E1651" s="97" t="s">
        <v>4</v>
      </c>
      <c r="F1651" s="99" t="s">
        <v>284</v>
      </c>
      <c r="G1651" s="99" t="s">
        <v>285</v>
      </c>
      <c r="H1651" s="101">
        <v>43748</v>
      </c>
      <c r="I1651" s="101">
        <v>43844</v>
      </c>
      <c r="J1651" s="102" t="s">
        <v>6</v>
      </c>
      <c r="K1651" s="103"/>
      <c r="L1651" s="99" t="s">
        <v>488</v>
      </c>
      <c r="M1651" s="105">
        <v>0</v>
      </c>
      <c r="N1651" s="105">
        <v>3231.25</v>
      </c>
      <c r="O1651" s="103">
        <v>80796</v>
      </c>
      <c r="P1651" s="101">
        <v>43844</v>
      </c>
      <c r="Q1651" s="103" t="s">
        <v>575</v>
      </c>
      <c r="R1651" s="105">
        <v>3231.25</v>
      </c>
      <c r="S1651" s="102" t="s">
        <v>1683</v>
      </c>
      <c r="T1651" s="97"/>
      <c r="U1651" s="102" t="s">
        <v>11</v>
      </c>
      <c r="V1651" s="102" t="s">
        <v>12</v>
      </c>
      <c r="W1651" s="102" t="s">
        <v>13</v>
      </c>
      <c r="X1651" s="102" t="s">
        <v>14</v>
      </c>
      <c r="Y1651" s="113">
        <v>5800</v>
      </c>
      <c r="Z1651" s="113">
        <v>9241101</v>
      </c>
      <c r="AA1651" s="139">
        <v>2.2472007789136935E-3</v>
      </c>
      <c r="AB1651" s="99" t="s">
        <v>2792</v>
      </c>
    </row>
    <row r="1652" spans="1:28" ht="15" customHeight="1" x14ac:dyDescent="0.25">
      <c r="A1652" s="97" t="s">
        <v>1991</v>
      </c>
      <c r="B1652" s="98">
        <v>1</v>
      </c>
      <c r="C1652" s="99" t="s">
        <v>1565</v>
      </c>
      <c r="D1652" s="97" t="s">
        <v>237</v>
      </c>
      <c r="E1652" s="97" t="s">
        <v>4</v>
      </c>
      <c r="F1652" s="99" t="s">
        <v>284</v>
      </c>
      <c r="G1652" s="99" t="s">
        <v>285</v>
      </c>
      <c r="H1652" s="101">
        <v>43748</v>
      </c>
      <c r="I1652" s="101">
        <v>43844</v>
      </c>
      <c r="J1652" s="102" t="s">
        <v>6</v>
      </c>
      <c r="K1652" s="103"/>
      <c r="L1652" s="99" t="s">
        <v>488</v>
      </c>
      <c r="M1652" s="105">
        <v>0</v>
      </c>
      <c r="N1652" s="105">
        <v>8163.75</v>
      </c>
      <c r="O1652" s="103">
        <v>81699</v>
      </c>
      <c r="P1652" s="101">
        <v>43844</v>
      </c>
      <c r="Q1652" s="103" t="s">
        <v>575</v>
      </c>
      <c r="R1652" s="105">
        <v>8163.75</v>
      </c>
      <c r="S1652" s="102" t="s">
        <v>1683</v>
      </c>
      <c r="T1652" s="97"/>
      <c r="U1652" s="102" t="s">
        <v>11</v>
      </c>
      <c r="V1652" s="102" t="s">
        <v>12</v>
      </c>
      <c r="W1652" s="102" t="s">
        <v>13</v>
      </c>
      <c r="X1652" s="102" t="s">
        <v>14</v>
      </c>
      <c r="Y1652" s="113">
        <v>5800</v>
      </c>
      <c r="Z1652" s="113">
        <v>9241101</v>
      </c>
      <c r="AA1652" s="139">
        <v>5.6775505946171497E-3</v>
      </c>
      <c r="AB1652" s="99" t="s">
        <v>2792</v>
      </c>
    </row>
    <row r="1653" spans="1:28" ht="15" customHeight="1" x14ac:dyDescent="0.25">
      <c r="A1653" s="97" t="s">
        <v>1991</v>
      </c>
      <c r="B1653" s="98">
        <v>1</v>
      </c>
      <c r="C1653" s="99" t="s">
        <v>1565</v>
      </c>
      <c r="D1653" s="99" t="s">
        <v>237</v>
      </c>
      <c r="E1653" s="97" t="s">
        <v>4</v>
      </c>
      <c r="F1653" s="99" t="s">
        <v>284</v>
      </c>
      <c r="G1653" s="99" t="s">
        <v>285</v>
      </c>
      <c r="H1653" s="101">
        <v>43748</v>
      </c>
      <c r="I1653" s="101">
        <v>43922</v>
      </c>
      <c r="J1653" s="102" t="s">
        <v>6</v>
      </c>
      <c r="K1653" s="103"/>
      <c r="L1653" s="99" t="s">
        <v>488</v>
      </c>
      <c r="M1653" s="105">
        <v>0</v>
      </c>
      <c r="N1653" s="105">
        <v>8072.5</v>
      </c>
      <c r="O1653" s="103">
        <v>83068</v>
      </c>
      <c r="P1653" s="101">
        <v>43922</v>
      </c>
      <c r="Q1653" s="103" t="s">
        <v>3090</v>
      </c>
      <c r="R1653" s="105">
        <v>8072.5</v>
      </c>
      <c r="S1653" s="102" t="s">
        <v>1683</v>
      </c>
      <c r="T1653" s="97"/>
      <c r="U1653" s="102" t="s">
        <v>11</v>
      </c>
      <c r="V1653" s="102" t="s">
        <v>12</v>
      </c>
      <c r="W1653" s="102" t="s">
        <v>13</v>
      </c>
      <c r="X1653" s="102" t="s">
        <v>14</v>
      </c>
      <c r="Y1653" s="113">
        <v>5800</v>
      </c>
      <c r="Z1653" s="113">
        <v>9241101</v>
      </c>
      <c r="AA1653" s="139">
        <v>5.6140899923499549E-3</v>
      </c>
      <c r="AB1653" s="99" t="s">
        <v>2792</v>
      </c>
    </row>
    <row r="1654" spans="1:28" ht="15" customHeight="1" x14ac:dyDescent="0.25">
      <c r="A1654" s="97" t="s">
        <v>1991</v>
      </c>
      <c r="B1654" s="98">
        <v>1</v>
      </c>
      <c r="C1654" s="99" t="s">
        <v>1565</v>
      </c>
      <c r="D1654" s="99" t="s">
        <v>237</v>
      </c>
      <c r="E1654" s="97" t="s">
        <v>4</v>
      </c>
      <c r="F1654" s="99" t="s">
        <v>284</v>
      </c>
      <c r="G1654" s="99" t="s">
        <v>285</v>
      </c>
      <c r="H1654" s="101">
        <v>43748</v>
      </c>
      <c r="I1654" s="101">
        <v>43922</v>
      </c>
      <c r="J1654" s="102" t="s">
        <v>6</v>
      </c>
      <c r="K1654" s="103"/>
      <c r="L1654" s="99" t="s">
        <v>488</v>
      </c>
      <c r="M1654" s="105">
        <v>0</v>
      </c>
      <c r="N1654" s="105">
        <v>9405</v>
      </c>
      <c r="O1654" s="103">
        <v>82273</v>
      </c>
      <c r="P1654" s="101">
        <v>43922</v>
      </c>
      <c r="Q1654" s="103" t="s">
        <v>709</v>
      </c>
      <c r="R1654" s="105">
        <v>9405</v>
      </c>
      <c r="S1654" s="102" t="s">
        <v>1683</v>
      </c>
      <c r="T1654" s="97"/>
      <c r="U1654" s="102" t="s">
        <v>11</v>
      </c>
      <c r="V1654" s="102" t="s">
        <v>12</v>
      </c>
      <c r="W1654" s="102" t="s">
        <v>13</v>
      </c>
      <c r="X1654" s="102" t="s">
        <v>14</v>
      </c>
      <c r="Y1654" s="113">
        <v>5800</v>
      </c>
      <c r="Z1654" s="113">
        <v>9241101</v>
      </c>
      <c r="AA1654" s="139">
        <v>6.5407886501147507E-3</v>
      </c>
      <c r="AB1654" s="99" t="s">
        <v>2792</v>
      </c>
    </row>
    <row r="1655" spans="1:28" ht="15" customHeight="1" x14ac:dyDescent="0.25">
      <c r="A1655" s="97" t="s">
        <v>1991</v>
      </c>
      <c r="B1655" s="98">
        <v>1</v>
      </c>
      <c r="C1655" s="99" t="s">
        <v>1565</v>
      </c>
      <c r="D1655" s="99" t="s">
        <v>237</v>
      </c>
      <c r="E1655" s="97" t="s">
        <v>4</v>
      </c>
      <c r="F1655" s="100" t="s">
        <v>284</v>
      </c>
      <c r="G1655" s="97" t="s">
        <v>285</v>
      </c>
      <c r="H1655" s="101">
        <v>43748</v>
      </c>
      <c r="I1655" s="101">
        <v>43936</v>
      </c>
      <c r="J1655" s="102" t="s">
        <v>6</v>
      </c>
      <c r="K1655" s="103"/>
      <c r="L1655" s="104" t="s">
        <v>488</v>
      </c>
      <c r="M1655" s="105">
        <v>0</v>
      </c>
      <c r="N1655" s="106">
        <v>7480</v>
      </c>
      <c r="O1655" s="103">
        <v>84567</v>
      </c>
      <c r="P1655" s="101">
        <v>43936</v>
      </c>
      <c r="Q1655" s="103" t="s">
        <v>730</v>
      </c>
      <c r="R1655" s="106">
        <v>7480</v>
      </c>
      <c r="S1655" s="102" t="s">
        <v>1683</v>
      </c>
      <c r="T1655" s="104"/>
      <c r="U1655" s="102" t="s">
        <v>11</v>
      </c>
      <c r="V1655" s="102" t="s">
        <v>12</v>
      </c>
      <c r="W1655" s="102" t="s">
        <v>13</v>
      </c>
      <c r="X1655" s="102" t="s">
        <v>14</v>
      </c>
      <c r="Y1655" s="108">
        <v>5800</v>
      </c>
      <c r="Z1655" s="108">
        <v>9241101</v>
      </c>
      <c r="AA1655" s="139">
        <v>5.2020307392725501E-3</v>
      </c>
      <c r="AB1655" s="115" t="s">
        <v>2792</v>
      </c>
    </row>
    <row r="1656" spans="1:28" ht="15" customHeight="1" x14ac:dyDescent="0.25">
      <c r="A1656" s="97" t="s">
        <v>1991</v>
      </c>
      <c r="B1656" s="98">
        <v>1</v>
      </c>
      <c r="C1656" s="99" t="s">
        <v>1565</v>
      </c>
      <c r="D1656" s="99" t="s">
        <v>237</v>
      </c>
      <c r="E1656" s="97" t="s">
        <v>4</v>
      </c>
      <c r="F1656" s="100" t="s">
        <v>284</v>
      </c>
      <c r="G1656" s="97" t="s">
        <v>285</v>
      </c>
      <c r="H1656" s="101">
        <v>43748</v>
      </c>
      <c r="I1656" s="101">
        <v>43979</v>
      </c>
      <c r="J1656" s="102" t="s">
        <v>6</v>
      </c>
      <c r="K1656" s="103"/>
      <c r="L1656" s="104" t="s">
        <v>488</v>
      </c>
      <c r="M1656" s="105">
        <v>0</v>
      </c>
      <c r="N1656" s="106">
        <v>9737.5</v>
      </c>
      <c r="O1656" s="103">
        <v>85320</v>
      </c>
      <c r="P1656" s="101">
        <v>43979</v>
      </c>
      <c r="Q1656" s="103" t="s">
        <v>866</v>
      </c>
      <c r="R1656" s="106">
        <v>9737.5</v>
      </c>
      <c r="S1656" s="102" t="s">
        <v>1683</v>
      </c>
      <c r="T1656" s="104"/>
      <c r="U1656" s="102" t="s">
        <v>11</v>
      </c>
      <c r="V1656" s="102" t="s">
        <v>12</v>
      </c>
      <c r="W1656" s="102" t="s">
        <v>13</v>
      </c>
      <c r="X1656" s="102" t="s">
        <v>14</v>
      </c>
      <c r="Y1656" s="108">
        <v>5800</v>
      </c>
      <c r="Z1656" s="108">
        <v>9241101</v>
      </c>
      <c r="AA1656" s="139">
        <v>6.7720286528965851E-3</v>
      </c>
      <c r="AB1656" s="115" t="s">
        <v>2792</v>
      </c>
    </row>
    <row r="1657" spans="1:28" ht="15" customHeight="1" x14ac:dyDescent="0.25">
      <c r="A1657" s="97" t="s">
        <v>1991</v>
      </c>
      <c r="B1657" s="98">
        <v>1</v>
      </c>
      <c r="C1657" s="99" t="s">
        <v>1565</v>
      </c>
      <c r="D1657" s="99" t="s">
        <v>237</v>
      </c>
      <c r="E1657" s="97" t="s">
        <v>4</v>
      </c>
      <c r="F1657" s="100" t="s">
        <v>284</v>
      </c>
      <c r="G1657" s="97" t="s">
        <v>285</v>
      </c>
      <c r="H1657" s="101">
        <v>43748</v>
      </c>
      <c r="I1657" s="101">
        <v>43999</v>
      </c>
      <c r="J1657" s="102" t="s">
        <v>6</v>
      </c>
      <c r="K1657" s="103"/>
      <c r="L1657" s="104" t="s">
        <v>488</v>
      </c>
      <c r="M1657" s="105">
        <v>0</v>
      </c>
      <c r="N1657" s="106">
        <v>8587.5</v>
      </c>
      <c r="O1657" s="103">
        <v>86240</v>
      </c>
      <c r="P1657" s="101">
        <v>43999</v>
      </c>
      <c r="Q1657" s="103" t="s">
        <v>910</v>
      </c>
      <c r="R1657" s="106">
        <v>8587.5</v>
      </c>
      <c r="S1657" s="102" t="s">
        <v>1683</v>
      </c>
      <c r="T1657" s="104"/>
      <c r="U1657" s="102" t="s">
        <v>11</v>
      </c>
      <c r="V1657" s="102" t="s">
        <v>12</v>
      </c>
      <c r="W1657" s="102" t="s">
        <v>13</v>
      </c>
      <c r="X1657" s="102" t="s">
        <v>14</v>
      </c>
      <c r="Y1657" s="108">
        <v>5800</v>
      </c>
      <c r="Z1657" s="108">
        <v>9241101</v>
      </c>
      <c r="AA1657" s="139">
        <v>5.9722511996661799E-3</v>
      </c>
      <c r="AB1657" s="115" t="s">
        <v>2792</v>
      </c>
    </row>
    <row r="1658" spans="1:28" ht="15" customHeight="1" x14ac:dyDescent="0.25">
      <c r="A1658" s="97" t="s">
        <v>1991</v>
      </c>
      <c r="B1658" s="98">
        <v>1</v>
      </c>
      <c r="C1658" s="99" t="s">
        <v>1565</v>
      </c>
      <c r="D1658" s="99" t="s">
        <v>237</v>
      </c>
      <c r="E1658" s="97" t="s">
        <v>4</v>
      </c>
      <c r="F1658" s="100" t="s">
        <v>284</v>
      </c>
      <c r="G1658" s="97" t="s">
        <v>285</v>
      </c>
      <c r="H1658" s="101">
        <v>43748</v>
      </c>
      <c r="I1658" s="101">
        <v>44039</v>
      </c>
      <c r="J1658" s="102" t="s">
        <v>6</v>
      </c>
      <c r="K1658" s="103"/>
      <c r="L1658" s="104" t="s">
        <v>488</v>
      </c>
      <c r="M1658" s="105">
        <v>0</v>
      </c>
      <c r="N1658" s="106">
        <v>6685</v>
      </c>
      <c r="O1658" s="103">
        <v>86864</v>
      </c>
      <c r="P1658" s="101">
        <v>44039</v>
      </c>
      <c r="Q1658" s="103" t="s">
        <v>1082</v>
      </c>
      <c r="R1658" s="106">
        <v>6685</v>
      </c>
      <c r="S1658" s="102" t="s">
        <v>1683</v>
      </c>
      <c r="T1658" s="104"/>
      <c r="U1658" s="102" t="s">
        <v>11</v>
      </c>
      <c r="V1658" s="102" t="s">
        <v>12</v>
      </c>
      <c r="W1658" s="102" t="s">
        <v>13</v>
      </c>
      <c r="X1658" s="102" t="s">
        <v>14</v>
      </c>
      <c r="Y1658" s="108">
        <v>5800</v>
      </c>
      <c r="Z1658" s="108">
        <v>9241101</v>
      </c>
      <c r="AA1658" s="139">
        <v>4.6491411085610957E-3</v>
      </c>
      <c r="AB1658" s="115" t="s">
        <v>2792</v>
      </c>
    </row>
    <row r="1659" spans="1:28" ht="15" customHeight="1" x14ac:dyDescent="0.25">
      <c r="A1659" s="97" t="s">
        <v>1991</v>
      </c>
      <c r="B1659" s="98">
        <v>1</v>
      </c>
      <c r="C1659" s="99" t="s">
        <v>1565</v>
      </c>
      <c r="D1659" s="99" t="s">
        <v>237</v>
      </c>
      <c r="E1659" s="97" t="s">
        <v>4</v>
      </c>
      <c r="F1659" s="100" t="s">
        <v>284</v>
      </c>
      <c r="G1659" s="97" t="s">
        <v>285</v>
      </c>
      <c r="H1659" s="101">
        <v>43748</v>
      </c>
      <c r="I1659" s="101">
        <v>44060</v>
      </c>
      <c r="J1659" s="102" t="s">
        <v>1051</v>
      </c>
      <c r="K1659" s="103"/>
      <c r="L1659" s="104" t="s">
        <v>488</v>
      </c>
      <c r="M1659" s="105">
        <v>0</v>
      </c>
      <c r="N1659" s="106">
        <v>10803.44</v>
      </c>
      <c r="O1659" s="103">
        <v>88480</v>
      </c>
      <c r="P1659" s="101">
        <v>44060</v>
      </c>
      <c r="Q1659" s="103" t="s">
        <v>1117</v>
      </c>
      <c r="R1659" s="106">
        <v>10803.44</v>
      </c>
      <c r="S1659" s="102" t="s">
        <v>1683</v>
      </c>
      <c r="T1659" s="104"/>
      <c r="U1659" s="102" t="s">
        <v>11</v>
      </c>
      <c r="V1659" s="102" t="s">
        <v>12</v>
      </c>
      <c r="W1659" s="102" t="s">
        <v>13</v>
      </c>
      <c r="X1659" s="102" t="s">
        <v>14</v>
      </c>
      <c r="Y1659" s="108">
        <v>5800</v>
      </c>
      <c r="Z1659" s="108">
        <v>9241101</v>
      </c>
      <c r="AA1659" s="139">
        <v>7.5133458515891233E-3</v>
      </c>
      <c r="AB1659" s="115" t="s">
        <v>2792</v>
      </c>
    </row>
    <row r="1660" spans="1:28" ht="15" customHeight="1" x14ac:dyDescent="0.25">
      <c r="A1660" s="97" t="s">
        <v>1991</v>
      </c>
      <c r="B1660" s="98">
        <v>1</v>
      </c>
      <c r="C1660" s="99" t="s">
        <v>1565</v>
      </c>
      <c r="D1660" s="99" t="s">
        <v>237</v>
      </c>
      <c r="E1660" s="97" t="s">
        <v>4</v>
      </c>
      <c r="F1660" s="100" t="s">
        <v>284</v>
      </c>
      <c r="G1660" s="97" t="s">
        <v>285</v>
      </c>
      <c r="H1660" s="101">
        <v>43748</v>
      </c>
      <c r="I1660" s="101">
        <v>44117</v>
      </c>
      <c r="J1660" s="102" t="s">
        <v>1051</v>
      </c>
      <c r="K1660" s="103"/>
      <c r="L1660" s="104" t="s">
        <v>488</v>
      </c>
      <c r="M1660" s="105">
        <v>0</v>
      </c>
      <c r="N1660" s="106">
        <v>10204.459999999999</v>
      </c>
      <c r="O1660" s="103">
        <v>89359</v>
      </c>
      <c r="P1660" s="101">
        <v>44117</v>
      </c>
      <c r="Q1660" s="103" t="s">
        <v>1296</v>
      </c>
      <c r="R1660" s="106">
        <v>10204.459999999999</v>
      </c>
      <c r="S1660" s="102" t="s">
        <v>1683</v>
      </c>
      <c r="T1660" s="104"/>
      <c r="U1660" s="102" t="s">
        <v>11</v>
      </c>
      <c r="V1660" s="102" t="s">
        <v>12</v>
      </c>
      <c r="W1660" s="102" t="s">
        <v>13</v>
      </c>
      <c r="X1660" s="102" t="s">
        <v>14</v>
      </c>
      <c r="Y1660" s="108">
        <v>5800</v>
      </c>
      <c r="Z1660" s="108">
        <v>9241101</v>
      </c>
      <c r="AA1660" s="139">
        <v>7.0967800264274284E-3</v>
      </c>
      <c r="AB1660" s="115" t="s">
        <v>2792</v>
      </c>
    </row>
    <row r="1661" spans="1:28" ht="15" customHeight="1" x14ac:dyDescent="0.25">
      <c r="A1661" s="97" t="s">
        <v>1991</v>
      </c>
      <c r="B1661" s="98">
        <v>1</v>
      </c>
      <c r="C1661" s="99" t="s">
        <v>1565</v>
      </c>
      <c r="D1661" s="99" t="s">
        <v>237</v>
      </c>
      <c r="E1661" s="97" t="s">
        <v>4</v>
      </c>
      <c r="F1661" s="100" t="s">
        <v>284</v>
      </c>
      <c r="G1661" s="97" t="s">
        <v>285</v>
      </c>
      <c r="H1661" s="101">
        <v>43748</v>
      </c>
      <c r="I1661" s="101">
        <v>44124</v>
      </c>
      <c r="J1661" s="102" t="s">
        <v>1051</v>
      </c>
      <c r="K1661" s="103"/>
      <c r="L1661" s="104" t="s">
        <v>488</v>
      </c>
      <c r="M1661" s="105">
        <v>0</v>
      </c>
      <c r="N1661" s="106">
        <v>9668.25</v>
      </c>
      <c r="O1661" s="103">
        <v>90460</v>
      </c>
      <c r="P1661" s="101">
        <v>44124</v>
      </c>
      <c r="Q1661" s="103" t="s">
        <v>1332</v>
      </c>
      <c r="R1661" s="106">
        <v>9668.25</v>
      </c>
      <c r="S1661" s="102" t="s">
        <v>1683</v>
      </c>
      <c r="T1661" s="104"/>
      <c r="U1661" s="102" t="s">
        <v>11</v>
      </c>
      <c r="V1661" s="102" t="s">
        <v>12</v>
      </c>
      <c r="W1661" s="102" t="s">
        <v>13</v>
      </c>
      <c r="X1661" s="102" t="s">
        <v>14</v>
      </c>
      <c r="Y1661" s="108">
        <v>5800</v>
      </c>
      <c r="Z1661" s="108">
        <v>9241101</v>
      </c>
      <c r="AA1661" s="139">
        <v>6.7238681410390156E-3</v>
      </c>
      <c r="AB1661" s="115" t="s">
        <v>2792</v>
      </c>
    </row>
    <row r="1662" spans="1:28" ht="15" customHeight="1" x14ac:dyDescent="0.25">
      <c r="A1662" s="97" t="s">
        <v>1991</v>
      </c>
      <c r="B1662" s="98">
        <v>1</v>
      </c>
      <c r="C1662" s="99" t="s">
        <v>1565</v>
      </c>
      <c r="D1662" s="99" t="s">
        <v>237</v>
      </c>
      <c r="E1662" s="97" t="s">
        <v>4</v>
      </c>
      <c r="F1662" s="100" t="s">
        <v>284</v>
      </c>
      <c r="G1662" s="97" t="s">
        <v>285</v>
      </c>
      <c r="H1662" s="101">
        <v>43748</v>
      </c>
      <c r="I1662" s="101">
        <v>44183</v>
      </c>
      <c r="J1662" s="102" t="s">
        <v>1051</v>
      </c>
      <c r="K1662" s="103"/>
      <c r="L1662" s="104" t="s">
        <v>488</v>
      </c>
      <c r="M1662" s="105">
        <v>0</v>
      </c>
      <c r="N1662" s="106">
        <v>10772.74</v>
      </c>
      <c r="O1662" s="103">
        <v>91321</v>
      </c>
      <c r="P1662" s="101">
        <v>44183</v>
      </c>
      <c r="Q1662" s="103" t="s">
        <v>1598</v>
      </c>
      <c r="R1662" s="106">
        <v>10772.74</v>
      </c>
      <c r="S1662" s="102" t="s">
        <v>1683</v>
      </c>
      <c r="T1662" s="104"/>
      <c r="U1662" s="102" t="s">
        <v>11</v>
      </c>
      <c r="V1662" s="102" t="s">
        <v>12</v>
      </c>
      <c r="W1662" s="102" t="s">
        <v>13</v>
      </c>
      <c r="X1662" s="102" t="s">
        <v>14</v>
      </c>
      <c r="Y1662" s="108">
        <v>5800</v>
      </c>
      <c r="Z1662" s="108">
        <v>9241101</v>
      </c>
      <c r="AA1662" s="139">
        <v>7.4919952708811461E-3</v>
      </c>
      <c r="AB1662" s="115" t="s">
        <v>2792</v>
      </c>
    </row>
    <row r="1663" spans="1:28" ht="15" customHeight="1" x14ac:dyDescent="0.25">
      <c r="A1663" s="97" t="s">
        <v>1991</v>
      </c>
      <c r="B1663" s="98">
        <v>1</v>
      </c>
      <c r="C1663" s="99" t="s">
        <v>1565</v>
      </c>
      <c r="D1663" s="99" t="s">
        <v>237</v>
      </c>
      <c r="E1663" s="97" t="s">
        <v>4</v>
      </c>
      <c r="F1663" s="99" t="s">
        <v>284</v>
      </c>
      <c r="G1663" s="99" t="s">
        <v>285</v>
      </c>
      <c r="H1663" s="101">
        <v>43748</v>
      </c>
      <c r="I1663" s="101">
        <v>44183</v>
      </c>
      <c r="J1663" s="102" t="s">
        <v>1051</v>
      </c>
      <c r="K1663" s="112"/>
      <c r="L1663" s="99" t="s">
        <v>488</v>
      </c>
      <c r="M1663" s="105">
        <v>0</v>
      </c>
      <c r="N1663" s="105">
        <v>9313.5</v>
      </c>
      <c r="O1663" s="103">
        <v>91964</v>
      </c>
      <c r="P1663" s="101">
        <v>44183</v>
      </c>
      <c r="Q1663" s="103" t="s">
        <v>1598</v>
      </c>
      <c r="R1663" s="105">
        <v>9313.5</v>
      </c>
      <c r="S1663" s="110" t="s">
        <v>1683</v>
      </c>
      <c r="T1663" s="97"/>
      <c r="U1663" s="102" t="s">
        <v>11</v>
      </c>
      <c r="V1663" s="102" t="s">
        <v>12</v>
      </c>
      <c r="W1663" s="102" t="s">
        <v>13</v>
      </c>
      <c r="X1663" s="102" t="s">
        <v>14</v>
      </c>
      <c r="Y1663" s="113">
        <v>5800</v>
      </c>
      <c r="Z1663" s="113">
        <v>9241101</v>
      </c>
      <c r="AA1663" s="139">
        <v>6.4771541831838099E-3</v>
      </c>
      <c r="AB1663" s="104" t="s">
        <v>2792</v>
      </c>
    </row>
    <row r="1664" spans="1:28" ht="15" customHeight="1" x14ac:dyDescent="0.25">
      <c r="A1664" s="97" t="s">
        <v>1991</v>
      </c>
      <c r="B1664" s="98">
        <v>1</v>
      </c>
      <c r="C1664" s="99" t="s">
        <v>1565</v>
      </c>
      <c r="D1664" s="99" t="s">
        <v>237</v>
      </c>
      <c r="E1664" s="97" t="s">
        <v>4</v>
      </c>
      <c r="F1664" s="99" t="s">
        <v>284</v>
      </c>
      <c r="G1664" s="99" t="s">
        <v>285</v>
      </c>
      <c r="H1664" s="101">
        <v>43748</v>
      </c>
      <c r="I1664" s="101">
        <v>44235</v>
      </c>
      <c r="J1664" s="102" t="s">
        <v>1051</v>
      </c>
      <c r="K1664" s="103"/>
      <c r="L1664" s="99" t="s">
        <v>488</v>
      </c>
      <c r="M1664" s="105">
        <v>0</v>
      </c>
      <c r="N1664" s="105">
        <v>9959.5499999999993</v>
      </c>
      <c r="O1664" s="103">
        <v>92821</v>
      </c>
      <c r="P1664" s="101">
        <v>44235</v>
      </c>
      <c r="Q1664" s="103" t="s">
        <v>1724</v>
      </c>
      <c r="R1664" s="105">
        <v>9959.5499999999993</v>
      </c>
      <c r="S1664" s="110" t="s">
        <v>1683</v>
      </c>
      <c r="T1664" s="97"/>
      <c r="U1664" s="102" t="s">
        <v>11</v>
      </c>
      <c r="V1664" s="102" t="s">
        <v>12</v>
      </c>
      <c r="W1664" s="102" t="s">
        <v>13</v>
      </c>
      <c r="X1664" s="102" t="s">
        <v>14</v>
      </c>
      <c r="Y1664" s="113">
        <v>5800</v>
      </c>
      <c r="Z1664" s="113">
        <v>9241101</v>
      </c>
      <c r="AA1664" s="139">
        <v>6.9264552472355512E-3</v>
      </c>
      <c r="AB1664" s="99" t="s">
        <v>2792</v>
      </c>
    </row>
    <row r="1665" spans="1:28" ht="15" customHeight="1" x14ac:dyDescent="0.25">
      <c r="A1665" s="97" t="s">
        <v>1991</v>
      </c>
      <c r="B1665" s="98">
        <v>1</v>
      </c>
      <c r="C1665" s="99" t="s">
        <v>1565</v>
      </c>
      <c r="D1665" s="99" t="s">
        <v>237</v>
      </c>
      <c r="E1665" s="97" t="s">
        <v>4</v>
      </c>
      <c r="F1665" s="99" t="s">
        <v>284</v>
      </c>
      <c r="G1665" s="99" t="s">
        <v>285</v>
      </c>
      <c r="H1665" s="101">
        <v>43748</v>
      </c>
      <c r="I1665" s="101">
        <v>44291</v>
      </c>
      <c r="J1665" s="102" t="s">
        <v>1051</v>
      </c>
      <c r="K1665" s="103"/>
      <c r="L1665" s="99" t="s">
        <v>488</v>
      </c>
      <c r="M1665" s="105">
        <v>0</v>
      </c>
      <c r="N1665" s="105">
        <v>7326.23</v>
      </c>
      <c r="O1665" s="103">
        <v>94011</v>
      </c>
      <c r="P1665" s="101">
        <v>44291</v>
      </c>
      <c r="Q1665" s="103" t="s">
        <v>2298</v>
      </c>
      <c r="R1665" s="105">
        <v>7326.23</v>
      </c>
      <c r="S1665" s="110" t="s">
        <v>1683</v>
      </c>
      <c r="T1665" s="97"/>
      <c r="U1665" s="102" t="s">
        <v>11</v>
      </c>
      <c r="V1665" s="102" t="s">
        <v>12</v>
      </c>
      <c r="W1665" s="102" t="s">
        <v>13</v>
      </c>
      <c r="X1665" s="102" t="s">
        <v>14</v>
      </c>
      <c r="Y1665" s="113">
        <v>5800</v>
      </c>
      <c r="Z1665" s="113">
        <v>9241101</v>
      </c>
      <c r="AA1665" s="139">
        <v>5.0950900618958201E-3</v>
      </c>
      <c r="AB1665" s="99" t="s">
        <v>2792</v>
      </c>
    </row>
    <row r="1666" spans="1:28" ht="15" customHeight="1" x14ac:dyDescent="0.25">
      <c r="A1666" s="97" t="s">
        <v>1991</v>
      </c>
      <c r="B1666" s="98">
        <v>1</v>
      </c>
      <c r="C1666" s="97" t="s">
        <v>1565</v>
      </c>
      <c r="D1666" s="99" t="s">
        <v>237</v>
      </c>
      <c r="E1666" s="97" t="s">
        <v>4</v>
      </c>
      <c r="F1666" s="100" t="s">
        <v>284</v>
      </c>
      <c r="G1666" s="97" t="s">
        <v>285</v>
      </c>
      <c r="H1666" s="101">
        <v>43748</v>
      </c>
      <c r="I1666" s="101">
        <v>44302</v>
      </c>
      <c r="J1666" s="102" t="s">
        <v>1051</v>
      </c>
      <c r="K1666" s="103"/>
      <c r="L1666" s="104" t="s">
        <v>488</v>
      </c>
      <c r="M1666" s="105">
        <v>0</v>
      </c>
      <c r="N1666" s="106">
        <v>6204</v>
      </c>
      <c r="O1666" s="103">
        <v>94918</v>
      </c>
      <c r="P1666" s="101">
        <v>44302</v>
      </c>
      <c r="Q1666" s="103" t="s">
        <v>2321</v>
      </c>
      <c r="R1666" s="106">
        <v>6204</v>
      </c>
      <c r="S1666" s="98" t="s">
        <v>1683</v>
      </c>
      <c r="T1666" s="104"/>
      <c r="U1666" s="102" t="s">
        <v>11</v>
      </c>
      <c r="V1666" s="102" t="s">
        <v>12</v>
      </c>
      <c r="W1666" s="102" t="s">
        <v>13</v>
      </c>
      <c r="X1666" s="102" t="s">
        <v>14</v>
      </c>
      <c r="Y1666" s="108">
        <v>5800</v>
      </c>
      <c r="Z1666" s="113">
        <v>9241101</v>
      </c>
      <c r="AA1666" s="138">
        <v>4.3146254955142918E-3</v>
      </c>
      <c r="AB1666" s="99" t="s">
        <v>2792</v>
      </c>
    </row>
    <row r="1667" spans="1:28" ht="15" customHeight="1" x14ac:dyDescent="0.25">
      <c r="A1667" s="97" t="s">
        <v>1991</v>
      </c>
      <c r="B1667" s="98">
        <v>1</v>
      </c>
      <c r="C1667" s="111" t="s">
        <v>1565</v>
      </c>
      <c r="D1667" s="99" t="s">
        <v>237</v>
      </c>
      <c r="E1667" s="97" t="s">
        <v>4</v>
      </c>
      <c r="F1667" s="100" t="s">
        <v>284</v>
      </c>
      <c r="G1667" s="111" t="s">
        <v>285</v>
      </c>
      <c r="H1667" s="101">
        <v>43748</v>
      </c>
      <c r="I1667" s="101">
        <v>44341</v>
      </c>
      <c r="J1667" s="102" t="s">
        <v>1051</v>
      </c>
      <c r="K1667" s="103"/>
      <c r="L1667" s="104" t="s">
        <v>488</v>
      </c>
      <c r="M1667" s="105">
        <v>0</v>
      </c>
      <c r="N1667" s="106">
        <v>6625.6</v>
      </c>
      <c r="O1667" s="103">
        <v>95700</v>
      </c>
      <c r="P1667" s="101">
        <v>44341</v>
      </c>
      <c r="Q1667" s="103" t="s">
        <v>2561</v>
      </c>
      <c r="R1667" s="106">
        <v>6625.6</v>
      </c>
      <c r="S1667" s="102" t="s">
        <v>1683</v>
      </c>
      <c r="T1667" s="104"/>
      <c r="U1667" s="102" t="s">
        <v>11</v>
      </c>
      <c r="V1667" s="102" t="s">
        <v>12</v>
      </c>
      <c r="W1667" s="102" t="s">
        <v>13</v>
      </c>
      <c r="X1667" s="102" t="s">
        <v>14</v>
      </c>
      <c r="Y1667" s="108">
        <v>5800</v>
      </c>
      <c r="Z1667" s="108">
        <v>9241101</v>
      </c>
      <c r="AA1667" s="138">
        <v>4.6078308644551084E-3</v>
      </c>
      <c r="AB1667" s="99" t="s">
        <v>2792</v>
      </c>
    </row>
    <row r="1668" spans="1:28" ht="15" customHeight="1" x14ac:dyDescent="0.25">
      <c r="A1668" s="97" t="s">
        <v>1991</v>
      </c>
      <c r="B1668" s="98">
        <v>1</v>
      </c>
      <c r="C1668" s="97" t="s">
        <v>1565</v>
      </c>
      <c r="D1668" s="99" t="s">
        <v>237</v>
      </c>
      <c r="E1668" s="97" t="s">
        <v>4</v>
      </c>
      <c r="F1668" s="100" t="s">
        <v>284</v>
      </c>
      <c r="G1668" s="99" t="s">
        <v>285</v>
      </c>
      <c r="H1668" s="101">
        <v>43748</v>
      </c>
      <c r="I1668" s="101">
        <v>44341</v>
      </c>
      <c r="J1668" s="102" t="s">
        <v>1051</v>
      </c>
      <c r="K1668" s="103"/>
      <c r="L1668" s="104" t="s">
        <v>488</v>
      </c>
      <c r="M1668" s="105">
        <v>0</v>
      </c>
      <c r="N1668" s="106">
        <v>3842.19</v>
      </c>
      <c r="O1668" s="103">
        <v>96936</v>
      </c>
      <c r="P1668" s="122">
        <v>44341</v>
      </c>
      <c r="Q1668" s="103" t="s">
        <v>2561</v>
      </c>
      <c r="R1668" s="105">
        <v>3842.19</v>
      </c>
      <c r="S1668" s="98" t="s">
        <v>1683</v>
      </c>
      <c r="T1668" s="104"/>
      <c r="U1668" s="102" t="s">
        <v>11</v>
      </c>
      <c r="V1668" s="102" t="s">
        <v>12</v>
      </c>
      <c r="W1668" s="102" t="s">
        <v>13</v>
      </c>
      <c r="X1668" s="102" t="s">
        <v>14</v>
      </c>
      <c r="Y1668" s="108">
        <v>5800</v>
      </c>
      <c r="Z1668" s="108">
        <v>9241101</v>
      </c>
      <c r="AA1668" s="139">
        <v>2.6720842895889838E-3</v>
      </c>
      <c r="AB1668" s="99" t="s">
        <v>2792</v>
      </c>
    </row>
    <row r="1669" spans="1:28" ht="15" customHeight="1" x14ac:dyDescent="0.25">
      <c r="A1669" s="97" t="s">
        <v>1991</v>
      </c>
      <c r="B1669" s="98">
        <v>1</v>
      </c>
      <c r="C1669" s="99" t="s">
        <v>1565</v>
      </c>
      <c r="D1669" s="97" t="s">
        <v>237</v>
      </c>
      <c r="E1669" s="97" t="s">
        <v>4</v>
      </c>
      <c r="F1669" s="97" t="s">
        <v>284</v>
      </c>
      <c r="G1669" s="99" t="s">
        <v>285</v>
      </c>
      <c r="H1669" s="101">
        <v>43748</v>
      </c>
      <c r="I1669" s="101">
        <v>44369</v>
      </c>
      <c r="J1669" s="102" t="s">
        <v>1051</v>
      </c>
      <c r="K1669" s="103"/>
      <c r="L1669" s="104" t="s">
        <v>488</v>
      </c>
      <c r="M1669" s="105">
        <v>0</v>
      </c>
      <c r="N1669" s="114">
        <v>5920</v>
      </c>
      <c r="O1669" s="103" t="s">
        <v>2681</v>
      </c>
      <c r="P1669" s="101">
        <v>44369</v>
      </c>
      <c r="Q1669" s="103" t="s">
        <v>2682</v>
      </c>
      <c r="R1669" s="106">
        <v>5920</v>
      </c>
      <c r="S1669" s="102" t="s">
        <v>1683</v>
      </c>
      <c r="T1669" s="103"/>
      <c r="U1669" s="102" t="s">
        <v>11</v>
      </c>
      <c r="V1669" s="102" t="s">
        <v>12</v>
      </c>
      <c r="W1669" s="102" t="s">
        <v>13</v>
      </c>
      <c r="X1669" s="102" t="s">
        <v>14</v>
      </c>
      <c r="Y1669" s="113">
        <v>5800</v>
      </c>
      <c r="Z1669" s="113">
        <v>9241101</v>
      </c>
      <c r="AA1669" s="139">
        <v>4.1171152374991308E-3</v>
      </c>
      <c r="AB1669" s="99" t="s">
        <v>2792</v>
      </c>
    </row>
    <row r="1670" spans="1:28" ht="15" customHeight="1" x14ac:dyDescent="0.25">
      <c r="A1670" s="97" t="s">
        <v>1991</v>
      </c>
      <c r="B1670" s="98">
        <v>1</v>
      </c>
      <c r="C1670" s="99" t="s">
        <v>1565</v>
      </c>
      <c r="D1670" s="99" t="s">
        <v>237</v>
      </c>
      <c r="E1670" s="97" t="s">
        <v>4</v>
      </c>
      <c r="F1670" s="100" t="s">
        <v>284</v>
      </c>
      <c r="G1670" s="99" t="s">
        <v>285</v>
      </c>
      <c r="H1670" s="101">
        <v>43748</v>
      </c>
      <c r="I1670" s="101">
        <v>44447</v>
      </c>
      <c r="J1670" s="102" t="s">
        <v>2726</v>
      </c>
      <c r="K1670" s="103"/>
      <c r="L1670" s="104" t="s">
        <v>488</v>
      </c>
      <c r="M1670" s="105">
        <v>0</v>
      </c>
      <c r="N1670" s="106">
        <v>21440</v>
      </c>
      <c r="O1670" s="103">
        <v>100426</v>
      </c>
      <c r="P1670" s="101">
        <v>44447</v>
      </c>
      <c r="Q1670" s="103" t="s">
        <v>2939</v>
      </c>
      <c r="R1670" s="106">
        <v>21440</v>
      </c>
      <c r="S1670" s="110" t="s">
        <v>1683</v>
      </c>
      <c r="T1670" s="104"/>
      <c r="U1670" s="102" t="s">
        <v>11</v>
      </c>
      <c r="V1670" s="102" t="s">
        <v>12</v>
      </c>
      <c r="W1670" s="102" t="s">
        <v>13</v>
      </c>
      <c r="X1670" s="102" t="s">
        <v>14</v>
      </c>
      <c r="Y1670" s="108">
        <v>5800</v>
      </c>
      <c r="Z1670" s="108">
        <v>9241101</v>
      </c>
      <c r="AA1670" s="139">
        <v>1.491063356283469E-2</v>
      </c>
      <c r="AB1670" s="111" t="s">
        <v>2792</v>
      </c>
    </row>
    <row r="1671" spans="1:28" ht="15" customHeight="1" x14ac:dyDescent="0.25">
      <c r="A1671" s="97" t="s">
        <v>1991</v>
      </c>
      <c r="B1671" s="98">
        <v>1</v>
      </c>
      <c r="C1671" s="99" t="s">
        <v>1565</v>
      </c>
      <c r="D1671" s="97" t="s">
        <v>237</v>
      </c>
      <c r="E1671" s="97" t="s">
        <v>4</v>
      </c>
      <c r="F1671" s="99" t="s">
        <v>284</v>
      </c>
      <c r="G1671" s="99" t="s">
        <v>285</v>
      </c>
      <c r="H1671" s="101">
        <v>43748</v>
      </c>
      <c r="I1671" s="101">
        <v>44448</v>
      </c>
      <c r="J1671" s="102" t="s">
        <v>1051</v>
      </c>
      <c r="K1671" s="103"/>
      <c r="L1671" s="99" t="s">
        <v>488</v>
      </c>
      <c r="M1671" s="105">
        <v>0</v>
      </c>
      <c r="N1671" s="105">
        <v>9760</v>
      </c>
      <c r="O1671" s="103">
        <v>98430</v>
      </c>
      <c r="P1671" s="101">
        <v>44448</v>
      </c>
      <c r="Q1671" s="103" t="s">
        <v>2940</v>
      </c>
      <c r="R1671" s="105">
        <v>9760</v>
      </c>
      <c r="S1671" s="102" t="s">
        <v>1683</v>
      </c>
      <c r="T1671" s="97"/>
      <c r="U1671" s="102" t="s">
        <v>11</v>
      </c>
      <c r="V1671" s="102" t="s">
        <v>12</v>
      </c>
      <c r="W1671" s="102" t="s">
        <v>13</v>
      </c>
      <c r="X1671" s="102" t="s">
        <v>14</v>
      </c>
      <c r="Y1671" s="113">
        <v>5800</v>
      </c>
      <c r="Z1671" s="113">
        <v>9241101</v>
      </c>
      <c r="AA1671" s="139">
        <v>6.7876764726337016E-3</v>
      </c>
      <c r="AB1671" s="99" t="s">
        <v>2792</v>
      </c>
    </row>
    <row r="1672" spans="1:28" ht="15" customHeight="1" x14ac:dyDescent="0.25">
      <c r="A1672" s="97" t="s">
        <v>1991</v>
      </c>
      <c r="B1672" s="98">
        <v>1</v>
      </c>
      <c r="C1672" s="99" t="s">
        <v>1565</v>
      </c>
      <c r="D1672" s="97" t="s">
        <v>237</v>
      </c>
      <c r="E1672" s="97" t="s">
        <v>4</v>
      </c>
      <c r="F1672" s="99" t="s">
        <v>284</v>
      </c>
      <c r="G1672" s="99" t="s">
        <v>285</v>
      </c>
      <c r="H1672" s="101">
        <v>43748</v>
      </c>
      <c r="I1672" s="101">
        <v>44844</v>
      </c>
      <c r="J1672" s="102" t="s">
        <v>2726</v>
      </c>
      <c r="K1672" s="103" t="s">
        <v>287</v>
      </c>
      <c r="L1672" s="99" t="s">
        <v>488</v>
      </c>
      <c r="M1672" s="105">
        <v>-10125.710000000021</v>
      </c>
      <c r="N1672" s="105">
        <v>-10125.710000000021</v>
      </c>
      <c r="O1672" s="103"/>
      <c r="P1672" s="101"/>
      <c r="Q1672" s="103"/>
      <c r="R1672" s="105">
        <v>0</v>
      </c>
      <c r="S1672" s="102" t="s">
        <v>1683</v>
      </c>
      <c r="T1672" s="97"/>
      <c r="U1672" s="102" t="s">
        <v>11</v>
      </c>
      <c r="V1672" s="102" t="s">
        <v>12</v>
      </c>
      <c r="W1672" s="102" t="s">
        <v>13</v>
      </c>
      <c r="X1672" s="102" t="s">
        <v>14</v>
      </c>
      <c r="Y1672" s="113">
        <v>5800</v>
      </c>
      <c r="Z1672" s="113">
        <v>9241101</v>
      </c>
      <c r="AA1672" s="139">
        <v>0</v>
      </c>
      <c r="AB1672" s="99" t="s">
        <v>2792</v>
      </c>
    </row>
    <row r="1673" spans="1:28" ht="15" customHeight="1" x14ac:dyDescent="0.25">
      <c r="A1673" s="97" t="s">
        <v>1994</v>
      </c>
      <c r="B1673" s="98">
        <v>1</v>
      </c>
      <c r="C1673" s="99" t="s">
        <v>1655</v>
      </c>
      <c r="D1673" s="99" t="s">
        <v>237</v>
      </c>
      <c r="E1673" s="97" t="s">
        <v>4</v>
      </c>
      <c r="F1673" s="100" t="s">
        <v>418</v>
      </c>
      <c r="G1673" s="99" t="s">
        <v>3138</v>
      </c>
      <c r="H1673" s="101">
        <v>44208</v>
      </c>
      <c r="I1673" s="101">
        <v>44216</v>
      </c>
      <c r="J1673" s="102" t="s">
        <v>1051</v>
      </c>
      <c r="K1673" s="103" t="s">
        <v>1611</v>
      </c>
      <c r="L1673" s="104" t="s">
        <v>1643</v>
      </c>
      <c r="M1673" s="105">
        <v>0</v>
      </c>
      <c r="N1673" s="106">
        <v>28270.82</v>
      </c>
      <c r="O1673" s="103" t="s">
        <v>271</v>
      </c>
      <c r="P1673" s="101">
        <v>44216</v>
      </c>
      <c r="Q1673" s="103" t="s">
        <v>1644</v>
      </c>
      <c r="R1673" s="106">
        <v>28270.82</v>
      </c>
      <c r="S1673" s="110" t="s">
        <v>1683</v>
      </c>
      <c r="T1673" s="104"/>
      <c r="U1673" s="102" t="s">
        <v>11</v>
      </c>
      <c r="V1673" s="102" t="s">
        <v>12</v>
      </c>
      <c r="W1673" s="102" t="s">
        <v>13</v>
      </c>
      <c r="X1673" s="102" t="s">
        <v>14</v>
      </c>
      <c r="Y1673" s="108">
        <v>6230</v>
      </c>
      <c r="Z1673" s="108">
        <v>9241101</v>
      </c>
      <c r="AA1673" s="139">
        <v>1</v>
      </c>
      <c r="AB1673" s="99" t="s">
        <v>2192</v>
      </c>
    </row>
    <row r="1674" spans="1:28" ht="15" customHeight="1" x14ac:dyDescent="0.25">
      <c r="A1674" s="97" t="s">
        <v>1993</v>
      </c>
      <c r="B1674" s="98">
        <v>1</v>
      </c>
      <c r="C1674" s="99" t="s">
        <v>1571</v>
      </c>
      <c r="D1674" s="99" t="s">
        <v>237</v>
      </c>
      <c r="E1674" s="97" t="s">
        <v>4</v>
      </c>
      <c r="F1674" s="100" t="s">
        <v>354</v>
      </c>
      <c r="G1674" s="99" t="s">
        <v>351</v>
      </c>
      <c r="H1674" s="101">
        <v>43344</v>
      </c>
      <c r="I1674" s="101">
        <v>43392</v>
      </c>
      <c r="J1674" s="102" t="s">
        <v>269</v>
      </c>
      <c r="K1674" s="103"/>
      <c r="L1674" s="104" t="s">
        <v>363</v>
      </c>
      <c r="M1674" s="105">
        <v>0</v>
      </c>
      <c r="N1674" s="106">
        <v>2312.3000000000002</v>
      </c>
      <c r="O1674" s="103">
        <v>966481</v>
      </c>
      <c r="P1674" s="101">
        <v>43392</v>
      </c>
      <c r="Q1674" s="103">
        <v>24871020</v>
      </c>
      <c r="R1674" s="106">
        <v>2312.3000000000002</v>
      </c>
      <c r="S1674" s="110" t="s">
        <v>1683</v>
      </c>
      <c r="T1674" s="104"/>
      <c r="U1674" s="102" t="s">
        <v>11</v>
      </c>
      <c r="V1674" s="102" t="s">
        <v>12</v>
      </c>
      <c r="W1674" s="102" t="s">
        <v>13</v>
      </c>
      <c r="X1674" s="102" t="s">
        <v>14</v>
      </c>
      <c r="Y1674" s="108">
        <v>6210</v>
      </c>
      <c r="Z1674" s="108">
        <v>9241101</v>
      </c>
      <c r="AA1674" s="139">
        <v>1.7050473767651071E-2</v>
      </c>
      <c r="AB1674" s="99" t="s">
        <v>3160</v>
      </c>
    </row>
    <row r="1675" spans="1:28" ht="15" customHeight="1" x14ac:dyDescent="0.25">
      <c r="A1675" s="97" t="s">
        <v>1993</v>
      </c>
      <c r="B1675" s="98">
        <v>1</v>
      </c>
      <c r="C1675" s="99" t="s">
        <v>1571</v>
      </c>
      <c r="D1675" s="97" t="s">
        <v>237</v>
      </c>
      <c r="E1675" s="97" t="s">
        <v>4</v>
      </c>
      <c r="F1675" s="99" t="s">
        <v>354</v>
      </c>
      <c r="G1675" s="99" t="s">
        <v>351</v>
      </c>
      <c r="H1675" s="119">
        <v>43344</v>
      </c>
      <c r="I1675" s="101">
        <v>43724</v>
      </c>
      <c r="J1675" s="102" t="s">
        <v>269</v>
      </c>
      <c r="K1675" s="103"/>
      <c r="L1675" s="99" t="s">
        <v>363</v>
      </c>
      <c r="M1675" s="105">
        <v>0</v>
      </c>
      <c r="N1675" s="114">
        <v>12717.65</v>
      </c>
      <c r="O1675" s="103" t="s">
        <v>364</v>
      </c>
      <c r="P1675" s="101">
        <v>43724</v>
      </c>
      <c r="Q1675" s="103" t="s">
        <v>813</v>
      </c>
      <c r="R1675" s="105">
        <v>12717.65</v>
      </c>
      <c r="S1675" s="110" t="s">
        <v>1683</v>
      </c>
      <c r="T1675" s="97"/>
      <c r="U1675" s="102" t="s">
        <v>11</v>
      </c>
      <c r="V1675" s="102" t="s">
        <v>12</v>
      </c>
      <c r="W1675" s="102" t="s">
        <v>13</v>
      </c>
      <c r="X1675" s="102" t="s">
        <v>14</v>
      </c>
      <c r="Y1675" s="113">
        <v>6210</v>
      </c>
      <c r="Z1675" s="113">
        <v>9241101</v>
      </c>
      <c r="AA1675" s="139">
        <v>9.3777605722080881E-2</v>
      </c>
      <c r="AB1675" s="99" t="s">
        <v>2435</v>
      </c>
    </row>
    <row r="1676" spans="1:28" ht="15" customHeight="1" x14ac:dyDescent="0.25">
      <c r="A1676" s="97" t="s">
        <v>1993</v>
      </c>
      <c r="B1676" s="98">
        <v>1</v>
      </c>
      <c r="C1676" s="99" t="s">
        <v>1571</v>
      </c>
      <c r="D1676" s="97" t="s">
        <v>237</v>
      </c>
      <c r="E1676" s="97" t="s">
        <v>4</v>
      </c>
      <c r="F1676" s="99" t="s">
        <v>354</v>
      </c>
      <c r="G1676" s="99" t="s">
        <v>351</v>
      </c>
      <c r="H1676" s="119">
        <v>43344</v>
      </c>
      <c r="I1676" s="101">
        <v>43874</v>
      </c>
      <c r="J1676" s="102" t="s">
        <v>6</v>
      </c>
      <c r="K1676" s="103"/>
      <c r="L1676" s="99" t="s">
        <v>363</v>
      </c>
      <c r="M1676" s="105">
        <v>0</v>
      </c>
      <c r="N1676" s="114">
        <v>16186.1</v>
      </c>
      <c r="O1676" s="103">
        <v>970829</v>
      </c>
      <c r="P1676" s="101">
        <v>43874</v>
      </c>
      <c r="Q1676" s="103" t="s">
        <v>631</v>
      </c>
      <c r="R1676" s="105">
        <v>16186.1</v>
      </c>
      <c r="S1676" s="110" t="s">
        <v>1683</v>
      </c>
      <c r="T1676" s="97"/>
      <c r="U1676" s="102" t="s">
        <v>11</v>
      </c>
      <c r="V1676" s="102" t="s">
        <v>12</v>
      </c>
      <c r="W1676" s="102" t="s">
        <v>13</v>
      </c>
      <c r="X1676" s="102" t="s">
        <v>14</v>
      </c>
      <c r="Y1676" s="113">
        <v>6210</v>
      </c>
      <c r="Z1676" s="113">
        <v>9241101</v>
      </c>
      <c r="AA1676" s="139">
        <v>0.11935331637355751</v>
      </c>
      <c r="AB1676" s="99" t="s">
        <v>2435</v>
      </c>
    </row>
    <row r="1677" spans="1:28" ht="15" customHeight="1" x14ac:dyDescent="0.25">
      <c r="A1677" s="97" t="s">
        <v>1993</v>
      </c>
      <c r="B1677" s="98">
        <v>1</v>
      </c>
      <c r="C1677" s="99" t="s">
        <v>1571</v>
      </c>
      <c r="D1677" s="97" t="s">
        <v>237</v>
      </c>
      <c r="E1677" s="97" t="s">
        <v>4</v>
      </c>
      <c r="F1677" s="99" t="s">
        <v>354</v>
      </c>
      <c r="G1677" s="99" t="s">
        <v>351</v>
      </c>
      <c r="H1677" s="119">
        <v>43344</v>
      </c>
      <c r="I1677" s="101">
        <v>43986</v>
      </c>
      <c r="J1677" s="102" t="s">
        <v>6</v>
      </c>
      <c r="K1677" s="103"/>
      <c r="L1677" s="99" t="s">
        <v>363</v>
      </c>
      <c r="M1677" s="105">
        <v>0</v>
      </c>
      <c r="N1677" s="114">
        <v>19076.48</v>
      </c>
      <c r="O1677" s="103">
        <v>971445</v>
      </c>
      <c r="P1677" s="101">
        <v>43986</v>
      </c>
      <c r="Q1677" s="103" t="s">
        <v>887</v>
      </c>
      <c r="R1677" s="105">
        <v>19076.48</v>
      </c>
      <c r="S1677" s="110" t="s">
        <v>1683</v>
      </c>
      <c r="T1677" s="97"/>
      <c r="U1677" s="102" t="s">
        <v>11</v>
      </c>
      <c r="V1677" s="102" t="s">
        <v>12</v>
      </c>
      <c r="W1677" s="102" t="s">
        <v>13</v>
      </c>
      <c r="X1677" s="102" t="s">
        <v>14</v>
      </c>
      <c r="Y1677" s="113">
        <v>6210</v>
      </c>
      <c r="Z1677" s="113">
        <v>9241101</v>
      </c>
      <c r="AA1677" s="139">
        <v>0.14066644545219922</v>
      </c>
      <c r="AB1677" s="99" t="s">
        <v>2435</v>
      </c>
    </row>
    <row r="1678" spans="1:28" ht="15" customHeight="1" x14ac:dyDescent="0.25">
      <c r="A1678" s="97" t="s">
        <v>1993</v>
      </c>
      <c r="B1678" s="98">
        <v>1</v>
      </c>
      <c r="C1678" s="99" t="s">
        <v>1571</v>
      </c>
      <c r="D1678" s="99" t="s">
        <v>237</v>
      </c>
      <c r="E1678" s="97" t="s">
        <v>4</v>
      </c>
      <c r="F1678" s="100" t="s">
        <v>354</v>
      </c>
      <c r="G1678" s="99" t="s">
        <v>351</v>
      </c>
      <c r="H1678" s="101">
        <v>43344</v>
      </c>
      <c r="I1678" s="101">
        <v>44084</v>
      </c>
      <c r="J1678" s="102" t="s">
        <v>1051</v>
      </c>
      <c r="K1678" s="103"/>
      <c r="L1678" s="104" t="s">
        <v>363</v>
      </c>
      <c r="M1678" s="105">
        <v>0</v>
      </c>
      <c r="N1678" s="106">
        <v>11738</v>
      </c>
      <c r="O1678" s="103" t="s">
        <v>1239</v>
      </c>
      <c r="P1678" s="101">
        <v>44084</v>
      </c>
      <c r="Q1678" s="103" t="s">
        <v>1240</v>
      </c>
      <c r="R1678" s="106">
        <v>11738</v>
      </c>
      <c r="S1678" s="110" t="s">
        <v>1683</v>
      </c>
      <c r="T1678" s="104"/>
      <c r="U1678" s="102" t="s">
        <v>11</v>
      </c>
      <c r="V1678" s="102" t="s">
        <v>12</v>
      </c>
      <c r="W1678" s="102" t="s">
        <v>13</v>
      </c>
      <c r="X1678" s="102" t="s">
        <v>14</v>
      </c>
      <c r="Y1678" s="108">
        <v>6210</v>
      </c>
      <c r="Z1678" s="108">
        <v>9241101</v>
      </c>
      <c r="AA1678" s="139">
        <v>8.655384728827932E-2</v>
      </c>
      <c r="AB1678" s="111" t="s">
        <v>2436</v>
      </c>
    </row>
    <row r="1679" spans="1:28" ht="15" customHeight="1" x14ac:dyDescent="0.25">
      <c r="A1679" s="97" t="s">
        <v>1993</v>
      </c>
      <c r="B1679" s="98">
        <v>1</v>
      </c>
      <c r="C1679" s="97" t="s">
        <v>1571</v>
      </c>
      <c r="D1679" s="99" t="s">
        <v>237</v>
      </c>
      <c r="E1679" s="97" t="s">
        <v>4</v>
      </c>
      <c r="F1679" s="100" t="s">
        <v>354</v>
      </c>
      <c r="G1679" s="97" t="s">
        <v>351</v>
      </c>
      <c r="H1679" s="101">
        <v>43344</v>
      </c>
      <c r="I1679" s="101">
        <v>44323</v>
      </c>
      <c r="J1679" s="102" t="s">
        <v>1051</v>
      </c>
      <c r="K1679" s="103"/>
      <c r="L1679" s="104" t="s">
        <v>363</v>
      </c>
      <c r="M1679" s="105">
        <v>0</v>
      </c>
      <c r="N1679" s="106">
        <v>9538.23</v>
      </c>
      <c r="O1679" s="103" t="s">
        <v>2487</v>
      </c>
      <c r="P1679" s="101">
        <v>44323</v>
      </c>
      <c r="Q1679" s="103" t="s">
        <v>2485</v>
      </c>
      <c r="R1679" s="106">
        <v>9538.23</v>
      </c>
      <c r="S1679" s="110" t="s">
        <v>1683</v>
      </c>
      <c r="T1679" s="97"/>
      <c r="U1679" s="102" t="s">
        <v>11</v>
      </c>
      <c r="V1679" s="102" t="s">
        <v>12</v>
      </c>
      <c r="W1679" s="102" t="s">
        <v>13</v>
      </c>
      <c r="X1679" s="102" t="s">
        <v>14</v>
      </c>
      <c r="Y1679" s="108">
        <v>6210</v>
      </c>
      <c r="Z1679" s="108">
        <v>9241101</v>
      </c>
      <c r="AA1679" s="139">
        <v>7.0333148987943808E-2</v>
      </c>
      <c r="AB1679" s="97" t="s">
        <v>2435</v>
      </c>
    </row>
    <row r="1680" spans="1:28" ht="15" customHeight="1" x14ac:dyDescent="0.25">
      <c r="A1680" s="97" t="s">
        <v>1993</v>
      </c>
      <c r="B1680" s="98">
        <v>1</v>
      </c>
      <c r="C1680" s="97" t="s">
        <v>1571</v>
      </c>
      <c r="D1680" s="99" t="s">
        <v>237</v>
      </c>
      <c r="E1680" s="97" t="s">
        <v>4</v>
      </c>
      <c r="F1680" s="100" t="s">
        <v>354</v>
      </c>
      <c r="G1680" s="97" t="s">
        <v>351</v>
      </c>
      <c r="H1680" s="101">
        <v>43344</v>
      </c>
      <c r="I1680" s="101">
        <v>44323</v>
      </c>
      <c r="J1680" s="102" t="s">
        <v>1051</v>
      </c>
      <c r="K1680" s="103"/>
      <c r="L1680" s="104" t="s">
        <v>363</v>
      </c>
      <c r="M1680" s="105">
        <v>0</v>
      </c>
      <c r="N1680" s="106">
        <v>9538.24</v>
      </c>
      <c r="O1680" s="103" t="s">
        <v>2488</v>
      </c>
      <c r="P1680" s="101">
        <v>44323</v>
      </c>
      <c r="Q1680" s="103" t="s">
        <v>2485</v>
      </c>
      <c r="R1680" s="106">
        <v>9538.24</v>
      </c>
      <c r="S1680" s="110" t="s">
        <v>1683</v>
      </c>
      <c r="T1680" s="97"/>
      <c r="U1680" s="102" t="s">
        <v>11</v>
      </c>
      <c r="V1680" s="102" t="s">
        <v>12</v>
      </c>
      <c r="W1680" s="102" t="s">
        <v>13</v>
      </c>
      <c r="X1680" s="102" t="s">
        <v>14</v>
      </c>
      <c r="Y1680" s="108">
        <v>6210</v>
      </c>
      <c r="Z1680" s="108">
        <v>9241101</v>
      </c>
      <c r="AA1680" s="109">
        <v>7.0333222726099612E-2</v>
      </c>
      <c r="AB1680" s="97" t="s">
        <v>2435</v>
      </c>
    </row>
    <row r="1681" spans="1:28" ht="15" customHeight="1" x14ac:dyDescent="0.25">
      <c r="A1681" s="97" t="s">
        <v>1993</v>
      </c>
      <c r="B1681" s="98">
        <v>1</v>
      </c>
      <c r="C1681" s="99" t="s">
        <v>1571</v>
      </c>
      <c r="D1681" s="99" t="s">
        <v>237</v>
      </c>
      <c r="E1681" s="97" t="s">
        <v>4</v>
      </c>
      <c r="F1681" s="100" t="s">
        <v>354</v>
      </c>
      <c r="G1681" s="99" t="s">
        <v>351</v>
      </c>
      <c r="H1681" s="101">
        <v>43344</v>
      </c>
      <c r="I1681" s="101">
        <v>44370</v>
      </c>
      <c r="J1681" s="102" t="s">
        <v>1051</v>
      </c>
      <c r="K1681" s="103"/>
      <c r="L1681" s="104" t="s">
        <v>363</v>
      </c>
      <c r="M1681" s="105">
        <v>0</v>
      </c>
      <c r="N1681" s="106">
        <v>2890.38</v>
      </c>
      <c r="O1681" s="103">
        <v>975779</v>
      </c>
      <c r="P1681" s="101">
        <v>44370</v>
      </c>
      <c r="Q1681" s="103" t="s">
        <v>2686</v>
      </c>
      <c r="R1681" s="106">
        <v>2890.38</v>
      </c>
      <c r="S1681" s="110" t="s">
        <v>1683</v>
      </c>
      <c r="T1681" s="104"/>
      <c r="U1681" s="102" t="s">
        <v>11</v>
      </c>
      <c r="V1681" s="102" t="s">
        <v>12</v>
      </c>
      <c r="W1681" s="102" t="s">
        <v>13</v>
      </c>
      <c r="X1681" s="102" t="s">
        <v>14</v>
      </c>
      <c r="Y1681" s="108">
        <v>6210</v>
      </c>
      <c r="Z1681" s="108">
        <v>9241101</v>
      </c>
      <c r="AA1681" s="139">
        <v>2.1313129078641743E-2</v>
      </c>
      <c r="AB1681" s="111" t="s">
        <v>2435</v>
      </c>
    </row>
    <row r="1682" spans="1:28" ht="15" customHeight="1" x14ac:dyDescent="0.25">
      <c r="A1682" s="97" t="s">
        <v>1993</v>
      </c>
      <c r="B1682" s="98">
        <v>1</v>
      </c>
      <c r="C1682" s="99" t="s">
        <v>1571</v>
      </c>
      <c r="D1682" s="99" t="s">
        <v>237</v>
      </c>
      <c r="E1682" s="97" t="s">
        <v>4</v>
      </c>
      <c r="F1682" s="99" t="s">
        <v>354</v>
      </c>
      <c r="G1682" s="97" t="s">
        <v>351</v>
      </c>
      <c r="H1682" s="101">
        <v>43344</v>
      </c>
      <c r="I1682" s="101">
        <v>44550</v>
      </c>
      <c r="J1682" s="102" t="s">
        <v>2726</v>
      </c>
      <c r="K1682" s="103"/>
      <c r="L1682" s="99" t="s">
        <v>363</v>
      </c>
      <c r="M1682" s="105">
        <v>0</v>
      </c>
      <c r="N1682" s="105">
        <v>867.11</v>
      </c>
      <c r="O1682" s="103">
        <v>96675</v>
      </c>
      <c r="P1682" s="101">
        <v>44550</v>
      </c>
      <c r="Q1682" s="103" t="s">
        <v>3084</v>
      </c>
      <c r="R1682" s="105">
        <v>867.11</v>
      </c>
      <c r="S1682" s="110" t="s">
        <v>1683</v>
      </c>
      <c r="T1682" s="97"/>
      <c r="U1682" s="102" t="s">
        <v>11</v>
      </c>
      <c r="V1682" s="102" t="s">
        <v>12</v>
      </c>
      <c r="W1682" s="102" t="s">
        <v>13</v>
      </c>
      <c r="X1682" s="102" t="s">
        <v>14</v>
      </c>
      <c r="Y1682" s="113">
        <v>6210</v>
      </c>
      <c r="Z1682" s="113">
        <v>9241101</v>
      </c>
      <c r="AA1682" s="139">
        <v>6.3939092283301999E-3</v>
      </c>
      <c r="AB1682" s="97" t="s">
        <v>2435</v>
      </c>
    </row>
    <row r="1683" spans="1:28" ht="15" customHeight="1" x14ac:dyDescent="0.25">
      <c r="A1683" s="97" t="s">
        <v>1993</v>
      </c>
      <c r="B1683" s="98">
        <v>1</v>
      </c>
      <c r="C1683" s="99" t="s">
        <v>1571</v>
      </c>
      <c r="D1683" s="99" t="s">
        <v>237</v>
      </c>
      <c r="E1683" s="97" t="s">
        <v>4</v>
      </c>
      <c r="F1683" s="100" t="s">
        <v>354</v>
      </c>
      <c r="G1683" s="99" t="s">
        <v>351</v>
      </c>
      <c r="H1683" s="101">
        <v>43344</v>
      </c>
      <c r="I1683" s="101">
        <v>44942</v>
      </c>
      <c r="J1683" s="102" t="s">
        <v>2726</v>
      </c>
      <c r="K1683" s="103" t="s">
        <v>365</v>
      </c>
      <c r="L1683" s="104" t="s">
        <v>363</v>
      </c>
      <c r="M1683" s="105">
        <v>50750.509999999995</v>
      </c>
      <c r="N1683" s="106">
        <v>50750.509999999995</v>
      </c>
      <c r="O1683" s="103"/>
      <c r="P1683" s="101"/>
      <c r="Q1683" s="103"/>
      <c r="R1683" s="106">
        <v>0</v>
      </c>
      <c r="S1683" s="110" t="s">
        <v>1683</v>
      </c>
      <c r="T1683" s="104"/>
      <c r="U1683" s="102" t="s">
        <v>11</v>
      </c>
      <c r="V1683" s="102" t="s">
        <v>12</v>
      </c>
      <c r="W1683" s="102" t="s">
        <v>13</v>
      </c>
      <c r="X1683" s="102" t="s">
        <v>14</v>
      </c>
      <c r="Y1683" s="108">
        <v>6210</v>
      </c>
      <c r="Z1683" s="108">
        <v>9241101</v>
      </c>
      <c r="AA1683" s="139">
        <v>0</v>
      </c>
      <c r="AB1683" s="111" t="s">
        <v>2435</v>
      </c>
    </row>
    <row r="1684" spans="1:28" ht="15" customHeight="1" x14ac:dyDescent="0.25">
      <c r="A1684" s="97" t="s">
        <v>1993</v>
      </c>
      <c r="B1684" s="98">
        <v>1</v>
      </c>
      <c r="C1684" s="99" t="s">
        <v>1571</v>
      </c>
      <c r="D1684" s="99" t="s">
        <v>237</v>
      </c>
      <c r="E1684" s="97" t="s">
        <v>4</v>
      </c>
      <c r="F1684" s="100" t="s">
        <v>354</v>
      </c>
      <c r="G1684" s="97" t="s">
        <v>351</v>
      </c>
      <c r="H1684" s="101">
        <v>44050</v>
      </c>
      <c r="I1684" s="101">
        <v>44084</v>
      </c>
      <c r="J1684" s="102" t="s">
        <v>1051</v>
      </c>
      <c r="K1684" s="103" t="s">
        <v>1093</v>
      </c>
      <c r="L1684" s="104" t="s">
        <v>1105</v>
      </c>
      <c r="M1684" s="105">
        <v>0</v>
      </c>
      <c r="N1684" s="106">
        <v>85965</v>
      </c>
      <c r="O1684" s="103">
        <v>972646</v>
      </c>
      <c r="P1684" s="101">
        <v>44084</v>
      </c>
      <c r="Q1684" s="103" t="s">
        <v>1240</v>
      </c>
      <c r="R1684" s="106">
        <v>85965</v>
      </c>
      <c r="S1684" s="110" t="s">
        <v>1683</v>
      </c>
      <c r="T1684" s="104"/>
      <c r="U1684" s="102" t="s">
        <v>11</v>
      </c>
      <c r="V1684" s="102" t="s">
        <v>12</v>
      </c>
      <c r="W1684" s="102" t="s">
        <v>13</v>
      </c>
      <c r="X1684" s="102" t="s">
        <v>14</v>
      </c>
      <c r="Y1684" s="108">
        <v>6260</v>
      </c>
      <c r="Z1684" s="108">
        <v>9241101</v>
      </c>
      <c r="AA1684" s="139">
        <v>1</v>
      </c>
      <c r="AB1684" s="99" t="s">
        <v>2297</v>
      </c>
    </row>
    <row r="1685" spans="1:28" ht="15" customHeight="1" x14ac:dyDescent="0.25">
      <c r="A1685" s="97" t="s">
        <v>1995</v>
      </c>
      <c r="B1685" s="98">
        <v>1</v>
      </c>
      <c r="C1685" s="111" t="s">
        <v>1566</v>
      </c>
      <c r="D1685" s="99" t="s">
        <v>237</v>
      </c>
      <c r="E1685" s="97" t="s">
        <v>4</v>
      </c>
      <c r="F1685" s="99" t="s">
        <v>591</v>
      </c>
      <c r="G1685" s="99" t="s">
        <v>1231</v>
      </c>
      <c r="H1685" s="101">
        <v>43980</v>
      </c>
      <c r="I1685" s="101">
        <v>44117</v>
      </c>
      <c r="J1685" s="102" t="s">
        <v>1051</v>
      </c>
      <c r="K1685" s="103" t="s">
        <v>864</v>
      </c>
      <c r="L1685" s="97" t="s">
        <v>873</v>
      </c>
      <c r="M1685" s="105">
        <v>0</v>
      </c>
      <c r="N1685" s="105">
        <v>2950</v>
      </c>
      <c r="O1685" s="103" t="s">
        <v>1305</v>
      </c>
      <c r="P1685" s="101">
        <v>44117</v>
      </c>
      <c r="Q1685" s="103" t="s">
        <v>1304</v>
      </c>
      <c r="R1685" s="105">
        <v>2950</v>
      </c>
      <c r="S1685" s="110" t="s">
        <v>1683</v>
      </c>
      <c r="T1685" s="97"/>
      <c r="U1685" s="102" t="s">
        <v>11</v>
      </c>
      <c r="V1685" s="102" t="s">
        <v>12</v>
      </c>
      <c r="W1685" s="102" t="s">
        <v>13</v>
      </c>
      <c r="X1685" s="102" t="s">
        <v>14</v>
      </c>
      <c r="Y1685" s="113">
        <v>5850</v>
      </c>
      <c r="Z1685" s="113">
        <v>9241101</v>
      </c>
      <c r="AA1685" s="139">
        <v>1</v>
      </c>
      <c r="AB1685" s="99" t="s">
        <v>1216</v>
      </c>
    </row>
    <row r="1686" spans="1:28" ht="15" customHeight="1" x14ac:dyDescent="0.25">
      <c r="A1686" s="97" t="s">
        <v>1992</v>
      </c>
      <c r="B1686" s="98">
        <v>1</v>
      </c>
      <c r="C1686" s="111" t="s">
        <v>318</v>
      </c>
      <c r="D1686" s="99" t="s">
        <v>237</v>
      </c>
      <c r="E1686" s="97" t="s">
        <v>4</v>
      </c>
      <c r="F1686" s="99" t="s">
        <v>1375</v>
      </c>
      <c r="G1686" s="99" t="s">
        <v>1376</v>
      </c>
      <c r="H1686" s="101">
        <v>44131</v>
      </c>
      <c r="I1686" s="101">
        <v>44784</v>
      </c>
      <c r="J1686" s="102" t="s">
        <v>1051</v>
      </c>
      <c r="K1686" s="103" t="s">
        <v>1377</v>
      </c>
      <c r="L1686" s="97" t="s">
        <v>1395</v>
      </c>
      <c r="M1686" s="105">
        <v>0</v>
      </c>
      <c r="N1686" s="105">
        <v>3400</v>
      </c>
      <c r="O1686" s="103" t="s">
        <v>237</v>
      </c>
      <c r="P1686" s="101">
        <v>44139</v>
      </c>
      <c r="Q1686" s="103" t="s">
        <v>1403</v>
      </c>
      <c r="R1686" s="105">
        <v>3400</v>
      </c>
      <c r="S1686" s="110" t="s">
        <v>1683</v>
      </c>
      <c r="T1686" s="97"/>
      <c r="U1686" s="102" t="s">
        <v>11</v>
      </c>
      <c r="V1686" s="102" t="s">
        <v>12</v>
      </c>
      <c r="W1686" s="102" t="s">
        <v>13</v>
      </c>
      <c r="X1686" s="102" t="s">
        <v>14</v>
      </c>
      <c r="Y1686" s="113">
        <v>5630</v>
      </c>
      <c r="Z1686" s="113">
        <v>9241101</v>
      </c>
      <c r="AA1686" s="139">
        <v>1</v>
      </c>
      <c r="AB1686" s="99" t="s">
        <v>2284</v>
      </c>
    </row>
    <row r="1687" spans="1:28" ht="15" customHeight="1" x14ac:dyDescent="0.25">
      <c r="A1687" s="97" t="s">
        <v>1999</v>
      </c>
      <c r="B1687" s="98">
        <v>1</v>
      </c>
      <c r="C1687" s="97" t="s">
        <v>1655</v>
      </c>
      <c r="D1687" s="104" t="s">
        <v>237</v>
      </c>
      <c r="E1687" s="97" t="s">
        <v>1266</v>
      </c>
      <c r="F1687" s="100" t="s">
        <v>1609</v>
      </c>
      <c r="G1687" s="97" t="s">
        <v>3138</v>
      </c>
      <c r="H1687" s="101">
        <v>44202</v>
      </c>
      <c r="I1687" s="101">
        <v>44275</v>
      </c>
      <c r="J1687" s="102" t="s">
        <v>1051</v>
      </c>
      <c r="K1687" s="103" t="s">
        <v>1767</v>
      </c>
      <c r="L1687" s="104" t="s">
        <v>2108</v>
      </c>
      <c r="M1687" s="105">
        <v>0</v>
      </c>
      <c r="N1687" s="106">
        <v>645</v>
      </c>
      <c r="O1687" s="103">
        <v>12429</v>
      </c>
      <c r="P1687" s="101">
        <v>44275</v>
      </c>
      <c r="Q1687" s="103" t="s">
        <v>2159</v>
      </c>
      <c r="R1687" s="106">
        <v>645</v>
      </c>
      <c r="S1687" s="102" t="s">
        <v>1262</v>
      </c>
      <c r="T1687" s="104"/>
      <c r="U1687" s="102" t="s">
        <v>11</v>
      </c>
      <c r="V1687" s="102" t="s">
        <v>12</v>
      </c>
      <c r="W1687" s="102" t="s">
        <v>13</v>
      </c>
      <c r="X1687" s="102" t="s">
        <v>14</v>
      </c>
      <c r="Y1687" s="108">
        <v>6230</v>
      </c>
      <c r="Z1687" s="108">
        <v>9241103</v>
      </c>
      <c r="AA1687" s="139">
        <v>1</v>
      </c>
      <c r="AB1687" s="99" t="s">
        <v>1768</v>
      </c>
    </row>
    <row r="1688" spans="1:28" ht="15" customHeight="1" x14ac:dyDescent="0.25">
      <c r="A1688" s="97" t="s">
        <v>1998</v>
      </c>
      <c r="B1688" s="98">
        <v>1</v>
      </c>
      <c r="C1688" s="97" t="s">
        <v>1571</v>
      </c>
      <c r="D1688" s="104" t="s">
        <v>237</v>
      </c>
      <c r="E1688" s="97" t="s">
        <v>1266</v>
      </c>
      <c r="F1688" s="100" t="s">
        <v>395</v>
      </c>
      <c r="G1688" s="97" t="s">
        <v>351</v>
      </c>
      <c r="H1688" s="101">
        <v>43282</v>
      </c>
      <c r="I1688" s="101">
        <v>44092</v>
      </c>
      <c r="J1688" s="102" t="s">
        <v>1051</v>
      </c>
      <c r="K1688" s="103"/>
      <c r="L1688" s="104" t="s">
        <v>2598</v>
      </c>
      <c r="M1688" s="105">
        <v>0</v>
      </c>
      <c r="N1688" s="106">
        <v>7125</v>
      </c>
      <c r="O1688" s="103">
        <v>27975</v>
      </c>
      <c r="P1688" s="101">
        <v>44092</v>
      </c>
      <c r="Q1688" s="103">
        <v>20122659</v>
      </c>
      <c r="R1688" s="106">
        <v>7125</v>
      </c>
      <c r="S1688" s="102" t="s">
        <v>1262</v>
      </c>
      <c r="T1688" s="104"/>
      <c r="U1688" s="102" t="s">
        <v>11</v>
      </c>
      <c r="V1688" s="102" t="s">
        <v>12</v>
      </c>
      <c r="W1688" s="102" t="s">
        <v>13</v>
      </c>
      <c r="X1688" s="102" t="s">
        <v>14</v>
      </c>
      <c r="Y1688" s="108">
        <v>6210</v>
      </c>
      <c r="Z1688" s="108">
        <v>9241103</v>
      </c>
      <c r="AA1688" s="139">
        <v>1</v>
      </c>
      <c r="AB1688" s="99" t="s">
        <v>3198</v>
      </c>
    </row>
    <row r="1689" spans="1:28" ht="15" customHeight="1" x14ac:dyDescent="0.25">
      <c r="A1689" s="97" t="s">
        <v>1998</v>
      </c>
      <c r="B1689" s="98">
        <v>1</v>
      </c>
      <c r="C1689" s="97" t="s">
        <v>1571</v>
      </c>
      <c r="D1689" s="104" t="s">
        <v>237</v>
      </c>
      <c r="E1689" s="97" t="s">
        <v>1266</v>
      </c>
      <c r="F1689" s="100" t="s">
        <v>395</v>
      </c>
      <c r="G1689" s="97" t="s">
        <v>351</v>
      </c>
      <c r="H1689" s="101">
        <v>43282</v>
      </c>
      <c r="I1689" s="101">
        <v>44232</v>
      </c>
      <c r="J1689" s="102" t="s">
        <v>1051</v>
      </c>
      <c r="K1689" s="103"/>
      <c r="L1689" s="104" t="s">
        <v>1270</v>
      </c>
      <c r="M1689" s="105">
        <v>0</v>
      </c>
      <c r="N1689" s="106">
        <v>1425</v>
      </c>
      <c r="O1689" s="103">
        <v>28167</v>
      </c>
      <c r="P1689" s="101">
        <v>44232</v>
      </c>
      <c r="Q1689" s="103" t="s">
        <v>1706</v>
      </c>
      <c r="R1689" s="106">
        <v>1425</v>
      </c>
      <c r="S1689" s="102" t="s">
        <v>1262</v>
      </c>
      <c r="T1689" s="104"/>
      <c r="U1689" s="102" t="s">
        <v>11</v>
      </c>
      <c r="V1689" s="102" t="s">
        <v>12</v>
      </c>
      <c r="W1689" s="102" t="s">
        <v>13</v>
      </c>
      <c r="X1689" s="102" t="s">
        <v>14</v>
      </c>
      <c r="Y1689" s="108">
        <v>6210</v>
      </c>
      <c r="Z1689" s="108">
        <v>9241103</v>
      </c>
      <c r="AA1689" s="139">
        <v>8.3163116428362997E-3</v>
      </c>
      <c r="AB1689" s="99" t="s">
        <v>3198</v>
      </c>
    </row>
    <row r="1690" spans="1:28" ht="15" customHeight="1" x14ac:dyDescent="0.25">
      <c r="A1690" s="97" t="s">
        <v>1998</v>
      </c>
      <c r="B1690" s="98">
        <v>1</v>
      </c>
      <c r="C1690" s="97" t="s">
        <v>1571</v>
      </c>
      <c r="D1690" s="104" t="s">
        <v>237</v>
      </c>
      <c r="E1690" s="97" t="s">
        <v>1266</v>
      </c>
      <c r="F1690" s="100" t="s">
        <v>395</v>
      </c>
      <c r="G1690" s="97" t="s">
        <v>351</v>
      </c>
      <c r="H1690" s="101">
        <v>43282</v>
      </c>
      <c r="I1690" s="101">
        <v>44342</v>
      </c>
      <c r="J1690" s="102" t="s">
        <v>1051</v>
      </c>
      <c r="K1690" s="103" t="s">
        <v>1267</v>
      </c>
      <c r="L1690" s="104" t="s">
        <v>1270</v>
      </c>
      <c r="M1690" s="105">
        <v>0</v>
      </c>
      <c r="N1690" s="106">
        <v>950</v>
      </c>
      <c r="O1690" s="103">
        <v>28513</v>
      </c>
      <c r="P1690" s="101">
        <v>44342</v>
      </c>
      <c r="Q1690" s="103" t="s">
        <v>2570</v>
      </c>
      <c r="R1690" s="106">
        <v>950</v>
      </c>
      <c r="S1690" s="102" t="s">
        <v>1262</v>
      </c>
      <c r="T1690" s="104"/>
      <c r="U1690" s="102" t="s">
        <v>11</v>
      </c>
      <c r="V1690" s="102" t="s">
        <v>12</v>
      </c>
      <c r="W1690" s="102" t="s">
        <v>13</v>
      </c>
      <c r="X1690" s="102" t="s">
        <v>14</v>
      </c>
      <c r="Y1690" s="108">
        <v>6210</v>
      </c>
      <c r="Z1690" s="108">
        <v>9241103</v>
      </c>
      <c r="AA1690" s="139">
        <v>5.544207761890867E-3</v>
      </c>
      <c r="AB1690" s="99" t="s">
        <v>3198</v>
      </c>
    </row>
    <row r="1691" spans="1:28" ht="15" customHeight="1" x14ac:dyDescent="0.25">
      <c r="A1691" s="97" t="s">
        <v>2000</v>
      </c>
      <c r="B1691" s="98">
        <v>1</v>
      </c>
      <c r="C1691" s="97" t="s">
        <v>1564</v>
      </c>
      <c r="D1691" s="104" t="s">
        <v>237</v>
      </c>
      <c r="E1691" s="97" t="s">
        <v>316</v>
      </c>
      <c r="F1691" s="100" t="s">
        <v>468</v>
      </c>
      <c r="G1691" s="97" t="s">
        <v>469</v>
      </c>
      <c r="H1691" s="101">
        <v>43795</v>
      </c>
      <c r="I1691" s="101">
        <v>43977</v>
      </c>
      <c r="J1691" s="102" t="s">
        <v>6</v>
      </c>
      <c r="K1691" s="103"/>
      <c r="L1691" s="104" t="s">
        <v>504</v>
      </c>
      <c r="M1691" s="105">
        <v>0</v>
      </c>
      <c r="N1691" s="106">
        <v>6090</v>
      </c>
      <c r="O1691" s="103" t="s">
        <v>842</v>
      </c>
      <c r="P1691" s="101">
        <v>43977</v>
      </c>
      <c r="Q1691" s="103" t="s">
        <v>840</v>
      </c>
      <c r="R1691" s="106">
        <v>6090</v>
      </c>
      <c r="S1691" s="102" t="s">
        <v>1262</v>
      </c>
      <c r="T1691" s="104"/>
      <c r="U1691" s="102" t="s">
        <v>11</v>
      </c>
      <c r="V1691" s="102" t="s">
        <v>12</v>
      </c>
      <c r="W1691" s="102" t="s">
        <v>13</v>
      </c>
      <c r="X1691" s="102" t="s">
        <v>14</v>
      </c>
      <c r="Y1691" s="108">
        <v>6281</v>
      </c>
      <c r="Z1691" s="108">
        <v>9241103</v>
      </c>
      <c r="AA1691" s="139">
        <v>0.74953846153846149</v>
      </c>
      <c r="AB1691" s="99" t="s">
        <v>997</v>
      </c>
    </row>
    <row r="1692" spans="1:28" ht="15" customHeight="1" x14ac:dyDescent="0.25">
      <c r="A1692" s="97" t="s">
        <v>2000</v>
      </c>
      <c r="B1692" s="98">
        <v>1</v>
      </c>
      <c r="C1692" s="97" t="s">
        <v>1564</v>
      </c>
      <c r="D1692" s="104" t="s">
        <v>237</v>
      </c>
      <c r="E1692" s="97" t="s">
        <v>316</v>
      </c>
      <c r="F1692" s="100" t="s">
        <v>468</v>
      </c>
      <c r="G1692" s="97" t="s">
        <v>469</v>
      </c>
      <c r="H1692" s="101">
        <v>43795</v>
      </c>
      <c r="I1692" s="101">
        <v>44001</v>
      </c>
      <c r="J1692" s="102" t="s">
        <v>6</v>
      </c>
      <c r="K1692" s="103" t="s">
        <v>496</v>
      </c>
      <c r="L1692" s="104" t="s">
        <v>504</v>
      </c>
      <c r="M1692" s="105">
        <v>0</v>
      </c>
      <c r="N1692" s="106">
        <v>2035</v>
      </c>
      <c r="O1692" s="103" t="s">
        <v>923</v>
      </c>
      <c r="P1692" s="101">
        <v>44001</v>
      </c>
      <c r="Q1692" s="103" t="s">
        <v>921</v>
      </c>
      <c r="R1692" s="106">
        <v>2035</v>
      </c>
      <c r="S1692" s="102" t="s">
        <v>1262</v>
      </c>
      <c r="T1692" s="104"/>
      <c r="U1692" s="102" t="s">
        <v>11</v>
      </c>
      <c r="V1692" s="102" t="s">
        <v>12</v>
      </c>
      <c r="W1692" s="102" t="s">
        <v>13</v>
      </c>
      <c r="X1692" s="102" t="s">
        <v>14</v>
      </c>
      <c r="Y1692" s="108">
        <v>6281</v>
      </c>
      <c r="Z1692" s="108">
        <v>9241103</v>
      </c>
      <c r="AA1692" s="139">
        <v>0.25046153846153846</v>
      </c>
      <c r="AB1692" s="99" t="s">
        <v>997</v>
      </c>
    </row>
    <row r="1693" spans="1:28" ht="15" customHeight="1" x14ac:dyDescent="0.25">
      <c r="A1693" s="97" t="s">
        <v>1997</v>
      </c>
      <c r="B1693" s="98">
        <v>1</v>
      </c>
      <c r="C1693" s="97" t="s">
        <v>318</v>
      </c>
      <c r="D1693" s="104" t="s">
        <v>237</v>
      </c>
      <c r="E1693" s="97" t="s">
        <v>316</v>
      </c>
      <c r="F1693" s="100" t="s">
        <v>321</v>
      </c>
      <c r="G1693" s="97" t="s">
        <v>318</v>
      </c>
      <c r="H1693" s="101">
        <v>43734</v>
      </c>
      <c r="I1693" s="101">
        <v>43900</v>
      </c>
      <c r="J1693" s="102" t="s">
        <v>6</v>
      </c>
      <c r="K1693" s="103"/>
      <c r="L1693" s="104" t="s">
        <v>487</v>
      </c>
      <c r="M1693" s="105">
        <v>0</v>
      </c>
      <c r="N1693" s="106">
        <v>3359.2</v>
      </c>
      <c r="O1693" s="103" t="s">
        <v>483</v>
      </c>
      <c r="P1693" s="101">
        <v>43900</v>
      </c>
      <c r="Q1693" s="103" t="s">
        <v>693</v>
      </c>
      <c r="R1693" s="106">
        <v>3359.2</v>
      </c>
      <c r="S1693" s="102" t="s">
        <v>1262</v>
      </c>
      <c r="T1693" s="104"/>
      <c r="U1693" s="102" t="s">
        <v>11</v>
      </c>
      <c r="V1693" s="102" t="s">
        <v>12</v>
      </c>
      <c r="W1693" s="102" t="s">
        <v>13</v>
      </c>
      <c r="X1693" s="102" t="s">
        <v>14</v>
      </c>
      <c r="Y1693" s="108">
        <v>6150</v>
      </c>
      <c r="Z1693" s="108">
        <v>9241103</v>
      </c>
      <c r="AA1693" s="139">
        <v>2.6249441412089917E-3</v>
      </c>
      <c r="AB1693" s="99" t="s">
        <v>1661</v>
      </c>
    </row>
    <row r="1694" spans="1:28" ht="15" customHeight="1" x14ac:dyDescent="0.25">
      <c r="A1694" s="97" t="s">
        <v>1997</v>
      </c>
      <c r="B1694" s="98">
        <v>1</v>
      </c>
      <c r="C1694" s="97" t="s">
        <v>318</v>
      </c>
      <c r="D1694" s="104" t="s">
        <v>237</v>
      </c>
      <c r="E1694" s="97" t="s">
        <v>316</v>
      </c>
      <c r="F1694" s="100" t="s">
        <v>321</v>
      </c>
      <c r="G1694" s="97" t="s">
        <v>318</v>
      </c>
      <c r="H1694" s="101">
        <v>43734</v>
      </c>
      <c r="I1694" s="101">
        <v>43929</v>
      </c>
      <c r="J1694" s="102" t="s">
        <v>6</v>
      </c>
      <c r="K1694" s="103"/>
      <c r="L1694" s="104" t="s">
        <v>487</v>
      </c>
      <c r="M1694" s="105">
        <v>0</v>
      </c>
      <c r="N1694" s="106">
        <v>21443.4</v>
      </c>
      <c r="O1694" s="103" t="s">
        <v>718</v>
      </c>
      <c r="P1694" s="101">
        <v>43929</v>
      </c>
      <c r="Q1694" s="103" t="s">
        <v>719</v>
      </c>
      <c r="R1694" s="106">
        <v>21443.4</v>
      </c>
      <c r="S1694" s="102" t="s">
        <v>1262</v>
      </c>
      <c r="T1694" s="104"/>
      <c r="U1694" s="102" t="s">
        <v>11</v>
      </c>
      <c r="V1694" s="102" t="s">
        <v>12</v>
      </c>
      <c r="W1694" s="102" t="s">
        <v>13</v>
      </c>
      <c r="X1694" s="102" t="s">
        <v>14</v>
      </c>
      <c r="Y1694" s="108">
        <v>6150</v>
      </c>
      <c r="Z1694" s="108">
        <v>9241103</v>
      </c>
      <c r="AA1694" s="139">
        <v>1.6756289353894054E-2</v>
      </c>
      <c r="AB1694" s="99" t="s">
        <v>1661</v>
      </c>
    </row>
    <row r="1695" spans="1:28" ht="15" customHeight="1" x14ac:dyDescent="0.25">
      <c r="A1695" s="97" t="s">
        <v>1997</v>
      </c>
      <c r="B1695" s="98">
        <v>1</v>
      </c>
      <c r="C1695" s="97" t="s">
        <v>318</v>
      </c>
      <c r="D1695" s="104" t="s">
        <v>237</v>
      </c>
      <c r="E1695" s="97" t="s">
        <v>316</v>
      </c>
      <c r="F1695" s="100" t="s">
        <v>321</v>
      </c>
      <c r="G1695" s="97" t="s">
        <v>318</v>
      </c>
      <c r="H1695" s="101">
        <v>43734</v>
      </c>
      <c r="I1695" s="101">
        <v>43945</v>
      </c>
      <c r="J1695" s="102" t="s">
        <v>6</v>
      </c>
      <c r="K1695" s="103"/>
      <c r="L1695" s="104" t="s">
        <v>487</v>
      </c>
      <c r="M1695" s="105">
        <v>0</v>
      </c>
      <c r="N1695" s="106">
        <v>17273.14</v>
      </c>
      <c r="O1695" s="103" t="s">
        <v>760</v>
      </c>
      <c r="P1695" s="101">
        <v>43945</v>
      </c>
      <c r="Q1695" s="103" t="s">
        <v>761</v>
      </c>
      <c r="R1695" s="106">
        <v>17273.14</v>
      </c>
      <c r="S1695" s="102" t="s">
        <v>1262</v>
      </c>
      <c r="T1695" s="104"/>
      <c r="U1695" s="102" t="s">
        <v>11</v>
      </c>
      <c r="V1695" s="102" t="s">
        <v>12</v>
      </c>
      <c r="W1695" s="102" t="s">
        <v>13</v>
      </c>
      <c r="X1695" s="102" t="s">
        <v>14</v>
      </c>
      <c r="Y1695" s="108">
        <v>6150</v>
      </c>
      <c r="Z1695" s="108">
        <v>9241103</v>
      </c>
      <c r="AA1695" s="139">
        <v>1.3497567171732165E-2</v>
      </c>
      <c r="AB1695" s="99" t="s">
        <v>1661</v>
      </c>
    </row>
    <row r="1696" spans="1:28" ht="15" customHeight="1" x14ac:dyDescent="0.25">
      <c r="A1696" s="97" t="s">
        <v>1997</v>
      </c>
      <c r="B1696" s="98">
        <v>1</v>
      </c>
      <c r="C1696" s="97" t="s">
        <v>318</v>
      </c>
      <c r="D1696" s="104" t="s">
        <v>237</v>
      </c>
      <c r="E1696" s="97" t="s">
        <v>316</v>
      </c>
      <c r="F1696" s="100" t="s">
        <v>321</v>
      </c>
      <c r="G1696" s="97" t="s">
        <v>318</v>
      </c>
      <c r="H1696" s="101">
        <v>43734</v>
      </c>
      <c r="I1696" s="101">
        <v>43980</v>
      </c>
      <c r="J1696" s="102" t="s">
        <v>6</v>
      </c>
      <c r="K1696" s="103"/>
      <c r="L1696" s="104" t="s">
        <v>487</v>
      </c>
      <c r="M1696" s="105">
        <v>0</v>
      </c>
      <c r="N1696" s="106">
        <v>21295.68</v>
      </c>
      <c r="O1696" s="103" t="s">
        <v>867</v>
      </c>
      <c r="P1696" s="101">
        <v>43980</v>
      </c>
      <c r="Q1696" s="103" t="s">
        <v>868</v>
      </c>
      <c r="R1696" s="106">
        <v>21295.68</v>
      </c>
      <c r="S1696" s="102" t="s">
        <v>1262</v>
      </c>
      <c r="T1696" s="104"/>
      <c r="U1696" s="102" t="s">
        <v>11</v>
      </c>
      <c r="V1696" s="102" t="s">
        <v>12</v>
      </c>
      <c r="W1696" s="102" t="s">
        <v>13</v>
      </c>
      <c r="X1696" s="102" t="s">
        <v>14</v>
      </c>
      <c r="Y1696" s="108">
        <v>6150</v>
      </c>
      <c r="Z1696" s="108">
        <v>9241103</v>
      </c>
      <c r="AA1696" s="139">
        <v>1.6640858076048318E-2</v>
      </c>
      <c r="AB1696" s="99" t="s">
        <v>1661</v>
      </c>
    </row>
    <row r="1697" spans="1:28" ht="15" customHeight="1" x14ac:dyDescent="0.25">
      <c r="A1697" s="97" t="s">
        <v>1997</v>
      </c>
      <c r="B1697" s="98">
        <v>1</v>
      </c>
      <c r="C1697" s="97" t="s">
        <v>318</v>
      </c>
      <c r="D1697" s="104" t="s">
        <v>237</v>
      </c>
      <c r="E1697" s="97" t="s">
        <v>316</v>
      </c>
      <c r="F1697" s="100" t="s">
        <v>321</v>
      </c>
      <c r="G1697" s="97" t="s">
        <v>318</v>
      </c>
      <c r="H1697" s="101">
        <v>43734</v>
      </c>
      <c r="I1697" s="101">
        <v>44042</v>
      </c>
      <c r="J1697" s="102" t="s">
        <v>6</v>
      </c>
      <c r="K1697" s="103"/>
      <c r="L1697" s="104" t="s">
        <v>487</v>
      </c>
      <c r="M1697" s="105">
        <v>0</v>
      </c>
      <c r="N1697" s="106">
        <v>3504.98</v>
      </c>
      <c r="O1697" s="103" t="s">
        <v>1085</v>
      </c>
      <c r="P1697" s="101">
        <v>44042</v>
      </c>
      <c r="Q1697" s="103" t="s">
        <v>1086</v>
      </c>
      <c r="R1697" s="106">
        <v>3504.98</v>
      </c>
      <c r="S1697" s="102" t="s">
        <v>1262</v>
      </c>
      <c r="T1697" s="104"/>
      <c r="U1697" s="102" t="s">
        <v>11</v>
      </c>
      <c r="V1697" s="102" t="s">
        <v>12</v>
      </c>
      <c r="W1697" s="102" t="s">
        <v>13</v>
      </c>
      <c r="X1697" s="102" t="s">
        <v>14</v>
      </c>
      <c r="Y1697" s="108">
        <v>6150</v>
      </c>
      <c r="Z1697" s="108">
        <v>9241103</v>
      </c>
      <c r="AA1697" s="139">
        <v>2.7388594653651741E-3</v>
      </c>
      <c r="AB1697" s="99" t="s">
        <v>1661</v>
      </c>
    </row>
    <row r="1698" spans="1:28" ht="15" customHeight="1" x14ac:dyDescent="0.25">
      <c r="A1698" s="97" t="s">
        <v>1997</v>
      </c>
      <c r="B1698" s="98">
        <v>1</v>
      </c>
      <c r="C1698" s="97" t="s">
        <v>318</v>
      </c>
      <c r="D1698" s="104" t="s">
        <v>237</v>
      </c>
      <c r="E1698" s="97" t="s">
        <v>316</v>
      </c>
      <c r="F1698" s="100" t="s">
        <v>321</v>
      </c>
      <c r="G1698" s="97" t="s">
        <v>318</v>
      </c>
      <c r="H1698" s="101">
        <v>43734</v>
      </c>
      <c r="I1698" s="101">
        <v>44042</v>
      </c>
      <c r="J1698" s="102" t="s">
        <v>6</v>
      </c>
      <c r="K1698" s="103"/>
      <c r="L1698" s="104" t="s">
        <v>487</v>
      </c>
      <c r="M1698" s="105">
        <v>0</v>
      </c>
      <c r="N1698" s="106">
        <v>10458.36</v>
      </c>
      <c r="O1698" s="103" t="s">
        <v>1087</v>
      </c>
      <c r="P1698" s="101">
        <v>44042</v>
      </c>
      <c r="Q1698" s="103" t="s">
        <v>1086</v>
      </c>
      <c r="R1698" s="106">
        <v>10458.36</v>
      </c>
      <c r="S1698" s="102" t="s">
        <v>1262</v>
      </c>
      <c r="T1698" s="104"/>
      <c r="U1698" s="102" t="s">
        <v>11</v>
      </c>
      <c r="V1698" s="102" t="s">
        <v>12</v>
      </c>
      <c r="W1698" s="102" t="s">
        <v>13</v>
      </c>
      <c r="X1698" s="102" t="s">
        <v>14</v>
      </c>
      <c r="Y1698" s="108">
        <v>6150</v>
      </c>
      <c r="Z1698" s="108">
        <v>9241103</v>
      </c>
      <c r="AA1698" s="139">
        <v>8.1723656848816609E-3</v>
      </c>
      <c r="AB1698" s="99" t="s">
        <v>1661</v>
      </c>
    </row>
    <row r="1699" spans="1:28" ht="15" customHeight="1" x14ac:dyDescent="0.25">
      <c r="A1699" s="97" t="s">
        <v>1997</v>
      </c>
      <c r="B1699" s="98">
        <v>1</v>
      </c>
      <c r="C1699" s="97" t="s">
        <v>318</v>
      </c>
      <c r="D1699" s="104" t="s">
        <v>237</v>
      </c>
      <c r="E1699" s="97" t="s">
        <v>316</v>
      </c>
      <c r="F1699" s="100" t="s">
        <v>321</v>
      </c>
      <c r="G1699" s="97" t="s">
        <v>318</v>
      </c>
      <c r="H1699" s="101">
        <v>43734</v>
      </c>
      <c r="I1699" s="101">
        <v>44071</v>
      </c>
      <c r="J1699" s="102" t="s">
        <v>1051</v>
      </c>
      <c r="K1699" s="103"/>
      <c r="L1699" s="104" t="s">
        <v>487</v>
      </c>
      <c r="M1699" s="105">
        <v>0</v>
      </c>
      <c r="N1699" s="106">
        <v>1211.25</v>
      </c>
      <c r="O1699" s="103" t="s">
        <v>1190</v>
      </c>
      <c r="P1699" s="101">
        <v>44071</v>
      </c>
      <c r="Q1699" s="103" t="s">
        <v>1189</v>
      </c>
      <c r="R1699" s="106">
        <v>1211.25</v>
      </c>
      <c r="S1699" s="102" t="s">
        <v>1262</v>
      </c>
      <c r="T1699" s="104"/>
      <c r="U1699" s="102" t="s">
        <v>11</v>
      </c>
      <c r="V1699" s="102" t="s">
        <v>12</v>
      </c>
      <c r="W1699" s="102" t="s">
        <v>13</v>
      </c>
      <c r="X1699" s="102" t="s">
        <v>14</v>
      </c>
      <c r="Y1699" s="108">
        <v>6150</v>
      </c>
      <c r="Z1699" s="108">
        <v>9241103</v>
      </c>
      <c r="AA1699" s="139">
        <v>9.4649428168593465E-4</v>
      </c>
      <c r="AB1699" s="99" t="s">
        <v>1661</v>
      </c>
    </row>
    <row r="1700" spans="1:28" ht="15" customHeight="1" x14ac:dyDescent="0.25">
      <c r="A1700" s="97" t="s">
        <v>1997</v>
      </c>
      <c r="B1700" s="98">
        <v>1</v>
      </c>
      <c r="C1700" s="97" t="s">
        <v>318</v>
      </c>
      <c r="D1700" s="104" t="s">
        <v>237</v>
      </c>
      <c r="E1700" s="97" t="s">
        <v>316</v>
      </c>
      <c r="F1700" s="100" t="s">
        <v>321</v>
      </c>
      <c r="G1700" s="97" t="s">
        <v>318</v>
      </c>
      <c r="H1700" s="101">
        <v>43734</v>
      </c>
      <c r="I1700" s="101">
        <v>45673</v>
      </c>
      <c r="J1700" s="102" t="s">
        <v>2726</v>
      </c>
      <c r="K1700" s="103" t="s">
        <v>331</v>
      </c>
      <c r="L1700" s="104" t="s">
        <v>487</v>
      </c>
      <c r="M1700" s="105">
        <v>4133.9999999999854</v>
      </c>
      <c r="N1700" s="106">
        <v>4133.9999999999854</v>
      </c>
      <c r="O1700" s="103"/>
      <c r="P1700" s="101"/>
      <c r="Q1700" s="103"/>
      <c r="R1700" s="106">
        <v>0</v>
      </c>
      <c r="S1700" s="102" t="s">
        <v>1262</v>
      </c>
      <c r="T1700" s="104"/>
      <c r="U1700" s="102" t="s">
        <v>11</v>
      </c>
      <c r="V1700" s="102" t="s">
        <v>12</v>
      </c>
      <c r="W1700" s="102" t="s">
        <v>13</v>
      </c>
      <c r="X1700" s="102" t="s">
        <v>14</v>
      </c>
      <c r="Y1700" s="108">
        <v>6150</v>
      </c>
      <c r="Z1700" s="108">
        <v>9241103</v>
      </c>
      <c r="AA1700" s="139">
        <v>0</v>
      </c>
      <c r="AB1700" s="99" t="s">
        <v>1661</v>
      </c>
    </row>
    <row r="1701" spans="1:28" ht="15" customHeight="1" x14ac:dyDescent="0.25">
      <c r="A1701" s="97" t="s">
        <v>2990</v>
      </c>
      <c r="B1701" s="98">
        <v>1</v>
      </c>
      <c r="C1701" s="99" t="s">
        <v>1568</v>
      </c>
      <c r="D1701" s="99" t="s">
        <v>237</v>
      </c>
      <c r="E1701" s="97" t="s">
        <v>238</v>
      </c>
      <c r="F1701" s="100" t="s">
        <v>275</v>
      </c>
      <c r="G1701" s="99" t="s">
        <v>276</v>
      </c>
      <c r="H1701" s="101">
        <v>44109</v>
      </c>
      <c r="I1701" s="101">
        <v>44447</v>
      </c>
      <c r="J1701" s="102" t="s">
        <v>2726</v>
      </c>
      <c r="K1701" s="103"/>
      <c r="L1701" s="104" t="s">
        <v>1349</v>
      </c>
      <c r="M1701" s="105">
        <v>0</v>
      </c>
      <c r="N1701" s="106">
        <v>129.44999999999999</v>
      </c>
      <c r="O1701" s="159">
        <v>10959170</v>
      </c>
      <c r="P1701" s="101">
        <v>44447</v>
      </c>
      <c r="Q1701" s="103" t="s">
        <v>2934</v>
      </c>
      <c r="R1701" s="106">
        <v>129.44999999999999</v>
      </c>
      <c r="S1701" s="102" t="s">
        <v>574</v>
      </c>
      <c r="T1701" s="104"/>
      <c r="U1701" s="102" t="s">
        <v>11</v>
      </c>
      <c r="V1701" s="102" t="s">
        <v>12</v>
      </c>
      <c r="W1701" s="102" t="s">
        <v>13</v>
      </c>
      <c r="X1701" s="102" t="s">
        <v>14</v>
      </c>
      <c r="Y1701" s="108">
        <v>5800</v>
      </c>
      <c r="Z1701" s="113">
        <v>9241102</v>
      </c>
      <c r="AA1701" s="139">
        <v>2.5889999999999996E-2</v>
      </c>
      <c r="AB1701" s="111" t="s">
        <v>2991</v>
      </c>
    </row>
    <row r="1702" spans="1:28" ht="15" customHeight="1" x14ac:dyDescent="0.25">
      <c r="A1702" s="97" t="s">
        <v>2990</v>
      </c>
      <c r="B1702" s="98">
        <v>1</v>
      </c>
      <c r="C1702" s="97" t="s">
        <v>1568</v>
      </c>
      <c r="D1702" s="99" t="s">
        <v>237</v>
      </c>
      <c r="E1702" s="97" t="s">
        <v>238</v>
      </c>
      <c r="F1702" s="100" t="s">
        <v>275</v>
      </c>
      <c r="G1702" s="97" t="s">
        <v>276</v>
      </c>
      <c r="H1702" s="101">
        <v>44109</v>
      </c>
      <c r="I1702" s="101">
        <v>44447</v>
      </c>
      <c r="J1702" s="102" t="s">
        <v>2726</v>
      </c>
      <c r="K1702" s="112"/>
      <c r="L1702" s="99" t="s">
        <v>1349</v>
      </c>
      <c r="M1702" s="105">
        <v>0</v>
      </c>
      <c r="N1702" s="105">
        <v>28.53</v>
      </c>
      <c r="O1702" s="159">
        <v>10973023</v>
      </c>
      <c r="P1702" s="101">
        <v>44447</v>
      </c>
      <c r="Q1702" s="103" t="s">
        <v>2934</v>
      </c>
      <c r="R1702" s="106">
        <v>28.53</v>
      </c>
      <c r="S1702" s="102" t="s">
        <v>574</v>
      </c>
      <c r="T1702" s="104"/>
      <c r="U1702" s="102" t="s">
        <v>11</v>
      </c>
      <c r="V1702" s="102" t="s">
        <v>12</v>
      </c>
      <c r="W1702" s="102" t="s">
        <v>13</v>
      </c>
      <c r="X1702" s="102" t="s">
        <v>14</v>
      </c>
      <c r="Y1702" s="108">
        <v>5800</v>
      </c>
      <c r="Z1702" s="113">
        <v>9241102</v>
      </c>
      <c r="AA1702" s="139">
        <v>5.7060000000000001E-3</v>
      </c>
      <c r="AB1702" s="99" t="s">
        <v>2991</v>
      </c>
    </row>
    <row r="1703" spans="1:28" ht="15" customHeight="1" x14ac:dyDescent="0.25">
      <c r="A1703" s="97" t="s">
        <v>2990</v>
      </c>
      <c r="B1703" s="98">
        <v>1</v>
      </c>
      <c r="C1703" s="99" t="s">
        <v>1568</v>
      </c>
      <c r="D1703" s="97" t="s">
        <v>237</v>
      </c>
      <c r="E1703" s="99" t="s">
        <v>238</v>
      </c>
      <c r="F1703" s="99" t="s">
        <v>275</v>
      </c>
      <c r="G1703" s="99" t="s">
        <v>276</v>
      </c>
      <c r="H1703" s="101">
        <v>44109</v>
      </c>
      <c r="I1703" s="101">
        <v>44447</v>
      </c>
      <c r="J1703" s="102" t="s">
        <v>2726</v>
      </c>
      <c r="K1703" s="116"/>
      <c r="L1703" s="99" t="s">
        <v>1349</v>
      </c>
      <c r="M1703" s="105">
        <v>0</v>
      </c>
      <c r="N1703" s="105">
        <v>15.58</v>
      </c>
      <c r="O1703" s="159">
        <v>10975113</v>
      </c>
      <c r="P1703" s="101">
        <v>44447</v>
      </c>
      <c r="Q1703" s="103" t="s">
        <v>2934</v>
      </c>
      <c r="R1703" s="105">
        <v>15.58</v>
      </c>
      <c r="S1703" s="102" t="s">
        <v>574</v>
      </c>
      <c r="T1703" s="97"/>
      <c r="U1703" s="102" t="s">
        <v>11</v>
      </c>
      <c r="V1703" s="102" t="s">
        <v>12</v>
      </c>
      <c r="W1703" s="102" t="s">
        <v>13</v>
      </c>
      <c r="X1703" s="102" t="s">
        <v>14</v>
      </c>
      <c r="Y1703" s="113">
        <v>5800</v>
      </c>
      <c r="Z1703" s="113">
        <v>9241102</v>
      </c>
      <c r="AA1703" s="139">
        <v>3.1159999999999998E-3</v>
      </c>
      <c r="AB1703" s="104" t="s">
        <v>2991</v>
      </c>
    </row>
    <row r="1704" spans="1:28" ht="15" customHeight="1" x14ac:dyDescent="0.25">
      <c r="A1704" s="97" t="s">
        <v>2990</v>
      </c>
      <c r="B1704" s="98">
        <v>1</v>
      </c>
      <c r="C1704" s="99" t="s">
        <v>1568</v>
      </c>
      <c r="D1704" s="97" t="s">
        <v>237</v>
      </c>
      <c r="E1704" s="97" t="s">
        <v>238</v>
      </c>
      <c r="F1704" s="99" t="s">
        <v>275</v>
      </c>
      <c r="G1704" s="99" t="s">
        <v>276</v>
      </c>
      <c r="H1704" s="101">
        <v>44109</v>
      </c>
      <c r="I1704" s="101">
        <v>44447</v>
      </c>
      <c r="J1704" s="102" t="s">
        <v>2726</v>
      </c>
      <c r="K1704" s="112"/>
      <c r="L1704" s="99" t="s">
        <v>1349</v>
      </c>
      <c r="M1704" s="105">
        <v>0</v>
      </c>
      <c r="N1704" s="105">
        <v>13.38</v>
      </c>
      <c r="O1704" s="159">
        <v>10978975</v>
      </c>
      <c r="P1704" s="101">
        <v>44447</v>
      </c>
      <c r="Q1704" s="103" t="s">
        <v>2934</v>
      </c>
      <c r="R1704" s="105">
        <v>13.38</v>
      </c>
      <c r="S1704" s="102" t="s">
        <v>574</v>
      </c>
      <c r="T1704" s="97"/>
      <c r="U1704" s="102" t="s">
        <v>11</v>
      </c>
      <c r="V1704" s="102" t="s">
        <v>12</v>
      </c>
      <c r="W1704" s="102" t="s">
        <v>13</v>
      </c>
      <c r="X1704" s="102" t="s">
        <v>14</v>
      </c>
      <c r="Y1704" s="113">
        <v>5800</v>
      </c>
      <c r="Z1704" s="113">
        <v>9241102</v>
      </c>
      <c r="AA1704" s="139">
        <v>2.676E-3</v>
      </c>
      <c r="AB1704" s="104" t="s">
        <v>2991</v>
      </c>
    </row>
    <row r="1705" spans="1:28" ht="15" customHeight="1" x14ac:dyDescent="0.25">
      <c r="A1705" s="97" t="s">
        <v>2990</v>
      </c>
      <c r="B1705" s="98">
        <v>1</v>
      </c>
      <c r="C1705" s="97" t="s">
        <v>1568</v>
      </c>
      <c r="D1705" s="99" t="s">
        <v>237</v>
      </c>
      <c r="E1705" s="97" t="s">
        <v>238</v>
      </c>
      <c r="F1705" s="100" t="s">
        <v>275</v>
      </c>
      <c r="G1705" s="97" t="s">
        <v>276</v>
      </c>
      <c r="H1705" s="101">
        <v>44109</v>
      </c>
      <c r="I1705" s="101">
        <v>44585</v>
      </c>
      <c r="J1705" s="102" t="s">
        <v>2726</v>
      </c>
      <c r="K1705" s="103"/>
      <c r="L1705" s="104" t="s">
        <v>1349</v>
      </c>
      <c r="M1705" s="105">
        <v>0</v>
      </c>
      <c r="N1705" s="106">
        <v>353</v>
      </c>
      <c r="O1705" s="103">
        <v>11120655</v>
      </c>
      <c r="P1705" s="101">
        <v>44585</v>
      </c>
      <c r="Q1705" s="103" t="s">
        <v>3123</v>
      </c>
      <c r="R1705" s="106">
        <v>353</v>
      </c>
      <c r="S1705" s="102" t="s">
        <v>574</v>
      </c>
      <c r="T1705" s="104"/>
      <c r="U1705" s="102" t="s">
        <v>11</v>
      </c>
      <c r="V1705" s="102" t="s">
        <v>12</v>
      </c>
      <c r="W1705" s="102" t="s">
        <v>13</v>
      </c>
      <c r="X1705" s="102" t="s">
        <v>14</v>
      </c>
      <c r="Y1705" s="108">
        <v>5800</v>
      </c>
      <c r="Z1705" s="108">
        <v>9241102</v>
      </c>
      <c r="AA1705" s="138">
        <v>7.0599999999999996E-2</v>
      </c>
      <c r="AB1705" s="99" t="s">
        <v>2991</v>
      </c>
    </row>
    <row r="1706" spans="1:28" ht="15" customHeight="1" x14ac:dyDescent="0.25">
      <c r="A1706" s="97" t="s">
        <v>2001</v>
      </c>
      <c r="B1706" s="98">
        <v>1</v>
      </c>
      <c r="C1706" s="99" t="s">
        <v>318</v>
      </c>
      <c r="D1706" s="99" t="s">
        <v>237</v>
      </c>
      <c r="E1706" s="97" t="s">
        <v>238</v>
      </c>
      <c r="F1706" s="100" t="s">
        <v>1329</v>
      </c>
      <c r="G1706" s="99" t="s">
        <v>318</v>
      </c>
      <c r="H1706" s="101">
        <v>44538</v>
      </c>
      <c r="I1706" s="101">
        <v>44631</v>
      </c>
      <c r="J1706" s="102" t="s">
        <v>2726</v>
      </c>
      <c r="K1706" s="103"/>
      <c r="L1706" s="104" t="s">
        <v>3157</v>
      </c>
      <c r="M1706" s="105">
        <v>0</v>
      </c>
      <c r="N1706" s="106">
        <v>117420</v>
      </c>
      <c r="O1706" s="103" t="s">
        <v>483</v>
      </c>
      <c r="P1706" s="101">
        <v>44631</v>
      </c>
      <c r="Q1706" s="103" t="s">
        <v>3234</v>
      </c>
      <c r="R1706" s="106">
        <v>117420</v>
      </c>
      <c r="S1706" s="102" t="s">
        <v>574</v>
      </c>
      <c r="T1706" s="104"/>
      <c r="U1706" s="102" t="s">
        <v>11</v>
      </c>
      <c r="V1706" s="102" t="s">
        <v>12</v>
      </c>
      <c r="W1706" s="102" t="s">
        <v>13</v>
      </c>
      <c r="X1706" s="102" t="s">
        <v>14</v>
      </c>
      <c r="Y1706" s="108">
        <v>6250</v>
      </c>
      <c r="Z1706" s="108">
        <v>9241102</v>
      </c>
      <c r="AA1706" s="139">
        <v>0.29465495608531994</v>
      </c>
      <c r="AB1706" s="180" t="s">
        <v>3073</v>
      </c>
    </row>
    <row r="1707" spans="1:28" ht="15" customHeight="1" x14ac:dyDescent="0.25">
      <c r="A1707" s="97" t="s">
        <v>2001</v>
      </c>
      <c r="B1707" s="98">
        <v>1</v>
      </c>
      <c r="C1707" s="99" t="s">
        <v>318</v>
      </c>
      <c r="D1707" s="99" t="s">
        <v>237</v>
      </c>
      <c r="E1707" s="97" t="s">
        <v>238</v>
      </c>
      <c r="F1707" s="100" t="s">
        <v>1329</v>
      </c>
      <c r="G1707" s="99" t="s">
        <v>318</v>
      </c>
      <c r="H1707" s="101">
        <v>44538</v>
      </c>
      <c r="I1707" s="101">
        <v>45999</v>
      </c>
      <c r="J1707" s="102" t="s">
        <v>2726</v>
      </c>
      <c r="K1707" s="103" t="s">
        <v>3072</v>
      </c>
      <c r="L1707" s="104" t="s">
        <v>3157</v>
      </c>
      <c r="M1707" s="105">
        <v>281080</v>
      </c>
      <c r="N1707" s="106">
        <v>281080</v>
      </c>
      <c r="O1707" s="103"/>
      <c r="P1707" s="101"/>
      <c r="Q1707" s="103"/>
      <c r="R1707" s="106">
        <v>0</v>
      </c>
      <c r="S1707" s="110" t="s">
        <v>574</v>
      </c>
      <c r="T1707" s="104"/>
      <c r="U1707" s="102" t="s">
        <v>11</v>
      </c>
      <c r="V1707" s="102" t="s">
        <v>12</v>
      </c>
      <c r="W1707" s="102" t="s">
        <v>13</v>
      </c>
      <c r="X1707" s="102" t="s">
        <v>14</v>
      </c>
      <c r="Y1707" s="108">
        <v>6250</v>
      </c>
      <c r="Z1707" s="108">
        <v>9241102</v>
      </c>
      <c r="AA1707" s="139">
        <v>0</v>
      </c>
      <c r="AB1707" s="180" t="s">
        <v>3073</v>
      </c>
    </row>
    <row r="1708" spans="1:28" ht="15" customHeight="1" x14ac:dyDescent="0.25">
      <c r="A1708" s="97" t="s">
        <v>2003</v>
      </c>
      <c r="B1708" s="98">
        <v>1</v>
      </c>
      <c r="C1708" s="97" t="s">
        <v>1655</v>
      </c>
      <c r="D1708" s="104" t="s">
        <v>237</v>
      </c>
      <c r="E1708" s="97" t="s">
        <v>238</v>
      </c>
      <c r="F1708" s="100" t="s">
        <v>418</v>
      </c>
      <c r="G1708" s="97" t="s">
        <v>3138</v>
      </c>
      <c r="H1708" s="101">
        <v>43845</v>
      </c>
      <c r="I1708" s="101">
        <v>43858</v>
      </c>
      <c r="J1708" s="102" t="s">
        <v>6</v>
      </c>
      <c r="K1708" s="103" t="s">
        <v>573</v>
      </c>
      <c r="L1708" s="104" t="s">
        <v>2215</v>
      </c>
      <c r="M1708" s="105">
        <v>0</v>
      </c>
      <c r="N1708" s="106">
        <v>4175.4399999999996</v>
      </c>
      <c r="O1708" s="103" t="s">
        <v>271</v>
      </c>
      <c r="P1708" s="101">
        <v>43858</v>
      </c>
      <c r="Q1708" s="103" t="s">
        <v>599</v>
      </c>
      <c r="R1708" s="106">
        <v>4175.4399999999996</v>
      </c>
      <c r="S1708" s="102" t="s">
        <v>574</v>
      </c>
      <c r="T1708" s="104"/>
      <c r="U1708" s="102" t="s">
        <v>11</v>
      </c>
      <c r="V1708" s="102" t="s">
        <v>12</v>
      </c>
      <c r="W1708" s="102" t="s">
        <v>13</v>
      </c>
      <c r="X1708" s="102" t="s">
        <v>14</v>
      </c>
      <c r="Y1708" s="108">
        <v>6230</v>
      </c>
      <c r="Z1708" s="108">
        <v>9241102</v>
      </c>
      <c r="AA1708" s="139">
        <v>1</v>
      </c>
      <c r="AB1708" s="99" t="s">
        <v>2875</v>
      </c>
    </row>
    <row r="1709" spans="1:28" ht="15" customHeight="1" x14ac:dyDescent="0.25">
      <c r="A1709" s="97" t="s">
        <v>2002</v>
      </c>
      <c r="B1709" s="98">
        <v>1</v>
      </c>
      <c r="C1709" s="99" t="s">
        <v>1571</v>
      </c>
      <c r="D1709" s="99" t="s">
        <v>237</v>
      </c>
      <c r="E1709" s="97" t="s">
        <v>238</v>
      </c>
      <c r="F1709" s="100" t="s">
        <v>354</v>
      </c>
      <c r="G1709" s="99" t="s">
        <v>351</v>
      </c>
      <c r="H1709" s="101">
        <v>44545</v>
      </c>
      <c r="I1709" s="101">
        <v>44910</v>
      </c>
      <c r="J1709" s="102" t="s">
        <v>2726</v>
      </c>
      <c r="K1709" s="103" t="s">
        <v>3079</v>
      </c>
      <c r="L1709" s="104" t="s">
        <v>3158</v>
      </c>
      <c r="M1709" s="105">
        <v>1725</v>
      </c>
      <c r="N1709" s="106">
        <v>1725</v>
      </c>
      <c r="O1709" s="103"/>
      <c r="P1709" s="101"/>
      <c r="Q1709" s="103"/>
      <c r="R1709" s="106">
        <v>0</v>
      </c>
      <c r="S1709" s="110" t="s">
        <v>574</v>
      </c>
      <c r="T1709" s="104"/>
      <c r="U1709" s="102" t="s">
        <v>11</v>
      </c>
      <c r="V1709" s="102" t="s">
        <v>12</v>
      </c>
      <c r="W1709" s="102" t="s">
        <v>13</v>
      </c>
      <c r="X1709" s="102" t="s">
        <v>14</v>
      </c>
      <c r="Y1709" s="108">
        <v>6260</v>
      </c>
      <c r="Z1709" s="108">
        <v>9241102</v>
      </c>
      <c r="AA1709" s="139">
        <v>0</v>
      </c>
      <c r="AB1709" s="111" t="s">
        <v>3080</v>
      </c>
    </row>
    <row r="1710" spans="1:28" ht="15" customHeight="1" x14ac:dyDescent="0.25">
      <c r="A1710" s="97" t="s">
        <v>2002</v>
      </c>
      <c r="B1710" s="98">
        <v>1</v>
      </c>
      <c r="C1710" s="97" t="s">
        <v>1571</v>
      </c>
      <c r="D1710" s="104" t="s">
        <v>237</v>
      </c>
      <c r="E1710" s="97" t="s">
        <v>238</v>
      </c>
      <c r="F1710" s="100" t="s">
        <v>354</v>
      </c>
      <c r="G1710" s="97" t="s">
        <v>351</v>
      </c>
      <c r="H1710" s="101">
        <v>43344</v>
      </c>
      <c r="I1710" s="101">
        <v>43392</v>
      </c>
      <c r="J1710" s="102" t="s">
        <v>269</v>
      </c>
      <c r="K1710" s="103"/>
      <c r="L1710" s="104" t="s">
        <v>360</v>
      </c>
      <c r="M1710" s="105">
        <v>0</v>
      </c>
      <c r="N1710" s="106">
        <v>1006.76</v>
      </c>
      <c r="O1710" s="103">
        <v>966483</v>
      </c>
      <c r="P1710" s="101">
        <v>43392</v>
      </c>
      <c r="Q1710" s="103">
        <v>24871020</v>
      </c>
      <c r="R1710" s="106">
        <v>1006.76</v>
      </c>
      <c r="S1710" s="102" t="s">
        <v>574</v>
      </c>
      <c r="T1710" s="104"/>
      <c r="U1710" s="102" t="s">
        <v>11</v>
      </c>
      <c r="V1710" s="102" t="s">
        <v>12</v>
      </c>
      <c r="W1710" s="102" t="s">
        <v>13</v>
      </c>
      <c r="X1710" s="102" t="s">
        <v>14</v>
      </c>
      <c r="Y1710" s="108">
        <v>6210</v>
      </c>
      <c r="Z1710" s="108">
        <v>9241102</v>
      </c>
      <c r="AA1710" s="139">
        <v>1.4313157254221326E-2</v>
      </c>
      <c r="AB1710" s="99" t="s">
        <v>2432</v>
      </c>
    </row>
    <row r="1711" spans="1:28" ht="15" customHeight="1" x14ac:dyDescent="0.25">
      <c r="A1711" s="97" t="s">
        <v>2002</v>
      </c>
      <c r="B1711" s="98">
        <v>1</v>
      </c>
      <c r="C1711" s="97" t="s">
        <v>1571</v>
      </c>
      <c r="D1711" s="104" t="s">
        <v>237</v>
      </c>
      <c r="E1711" s="97" t="s">
        <v>238</v>
      </c>
      <c r="F1711" s="100" t="s">
        <v>354</v>
      </c>
      <c r="G1711" s="97" t="s">
        <v>351</v>
      </c>
      <c r="H1711" s="101">
        <v>43344</v>
      </c>
      <c r="I1711" s="101">
        <v>43524</v>
      </c>
      <c r="J1711" s="102" t="s">
        <v>269</v>
      </c>
      <c r="K1711" s="103"/>
      <c r="L1711" s="104" t="s">
        <v>360</v>
      </c>
      <c r="M1711" s="105">
        <v>0</v>
      </c>
      <c r="N1711" s="106">
        <v>11511.5</v>
      </c>
      <c r="O1711" s="103">
        <v>967630</v>
      </c>
      <c r="P1711" s="101">
        <v>43524</v>
      </c>
      <c r="Q1711" s="103">
        <v>25125651</v>
      </c>
      <c r="R1711" s="106">
        <v>11511.5</v>
      </c>
      <c r="S1711" s="102" t="s">
        <v>574</v>
      </c>
      <c r="T1711" s="104"/>
      <c r="U1711" s="102" t="s">
        <v>11</v>
      </c>
      <c r="V1711" s="102" t="s">
        <v>12</v>
      </c>
      <c r="W1711" s="102" t="s">
        <v>13</v>
      </c>
      <c r="X1711" s="102" t="s">
        <v>14</v>
      </c>
      <c r="Y1711" s="108">
        <v>6210</v>
      </c>
      <c r="Z1711" s="108">
        <v>9241102</v>
      </c>
      <c r="AA1711" s="139">
        <v>0.16365957103179388</v>
      </c>
      <c r="AB1711" s="99" t="s">
        <v>2433</v>
      </c>
    </row>
    <row r="1712" spans="1:28" ht="15" customHeight="1" x14ac:dyDescent="0.25">
      <c r="A1712" s="97" t="s">
        <v>2002</v>
      </c>
      <c r="B1712" s="98">
        <v>1</v>
      </c>
      <c r="C1712" s="97" t="s">
        <v>1571</v>
      </c>
      <c r="D1712" s="104" t="s">
        <v>237</v>
      </c>
      <c r="E1712" s="97" t="s">
        <v>238</v>
      </c>
      <c r="F1712" s="100" t="s">
        <v>354</v>
      </c>
      <c r="G1712" s="97" t="s">
        <v>351</v>
      </c>
      <c r="H1712" s="101">
        <v>43344</v>
      </c>
      <c r="I1712" s="101">
        <v>43724</v>
      </c>
      <c r="J1712" s="102" t="s">
        <v>269</v>
      </c>
      <c r="K1712" s="103"/>
      <c r="L1712" s="104" t="s">
        <v>360</v>
      </c>
      <c r="M1712" s="105">
        <v>0</v>
      </c>
      <c r="N1712" s="106">
        <v>12584.52</v>
      </c>
      <c r="O1712" s="103" t="s">
        <v>361</v>
      </c>
      <c r="P1712" s="101">
        <v>43724</v>
      </c>
      <c r="Q1712" s="103" t="s">
        <v>813</v>
      </c>
      <c r="R1712" s="106">
        <v>12584.52</v>
      </c>
      <c r="S1712" s="102" t="s">
        <v>574</v>
      </c>
      <c r="T1712" s="104"/>
      <c r="U1712" s="102" t="s">
        <v>11</v>
      </c>
      <c r="V1712" s="102" t="s">
        <v>12</v>
      </c>
      <c r="W1712" s="102" t="s">
        <v>13</v>
      </c>
      <c r="X1712" s="102" t="s">
        <v>14</v>
      </c>
      <c r="Y1712" s="108">
        <v>6210</v>
      </c>
      <c r="Z1712" s="108">
        <v>9241102</v>
      </c>
      <c r="AA1712" s="139">
        <v>0.1789147500187665</v>
      </c>
      <c r="AB1712" s="99" t="s">
        <v>2432</v>
      </c>
    </row>
    <row r="1713" spans="1:28" ht="15" customHeight="1" x14ac:dyDescent="0.25">
      <c r="A1713" s="97" t="s">
        <v>2002</v>
      </c>
      <c r="B1713" s="98">
        <v>1</v>
      </c>
      <c r="C1713" s="97" t="s">
        <v>1571</v>
      </c>
      <c r="D1713" s="104" t="s">
        <v>237</v>
      </c>
      <c r="E1713" s="97" t="s">
        <v>238</v>
      </c>
      <c r="F1713" s="100" t="s">
        <v>354</v>
      </c>
      <c r="G1713" s="97" t="s">
        <v>351</v>
      </c>
      <c r="H1713" s="101">
        <v>43344</v>
      </c>
      <c r="I1713" s="101">
        <v>43923</v>
      </c>
      <c r="J1713" s="102" t="s">
        <v>6</v>
      </c>
      <c r="K1713" s="103"/>
      <c r="L1713" s="104" t="s">
        <v>360</v>
      </c>
      <c r="M1713" s="105">
        <v>0</v>
      </c>
      <c r="N1713" s="106">
        <v>16611.57</v>
      </c>
      <c r="O1713" s="103">
        <v>970837</v>
      </c>
      <c r="P1713" s="101">
        <v>43923</v>
      </c>
      <c r="Q1713" s="103" t="s">
        <v>808</v>
      </c>
      <c r="R1713" s="106">
        <v>16611.57</v>
      </c>
      <c r="S1713" s="102" t="s">
        <v>574</v>
      </c>
      <c r="T1713" s="104"/>
      <c r="U1713" s="102" t="s">
        <v>11</v>
      </c>
      <c r="V1713" s="102" t="s">
        <v>12</v>
      </c>
      <c r="W1713" s="102" t="s">
        <v>13</v>
      </c>
      <c r="X1713" s="102" t="s">
        <v>14</v>
      </c>
      <c r="Y1713" s="108">
        <v>6210</v>
      </c>
      <c r="Z1713" s="108">
        <v>9241102</v>
      </c>
      <c r="AA1713" s="139">
        <v>0.23616752120615175</v>
      </c>
      <c r="AB1713" s="99" t="s">
        <v>2432</v>
      </c>
    </row>
    <row r="1714" spans="1:28" ht="15" customHeight="1" x14ac:dyDescent="0.25">
      <c r="A1714" s="97" t="s">
        <v>2002</v>
      </c>
      <c r="B1714" s="98">
        <v>1</v>
      </c>
      <c r="C1714" s="97" t="s">
        <v>1571</v>
      </c>
      <c r="D1714" s="104" t="s">
        <v>237</v>
      </c>
      <c r="E1714" s="97" t="s">
        <v>238</v>
      </c>
      <c r="F1714" s="100" t="s">
        <v>354</v>
      </c>
      <c r="G1714" s="97" t="s">
        <v>351</v>
      </c>
      <c r="H1714" s="101">
        <v>43344</v>
      </c>
      <c r="I1714" s="101">
        <v>44323</v>
      </c>
      <c r="J1714" s="102" t="s">
        <v>1051</v>
      </c>
      <c r="K1714" s="103"/>
      <c r="L1714" s="104" t="s">
        <v>360</v>
      </c>
      <c r="M1714" s="105">
        <v>0</v>
      </c>
      <c r="N1714" s="106">
        <v>8488.5</v>
      </c>
      <c r="O1714" s="103">
        <v>971456</v>
      </c>
      <c r="P1714" s="101">
        <v>44323</v>
      </c>
      <c r="Q1714" s="103" t="s">
        <v>2485</v>
      </c>
      <c r="R1714" s="106">
        <v>8488.5</v>
      </c>
      <c r="S1714" s="102" t="s">
        <v>574</v>
      </c>
      <c r="T1714" s="104"/>
      <c r="U1714" s="102" t="s">
        <v>11</v>
      </c>
      <c r="V1714" s="102" t="s">
        <v>12</v>
      </c>
      <c r="W1714" s="102" t="s">
        <v>13</v>
      </c>
      <c r="X1714" s="102" t="s">
        <v>14</v>
      </c>
      <c r="Y1714" s="108">
        <v>6210</v>
      </c>
      <c r="Z1714" s="108">
        <v>9241102</v>
      </c>
      <c r="AA1714" s="139">
        <v>0.1206814288931401</v>
      </c>
      <c r="AB1714" s="99" t="s">
        <v>2433</v>
      </c>
    </row>
    <row r="1715" spans="1:28" ht="15" customHeight="1" x14ac:dyDescent="0.25">
      <c r="A1715" s="97" t="s">
        <v>2002</v>
      </c>
      <c r="B1715" s="98">
        <v>1</v>
      </c>
      <c r="C1715" s="97" t="s">
        <v>1571</v>
      </c>
      <c r="D1715" s="104" t="s">
        <v>237</v>
      </c>
      <c r="E1715" s="97" t="s">
        <v>238</v>
      </c>
      <c r="F1715" s="100" t="s">
        <v>354</v>
      </c>
      <c r="G1715" s="97" t="s">
        <v>351</v>
      </c>
      <c r="H1715" s="101">
        <v>43344</v>
      </c>
      <c r="I1715" s="101">
        <v>44349</v>
      </c>
      <c r="J1715" s="102" t="s">
        <v>1051</v>
      </c>
      <c r="K1715" s="103"/>
      <c r="L1715" s="104" t="s">
        <v>360</v>
      </c>
      <c r="M1715" s="105">
        <v>0</v>
      </c>
      <c r="N1715" s="106">
        <v>1258.45</v>
      </c>
      <c r="O1715" s="103">
        <v>972926</v>
      </c>
      <c r="P1715" s="101">
        <v>44349</v>
      </c>
      <c r="Q1715" s="103" t="s">
        <v>2604</v>
      </c>
      <c r="R1715" s="106">
        <v>1258.45</v>
      </c>
      <c r="S1715" s="102" t="s">
        <v>574</v>
      </c>
      <c r="T1715" s="104"/>
      <c r="U1715" s="102" t="s">
        <v>11</v>
      </c>
      <c r="V1715" s="102" t="s">
        <v>12</v>
      </c>
      <c r="W1715" s="102" t="s">
        <v>13</v>
      </c>
      <c r="X1715" s="102" t="s">
        <v>14</v>
      </c>
      <c r="Y1715" s="108">
        <v>6210</v>
      </c>
      <c r="Z1715" s="108">
        <v>9241102</v>
      </c>
      <c r="AA1715" s="139">
        <v>1.7891446567776657E-2</v>
      </c>
      <c r="AB1715" s="99" t="s">
        <v>2432</v>
      </c>
    </row>
    <row r="1716" spans="1:28" ht="15" customHeight="1" x14ac:dyDescent="0.25">
      <c r="A1716" s="97" t="s">
        <v>2002</v>
      </c>
      <c r="B1716" s="98">
        <v>1</v>
      </c>
      <c r="C1716" s="97" t="s">
        <v>1571</v>
      </c>
      <c r="D1716" s="104" t="s">
        <v>237</v>
      </c>
      <c r="E1716" s="97" t="s">
        <v>238</v>
      </c>
      <c r="F1716" s="100" t="s">
        <v>354</v>
      </c>
      <c r="G1716" s="97" t="s">
        <v>351</v>
      </c>
      <c r="H1716" s="101">
        <v>43344</v>
      </c>
      <c r="I1716" s="101">
        <v>44550</v>
      </c>
      <c r="J1716" s="102" t="s">
        <v>2726</v>
      </c>
      <c r="K1716" s="103"/>
      <c r="L1716" s="104" t="s">
        <v>360</v>
      </c>
      <c r="M1716" s="105">
        <v>0</v>
      </c>
      <c r="N1716" s="106">
        <v>1258.45</v>
      </c>
      <c r="O1716" s="103">
        <v>976673</v>
      </c>
      <c r="P1716" s="101">
        <v>44550</v>
      </c>
      <c r="Q1716" s="103" t="s">
        <v>3084</v>
      </c>
      <c r="R1716" s="106">
        <v>1258.45</v>
      </c>
      <c r="S1716" s="102" t="s">
        <v>574</v>
      </c>
      <c r="T1716" s="104"/>
      <c r="U1716" s="102" t="s">
        <v>11</v>
      </c>
      <c r="V1716" s="102" t="s">
        <v>12</v>
      </c>
      <c r="W1716" s="102" t="s">
        <v>13</v>
      </c>
      <c r="X1716" s="102" t="s">
        <v>14</v>
      </c>
      <c r="Y1716" s="108">
        <v>6210</v>
      </c>
      <c r="Z1716" s="108">
        <v>9241102</v>
      </c>
      <c r="AA1716" s="139">
        <v>1.7891446567776657E-2</v>
      </c>
      <c r="AB1716" s="99" t="s">
        <v>2432</v>
      </c>
    </row>
    <row r="1717" spans="1:28" ht="15" customHeight="1" x14ac:dyDescent="0.25">
      <c r="A1717" s="97" t="s">
        <v>2002</v>
      </c>
      <c r="B1717" s="98">
        <v>1</v>
      </c>
      <c r="C1717" s="99" t="s">
        <v>1571</v>
      </c>
      <c r="D1717" s="104" t="s">
        <v>237</v>
      </c>
      <c r="E1717" s="97" t="s">
        <v>238</v>
      </c>
      <c r="F1717" s="100" t="s">
        <v>354</v>
      </c>
      <c r="G1717" s="99" t="s">
        <v>351</v>
      </c>
      <c r="H1717" s="101">
        <v>43344</v>
      </c>
      <c r="I1717" s="101">
        <v>44631</v>
      </c>
      <c r="J1717" s="102" t="s">
        <v>2726</v>
      </c>
      <c r="K1717" s="103"/>
      <c r="L1717" s="104" t="s">
        <v>360</v>
      </c>
      <c r="M1717" s="105">
        <v>0</v>
      </c>
      <c r="N1717" s="106">
        <v>5033.8100000000004</v>
      </c>
      <c r="O1717" s="103">
        <v>978312</v>
      </c>
      <c r="P1717" s="101">
        <v>44631</v>
      </c>
      <c r="Q1717" s="103" t="s">
        <v>3235</v>
      </c>
      <c r="R1717" s="106">
        <v>5033.8100000000004</v>
      </c>
      <c r="S1717" s="110" t="s">
        <v>574</v>
      </c>
      <c r="T1717" s="104"/>
      <c r="U1717" s="102" t="s">
        <v>11</v>
      </c>
      <c r="V1717" s="102" t="s">
        <v>12</v>
      </c>
      <c r="W1717" s="102" t="s">
        <v>13</v>
      </c>
      <c r="X1717" s="102" t="s">
        <v>14</v>
      </c>
      <c r="Y1717" s="108">
        <v>6210</v>
      </c>
      <c r="Z1717" s="108">
        <v>9241102</v>
      </c>
      <c r="AA1717" s="139">
        <v>7.1565928441606599E-2</v>
      </c>
      <c r="AB1717" s="111" t="s">
        <v>2432</v>
      </c>
    </row>
    <row r="1718" spans="1:28" ht="15" customHeight="1" x14ac:dyDescent="0.25">
      <c r="A1718" s="97" t="s">
        <v>2002</v>
      </c>
      <c r="B1718" s="98">
        <v>1</v>
      </c>
      <c r="C1718" s="99" t="s">
        <v>1571</v>
      </c>
      <c r="D1718" s="104" t="s">
        <v>237</v>
      </c>
      <c r="E1718" s="97" t="s">
        <v>238</v>
      </c>
      <c r="F1718" s="100" t="s">
        <v>354</v>
      </c>
      <c r="G1718" s="99" t="s">
        <v>351</v>
      </c>
      <c r="H1718" s="101">
        <v>43344</v>
      </c>
      <c r="I1718" s="101">
        <v>44631</v>
      </c>
      <c r="J1718" s="102" t="s">
        <v>2726</v>
      </c>
      <c r="K1718" s="103"/>
      <c r="L1718" s="104" t="s">
        <v>360</v>
      </c>
      <c r="M1718" s="105">
        <v>0</v>
      </c>
      <c r="N1718" s="106">
        <v>2516.9</v>
      </c>
      <c r="O1718" s="103">
        <v>978476</v>
      </c>
      <c r="P1718" s="101">
        <v>44631</v>
      </c>
      <c r="Q1718" s="103" t="s">
        <v>3235</v>
      </c>
      <c r="R1718" s="106">
        <v>2516.9</v>
      </c>
      <c r="S1718" s="110" t="s">
        <v>574</v>
      </c>
      <c r="T1718" s="104"/>
      <c r="U1718" s="102" t="s">
        <v>11</v>
      </c>
      <c r="V1718" s="102" t="s">
        <v>12</v>
      </c>
      <c r="W1718" s="102" t="s">
        <v>13</v>
      </c>
      <c r="X1718" s="102" t="s">
        <v>14</v>
      </c>
      <c r="Y1718" s="108">
        <v>6210</v>
      </c>
      <c r="Z1718" s="108">
        <v>9241102</v>
      </c>
      <c r="AA1718" s="139">
        <v>3.5782893135553315E-2</v>
      </c>
      <c r="AB1718" s="111" t="s">
        <v>2432</v>
      </c>
    </row>
    <row r="1719" spans="1:28" ht="15" customHeight="1" x14ac:dyDescent="0.25">
      <c r="A1719" s="97" t="s">
        <v>2002</v>
      </c>
      <c r="B1719" s="98">
        <v>1</v>
      </c>
      <c r="C1719" s="99" t="s">
        <v>1571</v>
      </c>
      <c r="D1719" s="104" t="s">
        <v>237</v>
      </c>
      <c r="E1719" s="97" t="s">
        <v>238</v>
      </c>
      <c r="F1719" s="100" t="s">
        <v>354</v>
      </c>
      <c r="G1719" s="99" t="s">
        <v>351</v>
      </c>
      <c r="H1719" s="101">
        <v>43344</v>
      </c>
      <c r="I1719" s="101">
        <v>44644</v>
      </c>
      <c r="J1719" s="102" t="s">
        <v>2726</v>
      </c>
      <c r="K1719" s="103"/>
      <c r="L1719" s="104" t="s">
        <v>360</v>
      </c>
      <c r="M1719" s="105">
        <v>0</v>
      </c>
      <c r="N1719" s="106">
        <v>3146.13</v>
      </c>
      <c r="O1719" s="103">
        <v>978836</v>
      </c>
      <c r="P1719" s="101">
        <v>44644</v>
      </c>
      <c r="Q1719" s="103" t="s">
        <v>3254</v>
      </c>
      <c r="R1719" s="106">
        <v>3146.13</v>
      </c>
      <c r="S1719" s="110" t="s">
        <v>574</v>
      </c>
      <c r="T1719" s="104"/>
      <c r="U1719" s="102" t="s">
        <v>11</v>
      </c>
      <c r="V1719" s="102" t="s">
        <v>12</v>
      </c>
      <c r="W1719" s="102" t="s">
        <v>13</v>
      </c>
      <c r="X1719" s="102" t="s">
        <v>14</v>
      </c>
      <c r="Y1719" s="108">
        <v>6210</v>
      </c>
      <c r="Z1719" s="108">
        <v>9241102</v>
      </c>
      <c r="AA1719" s="139">
        <v>4.4728687504691625E-2</v>
      </c>
      <c r="AB1719" s="111" t="s">
        <v>2432</v>
      </c>
    </row>
    <row r="1720" spans="1:28" ht="15" customHeight="1" x14ac:dyDescent="0.25">
      <c r="A1720" s="97" t="s">
        <v>2002</v>
      </c>
      <c r="B1720" s="98">
        <v>1</v>
      </c>
      <c r="C1720" s="99" t="s">
        <v>1571</v>
      </c>
      <c r="D1720" s="104" t="s">
        <v>237</v>
      </c>
      <c r="E1720" s="97" t="s">
        <v>238</v>
      </c>
      <c r="F1720" s="100" t="s">
        <v>354</v>
      </c>
      <c r="G1720" s="99" t="s">
        <v>351</v>
      </c>
      <c r="H1720" s="101">
        <v>43344</v>
      </c>
      <c r="I1720" s="101">
        <v>44942</v>
      </c>
      <c r="J1720" s="102" t="s">
        <v>2726</v>
      </c>
      <c r="K1720" s="103" t="s">
        <v>362</v>
      </c>
      <c r="L1720" s="104" t="s">
        <v>360</v>
      </c>
      <c r="M1720" s="105">
        <v>6921.4900000000125</v>
      </c>
      <c r="N1720" s="106">
        <v>6921.4900000000125</v>
      </c>
      <c r="O1720" s="103"/>
      <c r="P1720" s="101"/>
      <c r="Q1720" s="103"/>
      <c r="R1720" s="106">
        <v>0</v>
      </c>
      <c r="S1720" s="110" t="s">
        <v>574</v>
      </c>
      <c r="T1720" s="104"/>
      <c r="U1720" s="102" t="s">
        <v>11</v>
      </c>
      <c r="V1720" s="102" t="s">
        <v>12</v>
      </c>
      <c r="W1720" s="102" t="s">
        <v>13</v>
      </c>
      <c r="X1720" s="102" t="s">
        <v>14</v>
      </c>
      <c r="Y1720" s="108">
        <v>6210</v>
      </c>
      <c r="Z1720" s="108">
        <v>9241102</v>
      </c>
      <c r="AA1720" s="109">
        <v>0</v>
      </c>
      <c r="AB1720" s="111" t="s">
        <v>2432</v>
      </c>
    </row>
    <row r="1721" spans="1:28" ht="15" customHeight="1" x14ac:dyDescent="0.25">
      <c r="A1721" s="97" t="s">
        <v>2002</v>
      </c>
      <c r="B1721" s="98">
        <v>1</v>
      </c>
      <c r="C1721" s="97" t="s">
        <v>1571</v>
      </c>
      <c r="D1721" s="104" t="s">
        <v>237</v>
      </c>
      <c r="E1721" s="97" t="s">
        <v>238</v>
      </c>
      <c r="F1721" s="100" t="s">
        <v>354</v>
      </c>
      <c r="G1721" s="97" t="s">
        <v>351</v>
      </c>
      <c r="H1721" s="101">
        <v>43344</v>
      </c>
      <c r="I1721" s="101">
        <v>43724</v>
      </c>
      <c r="J1721" s="102" t="s">
        <v>269</v>
      </c>
      <c r="K1721" s="103"/>
      <c r="L1721" s="104" t="s">
        <v>360</v>
      </c>
      <c r="M1721" s="105">
        <v>0</v>
      </c>
      <c r="N1721" s="106">
        <v>24.36</v>
      </c>
      <c r="O1721" s="103"/>
      <c r="P1721" s="101"/>
      <c r="Q1721" s="103"/>
      <c r="R1721" s="106">
        <v>24.36</v>
      </c>
      <c r="S1721" s="102" t="s">
        <v>574</v>
      </c>
      <c r="T1721" s="104"/>
      <c r="U1721" s="102" t="s">
        <v>11</v>
      </c>
      <c r="V1721" s="102" t="s">
        <v>12</v>
      </c>
      <c r="W1721" s="102" t="s">
        <v>13</v>
      </c>
      <c r="X1721" s="102" t="s">
        <v>14</v>
      </c>
      <c r="Y1721" s="108">
        <v>6210</v>
      </c>
      <c r="Z1721" s="108">
        <v>9241102</v>
      </c>
      <c r="AA1721" s="139">
        <v>0</v>
      </c>
      <c r="AB1721" s="99" t="s">
        <v>2432</v>
      </c>
    </row>
    <row r="1722" spans="1:28" ht="15" customHeight="1" x14ac:dyDescent="0.25">
      <c r="A1722" s="97" t="s">
        <v>2002</v>
      </c>
      <c r="B1722" s="98">
        <v>1</v>
      </c>
      <c r="C1722" s="97" t="s">
        <v>1571</v>
      </c>
      <c r="D1722" s="104" t="s">
        <v>237</v>
      </c>
      <c r="E1722" s="97" t="s">
        <v>238</v>
      </c>
      <c r="F1722" s="100" t="s">
        <v>354</v>
      </c>
      <c r="G1722" s="97" t="s">
        <v>351</v>
      </c>
      <c r="H1722" s="101">
        <v>43344</v>
      </c>
      <c r="I1722" s="101">
        <v>43724</v>
      </c>
      <c r="J1722" s="102" t="s">
        <v>6</v>
      </c>
      <c r="K1722" s="103"/>
      <c r="L1722" s="104" t="s">
        <v>360</v>
      </c>
      <c r="M1722" s="105">
        <v>0</v>
      </c>
      <c r="N1722" s="106">
        <v>-24.36</v>
      </c>
      <c r="O1722" s="103"/>
      <c r="P1722" s="101"/>
      <c r="Q1722" s="103"/>
      <c r="R1722" s="106">
        <v>-24.36</v>
      </c>
      <c r="S1722" s="102" t="s">
        <v>574</v>
      </c>
      <c r="T1722" s="104"/>
      <c r="U1722" s="102" t="s">
        <v>11</v>
      </c>
      <c r="V1722" s="102" t="s">
        <v>12</v>
      </c>
      <c r="W1722" s="102" t="s">
        <v>13</v>
      </c>
      <c r="X1722" s="102" t="s">
        <v>14</v>
      </c>
      <c r="Y1722" s="108">
        <v>6210</v>
      </c>
      <c r="Z1722" s="108">
        <v>9241102</v>
      </c>
      <c r="AA1722" s="139">
        <v>0</v>
      </c>
      <c r="AB1722" s="99" t="s">
        <v>3069</v>
      </c>
    </row>
    <row r="1723" spans="1:28" ht="15" customHeight="1" x14ac:dyDescent="0.25">
      <c r="A1723" s="97" t="s">
        <v>2002</v>
      </c>
      <c r="B1723" s="98">
        <v>1</v>
      </c>
      <c r="C1723" s="97" t="s">
        <v>1571</v>
      </c>
      <c r="D1723" s="104" t="s">
        <v>237</v>
      </c>
      <c r="E1723" s="97" t="s">
        <v>238</v>
      </c>
      <c r="F1723" s="100" t="s">
        <v>354</v>
      </c>
      <c r="G1723" s="97" t="s">
        <v>351</v>
      </c>
      <c r="H1723" s="101">
        <v>44053</v>
      </c>
      <c r="I1723" s="101">
        <v>44323</v>
      </c>
      <c r="J1723" s="102" t="s">
        <v>1051</v>
      </c>
      <c r="K1723" s="103" t="s">
        <v>1097</v>
      </c>
      <c r="L1723" s="104" t="s">
        <v>1111</v>
      </c>
      <c r="M1723" s="105">
        <v>0</v>
      </c>
      <c r="N1723" s="106">
        <v>4520</v>
      </c>
      <c r="O1723" s="103" t="s">
        <v>2491</v>
      </c>
      <c r="P1723" s="101">
        <v>44323</v>
      </c>
      <c r="Q1723" s="103" t="s">
        <v>2485</v>
      </c>
      <c r="R1723" s="106">
        <v>4520</v>
      </c>
      <c r="S1723" s="102" t="s">
        <v>574</v>
      </c>
      <c r="T1723" s="104"/>
      <c r="U1723" s="102" t="s">
        <v>11</v>
      </c>
      <c r="V1723" s="102" t="s">
        <v>12</v>
      </c>
      <c r="W1723" s="102" t="s">
        <v>13</v>
      </c>
      <c r="X1723" s="102" t="s">
        <v>14</v>
      </c>
      <c r="Y1723" s="108">
        <v>6260</v>
      </c>
      <c r="Z1723" s="108">
        <v>9241102</v>
      </c>
      <c r="AA1723" s="139">
        <v>1</v>
      </c>
      <c r="AB1723" s="99" t="s">
        <v>2647</v>
      </c>
    </row>
    <row r="1724" spans="1:28" ht="15" customHeight="1" x14ac:dyDescent="0.25">
      <c r="A1724" s="97" t="s">
        <v>2002</v>
      </c>
      <c r="B1724" s="98">
        <v>1</v>
      </c>
      <c r="C1724" s="97" t="s">
        <v>1571</v>
      </c>
      <c r="D1724" s="104" t="s">
        <v>237</v>
      </c>
      <c r="E1724" s="97" t="s">
        <v>238</v>
      </c>
      <c r="F1724" s="100" t="s">
        <v>354</v>
      </c>
      <c r="G1724" s="97" t="s">
        <v>351</v>
      </c>
      <c r="H1724" s="101">
        <v>44251</v>
      </c>
      <c r="I1724" s="101">
        <v>44323</v>
      </c>
      <c r="J1724" s="102" t="s">
        <v>1051</v>
      </c>
      <c r="K1724" s="103" t="s">
        <v>2097</v>
      </c>
      <c r="L1724" s="104" t="s">
        <v>2147</v>
      </c>
      <c r="M1724" s="105">
        <v>0</v>
      </c>
      <c r="N1724" s="106">
        <v>5000</v>
      </c>
      <c r="O1724" s="103" t="s">
        <v>2492</v>
      </c>
      <c r="P1724" s="101">
        <v>44323</v>
      </c>
      <c r="Q1724" s="103" t="s">
        <v>2485</v>
      </c>
      <c r="R1724" s="106">
        <v>5000</v>
      </c>
      <c r="S1724" s="102" t="s">
        <v>574</v>
      </c>
      <c r="T1724" s="104"/>
      <c r="U1724" s="102" t="s">
        <v>11</v>
      </c>
      <c r="V1724" s="102" t="s">
        <v>12</v>
      </c>
      <c r="W1724" s="102" t="s">
        <v>13</v>
      </c>
      <c r="X1724" s="102" t="s">
        <v>14</v>
      </c>
      <c r="Y1724" s="108">
        <v>6260</v>
      </c>
      <c r="Z1724" s="108">
        <v>9241102</v>
      </c>
      <c r="AA1724" s="139">
        <v>1</v>
      </c>
      <c r="AB1724" s="99" t="s">
        <v>2648</v>
      </c>
    </row>
    <row r="1725" spans="1:28" ht="15" customHeight="1" x14ac:dyDescent="0.25">
      <c r="A1725" s="97" t="s">
        <v>2005</v>
      </c>
      <c r="B1725" s="98">
        <v>1</v>
      </c>
      <c r="C1725" s="97" t="s">
        <v>1573</v>
      </c>
      <c r="D1725" s="104" t="s">
        <v>237</v>
      </c>
      <c r="E1725" s="97" t="s">
        <v>238</v>
      </c>
      <c r="F1725" s="100" t="s">
        <v>345</v>
      </c>
      <c r="G1725" s="97" t="s">
        <v>2269</v>
      </c>
      <c r="H1725" s="101">
        <v>43544</v>
      </c>
      <c r="I1725" s="101">
        <v>43879</v>
      </c>
      <c r="J1725" s="102" t="s">
        <v>6</v>
      </c>
      <c r="K1725" s="103" t="s">
        <v>349</v>
      </c>
      <c r="L1725" s="104" t="s">
        <v>2211</v>
      </c>
      <c r="M1725" s="105">
        <v>0</v>
      </c>
      <c r="N1725" s="106">
        <v>218488.74</v>
      </c>
      <c r="O1725" s="103" t="s">
        <v>649</v>
      </c>
      <c r="P1725" s="101">
        <v>43879</v>
      </c>
      <c r="Q1725" s="103" t="s">
        <v>647</v>
      </c>
      <c r="R1725" s="106">
        <v>218488.74</v>
      </c>
      <c r="S1725" s="102" t="s">
        <v>574</v>
      </c>
      <c r="T1725" s="104"/>
      <c r="U1725" s="102" t="s">
        <v>11</v>
      </c>
      <c r="V1725" s="102" t="s">
        <v>12</v>
      </c>
      <c r="W1725" s="102" t="s">
        <v>13</v>
      </c>
      <c r="X1725" s="102" t="s">
        <v>14</v>
      </c>
      <c r="Y1725" s="108">
        <v>6200</v>
      </c>
      <c r="Z1725" s="108">
        <v>9241102</v>
      </c>
      <c r="AA1725" s="139">
        <v>1</v>
      </c>
      <c r="AB1725" s="99" t="s">
        <v>2293</v>
      </c>
    </row>
    <row r="1726" spans="1:28" ht="15" customHeight="1" x14ac:dyDescent="0.25">
      <c r="A1726" s="97" t="s">
        <v>2005</v>
      </c>
      <c r="B1726" s="98">
        <v>1</v>
      </c>
      <c r="C1726" s="97" t="s">
        <v>1573</v>
      </c>
      <c r="D1726" s="104" t="s">
        <v>237</v>
      </c>
      <c r="E1726" s="97" t="s">
        <v>238</v>
      </c>
      <c r="F1726" s="100" t="s">
        <v>345</v>
      </c>
      <c r="G1726" s="97" t="s">
        <v>3238</v>
      </c>
      <c r="H1726" s="101">
        <v>43544</v>
      </c>
      <c r="I1726" s="101">
        <v>44636</v>
      </c>
      <c r="J1726" s="102" t="s">
        <v>2726</v>
      </c>
      <c r="K1726" s="103" t="s">
        <v>349</v>
      </c>
      <c r="L1726" s="104" t="s">
        <v>3239</v>
      </c>
      <c r="M1726" s="105">
        <v>0</v>
      </c>
      <c r="N1726" s="106">
        <v>21300</v>
      </c>
      <c r="O1726" s="103" t="s">
        <v>3240</v>
      </c>
      <c r="P1726" s="101">
        <v>44636</v>
      </c>
      <c r="Q1726" s="103" t="s">
        <v>3241</v>
      </c>
      <c r="R1726" s="106">
        <v>21300</v>
      </c>
      <c r="S1726" s="102" t="s">
        <v>574</v>
      </c>
      <c r="T1726" s="104"/>
      <c r="U1726" s="102" t="s">
        <v>11</v>
      </c>
      <c r="V1726" s="102" t="s">
        <v>12</v>
      </c>
      <c r="W1726" s="102" t="s">
        <v>13</v>
      </c>
      <c r="X1726" s="102" t="s">
        <v>14</v>
      </c>
      <c r="Y1726" s="108">
        <v>6200</v>
      </c>
      <c r="Z1726" s="108">
        <v>9241102</v>
      </c>
      <c r="AA1726" s="139">
        <v>1</v>
      </c>
      <c r="AB1726" s="99" t="s">
        <v>2289</v>
      </c>
    </row>
    <row r="1727" spans="1:28" ht="15" customHeight="1" x14ac:dyDescent="0.25">
      <c r="A1727" s="97" t="s">
        <v>2732</v>
      </c>
      <c r="B1727" s="98">
        <v>1</v>
      </c>
      <c r="C1727" s="97" t="s">
        <v>1569</v>
      </c>
      <c r="D1727" s="104" t="s">
        <v>237</v>
      </c>
      <c r="E1727" s="97" t="s">
        <v>238</v>
      </c>
      <c r="F1727" s="100" t="s">
        <v>1098</v>
      </c>
      <c r="G1727" s="97" t="s">
        <v>1099</v>
      </c>
      <c r="H1727" s="101">
        <v>44386</v>
      </c>
      <c r="I1727" s="101">
        <v>44407</v>
      </c>
      <c r="J1727" s="102" t="s">
        <v>2726</v>
      </c>
      <c r="K1727" s="103" t="s">
        <v>2733</v>
      </c>
      <c r="L1727" s="104" t="s">
        <v>2779</v>
      </c>
      <c r="M1727" s="105">
        <v>0</v>
      </c>
      <c r="N1727" s="106">
        <v>1088</v>
      </c>
      <c r="O1727" s="103">
        <v>11469359</v>
      </c>
      <c r="P1727" s="101">
        <v>44407</v>
      </c>
      <c r="Q1727" s="103" t="s">
        <v>2780</v>
      </c>
      <c r="R1727" s="106">
        <v>1088</v>
      </c>
      <c r="S1727" s="102" t="s">
        <v>574</v>
      </c>
      <c r="T1727" s="104"/>
      <c r="U1727" s="102" t="s">
        <v>11</v>
      </c>
      <c r="V1727" s="102" t="s">
        <v>12</v>
      </c>
      <c r="W1727" s="102" t="s">
        <v>13</v>
      </c>
      <c r="X1727" s="102" t="s">
        <v>14</v>
      </c>
      <c r="Y1727" s="108">
        <v>5830</v>
      </c>
      <c r="Z1727" s="108">
        <v>9241102</v>
      </c>
      <c r="AA1727" s="139">
        <v>1</v>
      </c>
      <c r="AB1727" s="97" t="s">
        <v>2734</v>
      </c>
    </row>
    <row r="1728" spans="1:28" ht="15" customHeight="1" x14ac:dyDescent="0.25">
      <c r="A1728" s="97" t="s">
        <v>3108</v>
      </c>
      <c r="B1728" s="98">
        <v>1</v>
      </c>
      <c r="C1728" s="99" t="s">
        <v>3107</v>
      </c>
      <c r="D1728" s="99" t="s">
        <v>237</v>
      </c>
      <c r="E1728" s="97" t="s">
        <v>238</v>
      </c>
      <c r="F1728" s="100" t="s">
        <v>3230</v>
      </c>
      <c r="G1728" s="99" t="s">
        <v>3103</v>
      </c>
      <c r="H1728" s="101">
        <v>44571</v>
      </c>
      <c r="I1728" s="101">
        <v>44585</v>
      </c>
      <c r="J1728" s="102" t="s">
        <v>2726</v>
      </c>
      <c r="K1728" s="103" t="s">
        <v>3104</v>
      </c>
      <c r="L1728" s="104" t="s">
        <v>3133</v>
      </c>
      <c r="M1728" s="105">
        <v>0</v>
      </c>
      <c r="N1728" s="106">
        <v>1072</v>
      </c>
      <c r="O1728" s="103" t="s">
        <v>3134</v>
      </c>
      <c r="P1728" s="101">
        <v>44585</v>
      </c>
      <c r="Q1728" s="103" t="s">
        <v>3135</v>
      </c>
      <c r="R1728" s="106">
        <v>1072</v>
      </c>
      <c r="S1728" s="110" t="s">
        <v>574</v>
      </c>
      <c r="T1728" s="104"/>
      <c r="U1728" s="102" t="s">
        <v>11</v>
      </c>
      <c r="V1728" s="102" t="s">
        <v>12</v>
      </c>
      <c r="W1728" s="102" t="s">
        <v>13</v>
      </c>
      <c r="X1728" s="102" t="s">
        <v>14</v>
      </c>
      <c r="Y1728" s="108">
        <v>6233</v>
      </c>
      <c r="Z1728" s="108">
        <v>9241102</v>
      </c>
      <c r="AA1728" s="139">
        <v>1</v>
      </c>
      <c r="AB1728" s="111" t="s">
        <v>3102</v>
      </c>
    </row>
    <row r="1729" spans="1:28" ht="15" customHeight="1" x14ac:dyDescent="0.25">
      <c r="A1729" s="97" t="s">
        <v>2001</v>
      </c>
      <c r="B1729" s="98">
        <v>1</v>
      </c>
      <c r="C1729" s="97" t="s">
        <v>318</v>
      </c>
      <c r="D1729" s="104" t="s">
        <v>237</v>
      </c>
      <c r="E1729" s="97" t="s">
        <v>238</v>
      </c>
      <c r="F1729" s="100" t="s">
        <v>267</v>
      </c>
      <c r="G1729" s="97" t="s">
        <v>268</v>
      </c>
      <c r="H1729" s="101">
        <v>43844</v>
      </c>
      <c r="I1729" s="101">
        <v>43853</v>
      </c>
      <c r="J1729" s="102" t="s">
        <v>6</v>
      </c>
      <c r="K1729" s="103" t="s">
        <v>557</v>
      </c>
      <c r="L1729" s="104" t="s">
        <v>2207</v>
      </c>
      <c r="M1729" s="105">
        <v>0</v>
      </c>
      <c r="N1729" s="106">
        <v>212</v>
      </c>
      <c r="O1729" s="103" t="s">
        <v>271</v>
      </c>
      <c r="P1729" s="101">
        <v>43853</v>
      </c>
      <c r="Q1729" s="103" t="s">
        <v>586</v>
      </c>
      <c r="R1729" s="106">
        <v>212</v>
      </c>
      <c r="S1729" s="102" t="s">
        <v>574</v>
      </c>
      <c r="T1729" s="104"/>
      <c r="U1729" s="102" t="s">
        <v>11</v>
      </c>
      <c r="V1729" s="102" t="s">
        <v>12</v>
      </c>
      <c r="W1729" s="102" t="s">
        <v>13</v>
      </c>
      <c r="X1729" s="102" t="s">
        <v>14</v>
      </c>
      <c r="Y1729" s="108">
        <v>5800</v>
      </c>
      <c r="Z1729" s="108">
        <v>9241102</v>
      </c>
      <c r="AA1729" s="139">
        <v>1</v>
      </c>
      <c r="AB1729" s="97" t="s">
        <v>957</v>
      </c>
    </row>
    <row r="1730" spans="1:28" ht="15" customHeight="1" x14ac:dyDescent="0.25">
      <c r="A1730" s="97" t="s">
        <v>2004</v>
      </c>
      <c r="B1730" s="98">
        <v>1</v>
      </c>
      <c r="C1730" s="97" t="s">
        <v>1564</v>
      </c>
      <c r="D1730" s="104" t="s">
        <v>237</v>
      </c>
      <c r="E1730" s="97" t="s">
        <v>238</v>
      </c>
      <c r="F1730" s="100" t="s">
        <v>468</v>
      </c>
      <c r="G1730" s="97" t="s">
        <v>469</v>
      </c>
      <c r="H1730" s="101">
        <v>44013</v>
      </c>
      <c r="I1730" s="101">
        <v>45138</v>
      </c>
      <c r="J1730" s="102" t="s">
        <v>2726</v>
      </c>
      <c r="K1730" s="103" t="s">
        <v>1062</v>
      </c>
      <c r="L1730" s="104" t="s">
        <v>2161</v>
      </c>
      <c r="M1730" s="105">
        <v>16000</v>
      </c>
      <c r="N1730" s="106">
        <v>16000</v>
      </c>
      <c r="O1730" s="103"/>
      <c r="P1730" s="101"/>
      <c r="Q1730" s="103"/>
      <c r="R1730" s="106">
        <v>0</v>
      </c>
      <c r="S1730" s="102" t="s">
        <v>574</v>
      </c>
      <c r="T1730" s="104"/>
      <c r="U1730" s="102" t="s">
        <v>11</v>
      </c>
      <c r="V1730" s="102" t="s">
        <v>12</v>
      </c>
      <c r="W1730" s="102" t="s">
        <v>13</v>
      </c>
      <c r="X1730" s="102" t="s">
        <v>14</v>
      </c>
      <c r="Y1730" s="108">
        <v>6281</v>
      </c>
      <c r="Z1730" s="108">
        <v>9241102</v>
      </c>
      <c r="AA1730" s="139">
        <v>0</v>
      </c>
      <c r="AB1730" s="97" t="s">
        <v>2876</v>
      </c>
    </row>
    <row r="1731" spans="1:28" ht="15" customHeight="1" x14ac:dyDescent="0.25">
      <c r="A1731" s="97" t="s">
        <v>2001</v>
      </c>
      <c r="B1731" s="98">
        <v>1</v>
      </c>
      <c r="C1731" s="99" t="s">
        <v>318</v>
      </c>
      <c r="D1731" s="99" t="s">
        <v>237</v>
      </c>
      <c r="E1731" s="97" t="s">
        <v>238</v>
      </c>
      <c r="F1731" s="100" t="s">
        <v>239</v>
      </c>
      <c r="G1731" s="99" t="s">
        <v>240</v>
      </c>
      <c r="H1731" s="101">
        <v>43675</v>
      </c>
      <c r="I1731" s="101">
        <v>44232</v>
      </c>
      <c r="J1731" s="102" t="s">
        <v>1051</v>
      </c>
      <c r="K1731" s="103"/>
      <c r="L1731" s="104" t="s">
        <v>242</v>
      </c>
      <c r="M1731" s="105">
        <v>0</v>
      </c>
      <c r="N1731" s="106">
        <v>8497</v>
      </c>
      <c r="O1731" s="103">
        <v>71498</v>
      </c>
      <c r="P1731" s="101">
        <v>44232</v>
      </c>
      <c r="Q1731" s="103" t="s">
        <v>1700</v>
      </c>
      <c r="R1731" s="106">
        <v>8497</v>
      </c>
      <c r="S1731" s="110" t="s">
        <v>574</v>
      </c>
      <c r="T1731" s="104"/>
      <c r="U1731" s="102" t="s">
        <v>11</v>
      </c>
      <c r="V1731" s="102" t="s">
        <v>12</v>
      </c>
      <c r="W1731" s="102" t="s">
        <v>13</v>
      </c>
      <c r="X1731" s="102" t="s">
        <v>14</v>
      </c>
      <c r="Y1731" s="108">
        <v>5600</v>
      </c>
      <c r="Z1731" s="108">
        <v>9241102</v>
      </c>
      <c r="AA1731" s="139">
        <v>0.71874471324648959</v>
      </c>
      <c r="AB1731" s="111" t="s">
        <v>946</v>
      </c>
    </row>
    <row r="1732" spans="1:28" ht="15" customHeight="1" x14ac:dyDescent="0.25">
      <c r="A1732" s="97" t="s">
        <v>2001</v>
      </c>
      <c r="B1732" s="98">
        <v>1</v>
      </c>
      <c r="C1732" s="99" t="s">
        <v>318</v>
      </c>
      <c r="D1732" s="104" t="s">
        <v>237</v>
      </c>
      <c r="E1732" s="97" t="s">
        <v>238</v>
      </c>
      <c r="F1732" s="100" t="s">
        <v>239</v>
      </c>
      <c r="G1732" s="99" t="s">
        <v>240</v>
      </c>
      <c r="H1732" s="101">
        <v>43675</v>
      </c>
      <c r="I1732" s="101">
        <v>44942</v>
      </c>
      <c r="J1732" s="102" t="s">
        <v>2726</v>
      </c>
      <c r="K1732" s="103" t="s">
        <v>241</v>
      </c>
      <c r="L1732" s="104" t="s">
        <v>242</v>
      </c>
      <c r="M1732" s="105">
        <v>3325</v>
      </c>
      <c r="N1732" s="106">
        <v>3325</v>
      </c>
      <c r="O1732" s="103"/>
      <c r="P1732" s="101"/>
      <c r="Q1732" s="103"/>
      <c r="R1732" s="106">
        <v>0</v>
      </c>
      <c r="S1732" s="110" t="s">
        <v>574</v>
      </c>
      <c r="T1732" s="104"/>
      <c r="U1732" s="102" t="s">
        <v>11</v>
      </c>
      <c r="V1732" s="102" t="s">
        <v>12</v>
      </c>
      <c r="W1732" s="102" t="s">
        <v>13</v>
      </c>
      <c r="X1732" s="102" t="s">
        <v>14</v>
      </c>
      <c r="Y1732" s="108">
        <v>5600</v>
      </c>
      <c r="Z1732" s="108">
        <v>9241102</v>
      </c>
      <c r="AA1732" s="139">
        <v>0</v>
      </c>
      <c r="AB1732" s="111" t="s">
        <v>946</v>
      </c>
    </row>
    <row r="1733" spans="1:28" ht="15" customHeight="1" x14ac:dyDescent="0.25">
      <c r="A1733" s="97" t="s">
        <v>2001</v>
      </c>
      <c r="B1733" s="98">
        <v>1</v>
      </c>
      <c r="C1733" s="99" t="s">
        <v>318</v>
      </c>
      <c r="D1733" s="99" t="s">
        <v>237</v>
      </c>
      <c r="E1733" s="97" t="s">
        <v>238</v>
      </c>
      <c r="F1733" s="100" t="s">
        <v>239</v>
      </c>
      <c r="G1733" s="99" t="s">
        <v>240</v>
      </c>
      <c r="H1733" s="101">
        <v>44650</v>
      </c>
      <c r="I1733" s="101">
        <v>45849</v>
      </c>
      <c r="J1733" s="102" t="s">
        <v>2726</v>
      </c>
      <c r="K1733" s="103" t="s">
        <v>3277</v>
      </c>
      <c r="L1733" s="104"/>
      <c r="M1733" s="105">
        <v>7665</v>
      </c>
      <c r="N1733" s="106">
        <v>7665</v>
      </c>
      <c r="O1733" s="103"/>
      <c r="P1733" s="101"/>
      <c r="Q1733" s="103"/>
      <c r="R1733" s="106">
        <v>0</v>
      </c>
      <c r="S1733" s="110" t="s">
        <v>574</v>
      </c>
      <c r="T1733" s="104"/>
      <c r="U1733" s="102" t="s">
        <v>11</v>
      </c>
      <c r="V1733" s="102" t="s">
        <v>12</v>
      </c>
      <c r="W1733" s="102" t="s">
        <v>13</v>
      </c>
      <c r="X1733" s="102" t="s">
        <v>14</v>
      </c>
      <c r="Y1733" s="108">
        <v>6260</v>
      </c>
      <c r="Z1733" s="108">
        <v>9241102</v>
      </c>
      <c r="AA1733" s="139">
        <v>0</v>
      </c>
      <c r="AB1733" s="111" t="s">
        <v>3278</v>
      </c>
    </row>
    <row r="1734" spans="1:28" ht="15" customHeight="1" x14ac:dyDescent="0.25">
      <c r="A1734" s="97" t="s">
        <v>2007</v>
      </c>
      <c r="B1734" s="98">
        <v>3</v>
      </c>
      <c r="C1734" s="99" t="s">
        <v>1562</v>
      </c>
      <c r="D1734" s="99" t="s">
        <v>521</v>
      </c>
      <c r="E1734" s="97" t="s">
        <v>4</v>
      </c>
      <c r="F1734" s="100" t="s">
        <v>5</v>
      </c>
      <c r="G1734" s="99" t="s">
        <v>1288</v>
      </c>
      <c r="H1734" s="101">
        <v>43647</v>
      </c>
      <c r="I1734" s="101">
        <v>43748</v>
      </c>
      <c r="J1734" s="102" t="s">
        <v>6</v>
      </c>
      <c r="K1734" s="103" t="s">
        <v>7</v>
      </c>
      <c r="L1734" s="104" t="s">
        <v>8</v>
      </c>
      <c r="M1734" s="105">
        <v>0</v>
      </c>
      <c r="N1734" s="106">
        <v>13585.07</v>
      </c>
      <c r="O1734" s="103" t="s">
        <v>31</v>
      </c>
      <c r="P1734" s="101">
        <v>43748</v>
      </c>
      <c r="Q1734" s="103" t="s">
        <v>25</v>
      </c>
      <c r="R1734" s="106">
        <v>13585.07</v>
      </c>
      <c r="S1734" s="110"/>
      <c r="T1734" s="104"/>
      <c r="U1734" s="102" t="s">
        <v>11</v>
      </c>
      <c r="V1734" s="102" t="s">
        <v>12</v>
      </c>
      <c r="W1734" s="102" t="s">
        <v>13</v>
      </c>
      <c r="X1734" s="102" t="s">
        <v>14</v>
      </c>
      <c r="Y1734" s="108">
        <v>4300</v>
      </c>
      <c r="Z1734" s="108">
        <v>9251101</v>
      </c>
      <c r="AA1734" s="139">
        <v>3.1268263342327661E-3</v>
      </c>
      <c r="AB1734" s="111" t="s">
        <v>2877</v>
      </c>
    </row>
    <row r="1735" spans="1:28" ht="15" customHeight="1" x14ac:dyDescent="0.25">
      <c r="A1735" s="97" t="s">
        <v>2007</v>
      </c>
      <c r="B1735" s="98">
        <v>3</v>
      </c>
      <c r="C1735" s="99" t="s">
        <v>1562</v>
      </c>
      <c r="D1735" s="99" t="s">
        <v>521</v>
      </c>
      <c r="E1735" s="97" t="s">
        <v>4</v>
      </c>
      <c r="F1735" s="100" t="s">
        <v>5</v>
      </c>
      <c r="G1735" s="99" t="s">
        <v>1288</v>
      </c>
      <c r="H1735" s="101">
        <v>43647</v>
      </c>
      <c r="I1735" s="101">
        <v>43748</v>
      </c>
      <c r="J1735" s="102" t="s">
        <v>6</v>
      </c>
      <c r="K1735" s="103" t="s">
        <v>7</v>
      </c>
      <c r="L1735" s="104" t="s">
        <v>8</v>
      </c>
      <c r="M1735" s="105">
        <v>0</v>
      </c>
      <c r="N1735" s="106">
        <v>6986.6</v>
      </c>
      <c r="O1735" s="103" t="s">
        <v>40</v>
      </c>
      <c r="P1735" s="101">
        <v>43748</v>
      </c>
      <c r="Q1735" s="103" t="s">
        <v>25</v>
      </c>
      <c r="R1735" s="106">
        <v>6986.6</v>
      </c>
      <c r="S1735" s="110"/>
      <c r="T1735" s="104"/>
      <c r="U1735" s="102" t="s">
        <v>11</v>
      </c>
      <c r="V1735" s="102" t="s">
        <v>12</v>
      </c>
      <c r="W1735" s="102" t="s">
        <v>13</v>
      </c>
      <c r="X1735" s="102" t="s">
        <v>14</v>
      </c>
      <c r="Y1735" s="108">
        <v>4300</v>
      </c>
      <c r="Z1735" s="108">
        <v>9251101</v>
      </c>
      <c r="AA1735" s="139">
        <v>1.6080804049409126E-3</v>
      </c>
      <c r="AB1735" s="111" t="s">
        <v>2877</v>
      </c>
    </row>
    <row r="1736" spans="1:28" ht="15" customHeight="1" x14ac:dyDescent="0.25">
      <c r="A1736" s="97" t="s">
        <v>2007</v>
      </c>
      <c r="B1736" s="98">
        <v>3</v>
      </c>
      <c r="C1736" s="99" t="s">
        <v>1562</v>
      </c>
      <c r="D1736" s="99" t="s">
        <v>521</v>
      </c>
      <c r="E1736" s="97" t="s">
        <v>4</v>
      </c>
      <c r="F1736" s="100" t="s">
        <v>5</v>
      </c>
      <c r="G1736" s="99" t="s">
        <v>1288</v>
      </c>
      <c r="H1736" s="101">
        <v>43647</v>
      </c>
      <c r="I1736" s="101">
        <v>43748</v>
      </c>
      <c r="J1736" s="102" t="s">
        <v>6</v>
      </c>
      <c r="K1736" s="103" t="s">
        <v>7</v>
      </c>
      <c r="L1736" s="104" t="s">
        <v>8</v>
      </c>
      <c r="M1736" s="105">
        <v>0</v>
      </c>
      <c r="N1736" s="106">
        <v>175</v>
      </c>
      <c r="O1736" s="103" t="s">
        <v>31</v>
      </c>
      <c r="P1736" s="101">
        <v>43748</v>
      </c>
      <c r="Q1736" s="103" t="s">
        <v>25</v>
      </c>
      <c r="R1736" s="106">
        <v>175</v>
      </c>
      <c r="S1736" s="110"/>
      <c r="T1736" s="104"/>
      <c r="U1736" s="102" t="s">
        <v>11</v>
      </c>
      <c r="V1736" s="102" t="s">
        <v>12</v>
      </c>
      <c r="W1736" s="102" t="s">
        <v>13</v>
      </c>
      <c r="X1736" s="102" t="s">
        <v>14</v>
      </c>
      <c r="Y1736" s="108">
        <v>4340</v>
      </c>
      <c r="Z1736" s="108">
        <v>9251101</v>
      </c>
      <c r="AA1736" s="139">
        <v>4.0279115859596899E-5</v>
      </c>
      <c r="AB1736" s="111" t="s">
        <v>2877</v>
      </c>
    </row>
    <row r="1737" spans="1:28" ht="15" customHeight="1" x14ac:dyDescent="0.25">
      <c r="A1737" s="97" t="s">
        <v>2007</v>
      </c>
      <c r="B1737" s="98">
        <v>3</v>
      </c>
      <c r="C1737" s="99" t="s">
        <v>1562</v>
      </c>
      <c r="D1737" s="99" t="s">
        <v>521</v>
      </c>
      <c r="E1737" s="97" t="s">
        <v>4</v>
      </c>
      <c r="F1737" s="100" t="s">
        <v>5</v>
      </c>
      <c r="G1737" s="99" t="s">
        <v>1288</v>
      </c>
      <c r="H1737" s="101">
        <v>43647</v>
      </c>
      <c r="I1737" s="101">
        <v>43748</v>
      </c>
      <c r="J1737" s="102" t="s">
        <v>6</v>
      </c>
      <c r="K1737" s="103" t="s">
        <v>7</v>
      </c>
      <c r="L1737" s="104" t="s">
        <v>8</v>
      </c>
      <c r="M1737" s="105">
        <v>0</v>
      </c>
      <c r="N1737" s="106">
        <v>105</v>
      </c>
      <c r="O1737" s="103" t="s">
        <v>31</v>
      </c>
      <c r="P1737" s="101">
        <v>43748</v>
      </c>
      <c r="Q1737" s="103" t="s">
        <v>25</v>
      </c>
      <c r="R1737" s="106">
        <v>105</v>
      </c>
      <c r="S1737" s="110"/>
      <c r="T1737" s="104"/>
      <c r="U1737" s="102" t="s">
        <v>11</v>
      </c>
      <c r="V1737" s="102" t="s">
        <v>12</v>
      </c>
      <c r="W1737" s="102" t="s">
        <v>13</v>
      </c>
      <c r="X1737" s="102" t="s">
        <v>14</v>
      </c>
      <c r="Y1737" s="108">
        <v>4340</v>
      </c>
      <c r="Z1737" s="108">
        <v>9251101</v>
      </c>
      <c r="AA1737" s="139">
        <v>2.4167469515758138E-5</v>
      </c>
      <c r="AB1737" s="111" t="s">
        <v>2877</v>
      </c>
    </row>
    <row r="1738" spans="1:28" ht="15" customHeight="1" x14ac:dyDescent="0.25">
      <c r="A1738" s="97" t="s">
        <v>2007</v>
      </c>
      <c r="B1738" s="98">
        <v>3</v>
      </c>
      <c r="C1738" s="99" t="s">
        <v>1562</v>
      </c>
      <c r="D1738" s="99" t="s">
        <v>521</v>
      </c>
      <c r="E1738" s="97" t="s">
        <v>4</v>
      </c>
      <c r="F1738" s="100" t="s">
        <v>5</v>
      </c>
      <c r="G1738" s="99" t="s">
        <v>1288</v>
      </c>
      <c r="H1738" s="101">
        <v>43647</v>
      </c>
      <c r="I1738" s="101">
        <v>43748</v>
      </c>
      <c r="J1738" s="102" t="s">
        <v>6</v>
      </c>
      <c r="K1738" s="103" t="s">
        <v>7</v>
      </c>
      <c r="L1738" s="104" t="s">
        <v>8</v>
      </c>
      <c r="M1738" s="105">
        <v>0</v>
      </c>
      <c r="N1738" s="106">
        <v>52.5</v>
      </c>
      <c r="O1738" s="103" t="s">
        <v>31</v>
      </c>
      <c r="P1738" s="101">
        <v>43748</v>
      </c>
      <c r="Q1738" s="103" t="s">
        <v>25</v>
      </c>
      <c r="R1738" s="106">
        <v>52.5</v>
      </c>
      <c r="S1738" s="110"/>
      <c r="T1738" s="104"/>
      <c r="U1738" s="102" t="s">
        <v>11</v>
      </c>
      <c r="V1738" s="102" t="s">
        <v>12</v>
      </c>
      <c r="W1738" s="102" t="s">
        <v>13</v>
      </c>
      <c r="X1738" s="102" t="s">
        <v>14</v>
      </c>
      <c r="Y1738" s="108">
        <v>4340</v>
      </c>
      <c r="Z1738" s="108">
        <v>9251101</v>
      </c>
      <c r="AA1738" s="139">
        <v>1.2083734757879069E-5</v>
      </c>
      <c r="AB1738" s="111" t="s">
        <v>2877</v>
      </c>
    </row>
    <row r="1739" spans="1:28" ht="15" customHeight="1" x14ac:dyDescent="0.25">
      <c r="A1739" s="97" t="s">
        <v>2007</v>
      </c>
      <c r="B1739" s="98">
        <v>3</v>
      </c>
      <c r="C1739" s="99" t="s">
        <v>1562</v>
      </c>
      <c r="D1739" s="99" t="s">
        <v>521</v>
      </c>
      <c r="E1739" s="97" t="s">
        <v>4</v>
      </c>
      <c r="F1739" s="100" t="s">
        <v>5</v>
      </c>
      <c r="G1739" s="99" t="s">
        <v>1288</v>
      </c>
      <c r="H1739" s="101">
        <v>43647</v>
      </c>
      <c r="I1739" s="101">
        <v>43748</v>
      </c>
      <c r="J1739" s="102" t="s">
        <v>6</v>
      </c>
      <c r="K1739" s="103" t="s">
        <v>7</v>
      </c>
      <c r="L1739" s="104" t="s">
        <v>8</v>
      </c>
      <c r="M1739" s="105">
        <v>0</v>
      </c>
      <c r="N1739" s="106">
        <v>332.5</v>
      </c>
      <c r="O1739" s="103" t="s">
        <v>31</v>
      </c>
      <c r="P1739" s="101">
        <v>43748</v>
      </c>
      <c r="Q1739" s="103" t="s">
        <v>25</v>
      </c>
      <c r="R1739" s="106">
        <v>332.5</v>
      </c>
      <c r="S1739" s="110"/>
      <c r="T1739" s="104"/>
      <c r="U1739" s="102" t="s">
        <v>11</v>
      </c>
      <c r="V1739" s="102" t="s">
        <v>12</v>
      </c>
      <c r="W1739" s="102" t="s">
        <v>13</v>
      </c>
      <c r="X1739" s="102" t="s">
        <v>14</v>
      </c>
      <c r="Y1739" s="108">
        <v>4340</v>
      </c>
      <c r="Z1739" s="108">
        <v>9251101</v>
      </c>
      <c r="AA1739" s="139">
        <v>7.6530320133234105E-5</v>
      </c>
      <c r="AB1739" s="111" t="s">
        <v>2877</v>
      </c>
    </row>
    <row r="1740" spans="1:28" ht="15" customHeight="1" x14ac:dyDescent="0.25">
      <c r="A1740" s="97" t="s">
        <v>2007</v>
      </c>
      <c r="B1740" s="98">
        <v>3</v>
      </c>
      <c r="C1740" s="99" t="s">
        <v>1562</v>
      </c>
      <c r="D1740" s="99" t="s">
        <v>521</v>
      </c>
      <c r="E1740" s="97" t="s">
        <v>4</v>
      </c>
      <c r="F1740" s="100" t="s">
        <v>5</v>
      </c>
      <c r="G1740" s="99" t="s">
        <v>1288</v>
      </c>
      <c r="H1740" s="101">
        <v>43647</v>
      </c>
      <c r="I1740" s="101">
        <v>43748</v>
      </c>
      <c r="J1740" s="102" t="s">
        <v>6</v>
      </c>
      <c r="K1740" s="103" t="s">
        <v>7</v>
      </c>
      <c r="L1740" s="104" t="s">
        <v>8</v>
      </c>
      <c r="M1740" s="105">
        <v>0</v>
      </c>
      <c r="N1740" s="106">
        <v>407.4</v>
      </c>
      <c r="O1740" s="103" t="s">
        <v>31</v>
      </c>
      <c r="P1740" s="101">
        <v>43748</v>
      </c>
      <c r="Q1740" s="103" t="s">
        <v>25</v>
      </c>
      <c r="R1740" s="106">
        <v>407.4</v>
      </c>
      <c r="S1740" s="110"/>
      <c r="T1740" s="104"/>
      <c r="U1740" s="102" t="s">
        <v>11</v>
      </c>
      <c r="V1740" s="102" t="s">
        <v>12</v>
      </c>
      <c r="W1740" s="102" t="s">
        <v>13</v>
      </c>
      <c r="X1740" s="102" t="s">
        <v>14</v>
      </c>
      <c r="Y1740" s="108">
        <v>4340</v>
      </c>
      <c r="Z1740" s="108">
        <v>9251101</v>
      </c>
      <c r="AA1740" s="139">
        <v>9.376978172114157E-5</v>
      </c>
      <c r="AB1740" s="111" t="s">
        <v>2877</v>
      </c>
    </row>
    <row r="1741" spans="1:28" ht="15" customHeight="1" x14ac:dyDescent="0.25">
      <c r="A1741" s="97" t="s">
        <v>2007</v>
      </c>
      <c r="B1741" s="98">
        <v>3</v>
      </c>
      <c r="C1741" s="99" t="s">
        <v>1562</v>
      </c>
      <c r="D1741" s="99" t="s">
        <v>521</v>
      </c>
      <c r="E1741" s="97" t="s">
        <v>4</v>
      </c>
      <c r="F1741" s="100" t="s">
        <v>5</v>
      </c>
      <c r="G1741" s="99" t="s">
        <v>1288</v>
      </c>
      <c r="H1741" s="101">
        <v>43647</v>
      </c>
      <c r="I1741" s="101">
        <v>43748</v>
      </c>
      <c r="J1741" s="102" t="s">
        <v>6</v>
      </c>
      <c r="K1741" s="103" t="s">
        <v>7</v>
      </c>
      <c r="L1741" s="104" t="s">
        <v>8</v>
      </c>
      <c r="M1741" s="105">
        <v>0</v>
      </c>
      <c r="N1741" s="106">
        <v>1121.05</v>
      </c>
      <c r="O1741" s="103" t="s">
        <v>31</v>
      </c>
      <c r="P1741" s="101">
        <v>43748</v>
      </c>
      <c r="Q1741" s="103" t="s">
        <v>25</v>
      </c>
      <c r="R1741" s="106">
        <v>1121.05</v>
      </c>
      <c r="S1741" s="110"/>
      <c r="T1741" s="104"/>
      <c r="U1741" s="102" t="s">
        <v>11</v>
      </c>
      <c r="V1741" s="102" t="s">
        <v>12</v>
      </c>
      <c r="W1741" s="102" t="s">
        <v>13</v>
      </c>
      <c r="X1741" s="102" t="s">
        <v>14</v>
      </c>
      <c r="Y1741" s="108">
        <v>4340</v>
      </c>
      <c r="Z1741" s="108">
        <v>9251101</v>
      </c>
      <c r="AA1741" s="139">
        <v>2.5802801619657771E-4</v>
      </c>
      <c r="AB1741" s="111" t="s">
        <v>2877</v>
      </c>
    </row>
    <row r="1742" spans="1:28" ht="15" customHeight="1" x14ac:dyDescent="0.25">
      <c r="A1742" s="97" t="s">
        <v>2007</v>
      </c>
      <c r="B1742" s="98">
        <v>3</v>
      </c>
      <c r="C1742" s="99" t="s">
        <v>1562</v>
      </c>
      <c r="D1742" s="99" t="s">
        <v>521</v>
      </c>
      <c r="E1742" s="97" t="s">
        <v>4</v>
      </c>
      <c r="F1742" s="100" t="s">
        <v>5</v>
      </c>
      <c r="G1742" s="99" t="s">
        <v>1288</v>
      </c>
      <c r="H1742" s="101">
        <v>43647</v>
      </c>
      <c r="I1742" s="101">
        <v>43748</v>
      </c>
      <c r="J1742" s="102" t="s">
        <v>6</v>
      </c>
      <c r="K1742" s="103" t="s">
        <v>7</v>
      </c>
      <c r="L1742" s="104" t="s">
        <v>8</v>
      </c>
      <c r="M1742" s="105">
        <v>0</v>
      </c>
      <c r="N1742" s="106">
        <v>209.52</v>
      </c>
      <c r="O1742" s="103" t="s">
        <v>40</v>
      </c>
      <c r="P1742" s="101">
        <v>43748</v>
      </c>
      <c r="Q1742" s="103" t="s">
        <v>25</v>
      </c>
      <c r="R1742" s="106">
        <v>209.52</v>
      </c>
      <c r="S1742" s="110"/>
      <c r="T1742" s="104"/>
      <c r="U1742" s="102" t="s">
        <v>11</v>
      </c>
      <c r="V1742" s="102" t="s">
        <v>12</v>
      </c>
      <c r="W1742" s="102" t="s">
        <v>13</v>
      </c>
      <c r="X1742" s="102" t="s">
        <v>14</v>
      </c>
      <c r="Y1742" s="108">
        <v>4340</v>
      </c>
      <c r="Z1742" s="108">
        <v>9251101</v>
      </c>
      <c r="AA1742" s="139">
        <v>4.8224459170872817E-5</v>
      </c>
      <c r="AB1742" s="111" t="s">
        <v>2877</v>
      </c>
    </row>
    <row r="1743" spans="1:28" ht="15" customHeight="1" x14ac:dyDescent="0.25">
      <c r="A1743" s="97" t="s">
        <v>2007</v>
      </c>
      <c r="B1743" s="98">
        <v>3</v>
      </c>
      <c r="C1743" s="99" t="s">
        <v>1562</v>
      </c>
      <c r="D1743" s="99" t="s">
        <v>521</v>
      </c>
      <c r="E1743" s="97" t="s">
        <v>4</v>
      </c>
      <c r="F1743" s="100" t="s">
        <v>5</v>
      </c>
      <c r="G1743" s="99" t="s">
        <v>1288</v>
      </c>
      <c r="H1743" s="101">
        <v>43647</v>
      </c>
      <c r="I1743" s="101">
        <v>43748</v>
      </c>
      <c r="J1743" s="102" t="s">
        <v>6</v>
      </c>
      <c r="K1743" s="103" t="s">
        <v>7</v>
      </c>
      <c r="L1743" s="104" t="s">
        <v>8</v>
      </c>
      <c r="M1743" s="105">
        <v>0</v>
      </c>
      <c r="N1743" s="106">
        <v>171</v>
      </c>
      <c r="O1743" s="103" t="s">
        <v>40</v>
      </c>
      <c r="P1743" s="101">
        <v>43748</v>
      </c>
      <c r="Q1743" s="103" t="s">
        <v>25</v>
      </c>
      <c r="R1743" s="106">
        <v>171</v>
      </c>
      <c r="S1743" s="110"/>
      <c r="T1743" s="104"/>
      <c r="U1743" s="102" t="s">
        <v>11</v>
      </c>
      <c r="V1743" s="102" t="s">
        <v>12</v>
      </c>
      <c r="W1743" s="102" t="s">
        <v>13</v>
      </c>
      <c r="X1743" s="102" t="s">
        <v>14</v>
      </c>
      <c r="Y1743" s="108">
        <v>4340</v>
      </c>
      <c r="Z1743" s="108">
        <v>9251101</v>
      </c>
      <c r="AA1743" s="139">
        <v>3.9358450354234683E-5</v>
      </c>
      <c r="AB1743" s="111" t="s">
        <v>2877</v>
      </c>
    </row>
    <row r="1744" spans="1:28" ht="15" customHeight="1" x14ac:dyDescent="0.25">
      <c r="A1744" s="97" t="s">
        <v>2007</v>
      </c>
      <c r="B1744" s="98">
        <v>3</v>
      </c>
      <c r="C1744" s="99" t="s">
        <v>1562</v>
      </c>
      <c r="D1744" s="99" t="s">
        <v>521</v>
      </c>
      <c r="E1744" s="97" t="s">
        <v>4</v>
      </c>
      <c r="F1744" s="100" t="s">
        <v>5</v>
      </c>
      <c r="G1744" s="99" t="s">
        <v>1288</v>
      </c>
      <c r="H1744" s="101">
        <v>43647</v>
      </c>
      <c r="I1744" s="101">
        <v>43748</v>
      </c>
      <c r="J1744" s="102" t="s">
        <v>6</v>
      </c>
      <c r="K1744" s="103" t="s">
        <v>7</v>
      </c>
      <c r="L1744" s="104" t="s">
        <v>8</v>
      </c>
      <c r="M1744" s="105">
        <v>0</v>
      </c>
      <c r="N1744" s="106">
        <v>90</v>
      </c>
      <c r="O1744" s="103" t="s">
        <v>40</v>
      </c>
      <c r="P1744" s="101">
        <v>43748</v>
      </c>
      <c r="Q1744" s="103" t="s">
        <v>25</v>
      </c>
      <c r="R1744" s="106">
        <v>90</v>
      </c>
      <c r="S1744" s="110"/>
      <c r="T1744" s="104"/>
      <c r="U1744" s="102" t="s">
        <v>11</v>
      </c>
      <c r="V1744" s="102" t="s">
        <v>12</v>
      </c>
      <c r="W1744" s="102" t="s">
        <v>13</v>
      </c>
      <c r="X1744" s="102" t="s">
        <v>14</v>
      </c>
      <c r="Y1744" s="108">
        <v>4340</v>
      </c>
      <c r="Z1744" s="108">
        <v>9251101</v>
      </c>
      <c r="AA1744" s="139">
        <v>2.0714973870649835E-5</v>
      </c>
      <c r="AB1744" s="111" t="s">
        <v>2877</v>
      </c>
    </row>
    <row r="1745" spans="1:28" ht="15" customHeight="1" x14ac:dyDescent="0.25">
      <c r="A1745" s="97" t="s">
        <v>2007</v>
      </c>
      <c r="B1745" s="98">
        <v>3</v>
      </c>
      <c r="C1745" s="99" t="s">
        <v>1562</v>
      </c>
      <c r="D1745" s="99" t="s">
        <v>521</v>
      </c>
      <c r="E1745" s="97" t="s">
        <v>4</v>
      </c>
      <c r="F1745" s="100" t="s">
        <v>5</v>
      </c>
      <c r="G1745" s="99" t="s">
        <v>1288</v>
      </c>
      <c r="H1745" s="101">
        <v>43647</v>
      </c>
      <c r="I1745" s="101">
        <v>43748</v>
      </c>
      <c r="J1745" s="102" t="s">
        <v>6</v>
      </c>
      <c r="K1745" s="103" t="s">
        <v>7</v>
      </c>
      <c r="L1745" s="104" t="s">
        <v>8</v>
      </c>
      <c r="M1745" s="105">
        <v>0</v>
      </c>
      <c r="N1745" s="106">
        <v>54</v>
      </c>
      <c r="O1745" s="103" t="s">
        <v>40</v>
      </c>
      <c r="P1745" s="101">
        <v>43748</v>
      </c>
      <c r="Q1745" s="103" t="s">
        <v>25</v>
      </c>
      <c r="R1745" s="106">
        <v>54</v>
      </c>
      <c r="S1745" s="110"/>
      <c r="T1745" s="104"/>
      <c r="U1745" s="102" t="s">
        <v>11</v>
      </c>
      <c r="V1745" s="102" t="s">
        <v>12</v>
      </c>
      <c r="W1745" s="102" t="s">
        <v>13</v>
      </c>
      <c r="X1745" s="102" t="s">
        <v>14</v>
      </c>
      <c r="Y1745" s="108">
        <v>4340</v>
      </c>
      <c r="Z1745" s="108">
        <v>9251101</v>
      </c>
      <c r="AA1745" s="139">
        <v>1.24289843223899E-5</v>
      </c>
      <c r="AB1745" s="111" t="s">
        <v>2877</v>
      </c>
    </row>
    <row r="1746" spans="1:28" ht="15" customHeight="1" x14ac:dyDescent="0.25">
      <c r="A1746" s="97" t="s">
        <v>2007</v>
      </c>
      <c r="B1746" s="98">
        <v>3</v>
      </c>
      <c r="C1746" s="99" t="s">
        <v>1562</v>
      </c>
      <c r="D1746" s="97" t="s">
        <v>521</v>
      </c>
      <c r="E1746" s="97" t="s">
        <v>4</v>
      </c>
      <c r="F1746" s="100" t="s">
        <v>5</v>
      </c>
      <c r="G1746" s="97" t="s">
        <v>1288</v>
      </c>
      <c r="H1746" s="101">
        <v>43647</v>
      </c>
      <c r="I1746" s="101">
        <v>43748</v>
      </c>
      <c r="J1746" s="102" t="s">
        <v>6</v>
      </c>
      <c r="K1746" s="103" t="s">
        <v>7</v>
      </c>
      <c r="L1746" s="104" t="s">
        <v>8</v>
      </c>
      <c r="M1746" s="105">
        <v>0</v>
      </c>
      <c r="N1746" s="106">
        <v>27</v>
      </c>
      <c r="O1746" s="103" t="s">
        <v>40</v>
      </c>
      <c r="P1746" s="101">
        <v>43748</v>
      </c>
      <c r="Q1746" s="103" t="s">
        <v>25</v>
      </c>
      <c r="R1746" s="106">
        <v>27</v>
      </c>
      <c r="S1746" s="102"/>
      <c r="T1746" s="104"/>
      <c r="U1746" s="102" t="s">
        <v>11</v>
      </c>
      <c r="V1746" s="102" t="s">
        <v>12</v>
      </c>
      <c r="W1746" s="102" t="s">
        <v>13</v>
      </c>
      <c r="X1746" s="102" t="s">
        <v>14</v>
      </c>
      <c r="Y1746" s="108">
        <v>4340</v>
      </c>
      <c r="Z1746" s="108">
        <v>9251101</v>
      </c>
      <c r="AA1746" s="139">
        <v>6.2144921611949499E-6</v>
      </c>
      <c r="AB1746" s="99" t="s">
        <v>2877</v>
      </c>
    </row>
    <row r="1747" spans="1:28" ht="15" customHeight="1" x14ac:dyDescent="0.25">
      <c r="A1747" s="97" t="s">
        <v>2007</v>
      </c>
      <c r="B1747" s="98">
        <v>3</v>
      </c>
      <c r="C1747" s="99" t="s">
        <v>1562</v>
      </c>
      <c r="D1747" s="97" t="s">
        <v>521</v>
      </c>
      <c r="E1747" s="97" t="s">
        <v>4</v>
      </c>
      <c r="F1747" s="100" t="s">
        <v>5</v>
      </c>
      <c r="G1747" s="97" t="s">
        <v>1288</v>
      </c>
      <c r="H1747" s="101">
        <v>43647</v>
      </c>
      <c r="I1747" s="101">
        <v>43748</v>
      </c>
      <c r="J1747" s="102" t="s">
        <v>6</v>
      </c>
      <c r="K1747" s="103" t="s">
        <v>7</v>
      </c>
      <c r="L1747" s="104" t="s">
        <v>8</v>
      </c>
      <c r="M1747" s="105">
        <v>0</v>
      </c>
      <c r="N1747" s="106">
        <v>576.54</v>
      </c>
      <c r="O1747" s="103" t="s">
        <v>40</v>
      </c>
      <c r="P1747" s="101">
        <v>43748</v>
      </c>
      <c r="Q1747" s="103" t="s">
        <v>25</v>
      </c>
      <c r="R1747" s="106">
        <v>576.54</v>
      </c>
      <c r="S1747" s="102"/>
      <c r="T1747" s="104"/>
      <c r="U1747" s="102" t="s">
        <v>11</v>
      </c>
      <c r="V1747" s="102" t="s">
        <v>12</v>
      </c>
      <c r="W1747" s="102" t="s">
        <v>13</v>
      </c>
      <c r="X1747" s="102" t="s">
        <v>14</v>
      </c>
      <c r="Y1747" s="108">
        <v>4340</v>
      </c>
      <c r="Z1747" s="108">
        <v>9251101</v>
      </c>
      <c r="AA1747" s="139">
        <v>1.3270012261538283E-4</v>
      </c>
      <c r="AB1747" s="99" t="s">
        <v>2877</v>
      </c>
    </row>
    <row r="1748" spans="1:28" ht="15" customHeight="1" x14ac:dyDescent="0.25">
      <c r="A1748" s="97" t="s">
        <v>2007</v>
      </c>
      <c r="B1748" s="98">
        <v>3</v>
      </c>
      <c r="C1748" s="99" t="s">
        <v>1562</v>
      </c>
      <c r="D1748" s="97" t="s">
        <v>521</v>
      </c>
      <c r="E1748" s="97" t="s">
        <v>4</v>
      </c>
      <c r="F1748" s="100" t="s">
        <v>5</v>
      </c>
      <c r="G1748" s="97" t="s">
        <v>1288</v>
      </c>
      <c r="H1748" s="101">
        <v>43647</v>
      </c>
      <c r="I1748" s="101">
        <v>43748</v>
      </c>
      <c r="J1748" s="102" t="s">
        <v>6</v>
      </c>
      <c r="K1748" s="103" t="s">
        <v>7</v>
      </c>
      <c r="L1748" s="104" t="s">
        <v>8</v>
      </c>
      <c r="M1748" s="105">
        <v>0</v>
      </c>
      <c r="N1748" s="106">
        <v>130028.46</v>
      </c>
      <c r="O1748" s="103" t="s">
        <v>85</v>
      </c>
      <c r="P1748" s="101">
        <v>43748</v>
      </c>
      <c r="Q1748" s="103" t="s">
        <v>84</v>
      </c>
      <c r="R1748" s="106">
        <v>130028.46</v>
      </c>
      <c r="S1748" s="102"/>
      <c r="T1748" s="104"/>
      <c r="U1748" s="102" t="s">
        <v>11</v>
      </c>
      <c r="V1748" s="102" t="s">
        <v>12</v>
      </c>
      <c r="W1748" s="102" t="s">
        <v>13</v>
      </c>
      <c r="X1748" s="102" t="s">
        <v>14</v>
      </c>
      <c r="Y1748" s="108">
        <v>4300</v>
      </c>
      <c r="Z1748" s="108">
        <v>9251101</v>
      </c>
      <c r="AA1748" s="139">
        <v>2.9928179459342636E-2</v>
      </c>
      <c r="AB1748" s="99" t="s">
        <v>2877</v>
      </c>
    </row>
    <row r="1749" spans="1:28" ht="15" customHeight="1" x14ac:dyDescent="0.25">
      <c r="A1749" s="97" t="s">
        <v>2007</v>
      </c>
      <c r="B1749" s="98">
        <v>3</v>
      </c>
      <c r="C1749" s="99" t="s">
        <v>1562</v>
      </c>
      <c r="D1749" s="97" t="s">
        <v>521</v>
      </c>
      <c r="E1749" s="97" t="s">
        <v>4</v>
      </c>
      <c r="F1749" s="100" t="s">
        <v>5</v>
      </c>
      <c r="G1749" s="97" t="s">
        <v>1288</v>
      </c>
      <c r="H1749" s="101">
        <v>43647</v>
      </c>
      <c r="I1749" s="101">
        <v>43748</v>
      </c>
      <c r="J1749" s="102" t="s">
        <v>6</v>
      </c>
      <c r="K1749" s="103" t="s">
        <v>7</v>
      </c>
      <c r="L1749" s="104" t="s">
        <v>8</v>
      </c>
      <c r="M1749" s="105">
        <v>0</v>
      </c>
      <c r="N1749" s="106">
        <v>502.5</v>
      </c>
      <c r="O1749" s="103" t="s">
        <v>85</v>
      </c>
      <c r="P1749" s="101">
        <v>43748</v>
      </c>
      <c r="Q1749" s="103" t="s">
        <v>84</v>
      </c>
      <c r="R1749" s="106">
        <v>502.5</v>
      </c>
      <c r="S1749" s="102"/>
      <c r="T1749" s="104"/>
      <c r="U1749" s="102" t="s">
        <v>11</v>
      </c>
      <c r="V1749" s="102" t="s">
        <v>12</v>
      </c>
      <c r="W1749" s="102" t="s">
        <v>13</v>
      </c>
      <c r="X1749" s="102" t="s">
        <v>14</v>
      </c>
      <c r="Y1749" s="108">
        <v>4340</v>
      </c>
      <c r="Z1749" s="108">
        <v>9251101</v>
      </c>
      <c r="AA1749" s="139">
        <v>1.1565860411112824E-4</v>
      </c>
      <c r="AB1749" s="99" t="s">
        <v>2877</v>
      </c>
    </row>
    <row r="1750" spans="1:28" ht="15" customHeight="1" x14ac:dyDescent="0.25">
      <c r="A1750" s="97" t="s">
        <v>2007</v>
      </c>
      <c r="B1750" s="98">
        <v>3</v>
      </c>
      <c r="C1750" s="99" t="s">
        <v>1562</v>
      </c>
      <c r="D1750" s="97" t="s">
        <v>521</v>
      </c>
      <c r="E1750" s="97" t="s">
        <v>4</v>
      </c>
      <c r="F1750" s="100" t="s">
        <v>5</v>
      </c>
      <c r="G1750" s="97" t="s">
        <v>1288</v>
      </c>
      <c r="H1750" s="101">
        <v>43647</v>
      </c>
      <c r="I1750" s="101">
        <v>43748</v>
      </c>
      <c r="J1750" s="102" t="s">
        <v>6</v>
      </c>
      <c r="K1750" s="103" t="s">
        <v>7</v>
      </c>
      <c r="L1750" s="104" t="s">
        <v>8</v>
      </c>
      <c r="M1750" s="105">
        <v>0</v>
      </c>
      <c r="N1750" s="106">
        <v>1005</v>
      </c>
      <c r="O1750" s="103" t="s">
        <v>85</v>
      </c>
      <c r="P1750" s="101">
        <v>43748</v>
      </c>
      <c r="Q1750" s="103" t="s">
        <v>84</v>
      </c>
      <c r="R1750" s="106">
        <v>1005</v>
      </c>
      <c r="S1750" s="102"/>
      <c r="T1750" s="104"/>
      <c r="U1750" s="102" t="s">
        <v>11</v>
      </c>
      <c r="V1750" s="102" t="s">
        <v>12</v>
      </c>
      <c r="W1750" s="102" t="s">
        <v>13</v>
      </c>
      <c r="X1750" s="102" t="s">
        <v>14</v>
      </c>
      <c r="Y1750" s="108">
        <v>4340</v>
      </c>
      <c r="Z1750" s="108">
        <v>9251101</v>
      </c>
      <c r="AA1750" s="139">
        <v>2.3131720822225648E-4</v>
      </c>
      <c r="AB1750" s="99" t="s">
        <v>2877</v>
      </c>
    </row>
    <row r="1751" spans="1:28" ht="15" customHeight="1" x14ac:dyDescent="0.25">
      <c r="A1751" s="97" t="s">
        <v>2007</v>
      </c>
      <c r="B1751" s="98">
        <v>3</v>
      </c>
      <c r="C1751" s="99" t="s">
        <v>1562</v>
      </c>
      <c r="D1751" s="97" t="s">
        <v>521</v>
      </c>
      <c r="E1751" s="97" t="s">
        <v>4</v>
      </c>
      <c r="F1751" s="100" t="s">
        <v>5</v>
      </c>
      <c r="G1751" s="97" t="s">
        <v>1288</v>
      </c>
      <c r="H1751" s="101">
        <v>43647</v>
      </c>
      <c r="I1751" s="101">
        <v>43748</v>
      </c>
      <c r="J1751" s="102" t="s">
        <v>6</v>
      </c>
      <c r="K1751" s="103" t="s">
        <v>7</v>
      </c>
      <c r="L1751" s="104" t="s">
        <v>8</v>
      </c>
      <c r="M1751" s="105">
        <v>0</v>
      </c>
      <c r="N1751" s="106">
        <v>1675</v>
      </c>
      <c r="O1751" s="103" t="s">
        <v>85</v>
      </c>
      <c r="P1751" s="101">
        <v>43748</v>
      </c>
      <c r="Q1751" s="103" t="s">
        <v>84</v>
      </c>
      <c r="R1751" s="106">
        <v>1675</v>
      </c>
      <c r="S1751" s="102"/>
      <c r="T1751" s="104"/>
      <c r="U1751" s="102" t="s">
        <v>11</v>
      </c>
      <c r="V1751" s="102" t="s">
        <v>12</v>
      </c>
      <c r="W1751" s="102" t="s">
        <v>13</v>
      </c>
      <c r="X1751" s="102" t="s">
        <v>14</v>
      </c>
      <c r="Y1751" s="108">
        <v>4340</v>
      </c>
      <c r="Z1751" s="108">
        <v>9251101</v>
      </c>
      <c r="AA1751" s="139">
        <v>3.8552868037042748E-4</v>
      </c>
      <c r="AB1751" s="99" t="s">
        <v>2877</v>
      </c>
    </row>
    <row r="1752" spans="1:28" ht="15" customHeight="1" x14ac:dyDescent="0.25">
      <c r="A1752" s="97" t="s">
        <v>2007</v>
      </c>
      <c r="B1752" s="98">
        <v>3</v>
      </c>
      <c r="C1752" s="99" t="s">
        <v>1562</v>
      </c>
      <c r="D1752" s="97" t="s">
        <v>521</v>
      </c>
      <c r="E1752" s="97" t="s">
        <v>4</v>
      </c>
      <c r="F1752" s="100" t="s">
        <v>5</v>
      </c>
      <c r="G1752" s="97" t="s">
        <v>1288</v>
      </c>
      <c r="H1752" s="101">
        <v>43647</v>
      </c>
      <c r="I1752" s="101">
        <v>43748</v>
      </c>
      <c r="J1752" s="102" t="s">
        <v>6</v>
      </c>
      <c r="K1752" s="103" t="s">
        <v>7</v>
      </c>
      <c r="L1752" s="104" t="s">
        <v>8</v>
      </c>
      <c r="M1752" s="105">
        <v>0</v>
      </c>
      <c r="N1752" s="106">
        <v>3182.5</v>
      </c>
      <c r="O1752" s="103" t="s">
        <v>85</v>
      </c>
      <c r="P1752" s="101">
        <v>43748</v>
      </c>
      <c r="Q1752" s="103" t="s">
        <v>84</v>
      </c>
      <c r="R1752" s="106">
        <v>3182.5</v>
      </c>
      <c r="S1752" s="102"/>
      <c r="T1752" s="104"/>
      <c r="U1752" s="102" t="s">
        <v>11</v>
      </c>
      <c r="V1752" s="102" t="s">
        <v>12</v>
      </c>
      <c r="W1752" s="102" t="s">
        <v>13</v>
      </c>
      <c r="X1752" s="102" t="s">
        <v>14</v>
      </c>
      <c r="Y1752" s="108">
        <v>4340</v>
      </c>
      <c r="Z1752" s="108">
        <v>9251101</v>
      </c>
      <c r="AA1752" s="139">
        <v>7.3250449270381214E-4</v>
      </c>
      <c r="AB1752" s="99" t="s">
        <v>2877</v>
      </c>
    </row>
    <row r="1753" spans="1:28" ht="15" customHeight="1" x14ac:dyDescent="0.25">
      <c r="A1753" s="97" t="s">
        <v>2007</v>
      </c>
      <c r="B1753" s="98">
        <v>3</v>
      </c>
      <c r="C1753" s="99" t="s">
        <v>1562</v>
      </c>
      <c r="D1753" s="97" t="s">
        <v>521</v>
      </c>
      <c r="E1753" s="97" t="s">
        <v>4</v>
      </c>
      <c r="F1753" s="100" t="s">
        <v>5</v>
      </c>
      <c r="G1753" s="97" t="s">
        <v>1288</v>
      </c>
      <c r="H1753" s="101">
        <v>43647</v>
      </c>
      <c r="I1753" s="101">
        <v>43748</v>
      </c>
      <c r="J1753" s="102" t="s">
        <v>6</v>
      </c>
      <c r="K1753" s="103" t="s">
        <v>7</v>
      </c>
      <c r="L1753" s="104" t="s">
        <v>8</v>
      </c>
      <c r="M1753" s="105">
        <v>0</v>
      </c>
      <c r="N1753" s="106">
        <v>3899.4</v>
      </c>
      <c r="O1753" s="103" t="s">
        <v>85</v>
      </c>
      <c r="P1753" s="101">
        <v>43748</v>
      </c>
      <c r="Q1753" s="103" t="s">
        <v>84</v>
      </c>
      <c r="R1753" s="106">
        <v>3899.4</v>
      </c>
      <c r="S1753" s="102"/>
      <c r="T1753" s="104"/>
      <c r="U1753" s="102" t="s">
        <v>11</v>
      </c>
      <c r="V1753" s="102" t="s">
        <v>12</v>
      </c>
      <c r="W1753" s="102" t="s">
        <v>13</v>
      </c>
      <c r="X1753" s="102" t="s">
        <v>14</v>
      </c>
      <c r="Y1753" s="108">
        <v>4340</v>
      </c>
      <c r="Z1753" s="108">
        <v>9251101</v>
      </c>
      <c r="AA1753" s="139">
        <v>8.9751076790235511E-4</v>
      </c>
      <c r="AB1753" s="99" t="s">
        <v>2877</v>
      </c>
    </row>
    <row r="1754" spans="1:28" ht="15" customHeight="1" x14ac:dyDescent="0.25">
      <c r="A1754" s="97" t="s">
        <v>2007</v>
      </c>
      <c r="B1754" s="98">
        <v>3</v>
      </c>
      <c r="C1754" s="99" t="s">
        <v>1562</v>
      </c>
      <c r="D1754" s="97" t="s">
        <v>521</v>
      </c>
      <c r="E1754" s="97" t="s">
        <v>4</v>
      </c>
      <c r="F1754" s="100" t="s">
        <v>5</v>
      </c>
      <c r="G1754" s="97" t="s">
        <v>1288</v>
      </c>
      <c r="H1754" s="101">
        <v>43647</v>
      </c>
      <c r="I1754" s="101">
        <v>43748</v>
      </c>
      <c r="J1754" s="102" t="s">
        <v>6</v>
      </c>
      <c r="K1754" s="103" t="s">
        <v>7</v>
      </c>
      <c r="L1754" s="104" t="s">
        <v>8</v>
      </c>
      <c r="M1754" s="105">
        <v>0</v>
      </c>
      <c r="N1754" s="106">
        <v>10730.05</v>
      </c>
      <c r="O1754" s="103" t="s">
        <v>85</v>
      </c>
      <c r="P1754" s="101">
        <v>43748</v>
      </c>
      <c r="Q1754" s="103" t="s">
        <v>84</v>
      </c>
      <c r="R1754" s="106">
        <v>10730.05</v>
      </c>
      <c r="S1754" s="102"/>
      <c r="T1754" s="104"/>
      <c r="U1754" s="102" t="s">
        <v>11</v>
      </c>
      <c r="V1754" s="102" t="s">
        <v>12</v>
      </c>
      <c r="W1754" s="102" t="s">
        <v>13</v>
      </c>
      <c r="X1754" s="102" t="s">
        <v>14</v>
      </c>
      <c r="Y1754" s="108">
        <v>4340</v>
      </c>
      <c r="Z1754" s="108">
        <v>9251101</v>
      </c>
      <c r="AA1754" s="139">
        <v>2.4696967264529581E-3</v>
      </c>
      <c r="AB1754" s="99" t="s">
        <v>2877</v>
      </c>
    </row>
    <row r="1755" spans="1:28" ht="15" customHeight="1" x14ac:dyDescent="0.25">
      <c r="A1755" s="97" t="s">
        <v>2007</v>
      </c>
      <c r="B1755" s="98">
        <v>3</v>
      </c>
      <c r="C1755" s="99" t="s">
        <v>1562</v>
      </c>
      <c r="D1755" s="97" t="s">
        <v>521</v>
      </c>
      <c r="E1755" s="97" t="s">
        <v>4</v>
      </c>
      <c r="F1755" s="100" t="s">
        <v>5</v>
      </c>
      <c r="G1755" s="97" t="s">
        <v>1288</v>
      </c>
      <c r="H1755" s="101">
        <v>43647</v>
      </c>
      <c r="I1755" s="101">
        <v>43760</v>
      </c>
      <c r="J1755" s="102" t="s">
        <v>6</v>
      </c>
      <c r="K1755" s="103" t="s">
        <v>98</v>
      </c>
      <c r="L1755" s="104" t="s">
        <v>2165</v>
      </c>
      <c r="M1755" s="105">
        <v>0</v>
      </c>
      <c r="N1755" s="106">
        <v>15525.78</v>
      </c>
      <c r="O1755" s="103" t="s">
        <v>119</v>
      </c>
      <c r="P1755" s="101">
        <v>43760</v>
      </c>
      <c r="Q1755" s="103" t="s">
        <v>104</v>
      </c>
      <c r="R1755" s="106">
        <v>15525.78</v>
      </c>
      <c r="S1755" s="102"/>
      <c r="T1755" s="104"/>
      <c r="U1755" s="102" t="s">
        <v>11</v>
      </c>
      <c r="V1755" s="102" t="s">
        <v>12</v>
      </c>
      <c r="W1755" s="102" t="s">
        <v>13</v>
      </c>
      <c r="X1755" s="102" t="s">
        <v>14</v>
      </c>
      <c r="Y1755" s="108">
        <v>4300</v>
      </c>
      <c r="Z1755" s="108">
        <v>9251101</v>
      </c>
      <c r="AA1755" s="139">
        <v>5.5339565656170988E-3</v>
      </c>
      <c r="AB1755" s="99" t="s">
        <v>2878</v>
      </c>
    </row>
    <row r="1756" spans="1:28" ht="15" customHeight="1" x14ac:dyDescent="0.25">
      <c r="A1756" s="97" t="s">
        <v>2007</v>
      </c>
      <c r="B1756" s="98">
        <v>3</v>
      </c>
      <c r="C1756" s="99" t="s">
        <v>1562</v>
      </c>
      <c r="D1756" s="97" t="s">
        <v>521</v>
      </c>
      <c r="E1756" s="97" t="s">
        <v>4</v>
      </c>
      <c r="F1756" s="100" t="s">
        <v>5</v>
      </c>
      <c r="G1756" s="97" t="s">
        <v>1288</v>
      </c>
      <c r="H1756" s="101">
        <v>43647</v>
      </c>
      <c r="I1756" s="101">
        <v>43760</v>
      </c>
      <c r="J1756" s="102" t="s">
        <v>6</v>
      </c>
      <c r="K1756" s="103" t="s">
        <v>98</v>
      </c>
      <c r="L1756" s="104" t="s">
        <v>2165</v>
      </c>
      <c r="M1756" s="105">
        <v>0</v>
      </c>
      <c r="N1756" s="106">
        <v>120</v>
      </c>
      <c r="O1756" s="103" t="s">
        <v>119</v>
      </c>
      <c r="P1756" s="101">
        <v>43760</v>
      </c>
      <c r="Q1756" s="103" t="s">
        <v>104</v>
      </c>
      <c r="R1756" s="106">
        <v>120</v>
      </c>
      <c r="S1756" s="102"/>
      <c r="T1756" s="104"/>
      <c r="U1756" s="102" t="s">
        <v>11</v>
      </c>
      <c r="V1756" s="102" t="s">
        <v>12</v>
      </c>
      <c r="W1756" s="102" t="s">
        <v>13</v>
      </c>
      <c r="X1756" s="102" t="s">
        <v>14</v>
      </c>
      <c r="Y1756" s="108">
        <v>4340</v>
      </c>
      <c r="Z1756" s="108">
        <v>9251101</v>
      </c>
      <c r="AA1756" s="139">
        <v>4.277239455113056E-5</v>
      </c>
      <c r="AB1756" s="99" t="s">
        <v>2878</v>
      </c>
    </row>
    <row r="1757" spans="1:28" ht="15" customHeight="1" x14ac:dyDescent="0.25">
      <c r="A1757" s="97" t="s">
        <v>2007</v>
      </c>
      <c r="B1757" s="98">
        <v>3</v>
      </c>
      <c r="C1757" s="99" t="s">
        <v>1562</v>
      </c>
      <c r="D1757" s="97" t="s">
        <v>521</v>
      </c>
      <c r="E1757" s="97" t="s">
        <v>4</v>
      </c>
      <c r="F1757" s="100" t="s">
        <v>5</v>
      </c>
      <c r="G1757" s="97" t="s">
        <v>1288</v>
      </c>
      <c r="H1757" s="101">
        <v>43647</v>
      </c>
      <c r="I1757" s="101">
        <v>43760</v>
      </c>
      <c r="J1757" s="102" t="s">
        <v>6</v>
      </c>
      <c r="K1757" s="103" t="s">
        <v>98</v>
      </c>
      <c r="L1757" s="104" t="s">
        <v>2165</v>
      </c>
      <c r="M1757" s="105">
        <v>0</v>
      </c>
      <c r="N1757" s="106">
        <v>200</v>
      </c>
      <c r="O1757" s="103" t="s">
        <v>119</v>
      </c>
      <c r="P1757" s="101">
        <v>43760</v>
      </c>
      <c r="Q1757" s="103" t="s">
        <v>104</v>
      </c>
      <c r="R1757" s="106">
        <v>200</v>
      </c>
      <c r="S1757" s="102"/>
      <c r="T1757" s="104"/>
      <c r="U1757" s="102" t="s">
        <v>11</v>
      </c>
      <c r="V1757" s="102" t="s">
        <v>12</v>
      </c>
      <c r="W1757" s="102" t="s">
        <v>13</v>
      </c>
      <c r="X1757" s="102" t="s">
        <v>14</v>
      </c>
      <c r="Y1757" s="108">
        <v>4340</v>
      </c>
      <c r="Z1757" s="108">
        <v>9251101</v>
      </c>
      <c r="AA1757" s="139">
        <v>7.1287324251884264E-5</v>
      </c>
      <c r="AB1757" s="99" t="s">
        <v>2878</v>
      </c>
    </row>
    <row r="1758" spans="1:28" ht="15" customHeight="1" x14ac:dyDescent="0.25">
      <c r="A1758" s="97" t="s">
        <v>2007</v>
      </c>
      <c r="B1758" s="98">
        <v>3</v>
      </c>
      <c r="C1758" s="99" t="s">
        <v>1562</v>
      </c>
      <c r="D1758" s="97" t="s">
        <v>521</v>
      </c>
      <c r="E1758" s="97" t="s">
        <v>4</v>
      </c>
      <c r="F1758" s="100" t="s">
        <v>5</v>
      </c>
      <c r="G1758" s="97" t="s">
        <v>1288</v>
      </c>
      <c r="H1758" s="101">
        <v>43647</v>
      </c>
      <c r="I1758" s="101">
        <v>43760</v>
      </c>
      <c r="J1758" s="102" t="s">
        <v>6</v>
      </c>
      <c r="K1758" s="103" t="s">
        <v>98</v>
      </c>
      <c r="L1758" s="104" t="s">
        <v>2165</v>
      </c>
      <c r="M1758" s="105">
        <v>0</v>
      </c>
      <c r="N1758" s="106">
        <v>380</v>
      </c>
      <c r="O1758" s="103" t="s">
        <v>119</v>
      </c>
      <c r="P1758" s="101">
        <v>43760</v>
      </c>
      <c r="Q1758" s="103" t="s">
        <v>104</v>
      </c>
      <c r="R1758" s="106">
        <v>380</v>
      </c>
      <c r="S1758" s="102"/>
      <c r="T1758" s="104"/>
      <c r="U1758" s="102" t="s">
        <v>11</v>
      </c>
      <c r="V1758" s="102" t="s">
        <v>12</v>
      </c>
      <c r="W1758" s="102" t="s">
        <v>13</v>
      </c>
      <c r="X1758" s="102" t="s">
        <v>14</v>
      </c>
      <c r="Y1758" s="108">
        <v>4340</v>
      </c>
      <c r="Z1758" s="108">
        <v>9251101</v>
      </c>
      <c r="AA1758" s="139">
        <v>1.3544591607858011E-4</v>
      </c>
      <c r="AB1758" s="99" t="s">
        <v>2878</v>
      </c>
    </row>
    <row r="1759" spans="1:28" ht="15" customHeight="1" x14ac:dyDescent="0.25">
      <c r="A1759" s="97" t="s">
        <v>2007</v>
      </c>
      <c r="B1759" s="98">
        <v>3</v>
      </c>
      <c r="C1759" s="99" t="s">
        <v>1562</v>
      </c>
      <c r="D1759" s="97" t="s">
        <v>521</v>
      </c>
      <c r="E1759" s="97" t="s">
        <v>4</v>
      </c>
      <c r="F1759" s="100" t="s">
        <v>5</v>
      </c>
      <c r="G1759" s="97" t="s">
        <v>1288</v>
      </c>
      <c r="H1759" s="101">
        <v>43647</v>
      </c>
      <c r="I1759" s="101">
        <v>43760</v>
      </c>
      <c r="J1759" s="102" t="s">
        <v>6</v>
      </c>
      <c r="K1759" s="103" t="s">
        <v>98</v>
      </c>
      <c r="L1759" s="104" t="s">
        <v>2165</v>
      </c>
      <c r="M1759" s="105">
        <v>0</v>
      </c>
      <c r="N1759" s="106">
        <v>465.6</v>
      </c>
      <c r="O1759" s="103" t="s">
        <v>119</v>
      </c>
      <c r="P1759" s="101">
        <v>43760</v>
      </c>
      <c r="Q1759" s="103" t="s">
        <v>104</v>
      </c>
      <c r="R1759" s="106">
        <v>465.6</v>
      </c>
      <c r="S1759" s="102"/>
      <c r="T1759" s="104"/>
      <c r="U1759" s="102" t="s">
        <v>11</v>
      </c>
      <c r="V1759" s="102" t="s">
        <v>12</v>
      </c>
      <c r="W1759" s="102" t="s">
        <v>13</v>
      </c>
      <c r="X1759" s="102" t="s">
        <v>14</v>
      </c>
      <c r="Y1759" s="108">
        <v>4340</v>
      </c>
      <c r="Z1759" s="108">
        <v>9251101</v>
      </c>
      <c r="AA1759" s="139">
        <v>1.6595689085838658E-4</v>
      </c>
      <c r="AB1759" s="99" t="s">
        <v>2878</v>
      </c>
    </row>
    <row r="1760" spans="1:28" ht="15" customHeight="1" x14ac:dyDescent="0.25">
      <c r="A1760" s="97" t="s">
        <v>2007</v>
      </c>
      <c r="B1760" s="98">
        <v>3</v>
      </c>
      <c r="C1760" s="99" t="s">
        <v>1562</v>
      </c>
      <c r="D1760" s="97" t="s">
        <v>521</v>
      </c>
      <c r="E1760" s="97" t="s">
        <v>4</v>
      </c>
      <c r="F1760" s="100" t="s">
        <v>5</v>
      </c>
      <c r="G1760" s="97" t="s">
        <v>1288</v>
      </c>
      <c r="H1760" s="101">
        <v>43647</v>
      </c>
      <c r="I1760" s="101">
        <v>43760</v>
      </c>
      <c r="J1760" s="102" t="s">
        <v>6</v>
      </c>
      <c r="K1760" s="103" t="s">
        <v>98</v>
      </c>
      <c r="L1760" s="104" t="s">
        <v>2165</v>
      </c>
      <c r="M1760" s="105">
        <v>0</v>
      </c>
      <c r="N1760" s="106">
        <v>1281.2</v>
      </c>
      <c r="O1760" s="103" t="s">
        <v>119</v>
      </c>
      <c r="P1760" s="101">
        <v>43760</v>
      </c>
      <c r="Q1760" s="103" t="s">
        <v>104</v>
      </c>
      <c r="R1760" s="106">
        <v>1281.2</v>
      </c>
      <c r="S1760" s="102"/>
      <c r="T1760" s="104"/>
      <c r="U1760" s="102" t="s">
        <v>11</v>
      </c>
      <c r="V1760" s="102" t="s">
        <v>12</v>
      </c>
      <c r="W1760" s="102" t="s">
        <v>13</v>
      </c>
      <c r="X1760" s="102" t="s">
        <v>14</v>
      </c>
      <c r="Y1760" s="108">
        <v>4340</v>
      </c>
      <c r="Z1760" s="108">
        <v>9251101</v>
      </c>
      <c r="AA1760" s="139">
        <v>4.5666659915757061E-4</v>
      </c>
      <c r="AB1760" s="99" t="s">
        <v>2878</v>
      </c>
    </row>
    <row r="1761" spans="1:28" ht="15" customHeight="1" x14ac:dyDescent="0.25">
      <c r="A1761" s="97" t="s">
        <v>2007</v>
      </c>
      <c r="B1761" s="98">
        <v>3</v>
      </c>
      <c r="C1761" s="99" t="s">
        <v>1562</v>
      </c>
      <c r="D1761" s="97" t="s">
        <v>521</v>
      </c>
      <c r="E1761" s="97" t="s">
        <v>4</v>
      </c>
      <c r="F1761" s="100" t="s">
        <v>5</v>
      </c>
      <c r="G1761" s="97" t="s">
        <v>1288</v>
      </c>
      <c r="H1761" s="101">
        <v>43647</v>
      </c>
      <c r="I1761" s="101">
        <v>43760</v>
      </c>
      <c r="J1761" s="102" t="s">
        <v>6</v>
      </c>
      <c r="K1761" s="103" t="s">
        <v>98</v>
      </c>
      <c r="L1761" s="104" t="s">
        <v>2165</v>
      </c>
      <c r="M1761" s="105">
        <v>0</v>
      </c>
      <c r="N1761" s="106">
        <v>60</v>
      </c>
      <c r="O1761" s="103" t="s">
        <v>119</v>
      </c>
      <c r="P1761" s="101">
        <v>43760</v>
      </c>
      <c r="Q1761" s="103" t="s">
        <v>104</v>
      </c>
      <c r="R1761" s="106">
        <v>60</v>
      </c>
      <c r="S1761" s="102"/>
      <c r="T1761" s="104"/>
      <c r="U1761" s="102" t="s">
        <v>11</v>
      </c>
      <c r="V1761" s="102" t="s">
        <v>12</v>
      </c>
      <c r="W1761" s="102" t="s">
        <v>13</v>
      </c>
      <c r="X1761" s="102" t="s">
        <v>14</v>
      </c>
      <c r="Y1761" s="108">
        <v>4340</v>
      </c>
      <c r="Z1761" s="108">
        <v>9251101</v>
      </c>
      <c r="AA1761" s="139">
        <v>2.138619727556528E-5</v>
      </c>
      <c r="AB1761" s="99" t="s">
        <v>2878</v>
      </c>
    </row>
    <row r="1762" spans="1:28" ht="15" customHeight="1" x14ac:dyDescent="0.25">
      <c r="A1762" s="97" t="s">
        <v>2007</v>
      </c>
      <c r="B1762" s="98">
        <v>3</v>
      </c>
      <c r="C1762" s="99" t="s">
        <v>1562</v>
      </c>
      <c r="D1762" s="97" t="s">
        <v>521</v>
      </c>
      <c r="E1762" s="97" t="s">
        <v>4</v>
      </c>
      <c r="F1762" s="100" t="s">
        <v>5</v>
      </c>
      <c r="G1762" s="97" t="s">
        <v>1287</v>
      </c>
      <c r="H1762" s="101">
        <v>43647</v>
      </c>
      <c r="I1762" s="101">
        <v>43731</v>
      </c>
      <c r="J1762" s="102" t="s">
        <v>6</v>
      </c>
      <c r="K1762" s="103" t="s">
        <v>153</v>
      </c>
      <c r="L1762" s="104" t="s">
        <v>154</v>
      </c>
      <c r="M1762" s="105">
        <v>0</v>
      </c>
      <c r="N1762" s="106">
        <v>1300.32</v>
      </c>
      <c r="O1762" s="103" t="s">
        <v>165</v>
      </c>
      <c r="P1762" s="101">
        <v>43731</v>
      </c>
      <c r="Q1762" s="103" t="s">
        <v>156</v>
      </c>
      <c r="R1762" s="106">
        <v>1300.32</v>
      </c>
      <c r="S1762" s="102"/>
      <c r="T1762" s="104"/>
      <c r="U1762" s="102" t="s">
        <v>11</v>
      </c>
      <c r="V1762" s="102" t="s">
        <v>12</v>
      </c>
      <c r="W1762" s="102" t="s">
        <v>13</v>
      </c>
      <c r="X1762" s="102" t="s">
        <v>14</v>
      </c>
      <c r="Y1762" s="108">
        <v>4400</v>
      </c>
      <c r="Z1762" s="108">
        <v>9251101</v>
      </c>
      <c r="AA1762" s="139">
        <v>1.4267996540972046E-2</v>
      </c>
      <c r="AB1762" s="99" t="s">
        <v>1477</v>
      </c>
    </row>
    <row r="1763" spans="1:28" ht="15" customHeight="1" x14ac:dyDescent="0.25">
      <c r="A1763" s="97" t="s">
        <v>2007</v>
      </c>
      <c r="B1763" s="98">
        <v>3</v>
      </c>
      <c r="C1763" s="99" t="s">
        <v>1562</v>
      </c>
      <c r="D1763" s="97" t="s">
        <v>521</v>
      </c>
      <c r="E1763" s="97" t="s">
        <v>4</v>
      </c>
      <c r="F1763" s="100" t="s">
        <v>5</v>
      </c>
      <c r="G1763" s="97" t="s">
        <v>1287</v>
      </c>
      <c r="H1763" s="101">
        <v>43647</v>
      </c>
      <c r="I1763" s="101">
        <v>43760</v>
      </c>
      <c r="J1763" s="102" t="s">
        <v>6</v>
      </c>
      <c r="K1763" s="103" t="s">
        <v>153</v>
      </c>
      <c r="L1763" s="104" t="s">
        <v>154</v>
      </c>
      <c r="M1763" s="105">
        <v>0</v>
      </c>
      <c r="N1763" s="106">
        <v>1300.32</v>
      </c>
      <c r="O1763" s="103" t="s">
        <v>178</v>
      </c>
      <c r="P1763" s="101">
        <v>43760</v>
      </c>
      <c r="Q1763" s="103" t="s">
        <v>104</v>
      </c>
      <c r="R1763" s="106">
        <v>1300.32</v>
      </c>
      <c r="S1763" s="102"/>
      <c r="T1763" s="104"/>
      <c r="U1763" s="102" t="s">
        <v>11</v>
      </c>
      <c r="V1763" s="102" t="s">
        <v>12</v>
      </c>
      <c r="W1763" s="102" t="s">
        <v>13</v>
      </c>
      <c r="X1763" s="102" t="s">
        <v>14</v>
      </c>
      <c r="Y1763" s="108">
        <v>4400</v>
      </c>
      <c r="Z1763" s="108">
        <v>9251101</v>
      </c>
      <c r="AA1763" s="109">
        <v>1.4267996540972046E-2</v>
      </c>
      <c r="AB1763" s="99" t="s">
        <v>1477</v>
      </c>
    </row>
    <row r="1764" spans="1:28" ht="15" customHeight="1" x14ac:dyDescent="0.25">
      <c r="A1764" s="97" t="s">
        <v>2007</v>
      </c>
      <c r="B1764" s="98">
        <v>3</v>
      </c>
      <c r="C1764" s="99" t="s">
        <v>1562</v>
      </c>
      <c r="D1764" s="97" t="s">
        <v>521</v>
      </c>
      <c r="E1764" s="97" t="s">
        <v>4</v>
      </c>
      <c r="F1764" s="100" t="s">
        <v>5</v>
      </c>
      <c r="G1764" s="97" t="s">
        <v>1287</v>
      </c>
      <c r="H1764" s="101">
        <v>43647</v>
      </c>
      <c r="I1764" s="101">
        <v>43746</v>
      </c>
      <c r="J1764" s="102" t="s">
        <v>6</v>
      </c>
      <c r="K1764" s="103" t="s">
        <v>179</v>
      </c>
      <c r="L1764" s="104" t="s">
        <v>180</v>
      </c>
      <c r="M1764" s="105">
        <v>0</v>
      </c>
      <c r="N1764" s="106">
        <v>13003.23</v>
      </c>
      <c r="O1764" s="103" t="s">
        <v>192</v>
      </c>
      <c r="P1764" s="101">
        <v>43746</v>
      </c>
      <c r="Q1764" s="103" t="s">
        <v>10</v>
      </c>
      <c r="R1764" s="106">
        <v>13003.23</v>
      </c>
      <c r="S1764" s="102"/>
      <c r="T1764" s="104"/>
      <c r="U1764" s="102" t="s">
        <v>11</v>
      </c>
      <c r="V1764" s="102" t="s">
        <v>12</v>
      </c>
      <c r="W1764" s="102" t="s">
        <v>13</v>
      </c>
      <c r="X1764" s="102" t="s">
        <v>14</v>
      </c>
      <c r="Y1764" s="108">
        <v>4400</v>
      </c>
      <c r="Z1764" s="108">
        <v>9251101</v>
      </c>
      <c r="AA1764" s="139">
        <v>1.638681267386579E-2</v>
      </c>
      <c r="AB1764" s="99" t="s">
        <v>1504</v>
      </c>
    </row>
    <row r="1765" spans="1:28" ht="15" customHeight="1" x14ac:dyDescent="0.25">
      <c r="A1765" s="97" t="s">
        <v>2807</v>
      </c>
      <c r="B1765" s="98">
        <v>3</v>
      </c>
      <c r="C1765" s="111" t="s">
        <v>1565</v>
      </c>
      <c r="D1765" s="99" t="s">
        <v>521</v>
      </c>
      <c r="E1765" s="97" t="s">
        <v>4</v>
      </c>
      <c r="F1765" s="100" t="s">
        <v>284</v>
      </c>
      <c r="G1765" s="111" t="s">
        <v>285</v>
      </c>
      <c r="H1765" s="101">
        <v>44378</v>
      </c>
      <c r="I1765" s="101">
        <v>44447</v>
      </c>
      <c r="J1765" s="102" t="s">
        <v>2726</v>
      </c>
      <c r="K1765" s="103"/>
      <c r="L1765" s="104" t="s">
        <v>2929</v>
      </c>
      <c r="M1765" s="105">
        <v>0</v>
      </c>
      <c r="N1765" s="106">
        <v>800</v>
      </c>
      <c r="O1765" s="103">
        <v>100653</v>
      </c>
      <c r="P1765" s="101">
        <v>44447</v>
      </c>
      <c r="Q1765" s="103" t="s">
        <v>2939</v>
      </c>
      <c r="R1765" s="106">
        <v>800</v>
      </c>
      <c r="S1765" s="102"/>
      <c r="T1765" s="104"/>
      <c r="U1765" s="102" t="s">
        <v>11</v>
      </c>
      <c r="V1765" s="102" t="s">
        <v>12</v>
      </c>
      <c r="W1765" s="102" t="s">
        <v>13</v>
      </c>
      <c r="X1765" s="102" t="s">
        <v>14</v>
      </c>
      <c r="Y1765" s="108">
        <v>5800</v>
      </c>
      <c r="Z1765" s="108">
        <v>9251101</v>
      </c>
      <c r="AA1765" s="138">
        <v>4.3735683397387885E-4</v>
      </c>
      <c r="AB1765" s="111" t="s">
        <v>2808</v>
      </c>
    </row>
    <row r="1766" spans="1:28" ht="15" customHeight="1" x14ac:dyDescent="0.25">
      <c r="A1766" s="97" t="s">
        <v>2807</v>
      </c>
      <c r="B1766" s="98">
        <v>3</v>
      </c>
      <c r="C1766" s="99" t="s">
        <v>1565</v>
      </c>
      <c r="D1766" s="99" t="s">
        <v>521</v>
      </c>
      <c r="E1766" s="97" t="s">
        <v>4</v>
      </c>
      <c r="F1766" s="100" t="s">
        <v>284</v>
      </c>
      <c r="G1766" s="99" t="s">
        <v>285</v>
      </c>
      <c r="H1766" s="101">
        <v>44378</v>
      </c>
      <c r="I1766" s="101">
        <v>44468</v>
      </c>
      <c r="J1766" s="102" t="s">
        <v>2726</v>
      </c>
      <c r="K1766" s="103"/>
      <c r="L1766" s="104" t="s">
        <v>2929</v>
      </c>
      <c r="M1766" s="105">
        <v>0</v>
      </c>
      <c r="N1766" s="106">
        <v>2960</v>
      </c>
      <c r="O1766" s="103">
        <v>101514</v>
      </c>
      <c r="P1766" s="101">
        <v>44468</v>
      </c>
      <c r="Q1766" s="103" t="s">
        <v>3008</v>
      </c>
      <c r="R1766" s="106">
        <v>2960</v>
      </c>
      <c r="S1766" s="110"/>
      <c r="T1766" s="104"/>
      <c r="U1766" s="102" t="s">
        <v>11</v>
      </c>
      <c r="V1766" s="102" t="s">
        <v>12</v>
      </c>
      <c r="W1766" s="102" t="s">
        <v>13</v>
      </c>
      <c r="X1766" s="102" t="s">
        <v>14</v>
      </c>
      <c r="Y1766" s="108">
        <v>5800</v>
      </c>
      <c r="Z1766" s="108">
        <v>9251101</v>
      </c>
      <c r="AA1766" s="139">
        <v>1.6182202857033519E-3</v>
      </c>
      <c r="AB1766" s="111" t="s">
        <v>2808</v>
      </c>
    </row>
    <row r="1767" spans="1:28" ht="15" customHeight="1" x14ac:dyDescent="0.25">
      <c r="A1767" s="97" t="s">
        <v>2807</v>
      </c>
      <c r="B1767" s="98">
        <v>3</v>
      </c>
      <c r="C1767" s="99" t="s">
        <v>1565</v>
      </c>
      <c r="D1767" s="99" t="s">
        <v>521</v>
      </c>
      <c r="E1767" s="97" t="s">
        <v>4</v>
      </c>
      <c r="F1767" s="100" t="s">
        <v>284</v>
      </c>
      <c r="G1767" s="99" t="s">
        <v>285</v>
      </c>
      <c r="H1767" s="101">
        <v>44378</v>
      </c>
      <c r="I1767" s="101">
        <v>45474</v>
      </c>
      <c r="J1767" s="102" t="s">
        <v>2726</v>
      </c>
      <c r="K1767" s="103" t="s">
        <v>2811</v>
      </c>
      <c r="L1767" s="104" t="s">
        <v>2929</v>
      </c>
      <c r="M1767" s="105">
        <v>197337</v>
      </c>
      <c r="N1767" s="106">
        <v>197337</v>
      </c>
      <c r="O1767" s="103"/>
      <c r="P1767" s="101"/>
      <c r="Q1767" s="103"/>
      <c r="R1767" s="106">
        <v>0</v>
      </c>
      <c r="S1767" s="110"/>
      <c r="T1767" s="104"/>
      <c r="U1767" s="102" t="s">
        <v>11</v>
      </c>
      <c r="V1767" s="102" t="s">
        <v>12</v>
      </c>
      <c r="W1767" s="102" t="s">
        <v>13</v>
      </c>
      <c r="X1767" s="102" t="s">
        <v>14</v>
      </c>
      <c r="Y1767" s="108">
        <v>5800</v>
      </c>
      <c r="Z1767" s="108">
        <v>9251101</v>
      </c>
      <c r="AA1767" s="139">
        <v>0</v>
      </c>
      <c r="AB1767" s="111" t="s">
        <v>2808</v>
      </c>
    </row>
    <row r="1768" spans="1:28" ht="15" customHeight="1" x14ac:dyDescent="0.25">
      <c r="A1768" s="97" t="s">
        <v>2807</v>
      </c>
      <c r="B1768" s="98">
        <v>3</v>
      </c>
      <c r="C1768" s="99" t="s">
        <v>1565</v>
      </c>
      <c r="D1768" s="99" t="s">
        <v>521</v>
      </c>
      <c r="E1768" s="97" t="s">
        <v>4</v>
      </c>
      <c r="F1768" s="100" t="s">
        <v>284</v>
      </c>
      <c r="G1768" s="99" t="s">
        <v>285</v>
      </c>
      <c r="H1768" s="101">
        <v>44502</v>
      </c>
      <c r="I1768" s="101">
        <v>44508</v>
      </c>
      <c r="J1768" s="102" t="s">
        <v>2726</v>
      </c>
      <c r="K1768" s="103" t="s">
        <v>3040</v>
      </c>
      <c r="L1768" s="104" t="s">
        <v>3042</v>
      </c>
      <c r="M1768" s="105">
        <v>0</v>
      </c>
      <c r="N1768" s="106">
        <v>5505</v>
      </c>
      <c r="O1768" s="103">
        <v>102578</v>
      </c>
      <c r="P1768" s="101">
        <v>44508</v>
      </c>
      <c r="Q1768" s="103" t="s">
        <v>3043</v>
      </c>
      <c r="R1768" s="106">
        <v>5505</v>
      </c>
      <c r="S1768" s="110"/>
      <c r="T1768" s="104"/>
      <c r="U1768" s="102" t="s">
        <v>11</v>
      </c>
      <c r="V1768" s="102" t="s">
        <v>12</v>
      </c>
      <c r="W1768" s="102" t="s">
        <v>13</v>
      </c>
      <c r="X1768" s="102" t="s">
        <v>14</v>
      </c>
      <c r="Y1768" s="108">
        <v>5800</v>
      </c>
      <c r="Z1768" s="108">
        <v>9251101</v>
      </c>
      <c r="AA1768" s="139">
        <v>0.11227819702223128</v>
      </c>
      <c r="AB1768" s="111" t="s">
        <v>3096</v>
      </c>
    </row>
    <row r="1769" spans="1:28" ht="15" customHeight="1" x14ac:dyDescent="0.25">
      <c r="A1769" s="97" t="s">
        <v>2006</v>
      </c>
      <c r="B1769" s="98">
        <v>3</v>
      </c>
      <c r="C1769" s="97" t="s">
        <v>1566</v>
      </c>
      <c r="D1769" s="97" t="s">
        <v>521</v>
      </c>
      <c r="E1769" s="97" t="s">
        <v>4</v>
      </c>
      <c r="F1769" s="100" t="s">
        <v>591</v>
      </c>
      <c r="G1769" s="97" t="s">
        <v>1231</v>
      </c>
      <c r="H1769" s="101">
        <v>44069</v>
      </c>
      <c r="I1769" s="101">
        <v>44117</v>
      </c>
      <c r="J1769" s="102" t="s">
        <v>1051</v>
      </c>
      <c r="K1769" s="103" t="s">
        <v>1180</v>
      </c>
      <c r="L1769" s="104" t="s">
        <v>1192</v>
      </c>
      <c r="M1769" s="105">
        <v>0</v>
      </c>
      <c r="N1769" s="106">
        <v>2800</v>
      </c>
      <c r="O1769" s="103" t="s">
        <v>1307</v>
      </c>
      <c r="P1769" s="101">
        <v>44117</v>
      </c>
      <c r="Q1769" s="103" t="s">
        <v>1304</v>
      </c>
      <c r="R1769" s="106">
        <v>2800</v>
      </c>
      <c r="S1769" s="102"/>
      <c r="T1769" s="104"/>
      <c r="U1769" s="102" t="s">
        <v>11</v>
      </c>
      <c r="V1769" s="102" t="s">
        <v>12</v>
      </c>
      <c r="W1769" s="102" t="s">
        <v>13</v>
      </c>
      <c r="X1769" s="102" t="s">
        <v>14</v>
      </c>
      <c r="Y1769" s="108">
        <v>5850</v>
      </c>
      <c r="Z1769" s="108">
        <v>9251101</v>
      </c>
      <c r="AA1769" s="139">
        <v>6.7961165048543687E-2</v>
      </c>
      <c r="AB1769" s="97" t="s">
        <v>1223</v>
      </c>
    </row>
    <row r="1770" spans="1:28" ht="15" customHeight="1" x14ac:dyDescent="0.25">
      <c r="A1770" s="97" t="s">
        <v>2424</v>
      </c>
      <c r="B1770" s="98">
        <v>3</v>
      </c>
      <c r="C1770" s="97" t="s">
        <v>1571</v>
      </c>
      <c r="D1770" s="97" t="s">
        <v>521</v>
      </c>
      <c r="E1770" s="97" t="s">
        <v>4</v>
      </c>
      <c r="F1770" s="100" t="s">
        <v>380</v>
      </c>
      <c r="G1770" s="97" t="s">
        <v>351</v>
      </c>
      <c r="H1770" s="101">
        <v>44319</v>
      </c>
      <c r="I1770" s="101">
        <v>45415</v>
      </c>
      <c r="J1770" s="102" t="s">
        <v>2726</v>
      </c>
      <c r="K1770" s="103" t="s">
        <v>2394</v>
      </c>
      <c r="L1770" s="104" t="s">
        <v>2464</v>
      </c>
      <c r="M1770" s="105">
        <v>222000</v>
      </c>
      <c r="N1770" s="106">
        <v>222000</v>
      </c>
      <c r="O1770" s="103"/>
      <c r="P1770" s="101"/>
      <c r="Q1770" s="103"/>
      <c r="R1770" s="106">
        <v>0</v>
      </c>
      <c r="S1770" s="102"/>
      <c r="T1770" s="104"/>
      <c r="U1770" s="102" t="s">
        <v>11</v>
      </c>
      <c r="V1770" s="102" t="s">
        <v>12</v>
      </c>
      <c r="W1770" s="102" t="s">
        <v>13</v>
      </c>
      <c r="X1770" s="102" t="s">
        <v>14</v>
      </c>
      <c r="Y1770" s="108">
        <v>6210</v>
      </c>
      <c r="Z1770" s="108">
        <v>9251101</v>
      </c>
      <c r="AA1770" s="139">
        <v>0</v>
      </c>
      <c r="AB1770" s="97" t="s">
        <v>2425</v>
      </c>
    </row>
    <row r="1771" spans="1:28" ht="15" customHeight="1" x14ac:dyDescent="0.25">
      <c r="A1771" s="97" t="s">
        <v>2170</v>
      </c>
      <c r="B1771" s="98">
        <v>3</v>
      </c>
      <c r="C1771" s="97" t="s">
        <v>1655</v>
      </c>
      <c r="D1771" s="97" t="s">
        <v>521</v>
      </c>
      <c r="E1771" s="97" t="s">
        <v>1266</v>
      </c>
      <c r="F1771" s="100" t="s">
        <v>418</v>
      </c>
      <c r="G1771" s="97" t="s">
        <v>3138</v>
      </c>
      <c r="H1771" s="101">
        <v>44272</v>
      </c>
      <c r="I1771" s="101">
        <v>44285</v>
      </c>
      <c r="J1771" s="102" t="s">
        <v>1051</v>
      </c>
      <c r="K1771" s="103" t="s">
        <v>2166</v>
      </c>
      <c r="L1771" s="104" t="s">
        <v>2271</v>
      </c>
      <c r="M1771" s="105">
        <v>0</v>
      </c>
      <c r="N1771" s="106">
        <v>1080</v>
      </c>
      <c r="O1771" s="103" t="s">
        <v>271</v>
      </c>
      <c r="P1771" s="101">
        <v>44285</v>
      </c>
      <c r="Q1771" s="103" t="s">
        <v>2275</v>
      </c>
      <c r="R1771" s="106">
        <v>1080</v>
      </c>
      <c r="S1771" s="102" t="s">
        <v>2374</v>
      </c>
      <c r="T1771" s="104"/>
      <c r="U1771" s="102" t="s">
        <v>11</v>
      </c>
      <c r="V1771" s="102" t="s">
        <v>12</v>
      </c>
      <c r="W1771" s="102" t="s">
        <v>13</v>
      </c>
      <c r="X1771" s="102" t="s">
        <v>14</v>
      </c>
      <c r="Y1771" s="108">
        <v>6230</v>
      </c>
      <c r="Z1771" s="108">
        <v>9251103</v>
      </c>
      <c r="AA1771" s="139">
        <v>0.15221987315010571</v>
      </c>
      <c r="AB1771" s="97" t="s">
        <v>2178</v>
      </c>
    </row>
    <row r="1772" spans="1:28" ht="15" customHeight="1" x14ac:dyDescent="0.25">
      <c r="A1772" s="97" t="s">
        <v>2008</v>
      </c>
      <c r="B1772" s="98">
        <v>3</v>
      </c>
      <c r="C1772" s="99" t="s">
        <v>1571</v>
      </c>
      <c r="D1772" s="99" t="s">
        <v>521</v>
      </c>
      <c r="E1772" s="97" t="s">
        <v>1266</v>
      </c>
      <c r="F1772" s="100" t="s">
        <v>395</v>
      </c>
      <c r="G1772" s="99" t="s">
        <v>351</v>
      </c>
      <c r="H1772" s="101">
        <v>44124</v>
      </c>
      <c r="I1772" s="101">
        <v>44232</v>
      </c>
      <c r="J1772" s="102" t="s">
        <v>1051</v>
      </c>
      <c r="K1772" s="103"/>
      <c r="L1772" s="99" t="s">
        <v>1385</v>
      </c>
      <c r="M1772" s="105">
        <v>0</v>
      </c>
      <c r="N1772" s="106">
        <v>7425</v>
      </c>
      <c r="O1772" s="103">
        <v>28231</v>
      </c>
      <c r="P1772" s="101">
        <v>44232</v>
      </c>
      <c r="Q1772" s="103" t="s">
        <v>1706</v>
      </c>
      <c r="R1772" s="106">
        <v>7425</v>
      </c>
      <c r="S1772" s="102" t="s">
        <v>2374</v>
      </c>
      <c r="T1772" s="104"/>
      <c r="U1772" s="102" t="s">
        <v>11</v>
      </c>
      <c r="V1772" s="102" t="s">
        <v>12</v>
      </c>
      <c r="W1772" s="102" t="s">
        <v>13</v>
      </c>
      <c r="X1772" s="102" t="s">
        <v>14</v>
      </c>
      <c r="Y1772" s="113">
        <v>6210</v>
      </c>
      <c r="Z1772" s="113">
        <v>9251103</v>
      </c>
      <c r="AA1772" s="139">
        <v>1.9038461538461539E-2</v>
      </c>
      <c r="AB1772" s="115" t="s">
        <v>1344</v>
      </c>
    </row>
    <row r="1773" spans="1:28" ht="15" customHeight="1" x14ac:dyDescent="0.25">
      <c r="A1773" s="97" t="s">
        <v>2008</v>
      </c>
      <c r="B1773" s="98">
        <v>3</v>
      </c>
      <c r="C1773" s="99" t="s">
        <v>1571</v>
      </c>
      <c r="D1773" s="99" t="s">
        <v>521</v>
      </c>
      <c r="E1773" s="97" t="s">
        <v>1266</v>
      </c>
      <c r="F1773" s="97" t="s">
        <v>395</v>
      </c>
      <c r="G1773" s="99" t="s">
        <v>351</v>
      </c>
      <c r="H1773" s="101">
        <v>44124</v>
      </c>
      <c r="I1773" s="101">
        <v>44236</v>
      </c>
      <c r="J1773" s="102" t="s">
        <v>1051</v>
      </c>
      <c r="K1773" s="103"/>
      <c r="L1773" s="99" t="s">
        <v>1385</v>
      </c>
      <c r="M1773" s="105">
        <v>0</v>
      </c>
      <c r="N1773" s="114">
        <v>4920</v>
      </c>
      <c r="O1773" s="103">
        <v>28292</v>
      </c>
      <c r="P1773" s="101">
        <v>44236</v>
      </c>
      <c r="Q1773" s="103" t="s">
        <v>1735</v>
      </c>
      <c r="R1773" s="114">
        <v>4920</v>
      </c>
      <c r="S1773" s="102" t="s">
        <v>2374</v>
      </c>
      <c r="T1773" s="103"/>
      <c r="U1773" s="102" t="s">
        <v>11</v>
      </c>
      <c r="V1773" s="102" t="s">
        <v>12</v>
      </c>
      <c r="W1773" s="102" t="s">
        <v>13</v>
      </c>
      <c r="X1773" s="102" t="s">
        <v>14</v>
      </c>
      <c r="Y1773" s="113">
        <v>6210</v>
      </c>
      <c r="Z1773" s="113">
        <v>9251103</v>
      </c>
      <c r="AA1773" s="139">
        <v>1.2615384615384615E-2</v>
      </c>
      <c r="AB1773" s="115" t="s">
        <v>1344</v>
      </c>
    </row>
    <row r="1774" spans="1:28" ht="15" customHeight="1" x14ac:dyDescent="0.25">
      <c r="A1774" s="97" t="s">
        <v>2008</v>
      </c>
      <c r="B1774" s="98">
        <v>3</v>
      </c>
      <c r="C1774" s="111" t="s">
        <v>1571</v>
      </c>
      <c r="D1774" s="97" t="s">
        <v>521</v>
      </c>
      <c r="E1774" s="97" t="s">
        <v>1266</v>
      </c>
      <c r="F1774" s="99" t="s">
        <v>395</v>
      </c>
      <c r="G1774" s="111" t="s">
        <v>351</v>
      </c>
      <c r="H1774" s="101">
        <v>44124</v>
      </c>
      <c r="I1774" s="101">
        <v>44249</v>
      </c>
      <c r="J1774" s="102" t="s">
        <v>1051</v>
      </c>
      <c r="K1774" s="103"/>
      <c r="L1774" s="99" t="s">
        <v>1385</v>
      </c>
      <c r="M1774" s="105">
        <v>0</v>
      </c>
      <c r="N1774" s="106">
        <v>30</v>
      </c>
      <c r="O1774" s="103">
        <v>28292</v>
      </c>
      <c r="P1774" s="101">
        <v>44249</v>
      </c>
      <c r="Q1774" s="103" t="s">
        <v>1794</v>
      </c>
      <c r="R1774" s="106">
        <v>30</v>
      </c>
      <c r="S1774" s="102" t="s">
        <v>2374</v>
      </c>
      <c r="T1774" s="97"/>
      <c r="U1774" s="102" t="s">
        <v>11</v>
      </c>
      <c r="V1774" s="102" t="s">
        <v>12</v>
      </c>
      <c r="W1774" s="102" t="s">
        <v>13</v>
      </c>
      <c r="X1774" s="102" t="s">
        <v>14</v>
      </c>
      <c r="Y1774" s="113">
        <v>6210</v>
      </c>
      <c r="Z1774" s="113">
        <v>9251103</v>
      </c>
      <c r="AA1774" s="139">
        <v>7.6923076923076926E-5</v>
      </c>
      <c r="AB1774" s="115" t="s">
        <v>1344</v>
      </c>
    </row>
    <row r="1775" spans="1:28" ht="15" customHeight="1" x14ac:dyDescent="0.25">
      <c r="A1775" s="97" t="s">
        <v>2008</v>
      </c>
      <c r="B1775" s="98">
        <v>3</v>
      </c>
      <c r="C1775" s="97" t="s">
        <v>1571</v>
      </c>
      <c r="D1775" s="97" t="s">
        <v>521</v>
      </c>
      <c r="E1775" s="97" t="s">
        <v>1266</v>
      </c>
      <c r="F1775" s="100" t="s">
        <v>395</v>
      </c>
      <c r="G1775" s="97" t="s">
        <v>351</v>
      </c>
      <c r="H1775" s="101">
        <v>44124</v>
      </c>
      <c r="I1775" s="101">
        <v>44279</v>
      </c>
      <c r="J1775" s="102" t="s">
        <v>1051</v>
      </c>
      <c r="K1775" s="112"/>
      <c r="L1775" s="99" t="s">
        <v>1385</v>
      </c>
      <c r="M1775" s="105">
        <v>0</v>
      </c>
      <c r="N1775" s="106">
        <v>4950</v>
      </c>
      <c r="O1775" s="103">
        <v>28388</v>
      </c>
      <c r="P1775" s="101">
        <v>44279</v>
      </c>
      <c r="Q1775" s="103" t="s">
        <v>2253</v>
      </c>
      <c r="R1775" s="106">
        <v>4950</v>
      </c>
      <c r="S1775" s="102" t="s">
        <v>2374</v>
      </c>
      <c r="T1775" s="104"/>
      <c r="U1775" s="102" t="s">
        <v>11</v>
      </c>
      <c r="V1775" s="102" t="s">
        <v>12</v>
      </c>
      <c r="W1775" s="102" t="s">
        <v>13</v>
      </c>
      <c r="X1775" s="102" t="s">
        <v>14</v>
      </c>
      <c r="Y1775" s="113">
        <v>6210</v>
      </c>
      <c r="Z1775" s="108">
        <v>9251103</v>
      </c>
      <c r="AA1775" s="139">
        <v>1.2692307692307692E-2</v>
      </c>
      <c r="AB1775" s="99" t="s">
        <v>1344</v>
      </c>
    </row>
    <row r="1776" spans="1:28" ht="15" customHeight="1" x14ac:dyDescent="0.25">
      <c r="A1776" s="97" t="s">
        <v>2008</v>
      </c>
      <c r="B1776" s="98">
        <v>3</v>
      </c>
      <c r="C1776" s="97" t="s">
        <v>1571</v>
      </c>
      <c r="D1776" s="97" t="s">
        <v>521</v>
      </c>
      <c r="E1776" s="97" t="s">
        <v>1266</v>
      </c>
      <c r="F1776" s="100" t="s">
        <v>395</v>
      </c>
      <c r="G1776" s="97" t="s">
        <v>351</v>
      </c>
      <c r="H1776" s="101">
        <v>44124</v>
      </c>
      <c r="I1776" s="101">
        <v>44279</v>
      </c>
      <c r="J1776" s="102" t="s">
        <v>1051</v>
      </c>
      <c r="K1776" s="112"/>
      <c r="L1776" s="99" t="s">
        <v>1385</v>
      </c>
      <c r="M1776" s="105">
        <v>0</v>
      </c>
      <c r="N1776" s="105">
        <v>4950</v>
      </c>
      <c r="O1776" s="103">
        <v>28472</v>
      </c>
      <c r="P1776" s="101">
        <v>44279</v>
      </c>
      <c r="Q1776" s="103" t="s">
        <v>2253</v>
      </c>
      <c r="R1776" s="106">
        <v>4950</v>
      </c>
      <c r="S1776" s="102" t="s">
        <v>2374</v>
      </c>
      <c r="T1776" s="104"/>
      <c r="U1776" s="102" t="s">
        <v>11</v>
      </c>
      <c r="V1776" s="102" t="s">
        <v>12</v>
      </c>
      <c r="W1776" s="102" t="s">
        <v>13</v>
      </c>
      <c r="X1776" s="102" t="s">
        <v>14</v>
      </c>
      <c r="Y1776" s="108">
        <v>6210</v>
      </c>
      <c r="Z1776" s="108">
        <v>9251103</v>
      </c>
      <c r="AA1776" s="139">
        <v>1.2692307692307692E-2</v>
      </c>
      <c r="AB1776" s="99" t="s">
        <v>1344</v>
      </c>
    </row>
    <row r="1777" spans="1:28" ht="15" customHeight="1" x14ac:dyDescent="0.25">
      <c r="A1777" s="97" t="s">
        <v>2008</v>
      </c>
      <c r="B1777" s="98">
        <v>3</v>
      </c>
      <c r="C1777" s="99" t="s">
        <v>1571</v>
      </c>
      <c r="D1777" s="97" t="s">
        <v>521</v>
      </c>
      <c r="E1777" s="97" t="s">
        <v>1266</v>
      </c>
      <c r="F1777" s="97" t="s">
        <v>395</v>
      </c>
      <c r="G1777" s="99" t="s">
        <v>351</v>
      </c>
      <c r="H1777" s="101">
        <v>44124</v>
      </c>
      <c r="I1777" s="101">
        <v>44342</v>
      </c>
      <c r="J1777" s="102" t="s">
        <v>1051</v>
      </c>
      <c r="K1777" s="103"/>
      <c r="L1777" s="104" t="s">
        <v>1385</v>
      </c>
      <c r="M1777" s="105">
        <v>0</v>
      </c>
      <c r="N1777" s="114">
        <v>2475</v>
      </c>
      <c r="O1777" s="103">
        <v>28521</v>
      </c>
      <c r="P1777" s="101">
        <v>44342</v>
      </c>
      <c r="Q1777" s="103" t="s">
        <v>2570</v>
      </c>
      <c r="R1777" s="106">
        <v>2475</v>
      </c>
      <c r="S1777" s="98" t="s">
        <v>2374</v>
      </c>
      <c r="T1777" s="103"/>
      <c r="U1777" s="102" t="s">
        <v>11</v>
      </c>
      <c r="V1777" s="102" t="s">
        <v>12</v>
      </c>
      <c r="W1777" s="102" t="s">
        <v>13</v>
      </c>
      <c r="X1777" s="102" t="s">
        <v>14</v>
      </c>
      <c r="Y1777" s="113">
        <v>6210</v>
      </c>
      <c r="Z1777" s="113">
        <v>9251103</v>
      </c>
      <c r="AA1777" s="139">
        <v>6.346153846153846E-3</v>
      </c>
      <c r="AB1777" s="99" t="s">
        <v>1344</v>
      </c>
    </row>
    <row r="1778" spans="1:28" ht="15" customHeight="1" x14ac:dyDescent="0.25">
      <c r="A1778" s="97" t="s">
        <v>2008</v>
      </c>
      <c r="B1778" s="98">
        <v>3</v>
      </c>
      <c r="C1778" s="99" t="s">
        <v>1571</v>
      </c>
      <c r="D1778" s="97" t="s">
        <v>521</v>
      </c>
      <c r="E1778" s="99" t="s">
        <v>1266</v>
      </c>
      <c r="F1778" s="99" t="s">
        <v>395</v>
      </c>
      <c r="G1778" s="99" t="s">
        <v>351</v>
      </c>
      <c r="H1778" s="101">
        <v>44124</v>
      </c>
      <c r="I1778" s="101">
        <v>44342</v>
      </c>
      <c r="J1778" s="102" t="s">
        <v>1051</v>
      </c>
      <c r="K1778" s="97"/>
      <c r="L1778" s="99" t="s">
        <v>1385</v>
      </c>
      <c r="M1778" s="105">
        <v>0</v>
      </c>
      <c r="N1778" s="105">
        <v>9900</v>
      </c>
      <c r="O1778" s="103">
        <v>28615</v>
      </c>
      <c r="P1778" s="101">
        <v>44342</v>
      </c>
      <c r="Q1778" s="103" t="s">
        <v>2570</v>
      </c>
      <c r="R1778" s="105">
        <v>9900</v>
      </c>
      <c r="S1778" s="110" t="s">
        <v>2374</v>
      </c>
      <c r="T1778" s="97"/>
      <c r="U1778" s="102" t="s">
        <v>11</v>
      </c>
      <c r="V1778" s="102" t="s">
        <v>12</v>
      </c>
      <c r="W1778" s="102" t="s">
        <v>13</v>
      </c>
      <c r="X1778" s="102" t="s">
        <v>14</v>
      </c>
      <c r="Y1778" s="113">
        <v>6210</v>
      </c>
      <c r="Z1778" s="113">
        <v>9251103</v>
      </c>
      <c r="AA1778" s="139">
        <v>2.5384615384615384E-2</v>
      </c>
      <c r="AB1778" s="104" t="s">
        <v>1344</v>
      </c>
    </row>
    <row r="1779" spans="1:28" ht="15" customHeight="1" x14ac:dyDescent="0.25">
      <c r="A1779" s="97" t="s">
        <v>2008</v>
      </c>
      <c r="B1779" s="98">
        <v>3</v>
      </c>
      <c r="C1779" s="99" t="s">
        <v>1571</v>
      </c>
      <c r="D1779" s="97" t="s">
        <v>521</v>
      </c>
      <c r="E1779" s="99" t="s">
        <v>1266</v>
      </c>
      <c r="F1779" s="99" t="s">
        <v>395</v>
      </c>
      <c r="G1779" s="99" t="s">
        <v>351</v>
      </c>
      <c r="H1779" s="101">
        <v>44124</v>
      </c>
      <c r="I1779" s="101">
        <v>44370</v>
      </c>
      <c r="J1779" s="102" t="s">
        <v>1051</v>
      </c>
      <c r="K1779" s="97"/>
      <c r="L1779" s="99" t="s">
        <v>1385</v>
      </c>
      <c r="M1779" s="105">
        <v>0</v>
      </c>
      <c r="N1779" s="105">
        <v>1485</v>
      </c>
      <c r="O1779" s="103">
        <v>28688</v>
      </c>
      <c r="P1779" s="101">
        <v>44370</v>
      </c>
      <c r="Q1779" s="103" t="s">
        <v>2707</v>
      </c>
      <c r="R1779" s="105">
        <v>1485</v>
      </c>
      <c r="S1779" s="110" t="s">
        <v>2374</v>
      </c>
      <c r="T1779" s="97"/>
      <c r="U1779" s="102" t="s">
        <v>11</v>
      </c>
      <c r="V1779" s="102" t="s">
        <v>12</v>
      </c>
      <c r="W1779" s="102" t="s">
        <v>13</v>
      </c>
      <c r="X1779" s="102" t="s">
        <v>14</v>
      </c>
      <c r="Y1779" s="113">
        <v>6210</v>
      </c>
      <c r="Z1779" s="113">
        <v>9251103</v>
      </c>
      <c r="AA1779" s="139">
        <v>3.8076923076923075E-3</v>
      </c>
      <c r="AB1779" s="104" t="s">
        <v>1344</v>
      </c>
    </row>
    <row r="1780" spans="1:28" ht="15" customHeight="1" x14ac:dyDescent="0.25">
      <c r="A1780" s="97" t="s">
        <v>2008</v>
      </c>
      <c r="B1780" s="98">
        <v>3</v>
      </c>
      <c r="C1780" s="99" t="s">
        <v>1571</v>
      </c>
      <c r="D1780" s="99" t="s">
        <v>521</v>
      </c>
      <c r="E1780" s="97" t="s">
        <v>1266</v>
      </c>
      <c r="F1780" s="100" t="s">
        <v>395</v>
      </c>
      <c r="G1780" s="99" t="s">
        <v>351</v>
      </c>
      <c r="H1780" s="101">
        <v>44124</v>
      </c>
      <c r="I1780" s="101">
        <v>44448</v>
      </c>
      <c r="J1780" s="102" t="s">
        <v>2726</v>
      </c>
      <c r="K1780" s="103"/>
      <c r="L1780" s="104" t="s">
        <v>1385</v>
      </c>
      <c r="M1780" s="105">
        <v>0</v>
      </c>
      <c r="N1780" s="106">
        <v>990</v>
      </c>
      <c r="O1780" s="103">
        <v>28836</v>
      </c>
      <c r="P1780" s="101">
        <v>44448</v>
      </c>
      <c r="Q1780" s="103" t="s">
        <v>2972</v>
      </c>
      <c r="R1780" s="106">
        <v>990</v>
      </c>
      <c r="S1780" s="110" t="s">
        <v>2374</v>
      </c>
      <c r="T1780" s="104"/>
      <c r="U1780" s="102" t="s">
        <v>11</v>
      </c>
      <c r="V1780" s="102" t="s">
        <v>12</v>
      </c>
      <c r="W1780" s="102" t="s">
        <v>13</v>
      </c>
      <c r="X1780" s="102" t="s">
        <v>14</v>
      </c>
      <c r="Y1780" s="108">
        <v>6210</v>
      </c>
      <c r="Z1780" s="108">
        <v>9251103</v>
      </c>
      <c r="AA1780" s="139">
        <v>2.5384615384615385E-3</v>
      </c>
      <c r="AB1780" s="111" t="s">
        <v>1344</v>
      </c>
    </row>
    <row r="1781" spans="1:28" ht="15" customHeight="1" x14ac:dyDescent="0.25">
      <c r="A1781" s="97" t="s">
        <v>2008</v>
      </c>
      <c r="B1781" s="98">
        <v>3</v>
      </c>
      <c r="C1781" s="99" t="s">
        <v>1571</v>
      </c>
      <c r="D1781" s="99" t="s">
        <v>521</v>
      </c>
      <c r="E1781" s="97" t="s">
        <v>1266</v>
      </c>
      <c r="F1781" s="100" t="s">
        <v>395</v>
      </c>
      <c r="G1781" s="99" t="s">
        <v>351</v>
      </c>
      <c r="H1781" s="101">
        <v>44124</v>
      </c>
      <c r="I1781" s="101">
        <v>45950</v>
      </c>
      <c r="J1781" s="102" t="s">
        <v>2726</v>
      </c>
      <c r="K1781" s="103" t="s">
        <v>1340</v>
      </c>
      <c r="L1781" s="104" t="s">
        <v>1385</v>
      </c>
      <c r="M1781" s="105">
        <v>12375</v>
      </c>
      <c r="N1781" s="106">
        <v>12375</v>
      </c>
      <c r="O1781" s="103"/>
      <c r="P1781" s="101"/>
      <c r="Q1781" s="103"/>
      <c r="R1781" s="106">
        <v>0</v>
      </c>
      <c r="S1781" s="110" t="s">
        <v>2374</v>
      </c>
      <c r="T1781" s="104"/>
      <c r="U1781" s="102" t="s">
        <v>11</v>
      </c>
      <c r="V1781" s="102" t="s">
        <v>12</v>
      </c>
      <c r="W1781" s="102" t="s">
        <v>13</v>
      </c>
      <c r="X1781" s="102" t="s">
        <v>14</v>
      </c>
      <c r="Y1781" s="108">
        <v>6210</v>
      </c>
      <c r="Z1781" s="108">
        <v>9251103</v>
      </c>
      <c r="AA1781" s="139">
        <v>0</v>
      </c>
      <c r="AB1781" s="111" t="s">
        <v>1344</v>
      </c>
    </row>
    <row r="1782" spans="1:28" ht="15" customHeight="1" x14ac:dyDescent="0.25">
      <c r="A1782" s="97" t="s">
        <v>2428</v>
      </c>
      <c r="B1782" s="98">
        <v>3</v>
      </c>
      <c r="C1782" s="99" t="s">
        <v>1571</v>
      </c>
      <c r="D1782" s="97" t="s">
        <v>521</v>
      </c>
      <c r="E1782" s="97" t="s">
        <v>238</v>
      </c>
      <c r="F1782" s="97" t="s">
        <v>380</v>
      </c>
      <c r="G1782" s="99" t="s">
        <v>351</v>
      </c>
      <c r="H1782" s="101">
        <v>44319</v>
      </c>
      <c r="I1782" s="101">
        <v>45415</v>
      </c>
      <c r="J1782" s="102" t="s">
        <v>2726</v>
      </c>
      <c r="K1782" s="103" t="s">
        <v>2396</v>
      </c>
      <c r="L1782" s="99" t="s">
        <v>2465</v>
      </c>
      <c r="M1782" s="105">
        <v>95400</v>
      </c>
      <c r="N1782" s="114">
        <v>95400</v>
      </c>
      <c r="O1782" s="103"/>
      <c r="P1782" s="101"/>
      <c r="Q1782" s="103"/>
      <c r="R1782" s="105">
        <v>0</v>
      </c>
      <c r="S1782" s="102"/>
      <c r="T1782" s="103"/>
      <c r="U1782" s="102" t="s">
        <v>11</v>
      </c>
      <c r="V1782" s="102" t="s">
        <v>12</v>
      </c>
      <c r="W1782" s="102" t="s">
        <v>13</v>
      </c>
      <c r="X1782" s="102" t="s">
        <v>14</v>
      </c>
      <c r="Y1782" s="113">
        <v>6210</v>
      </c>
      <c r="Z1782" s="113">
        <v>9251102</v>
      </c>
      <c r="AA1782" s="139">
        <v>0</v>
      </c>
      <c r="AB1782" s="104" t="s">
        <v>2429</v>
      </c>
    </row>
    <row r="1783" spans="1:28" ht="15" customHeight="1" x14ac:dyDescent="0.25">
      <c r="A1783" s="97" t="s">
        <v>2013</v>
      </c>
      <c r="B1783" s="98">
        <v>6</v>
      </c>
      <c r="C1783" s="99" t="s">
        <v>1562</v>
      </c>
      <c r="D1783" s="99" t="s">
        <v>515</v>
      </c>
      <c r="E1783" s="97" t="s">
        <v>4</v>
      </c>
      <c r="F1783" s="100" t="s">
        <v>5</v>
      </c>
      <c r="G1783" s="99" t="s">
        <v>1288</v>
      </c>
      <c r="H1783" s="101">
        <v>43647</v>
      </c>
      <c r="I1783" s="101">
        <v>43748</v>
      </c>
      <c r="J1783" s="102" t="s">
        <v>6</v>
      </c>
      <c r="K1783" s="103" t="s">
        <v>7</v>
      </c>
      <c r="L1783" s="104" t="s">
        <v>8</v>
      </c>
      <c r="M1783" s="105">
        <v>0</v>
      </c>
      <c r="N1783" s="106">
        <v>5822.17</v>
      </c>
      <c r="O1783" s="103" t="s">
        <v>42</v>
      </c>
      <c r="P1783" s="101">
        <v>43748</v>
      </c>
      <c r="Q1783" s="103" t="s">
        <v>25</v>
      </c>
      <c r="R1783" s="106">
        <v>5822.17</v>
      </c>
      <c r="S1783" s="110"/>
      <c r="T1783" s="104"/>
      <c r="U1783" s="102" t="s">
        <v>11</v>
      </c>
      <c r="V1783" s="102" t="s">
        <v>12</v>
      </c>
      <c r="W1783" s="102" t="s">
        <v>13</v>
      </c>
      <c r="X1783" s="102" t="s">
        <v>14</v>
      </c>
      <c r="Y1783" s="108">
        <v>4300</v>
      </c>
      <c r="Z1783" s="108">
        <v>9261101</v>
      </c>
      <c r="AA1783" s="139">
        <v>1.3400677713386816E-3</v>
      </c>
      <c r="AB1783" s="111" t="s">
        <v>2879</v>
      </c>
    </row>
    <row r="1784" spans="1:28" ht="15" customHeight="1" x14ac:dyDescent="0.25">
      <c r="A1784" s="97" t="s">
        <v>2013</v>
      </c>
      <c r="B1784" s="98">
        <v>6</v>
      </c>
      <c r="C1784" s="99" t="s">
        <v>1562</v>
      </c>
      <c r="D1784" s="99" t="s">
        <v>515</v>
      </c>
      <c r="E1784" s="97" t="s">
        <v>4</v>
      </c>
      <c r="F1784" s="100" t="s">
        <v>5</v>
      </c>
      <c r="G1784" s="99" t="s">
        <v>1288</v>
      </c>
      <c r="H1784" s="101">
        <v>43647</v>
      </c>
      <c r="I1784" s="101">
        <v>43748</v>
      </c>
      <c r="J1784" s="102" t="s">
        <v>6</v>
      </c>
      <c r="K1784" s="103" t="s">
        <v>7</v>
      </c>
      <c r="L1784" s="104" t="s">
        <v>8</v>
      </c>
      <c r="M1784" s="105">
        <v>0</v>
      </c>
      <c r="N1784" s="106">
        <v>7762.89</v>
      </c>
      <c r="O1784" s="103" t="s">
        <v>63</v>
      </c>
      <c r="P1784" s="101">
        <v>43748</v>
      </c>
      <c r="Q1784" s="103" t="s">
        <v>25</v>
      </c>
      <c r="R1784" s="106">
        <v>7762.89</v>
      </c>
      <c r="S1784" s="110"/>
      <c r="T1784" s="104"/>
      <c r="U1784" s="102" t="s">
        <v>11</v>
      </c>
      <c r="V1784" s="102" t="s">
        <v>12</v>
      </c>
      <c r="W1784" s="102" t="s">
        <v>13</v>
      </c>
      <c r="X1784" s="102" t="s">
        <v>14</v>
      </c>
      <c r="Y1784" s="108">
        <v>4300</v>
      </c>
      <c r="Z1784" s="108">
        <v>9261101</v>
      </c>
      <c r="AA1784" s="139">
        <v>1.786756261230321E-3</v>
      </c>
      <c r="AB1784" s="111" t="s">
        <v>2879</v>
      </c>
    </row>
    <row r="1785" spans="1:28" ht="15" customHeight="1" x14ac:dyDescent="0.25">
      <c r="A1785" s="97" t="s">
        <v>2013</v>
      </c>
      <c r="B1785" s="98">
        <v>6</v>
      </c>
      <c r="C1785" s="99" t="s">
        <v>1562</v>
      </c>
      <c r="D1785" s="99" t="s">
        <v>515</v>
      </c>
      <c r="E1785" s="97" t="s">
        <v>4</v>
      </c>
      <c r="F1785" s="100" t="s">
        <v>5</v>
      </c>
      <c r="G1785" s="99" t="s">
        <v>1288</v>
      </c>
      <c r="H1785" s="101">
        <v>43647</v>
      </c>
      <c r="I1785" s="101">
        <v>43748</v>
      </c>
      <c r="J1785" s="102" t="s">
        <v>6</v>
      </c>
      <c r="K1785" s="103" t="s">
        <v>7</v>
      </c>
      <c r="L1785" s="104" t="s">
        <v>8</v>
      </c>
      <c r="M1785" s="105">
        <v>0</v>
      </c>
      <c r="N1785" s="106">
        <v>67925.320000000007</v>
      </c>
      <c r="O1785" s="103" t="s">
        <v>70</v>
      </c>
      <c r="P1785" s="101">
        <v>43748</v>
      </c>
      <c r="Q1785" s="103" t="s">
        <v>25</v>
      </c>
      <c r="R1785" s="106">
        <v>67925.320000000007</v>
      </c>
      <c r="S1785" s="110"/>
      <c r="T1785" s="104"/>
      <c r="U1785" s="102" t="s">
        <v>11</v>
      </c>
      <c r="V1785" s="102" t="s">
        <v>12</v>
      </c>
      <c r="W1785" s="102" t="s">
        <v>13</v>
      </c>
      <c r="X1785" s="102" t="s">
        <v>14</v>
      </c>
      <c r="Y1785" s="108">
        <v>4300</v>
      </c>
      <c r="Z1785" s="108">
        <v>9261101</v>
      </c>
      <c r="AA1785" s="139">
        <v>1.5634124766172541E-2</v>
      </c>
      <c r="AB1785" s="111" t="s">
        <v>2879</v>
      </c>
    </row>
    <row r="1786" spans="1:28" ht="15" customHeight="1" x14ac:dyDescent="0.25">
      <c r="A1786" s="97" t="s">
        <v>2013</v>
      </c>
      <c r="B1786" s="98">
        <v>6</v>
      </c>
      <c r="C1786" s="99" t="s">
        <v>1562</v>
      </c>
      <c r="D1786" s="99" t="s">
        <v>515</v>
      </c>
      <c r="E1786" s="97" t="s">
        <v>4</v>
      </c>
      <c r="F1786" s="100" t="s">
        <v>5</v>
      </c>
      <c r="G1786" s="99" t="s">
        <v>1288</v>
      </c>
      <c r="H1786" s="101">
        <v>43647</v>
      </c>
      <c r="I1786" s="101">
        <v>43748</v>
      </c>
      <c r="J1786" s="102" t="s">
        <v>6</v>
      </c>
      <c r="K1786" s="103" t="s">
        <v>7</v>
      </c>
      <c r="L1786" s="104" t="s">
        <v>8</v>
      </c>
      <c r="M1786" s="105">
        <v>0</v>
      </c>
      <c r="N1786" s="106">
        <v>174.6</v>
      </c>
      <c r="O1786" s="103" t="s">
        <v>42</v>
      </c>
      <c r="P1786" s="101">
        <v>43748</v>
      </c>
      <c r="Q1786" s="103" t="s">
        <v>25</v>
      </c>
      <c r="R1786" s="106">
        <v>174.6</v>
      </c>
      <c r="S1786" s="110"/>
      <c r="T1786" s="104"/>
      <c r="U1786" s="102" t="s">
        <v>11</v>
      </c>
      <c r="V1786" s="102" t="s">
        <v>12</v>
      </c>
      <c r="W1786" s="102" t="s">
        <v>13</v>
      </c>
      <c r="X1786" s="102" t="s">
        <v>14</v>
      </c>
      <c r="Y1786" s="108">
        <v>4340</v>
      </c>
      <c r="Z1786" s="108">
        <v>9261101</v>
      </c>
      <c r="AA1786" s="139">
        <v>4.018704930906068E-5</v>
      </c>
      <c r="AB1786" s="111" t="s">
        <v>2879</v>
      </c>
    </row>
    <row r="1787" spans="1:28" ht="15" customHeight="1" x14ac:dyDescent="0.25">
      <c r="A1787" s="97" t="s">
        <v>2013</v>
      </c>
      <c r="B1787" s="98">
        <v>6</v>
      </c>
      <c r="C1787" s="99" t="s">
        <v>1562</v>
      </c>
      <c r="D1787" s="99" t="s">
        <v>515</v>
      </c>
      <c r="E1787" s="97" t="s">
        <v>4</v>
      </c>
      <c r="F1787" s="100" t="s">
        <v>5</v>
      </c>
      <c r="G1787" s="99" t="s">
        <v>1288</v>
      </c>
      <c r="H1787" s="101">
        <v>43647</v>
      </c>
      <c r="I1787" s="101">
        <v>43748</v>
      </c>
      <c r="J1787" s="102" t="s">
        <v>6</v>
      </c>
      <c r="K1787" s="103" t="s">
        <v>7</v>
      </c>
      <c r="L1787" s="104" t="s">
        <v>8</v>
      </c>
      <c r="M1787" s="105">
        <v>0</v>
      </c>
      <c r="N1787" s="106">
        <v>142.5</v>
      </c>
      <c r="O1787" s="103" t="s">
        <v>42</v>
      </c>
      <c r="P1787" s="101">
        <v>43748</v>
      </c>
      <c r="Q1787" s="103" t="s">
        <v>25</v>
      </c>
      <c r="R1787" s="106">
        <v>142.5</v>
      </c>
      <c r="S1787" s="110"/>
      <c r="T1787" s="104"/>
      <c r="U1787" s="102" t="s">
        <v>11</v>
      </c>
      <c r="V1787" s="102" t="s">
        <v>12</v>
      </c>
      <c r="W1787" s="102" t="s">
        <v>13</v>
      </c>
      <c r="X1787" s="102" t="s">
        <v>14</v>
      </c>
      <c r="Y1787" s="108">
        <v>4340</v>
      </c>
      <c r="Z1787" s="108">
        <v>9261101</v>
      </c>
      <c r="AA1787" s="139">
        <v>3.2798708628528903E-5</v>
      </c>
      <c r="AB1787" s="111" t="s">
        <v>2879</v>
      </c>
    </row>
    <row r="1788" spans="1:28" ht="15" customHeight="1" x14ac:dyDescent="0.25">
      <c r="A1788" s="97" t="s">
        <v>2013</v>
      </c>
      <c r="B1788" s="98">
        <v>6</v>
      </c>
      <c r="C1788" s="99" t="s">
        <v>1562</v>
      </c>
      <c r="D1788" s="99" t="s">
        <v>515</v>
      </c>
      <c r="E1788" s="97" t="s">
        <v>4</v>
      </c>
      <c r="F1788" s="100" t="s">
        <v>5</v>
      </c>
      <c r="G1788" s="99" t="s">
        <v>1288</v>
      </c>
      <c r="H1788" s="101">
        <v>43647</v>
      </c>
      <c r="I1788" s="101">
        <v>43748</v>
      </c>
      <c r="J1788" s="102" t="s">
        <v>6</v>
      </c>
      <c r="K1788" s="103" t="s">
        <v>7</v>
      </c>
      <c r="L1788" s="104" t="s">
        <v>8</v>
      </c>
      <c r="M1788" s="105">
        <v>0</v>
      </c>
      <c r="N1788" s="106">
        <v>75</v>
      </c>
      <c r="O1788" s="103" t="s">
        <v>42</v>
      </c>
      <c r="P1788" s="101">
        <v>43748</v>
      </c>
      <c r="Q1788" s="103" t="s">
        <v>25</v>
      </c>
      <c r="R1788" s="106">
        <v>75</v>
      </c>
      <c r="S1788" s="110"/>
      <c r="T1788" s="104"/>
      <c r="U1788" s="102" t="s">
        <v>11</v>
      </c>
      <c r="V1788" s="102" t="s">
        <v>12</v>
      </c>
      <c r="W1788" s="102" t="s">
        <v>13</v>
      </c>
      <c r="X1788" s="102" t="s">
        <v>14</v>
      </c>
      <c r="Y1788" s="108">
        <v>4340</v>
      </c>
      <c r="Z1788" s="108">
        <v>9261101</v>
      </c>
      <c r="AA1788" s="139">
        <v>1.7262478225541529E-5</v>
      </c>
      <c r="AB1788" s="111" t="s">
        <v>2879</v>
      </c>
    </row>
    <row r="1789" spans="1:28" ht="15" customHeight="1" x14ac:dyDescent="0.25">
      <c r="A1789" s="97" t="s">
        <v>2013</v>
      </c>
      <c r="B1789" s="98">
        <v>6</v>
      </c>
      <c r="C1789" s="99" t="s">
        <v>1562</v>
      </c>
      <c r="D1789" s="99" t="s">
        <v>515</v>
      </c>
      <c r="E1789" s="97" t="s">
        <v>4</v>
      </c>
      <c r="F1789" s="100" t="s">
        <v>5</v>
      </c>
      <c r="G1789" s="99" t="s">
        <v>1288</v>
      </c>
      <c r="H1789" s="101">
        <v>43647</v>
      </c>
      <c r="I1789" s="101">
        <v>43748</v>
      </c>
      <c r="J1789" s="102" t="s">
        <v>6</v>
      </c>
      <c r="K1789" s="103" t="s">
        <v>7</v>
      </c>
      <c r="L1789" s="104" t="s">
        <v>8</v>
      </c>
      <c r="M1789" s="105">
        <v>0</v>
      </c>
      <c r="N1789" s="106">
        <v>45</v>
      </c>
      <c r="O1789" s="103" t="s">
        <v>42</v>
      </c>
      <c r="P1789" s="101">
        <v>43748</v>
      </c>
      <c r="Q1789" s="103" t="s">
        <v>25</v>
      </c>
      <c r="R1789" s="106">
        <v>45</v>
      </c>
      <c r="S1789" s="110"/>
      <c r="T1789" s="104"/>
      <c r="U1789" s="102" t="s">
        <v>11</v>
      </c>
      <c r="V1789" s="102" t="s">
        <v>12</v>
      </c>
      <c r="W1789" s="102" t="s">
        <v>13</v>
      </c>
      <c r="X1789" s="102" t="s">
        <v>14</v>
      </c>
      <c r="Y1789" s="108">
        <v>4340</v>
      </c>
      <c r="Z1789" s="108">
        <v>9261101</v>
      </c>
      <c r="AA1789" s="139">
        <v>1.0357486935324918E-5</v>
      </c>
      <c r="AB1789" s="111" t="s">
        <v>2879</v>
      </c>
    </row>
    <row r="1790" spans="1:28" ht="15" customHeight="1" x14ac:dyDescent="0.25">
      <c r="A1790" s="97" t="s">
        <v>2013</v>
      </c>
      <c r="B1790" s="98">
        <v>6</v>
      </c>
      <c r="C1790" s="99" t="s">
        <v>1562</v>
      </c>
      <c r="D1790" s="99" t="s">
        <v>515</v>
      </c>
      <c r="E1790" s="97" t="s">
        <v>4</v>
      </c>
      <c r="F1790" s="100" t="s">
        <v>5</v>
      </c>
      <c r="G1790" s="99" t="s">
        <v>1288</v>
      </c>
      <c r="H1790" s="101">
        <v>43647</v>
      </c>
      <c r="I1790" s="101">
        <v>43748</v>
      </c>
      <c r="J1790" s="102" t="s">
        <v>6</v>
      </c>
      <c r="K1790" s="103" t="s">
        <v>7</v>
      </c>
      <c r="L1790" s="104" t="s">
        <v>8</v>
      </c>
      <c r="M1790" s="105">
        <v>0</v>
      </c>
      <c r="N1790" s="106">
        <v>22.5</v>
      </c>
      <c r="O1790" s="103" t="s">
        <v>42</v>
      </c>
      <c r="P1790" s="101">
        <v>43748</v>
      </c>
      <c r="Q1790" s="103" t="s">
        <v>25</v>
      </c>
      <c r="R1790" s="106">
        <v>22.5</v>
      </c>
      <c r="S1790" s="110"/>
      <c r="T1790" s="104"/>
      <c r="U1790" s="102" t="s">
        <v>11</v>
      </c>
      <c r="V1790" s="102" t="s">
        <v>12</v>
      </c>
      <c r="W1790" s="102" t="s">
        <v>13</v>
      </c>
      <c r="X1790" s="102" t="s">
        <v>14</v>
      </c>
      <c r="Y1790" s="108">
        <v>4340</v>
      </c>
      <c r="Z1790" s="108">
        <v>9261101</v>
      </c>
      <c r="AA1790" s="139">
        <v>5.1787434676624588E-6</v>
      </c>
      <c r="AB1790" s="111" t="s">
        <v>2879</v>
      </c>
    </row>
    <row r="1791" spans="1:28" ht="15" customHeight="1" x14ac:dyDescent="0.25">
      <c r="A1791" s="97" t="s">
        <v>2013</v>
      </c>
      <c r="B1791" s="98">
        <v>6</v>
      </c>
      <c r="C1791" s="99" t="s">
        <v>1562</v>
      </c>
      <c r="D1791" s="99" t="s">
        <v>515</v>
      </c>
      <c r="E1791" s="97" t="s">
        <v>4</v>
      </c>
      <c r="F1791" s="100" t="s">
        <v>5</v>
      </c>
      <c r="G1791" s="99" t="s">
        <v>1288</v>
      </c>
      <c r="H1791" s="101">
        <v>43647</v>
      </c>
      <c r="I1791" s="101">
        <v>43748</v>
      </c>
      <c r="J1791" s="102" t="s">
        <v>6</v>
      </c>
      <c r="K1791" s="103" t="s">
        <v>7</v>
      </c>
      <c r="L1791" s="104" t="s">
        <v>8</v>
      </c>
      <c r="M1791" s="105">
        <v>0</v>
      </c>
      <c r="N1791" s="106">
        <v>480.45</v>
      </c>
      <c r="O1791" s="103" t="s">
        <v>42</v>
      </c>
      <c r="P1791" s="101">
        <v>43748</v>
      </c>
      <c r="Q1791" s="103" t="s">
        <v>25</v>
      </c>
      <c r="R1791" s="106">
        <v>480.45</v>
      </c>
      <c r="S1791" s="110"/>
      <c r="T1791" s="104"/>
      <c r="U1791" s="102" t="s">
        <v>11</v>
      </c>
      <c r="V1791" s="102" t="s">
        <v>12</v>
      </c>
      <c r="W1791" s="102" t="s">
        <v>13</v>
      </c>
      <c r="X1791" s="102" t="s">
        <v>14</v>
      </c>
      <c r="Y1791" s="108">
        <v>4340</v>
      </c>
      <c r="Z1791" s="108">
        <v>9261101</v>
      </c>
      <c r="AA1791" s="139">
        <v>1.1058343551281903E-4</v>
      </c>
      <c r="AB1791" s="111" t="s">
        <v>2879</v>
      </c>
    </row>
    <row r="1792" spans="1:28" ht="15" customHeight="1" x14ac:dyDescent="0.25">
      <c r="A1792" s="97" t="s">
        <v>2013</v>
      </c>
      <c r="B1792" s="98">
        <v>6</v>
      </c>
      <c r="C1792" s="99" t="s">
        <v>1562</v>
      </c>
      <c r="D1792" s="97" t="s">
        <v>515</v>
      </c>
      <c r="E1792" s="97" t="s">
        <v>4</v>
      </c>
      <c r="F1792" s="100" t="s">
        <v>5</v>
      </c>
      <c r="G1792" s="97" t="s">
        <v>1288</v>
      </c>
      <c r="H1792" s="101">
        <v>43647</v>
      </c>
      <c r="I1792" s="101">
        <v>43748</v>
      </c>
      <c r="J1792" s="102" t="s">
        <v>6</v>
      </c>
      <c r="K1792" s="103" t="s">
        <v>7</v>
      </c>
      <c r="L1792" s="104" t="s">
        <v>8</v>
      </c>
      <c r="M1792" s="105">
        <v>0</v>
      </c>
      <c r="N1792" s="106">
        <v>190</v>
      </c>
      <c r="O1792" s="103" t="s">
        <v>63</v>
      </c>
      <c r="P1792" s="101">
        <v>43748</v>
      </c>
      <c r="Q1792" s="103" t="s">
        <v>25</v>
      </c>
      <c r="R1792" s="106">
        <v>190</v>
      </c>
      <c r="S1792" s="102"/>
      <c r="T1792" s="104"/>
      <c r="U1792" s="102" t="s">
        <v>11</v>
      </c>
      <c r="V1792" s="102" t="s">
        <v>12</v>
      </c>
      <c r="W1792" s="102" t="s">
        <v>13</v>
      </c>
      <c r="X1792" s="102" t="s">
        <v>14</v>
      </c>
      <c r="Y1792" s="108">
        <v>4340</v>
      </c>
      <c r="Z1792" s="108">
        <v>9261101</v>
      </c>
      <c r="AA1792" s="139">
        <v>4.3731611504705202E-5</v>
      </c>
      <c r="AB1792" s="99" t="s">
        <v>2879</v>
      </c>
    </row>
    <row r="1793" spans="1:28" ht="15" customHeight="1" x14ac:dyDescent="0.25">
      <c r="A1793" s="97" t="s">
        <v>2013</v>
      </c>
      <c r="B1793" s="98">
        <v>6</v>
      </c>
      <c r="C1793" s="99" t="s">
        <v>1562</v>
      </c>
      <c r="D1793" s="97" t="s">
        <v>515</v>
      </c>
      <c r="E1793" s="97" t="s">
        <v>4</v>
      </c>
      <c r="F1793" s="100" t="s">
        <v>5</v>
      </c>
      <c r="G1793" s="97" t="s">
        <v>1288</v>
      </c>
      <c r="H1793" s="101">
        <v>43647</v>
      </c>
      <c r="I1793" s="101">
        <v>43748</v>
      </c>
      <c r="J1793" s="102" t="s">
        <v>6</v>
      </c>
      <c r="K1793" s="103" t="s">
        <v>7</v>
      </c>
      <c r="L1793" s="104" t="s">
        <v>8</v>
      </c>
      <c r="M1793" s="105">
        <v>0</v>
      </c>
      <c r="N1793" s="106">
        <v>100</v>
      </c>
      <c r="O1793" s="103" t="s">
        <v>63</v>
      </c>
      <c r="P1793" s="101">
        <v>43748</v>
      </c>
      <c r="Q1793" s="103" t="s">
        <v>25</v>
      </c>
      <c r="R1793" s="106">
        <v>100</v>
      </c>
      <c r="S1793" s="102"/>
      <c r="T1793" s="104"/>
      <c r="U1793" s="102" t="s">
        <v>11</v>
      </c>
      <c r="V1793" s="102" t="s">
        <v>12</v>
      </c>
      <c r="W1793" s="102" t="s">
        <v>13</v>
      </c>
      <c r="X1793" s="102" t="s">
        <v>14</v>
      </c>
      <c r="Y1793" s="108">
        <v>4340</v>
      </c>
      <c r="Z1793" s="108">
        <v>9261101</v>
      </c>
      <c r="AA1793" s="139">
        <v>2.301663763405537E-5</v>
      </c>
      <c r="AB1793" s="99" t="s">
        <v>2879</v>
      </c>
    </row>
    <row r="1794" spans="1:28" ht="15" customHeight="1" x14ac:dyDescent="0.25">
      <c r="A1794" s="97" t="s">
        <v>2013</v>
      </c>
      <c r="B1794" s="98">
        <v>6</v>
      </c>
      <c r="C1794" s="99" t="s">
        <v>1562</v>
      </c>
      <c r="D1794" s="97" t="s">
        <v>515</v>
      </c>
      <c r="E1794" s="97" t="s">
        <v>4</v>
      </c>
      <c r="F1794" s="100" t="s">
        <v>5</v>
      </c>
      <c r="G1794" s="97" t="s">
        <v>1288</v>
      </c>
      <c r="H1794" s="101">
        <v>43647</v>
      </c>
      <c r="I1794" s="101">
        <v>43748</v>
      </c>
      <c r="J1794" s="102" t="s">
        <v>6</v>
      </c>
      <c r="K1794" s="103" t="s">
        <v>7</v>
      </c>
      <c r="L1794" s="104" t="s">
        <v>8</v>
      </c>
      <c r="M1794" s="105">
        <v>0</v>
      </c>
      <c r="N1794" s="106">
        <v>60</v>
      </c>
      <c r="O1794" s="103" t="s">
        <v>63</v>
      </c>
      <c r="P1794" s="101">
        <v>43748</v>
      </c>
      <c r="Q1794" s="103" t="s">
        <v>25</v>
      </c>
      <c r="R1794" s="106">
        <v>60</v>
      </c>
      <c r="S1794" s="102"/>
      <c r="T1794" s="104"/>
      <c r="U1794" s="102" t="s">
        <v>11</v>
      </c>
      <c r="V1794" s="102" t="s">
        <v>12</v>
      </c>
      <c r="W1794" s="102" t="s">
        <v>13</v>
      </c>
      <c r="X1794" s="102" t="s">
        <v>14</v>
      </c>
      <c r="Y1794" s="108">
        <v>4340</v>
      </c>
      <c r="Z1794" s="108">
        <v>9261101</v>
      </c>
      <c r="AA1794" s="139">
        <v>1.3809982580433222E-5</v>
      </c>
      <c r="AB1794" s="99" t="s">
        <v>2879</v>
      </c>
    </row>
    <row r="1795" spans="1:28" ht="15" customHeight="1" x14ac:dyDescent="0.25">
      <c r="A1795" s="97" t="s">
        <v>2013</v>
      </c>
      <c r="B1795" s="98">
        <v>6</v>
      </c>
      <c r="C1795" s="99" t="s">
        <v>1562</v>
      </c>
      <c r="D1795" s="97" t="s">
        <v>515</v>
      </c>
      <c r="E1795" s="97" t="s">
        <v>4</v>
      </c>
      <c r="F1795" s="100" t="s">
        <v>5</v>
      </c>
      <c r="G1795" s="97" t="s">
        <v>1288</v>
      </c>
      <c r="H1795" s="101">
        <v>43647</v>
      </c>
      <c r="I1795" s="101">
        <v>43748</v>
      </c>
      <c r="J1795" s="102" t="s">
        <v>6</v>
      </c>
      <c r="K1795" s="103" t="s">
        <v>7</v>
      </c>
      <c r="L1795" s="104" t="s">
        <v>8</v>
      </c>
      <c r="M1795" s="105">
        <v>0</v>
      </c>
      <c r="N1795" s="106">
        <v>30</v>
      </c>
      <c r="O1795" s="103" t="s">
        <v>63</v>
      </c>
      <c r="P1795" s="101">
        <v>43748</v>
      </c>
      <c r="Q1795" s="103" t="s">
        <v>25</v>
      </c>
      <c r="R1795" s="106">
        <v>30</v>
      </c>
      <c r="S1795" s="102"/>
      <c r="T1795" s="104"/>
      <c r="U1795" s="102" t="s">
        <v>11</v>
      </c>
      <c r="V1795" s="102" t="s">
        <v>12</v>
      </c>
      <c r="W1795" s="102" t="s">
        <v>13</v>
      </c>
      <c r="X1795" s="102" t="s">
        <v>14</v>
      </c>
      <c r="Y1795" s="108">
        <v>4340</v>
      </c>
      <c r="Z1795" s="108">
        <v>9261101</v>
      </c>
      <c r="AA1795" s="139">
        <v>6.9049912902166112E-6</v>
      </c>
      <c r="AB1795" s="99" t="s">
        <v>2879</v>
      </c>
    </row>
    <row r="1796" spans="1:28" ht="15" customHeight="1" x14ac:dyDescent="0.25">
      <c r="A1796" s="97" t="s">
        <v>2013</v>
      </c>
      <c r="B1796" s="98">
        <v>6</v>
      </c>
      <c r="C1796" s="99" t="s">
        <v>1562</v>
      </c>
      <c r="D1796" s="97" t="s">
        <v>515</v>
      </c>
      <c r="E1796" s="97" t="s">
        <v>4</v>
      </c>
      <c r="F1796" s="100" t="s">
        <v>5</v>
      </c>
      <c r="G1796" s="97" t="s">
        <v>1288</v>
      </c>
      <c r="H1796" s="101">
        <v>43647</v>
      </c>
      <c r="I1796" s="101">
        <v>43748</v>
      </c>
      <c r="J1796" s="102" t="s">
        <v>6</v>
      </c>
      <c r="K1796" s="103" t="s">
        <v>7</v>
      </c>
      <c r="L1796" s="104" t="s">
        <v>8</v>
      </c>
      <c r="M1796" s="105">
        <v>0</v>
      </c>
      <c r="N1796" s="106">
        <v>232.8</v>
      </c>
      <c r="O1796" s="103" t="s">
        <v>63</v>
      </c>
      <c r="P1796" s="101">
        <v>43748</v>
      </c>
      <c r="Q1796" s="103" t="s">
        <v>25</v>
      </c>
      <c r="R1796" s="106">
        <v>232.8</v>
      </c>
      <c r="S1796" s="102"/>
      <c r="T1796" s="104"/>
      <c r="U1796" s="102" t="s">
        <v>11</v>
      </c>
      <c r="V1796" s="102" t="s">
        <v>12</v>
      </c>
      <c r="W1796" s="102" t="s">
        <v>13</v>
      </c>
      <c r="X1796" s="102" t="s">
        <v>14</v>
      </c>
      <c r="Y1796" s="108">
        <v>4340</v>
      </c>
      <c r="Z1796" s="108">
        <v>9261101</v>
      </c>
      <c r="AA1796" s="139">
        <v>5.3582732412080904E-5</v>
      </c>
      <c r="AB1796" s="99" t="s">
        <v>2879</v>
      </c>
    </row>
    <row r="1797" spans="1:28" ht="15" customHeight="1" x14ac:dyDescent="0.25">
      <c r="A1797" s="97" t="s">
        <v>2013</v>
      </c>
      <c r="B1797" s="98">
        <v>6</v>
      </c>
      <c r="C1797" s="99" t="s">
        <v>1562</v>
      </c>
      <c r="D1797" s="97" t="s">
        <v>515</v>
      </c>
      <c r="E1797" s="97" t="s">
        <v>4</v>
      </c>
      <c r="F1797" s="100" t="s">
        <v>5</v>
      </c>
      <c r="G1797" s="97" t="s">
        <v>1288</v>
      </c>
      <c r="H1797" s="101">
        <v>43647</v>
      </c>
      <c r="I1797" s="101">
        <v>43748</v>
      </c>
      <c r="J1797" s="102" t="s">
        <v>6</v>
      </c>
      <c r="K1797" s="103" t="s">
        <v>7</v>
      </c>
      <c r="L1797" s="104" t="s">
        <v>8</v>
      </c>
      <c r="M1797" s="105">
        <v>0</v>
      </c>
      <c r="N1797" s="106">
        <v>640.6</v>
      </c>
      <c r="O1797" s="103" t="s">
        <v>63</v>
      </c>
      <c r="P1797" s="101">
        <v>43748</v>
      </c>
      <c r="Q1797" s="103" t="s">
        <v>25</v>
      </c>
      <c r="R1797" s="106">
        <v>640.6</v>
      </c>
      <c r="S1797" s="102"/>
      <c r="T1797" s="104"/>
      <c r="U1797" s="102" t="s">
        <v>11</v>
      </c>
      <c r="V1797" s="102" t="s">
        <v>12</v>
      </c>
      <c r="W1797" s="102" t="s">
        <v>13</v>
      </c>
      <c r="X1797" s="102" t="s">
        <v>14</v>
      </c>
      <c r="Y1797" s="108">
        <v>4340</v>
      </c>
      <c r="Z1797" s="108">
        <v>9261101</v>
      </c>
      <c r="AA1797" s="139">
        <v>1.4744458068375872E-4</v>
      </c>
      <c r="AB1797" s="99" t="s">
        <v>2879</v>
      </c>
    </row>
    <row r="1798" spans="1:28" ht="15" customHeight="1" x14ac:dyDescent="0.25">
      <c r="A1798" s="97" t="s">
        <v>2013</v>
      </c>
      <c r="B1798" s="98">
        <v>6</v>
      </c>
      <c r="C1798" s="99" t="s">
        <v>1562</v>
      </c>
      <c r="D1798" s="97" t="s">
        <v>515</v>
      </c>
      <c r="E1798" s="97" t="s">
        <v>4</v>
      </c>
      <c r="F1798" s="100" t="s">
        <v>5</v>
      </c>
      <c r="G1798" s="97" t="s">
        <v>1288</v>
      </c>
      <c r="H1798" s="101">
        <v>43647</v>
      </c>
      <c r="I1798" s="101">
        <v>43748</v>
      </c>
      <c r="J1798" s="102" t="s">
        <v>6</v>
      </c>
      <c r="K1798" s="103" t="s">
        <v>7</v>
      </c>
      <c r="L1798" s="104" t="s">
        <v>8</v>
      </c>
      <c r="M1798" s="105">
        <v>0</v>
      </c>
      <c r="N1798" s="106">
        <v>262.5</v>
      </c>
      <c r="O1798" s="103" t="s">
        <v>70</v>
      </c>
      <c r="P1798" s="101">
        <v>43748</v>
      </c>
      <c r="Q1798" s="103" t="s">
        <v>25</v>
      </c>
      <c r="R1798" s="106">
        <v>262.5</v>
      </c>
      <c r="S1798" s="102"/>
      <c r="T1798" s="104"/>
      <c r="U1798" s="102" t="s">
        <v>11</v>
      </c>
      <c r="V1798" s="102" t="s">
        <v>12</v>
      </c>
      <c r="W1798" s="102" t="s">
        <v>13</v>
      </c>
      <c r="X1798" s="102" t="s">
        <v>14</v>
      </c>
      <c r="Y1798" s="108">
        <v>4340</v>
      </c>
      <c r="Z1798" s="108">
        <v>9261101</v>
      </c>
      <c r="AA1798" s="139">
        <v>6.0418673789395348E-5</v>
      </c>
      <c r="AB1798" s="99" t="s">
        <v>2879</v>
      </c>
    </row>
    <row r="1799" spans="1:28" ht="15" customHeight="1" x14ac:dyDescent="0.25">
      <c r="A1799" s="97" t="s">
        <v>2013</v>
      </c>
      <c r="B1799" s="98">
        <v>6</v>
      </c>
      <c r="C1799" s="99" t="s">
        <v>1562</v>
      </c>
      <c r="D1799" s="104" t="s">
        <v>515</v>
      </c>
      <c r="E1799" s="97" t="s">
        <v>4</v>
      </c>
      <c r="F1799" s="100" t="s">
        <v>5</v>
      </c>
      <c r="G1799" s="97" t="s">
        <v>1288</v>
      </c>
      <c r="H1799" s="101">
        <v>43647</v>
      </c>
      <c r="I1799" s="101">
        <v>43748</v>
      </c>
      <c r="J1799" s="102" t="s">
        <v>6</v>
      </c>
      <c r="K1799" s="103" t="s">
        <v>7</v>
      </c>
      <c r="L1799" s="104" t="s">
        <v>8</v>
      </c>
      <c r="M1799" s="105">
        <v>0</v>
      </c>
      <c r="N1799" s="106">
        <v>525</v>
      </c>
      <c r="O1799" s="103" t="s">
        <v>70</v>
      </c>
      <c r="P1799" s="101">
        <v>43748</v>
      </c>
      <c r="Q1799" s="103" t="s">
        <v>25</v>
      </c>
      <c r="R1799" s="106">
        <v>525</v>
      </c>
      <c r="S1799" s="102"/>
      <c r="T1799" s="104"/>
      <c r="U1799" s="102" t="s">
        <v>11</v>
      </c>
      <c r="V1799" s="102" t="s">
        <v>12</v>
      </c>
      <c r="W1799" s="102" t="s">
        <v>13</v>
      </c>
      <c r="X1799" s="102" t="s">
        <v>14</v>
      </c>
      <c r="Y1799" s="108">
        <v>4340</v>
      </c>
      <c r="Z1799" s="108">
        <v>9261101</v>
      </c>
      <c r="AA1799" s="139">
        <v>1.208373475787907E-4</v>
      </c>
      <c r="AB1799" s="99" t="s">
        <v>2879</v>
      </c>
    </row>
    <row r="1800" spans="1:28" ht="15" customHeight="1" x14ac:dyDescent="0.25">
      <c r="A1800" s="97" t="s">
        <v>2013</v>
      </c>
      <c r="B1800" s="98">
        <v>6</v>
      </c>
      <c r="C1800" s="99" t="s">
        <v>1562</v>
      </c>
      <c r="D1800" s="104" t="s">
        <v>515</v>
      </c>
      <c r="E1800" s="97" t="s">
        <v>4</v>
      </c>
      <c r="F1800" s="100" t="s">
        <v>5</v>
      </c>
      <c r="G1800" s="97" t="s">
        <v>1288</v>
      </c>
      <c r="H1800" s="101">
        <v>43647</v>
      </c>
      <c r="I1800" s="101">
        <v>43748</v>
      </c>
      <c r="J1800" s="102" t="s">
        <v>6</v>
      </c>
      <c r="K1800" s="103" t="s">
        <v>7</v>
      </c>
      <c r="L1800" s="104" t="s">
        <v>8</v>
      </c>
      <c r="M1800" s="105">
        <v>0</v>
      </c>
      <c r="N1800" s="106">
        <v>875</v>
      </c>
      <c r="O1800" s="103" t="s">
        <v>70</v>
      </c>
      <c r="P1800" s="101">
        <v>43748</v>
      </c>
      <c r="Q1800" s="103" t="s">
        <v>25</v>
      </c>
      <c r="R1800" s="106">
        <v>875</v>
      </c>
      <c r="S1800" s="102"/>
      <c r="T1800" s="104"/>
      <c r="U1800" s="102" t="s">
        <v>11</v>
      </c>
      <c r="V1800" s="102" t="s">
        <v>12</v>
      </c>
      <c r="W1800" s="102" t="s">
        <v>13</v>
      </c>
      <c r="X1800" s="102" t="s">
        <v>14</v>
      </c>
      <c r="Y1800" s="108">
        <v>4340</v>
      </c>
      <c r="Z1800" s="108">
        <v>9261101</v>
      </c>
      <c r="AA1800" s="139">
        <v>2.0139557929798449E-4</v>
      </c>
      <c r="AB1800" s="99" t="s">
        <v>2879</v>
      </c>
    </row>
    <row r="1801" spans="1:28" ht="15" customHeight="1" x14ac:dyDescent="0.25">
      <c r="A1801" s="97" t="s">
        <v>2013</v>
      </c>
      <c r="B1801" s="98">
        <v>6</v>
      </c>
      <c r="C1801" s="99" t="s">
        <v>1562</v>
      </c>
      <c r="D1801" s="104" t="s">
        <v>515</v>
      </c>
      <c r="E1801" s="97" t="s">
        <v>4</v>
      </c>
      <c r="F1801" s="100" t="s">
        <v>5</v>
      </c>
      <c r="G1801" s="97" t="s">
        <v>1288</v>
      </c>
      <c r="H1801" s="101">
        <v>43647</v>
      </c>
      <c r="I1801" s="101">
        <v>43748</v>
      </c>
      <c r="J1801" s="102" t="s">
        <v>6</v>
      </c>
      <c r="K1801" s="103" t="s">
        <v>7</v>
      </c>
      <c r="L1801" s="104" t="s">
        <v>8</v>
      </c>
      <c r="M1801" s="105">
        <v>0</v>
      </c>
      <c r="N1801" s="106">
        <v>1662.5</v>
      </c>
      <c r="O1801" s="103" t="s">
        <v>70</v>
      </c>
      <c r="P1801" s="101">
        <v>43748</v>
      </c>
      <c r="Q1801" s="103" t="s">
        <v>25</v>
      </c>
      <c r="R1801" s="106">
        <v>1662.5</v>
      </c>
      <c r="S1801" s="102"/>
      <c r="T1801" s="104"/>
      <c r="U1801" s="102" t="s">
        <v>11</v>
      </c>
      <c r="V1801" s="102" t="s">
        <v>12</v>
      </c>
      <c r="W1801" s="102" t="s">
        <v>13</v>
      </c>
      <c r="X1801" s="102" t="s">
        <v>14</v>
      </c>
      <c r="Y1801" s="108">
        <v>4340</v>
      </c>
      <c r="Z1801" s="108">
        <v>9261101</v>
      </c>
      <c r="AA1801" s="139">
        <v>3.8265160066617052E-4</v>
      </c>
      <c r="AB1801" s="99" t="s">
        <v>2879</v>
      </c>
    </row>
    <row r="1802" spans="1:28" ht="15" customHeight="1" x14ac:dyDescent="0.25">
      <c r="A1802" s="97" t="s">
        <v>2013</v>
      </c>
      <c r="B1802" s="98">
        <v>6</v>
      </c>
      <c r="C1802" s="99" t="s">
        <v>1562</v>
      </c>
      <c r="D1802" s="104" t="s">
        <v>515</v>
      </c>
      <c r="E1802" s="97" t="s">
        <v>4</v>
      </c>
      <c r="F1802" s="100" t="s">
        <v>5</v>
      </c>
      <c r="G1802" s="97" t="s">
        <v>1288</v>
      </c>
      <c r="H1802" s="101">
        <v>43647</v>
      </c>
      <c r="I1802" s="101">
        <v>43748</v>
      </c>
      <c r="J1802" s="102" t="s">
        <v>6</v>
      </c>
      <c r="K1802" s="103" t="s">
        <v>7</v>
      </c>
      <c r="L1802" s="104" t="s">
        <v>8</v>
      </c>
      <c r="M1802" s="105">
        <v>0</v>
      </c>
      <c r="N1802" s="106">
        <v>2037</v>
      </c>
      <c r="O1802" s="103" t="s">
        <v>70</v>
      </c>
      <c r="P1802" s="101">
        <v>43748</v>
      </c>
      <c r="Q1802" s="103" t="s">
        <v>25</v>
      </c>
      <c r="R1802" s="106">
        <v>2037</v>
      </c>
      <c r="S1802" s="102"/>
      <c r="T1802" s="104"/>
      <c r="U1802" s="102" t="s">
        <v>11</v>
      </c>
      <c r="V1802" s="102" t="s">
        <v>12</v>
      </c>
      <c r="W1802" s="102" t="s">
        <v>13</v>
      </c>
      <c r="X1802" s="102" t="s">
        <v>14</v>
      </c>
      <c r="Y1802" s="108">
        <v>4340</v>
      </c>
      <c r="Z1802" s="108">
        <v>9261101</v>
      </c>
      <c r="AA1802" s="139">
        <v>4.6884890860570793E-4</v>
      </c>
      <c r="AB1802" s="99" t="s">
        <v>2879</v>
      </c>
    </row>
    <row r="1803" spans="1:28" ht="15" customHeight="1" x14ac:dyDescent="0.25">
      <c r="A1803" s="97" t="s">
        <v>2013</v>
      </c>
      <c r="B1803" s="98">
        <v>6</v>
      </c>
      <c r="C1803" s="99" t="s">
        <v>1562</v>
      </c>
      <c r="D1803" s="104" t="s">
        <v>515</v>
      </c>
      <c r="E1803" s="97" t="s">
        <v>4</v>
      </c>
      <c r="F1803" s="100" t="s">
        <v>5</v>
      </c>
      <c r="G1803" s="97" t="s">
        <v>1288</v>
      </c>
      <c r="H1803" s="101">
        <v>43647</v>
      </c>
      <c r="I1803" s="101">
        <v>43748</v>
      </c>
      <c r="J1803" s="102" t="s">
        <v>6</v>
      </c>
      <c r="K1803" s="103" t="s">
        <v>7</v>
      </c>
      <c r="L1803" s="104" t="s">
        <v>8</v>
      </c>
      <c r="M1803" s="105">
        <v>0</v>
      </c>
      <c r="N1803" s="106">
        <v>5605.25</v>
      </c>
      <c r="O1803" s="103" t="s">
        <v>70</v>
      </c>
      <c r="P1803" s="101">
        <v>43748</v>
      </c>
      <c r="Q1803" s="103" t="s">
        <v>25</v>
      </c>
      <c r="R1803" s="106">
        <v>5605.25</v>
      </c>
      <c r="S1803" s="102"/>
      <c r="T1803" s="104"/>
      <c r="U1803" s="102" t="s">
        <v>11</v>
      </c>
      <c r="V1803" s="102" t="s">
        <v>12</v>
      </c>
      <c r="W1803" s="102" t="s">
        <v>13</v>
      </c>
      <c r="X1803" s="102" t="s">
        <v>14</v>
      </c>
      <c r="Y1803" s="108">
        <v>4340</v>
      </c>
      <c r="Z1803" s="108">
        <v>9261101</v>
      </c>
      <c r="AA1803" s="139">
        <v>1.2901400809828887E-3</v>
      </c>
      <c r="AB1803" s="99" t="s">
        <v>2879</v>
      </c>
    </row>
    <row r="1804" spans="1:28" ht="15" customHeight="1" x14ac:dyDescent="0.25">
      <c r="A1804" s="97" t="s">
        <v>2013</v>
      </c>
      <c r="B1804" s="98">
        <v>6</v>
      </c>
      <c r="C1804" s="99" t="s">
        <v>1562</v>
      </c>
      <c r="D1804" s="104" t="s">
        <v>515</v>
      </c>
      <c r="E1804" s="97" t="s">
        <v>4</v>
      </c>
      <c r="F1804" s="100" t="s">
        <v>5</v>
      </c>
      <c r="G1804" s="97" t="s">
        <v>1287</v>
      </c>
      <c r="H1804" s="101">
        <v>43647</v>
      </c>
      <c r="I1804" s="101">
        <v>43731</v>
      </c>
      <c r="J1804" s="102" t="s">
        <v>6</v>
      </c>
      <c r="K1804" s="103" t="s">
        <v>153</v>
      </c>
      <c r="L1804" s="104" t="s">
        <v>154</v>
      </c>
      <c r="M1804" s="105">
        <v>0</v>
      </c>
      <c r="N1804" s="106">
        <v>1300.32</v>
      </c>
      <c r="O1804" s="103" t="s">
        <v>172</v>
      </c>
      <c r="P1804" s="101">
        <v>43731</v>
      </c>
      <c r="Q1804" s="103" t="s">
        <v>156</v>
      </c>
      <c r="R1804" s="106">
        <v>1300.32</v>
      </c>
      <c r="S1804" s="102"/>
      <c r="T1804" s="104"/>
      <c r="U1804" s="102" t="s">
        <v>11</v>
      </c>
      <c r="V1804" s="102" t="s">
        <v>12</v>
      </c>
      <c r="W1804" s="102" t="s">
        <v>13</v>
      </c>
      <c r="X1804" s="102" t="s">
        <v>14</v>
      </c>
      <c r="Y1804" s="108">
        <v>4400</v>
      </c>
      <c r="Z1804" s="108">
        <v>9261101</v>
      </c>
      <c r="AA1804" s="139">
        <v>1.4267996540972046E-2</v>
      </c>
      <c r="AB1804" s="99" t="s">
        <v>1478</v>
      </c>
    </row>
    <row r="1805" spans="1:28" ht="15" customHeight="1" x14ac:dyDescent="0.25">
      <c r="A1805" s="97" t="s">
        <v>2013</v>
      </c>
      <c r="B1805" s="98">
        <v>6</v>
      </c>
      <c r="C1805" s="99" t="s">
        <v>1562</v>
      </c>
      <c r="D1805" s="104" t="s">
        <v>515</v>
      </c>
      <c r="E1805" s="97" t="s">
        <v>4</v>
      </c>
      <c r="F1805" s="100" t="s">
        <v>5</v>
      </c>
      <c r="G1805" s="97" t="s">
        <v>1287</v>
      </c>
      <c r="H1805" s="101">
        <v>43647</v>
      </c>
      <c r="I1805" s="101">
        <v>43731</v>
      </c>
      <c r="J1805" s="102" t="s">
        <v>6</v>
      </c>
      <c r="K1805" s="103" t="s">
        <v>153</v>
      </c>
      <c r="L1805" s="104" t="s">
        <v>154</v>
      </c>
      <c r="M1805" s="105">
        <v>0</v>
      </c>
      <c r="N1805" s="106">
        <v>7801.94</v>
      </c>
      <c r="O1805" s="103" t="s">
        <v>175</v>
      </c>
      <c r="P1805" s="101">
        <v>43731</v>
      </c>
      <c r="Q1805" s="103" t="s">
        <v>156</v>
      </c>
      <c r="R1805" s="106">
        <v>7801.94</v>
      </c>
      <c r="S1805" s="102"/>
      <c r="T1805" s="104"/>
      <c r="U1805" s="102" t="s">
        <v>11</v>
      </c>
      <c r="V1805" s="102" t="s">
        <v>12</v>
      </c>
      <c r="W1805" s="102" t="s">
        <v>13</v>
      </c>
      <c r="X1805" s="102" t="s">
        <v>14</v>
      </c>
      <c r="Y1805" s="108">
        <v>4400</v>
      </c>
      <c r="Z1805" s="108">
        <v>9261101</v>
      </c>
      <c r="AA1805" s="139">
        <v>8.5608198699452021E-2</v>
      </c>
      <c r="AB1805" s="99" t="s">
        <v>1478</v>
      </c>
    </row>
    <row r="1806" spans="1:28" ht="15" customHeight="1" x14ac:dyDescent="0.25">
      <c r="A1806" s="97" t="s">
        <v>2013</v>
      </c>
      <c r="B1806" s="98">
        <v>6</v>
      </c>
      <c r="C1806" s="99" t="s">
        <v>1562</v>
      </c>
      <c r="D1806" s="104" t="s">
        <v>515</v>
      </c>
      <c r="E1806" s="97" t="s">
        <v>4</v>
      </c>
      <c r="F1806" s="100" t="s">
        <v>5</v>
      </c>
      <c r="G1806" s="97" t="s">
        <v>1287</v>
      </c>
      <c r="H1806" s="101">
        <v>43647</v>
      </c>
      <c r="I1806" s="101">
        <v>43746</v>
      </c>
      <c r="J1806" s="102" t="s">
        <v>6</v>
      </c>
      <c r="K1806" s="103" t="s">
        <v>179</v>
      </c>
      <c r="L1806" s="104" t="s">
        <v>180</v>
      </c>
      <c r="M1806" s="105">
        <v>0</v>
      </c>
      <c r="N1806" s="106">
        <v>9102.26</v>
      </c>
      <c r="O1806" s="103" t="s">
        <v>200</v>
      </c>
      <c r="P1806" s="101">
        <v>43746</v>
      </c>
      <c r="Q1806" s="103" t="s">
        <v>10</v>
      </c>
      <c r="R1806" s="106">
        <v>9102.26</v>
      </c>
      <c r="S1806" s="102"/>
      <c r="T1806" s="104"/>
      <c r="U1806" s="102" t="s">
        <v>11</v>
      </c>
      <c r="V1806" s="102" t="s">
        <v>12</v>
      </c>
      <c r="W1806" s="102" t="s">
        <v>13</v>
      </c>
      <c r="X1806" s="102" t="s">
        <v>14</v>
      </c>
      <c r="Y1806" s="108">
        <v>4400</v>
      </c>
      <c r="Z1806" s="108">
        <v>9261101</v>
      </c>
      <c r="AA1806" s="139">
        <v>1.1470767611495116E-2</v>
      </c>
      <c r="AB1806" s="99" t="s">
        <v>1478</v>
      </c>
    </row>
    <row r="1807" spans="1:28" ht="15" customHeight="1" x14ac:dyDescent="0.25">
      <c r="A1807" s="97" t="s">
        <v>2010</v>
      </c>
      <c r="B1807" s="98">
        <v>6</v>
      </c>
      <c r="C1807" s="97" t="s">
        <v>318</v>
      </c>
      <c r="D1807" s="104" t="s">
        <v>515</v>
      </c>
      <c r="E1807" s="97" t="s">
        <v>4</v>
      </c>
      <c r="F1807" s="100" t="s">
        <v>671</v>
      </c>
      <c r="G1807" s="97" t="s">
        <v>318</v>
      </c>
      <c r="H1807" s="101">
        <v>43887</v>
      </c>
      <c r="I1807" s="101">
        <v>44071</v>
      </c>
      <c r="J1807" s="102" t="s">
        <v>1051</v>
      </c>
      <c r="K1807" s="103"/>
      <c r="L1807" s="104" t="s">
        <v>685</v>
      </c>
      <c r="M1807" s="105">
        <v>0</v>
      </c>
      <c r="N1807" s="106">
        <v>2006.79</v>
      </c>
      <c r="O1807" s="103" t="s">
        <v>718</v>
      </c>
      <c r="P1807" s="101">
        <v>44071</v>
      </c>
      <c r="Q1807" s="103" t="s">
        <v>1188</v>
      </c>
      <c r="R1807" s="106">
        <v>2006.79</v>
      </c>
      <c r="S1807" s="102"/>
      <c r="T1807" s="104"/>
      <c r="U1807" s="102" t="s">
        <v>11</v>
      </c>
      <c r="V1807" s="102" t="s">
        <v>12</v>
      </c>
      <c r="W1807" s="102" t="s">
        <v>13</v>
      </c>
      <c r="X1807" s="102" t="s">
        <v>14</v>
      </c>
      <c r="Y1807" s="108">
        <v>6250</v>
      </c>
      <c r="Z1807" s="108">
        <v>9261101</v>
      </c>
      <c r="AA1807" s="139">
        <v>4.4574571488480031E-3</v>
      </c>
      <c r="AB1807" s="99" t="s">
        <v>2664</v>
      </c>
    </row>
    <row r="1808" spans="1:28" ht="15" customHeight="1" x14ac:dyDescent="0.25">
      <c r="A1808" s="97" t="s">
        <v>2010</v>
      </c>
      <c r="B1808" s="98">
        <v>6</v>
      </c>
      <c r="C1808" s="97" t="s">
        <v>318</v>
      </c>
      <c r="D1808" s="104" t="s">
        <v>515</v>
      </c>
      <c r="E1808" s="97" t="s">
        <v>4</v>
      </c>
      <c r="F1808" s="100" t="s">
        <v>671</v>
      </c>
      <c r="G1808" s="97" t="s">
        <v>318</v>
      </c>
      <c r="H1808" s="101">
        <v>43887</v>
      </c>
      <c r="I1808" s="101">
        <v>44173</v>
      </c>
      <c r="J1808" s="102" t="s">
        <v>1051</v>
      </c>
      <c r="K1808" s="103"/>
      <c r="L1808" s="104" t="s">
        <v>685</v>
      </c>
      <c r="M1808" s="105">
        <v>0</v>
      </c>
      <c r="N1808" s="106">
        <v>4365.45</v>
      </c>
      <c r="O1808" s="103" t="s">
        <v>760</v>
      </c>
      <c r="P1808" s="101">
        <v>44173</v>
      </c>
      <c r="Q1808" s="103" t="s">
        <v>1539</v>
      </c>
      <c r="R1808" s="106">
        <v>4365.45</v>
      </c>
      <c r="S1808" s="102"/>
      <c r="T1808" s="104"/>
      <c r="U1808" s="102" t="s">
        <v>11</v>
      </c>
      <c r="V1808" s="102" t="s">
        <v>12</v>
      </c>
      <c r="W1808" s="102" t="s">
        <v>13</v>
      </c>
      <c r="X1808" s="102" t="s">
        <v>14</v>
      </c>
      <c r="Y1808" s="108">
        <v>6250</v>
      </c>
      <c r="Z1808" s="108">
        <v>9261101</v>
      </c>
      <c r="AA1808" s="139">
        <v>9.6964835934195987E-3</v>
      </c>
      <c r="AB1808" s="99" t="s">
        <v>2671</v>
      </c>
    </row>
    <row r="1809" spans="1:28" ht="15" customHeight="1" x14ac:dyDescent="0.25">
      <c r="A1809" s="97" t="s">
        <v>2010</v>
      </c>
      <c r="B1809" s="98">
        <v>6</v>
      </c>
      <c r="C1809" s="97" t="s">
        <v>318</v>
      </c>
      <c r="D1809" s="104" t="s">
        <v>515</v>
      </c>
      <c r="E1809" s="97" t="s">
        <v>4</v>
      </c>
      <c r="F1809" s="100" t="s">
        <v>658</v>
      </c>
      <c r="G1809" s="97" t="s">
        <v>1233</v>
      </c>
      <c r="H1809" s="101">
        <v>44252</v>
      </c>
      <c r="I1809" s="101">
        <v>44309</v>
      </c>
      <c r="J1809" s="102" t="s">
        <v>1051</v>
      </c>
      <c r="K1809" s="103" t="s">
        <v>2099</v>
      </c>
      <c r="L1809" s="104" t="s">
        <v>2205</v>
      </c>
      <c r="M1809" s="105">
        <v>0</v>
      </c>
      <c r="N1809" s="106">
        <v>40000</v>
      </c>
      <c r="O1809" s="103" t="s">
        <v>2367</v>
      </c>
      <c r="P1809" s="101">
        <v>44309</v>
      </c>
      <c r="Q1809" s="103" t="s">
        <v>2368</v>
      </c>
      <c r="R1809" s="106">
        <v>40000</v>
      </c>
      <c r="S1809" s="102"/>
      <c r="T1809" s="104"/>
      <c r="U1809" s="102" t="s">
        <v>11</v>
      </c>
      <c r="V1809" s="102" t="s">
        <v>12</v>
      </c>
      <c r="W1809" s="102" t="s">
        <v>13</v>
      </c>
      <c r="X1809" s="102" t="s">
        <v>14</v>
      </c>
      <c r="Y1809" s="108">
        <v>6250</v>
      </c>
      <c r="Z1809" s="108">
        <v>9261101</v>
      </c>
      <c r="AA1809" s="139">
        <v>0.30769230769230771</v>
      </c>
      <c r="AB1809" s="99" t="s">
        <v>2106</v>
      </c>
    </row>
    <row r="1810" spans="1:28" ht="15" customHeight="1" x14ac:dyDescent="0.25">
      <c r="A1810" s="97" t="s">
        <v>2012</v>
      </c>
      <c r="B1810" s="98">
        <v>6</v>
      </c>
      <c r="C1810" s="97" t="s">
        <v>1656</v>
      </c>
      <c r="D1810" s="104" t="s">
        <v>515</v>
      </c>
      <c r="E1810" s="97" t="s">
        <v>4</v>
      </c>
      <c r="F1810" s="100" t="s">
        <v>492</v>
      </c>
      <c r="G1810" s="97" t="s">
        <v>140</v>
      </c>
      <c r="H1810" s="101">
        <v>43770</v>
      </c>
      <c r="I1810" s="101">
        <v>43864</v>
      </c>
      <c r="J1810" s="102" t="s">
        <v>6</v>
      </c>
      <c r="K1810" s="103" t="s">
        <v>147</v>
      </c>
      <c r="L1810" s="104" t="s">
        <v>148</v>
      </c>
      <c r="M1810" s="105">
        <v>0</v>
      </c>
      <c r="N1810" s="106">
        <v>11995.3</v>
      </c>
      <c r="O1810" s="103">
        <v>3207761219</v>
      </c>
      <c r="P1810" s="101">
        <v>43864</v>
      </c>
      <c r="Q1810" s="103" t="s">
        <v>604</v>
      </c>
      <c r="R1810" s="106">
        <v>11995.3</v>
      </c>
      <c r="S1810" s="102"/>
      <c r="T1810" s="104"/>
      <c r="U1810" s="102" t="s">
        <v>11</v>
      </c>
      <c r="V1810" s="102" t="s">
        <v>12</v>
      </c>
      <c r="W1810" s="102" t="s">
        <v>13</v>
      </c>
      <c r="X1810" s="102" t="s">
        <v>14</v>
      </c>
      <c r="Y1810" s="108">
        <v>4300</v>
      </c>
      <c r="Z1810" s="108">
        <v>9261101</v>
      </c>
      <c r="AA1810" s="139">
        <v>2.7874769635140358E-2</v>
      </c>
      <c r="AB1810" s="99" t="s">
        <v>2880</v>
      </c>
    </row>
    <row r="1811" spans="1:28" ht="15" customHeight="1" x14ac:dyDescent="0.25">
      <c r="A1811" s="97" t="s">
        <v>2012</v>
      </c>
      <c r="B1811" s="98">
        <v>6</v>
      </c>
      <c r="C1811" s="97" t="s">
        <v>1656</v>
      </c>
      <c r="D1811" s="104" t="s">
        <v>515</v>
      </c>
      <c r="E1811" s="97" t="s">
        <v>4</v>
      </c>
      <c r="F1811" s="100" t="s">
        <v>492</v>
      </c>
      <c r="G1811" s="97" t="s">
        <v>140</v>
      </c>
      <c r="H1811" s="101">
        <v>43770</v>
      </c>
      <c r="I1811" s="101">
        <v>43864</v>
      </c>
      <c r="J1811" s="102" t="s">
        <v>6</v>
      </c>
      <c r="K1811" s="103" t="s">
        <v>147</v>
      </c>
      <c r="L1811" s="104" t="s">
        <v>148</v>
      </c>
      <c r="M1811" s="105">
        <v>0</v>
      </c>
      <c r="N1811" s="106">
        <v>7123.78</v>
      </c>
      <c r="O1811" s="103">
        <v>3207761219</v>
      </c>
      <c r="P1811" s="101">
        <v>43864</v>
      </c>
      <c r="Q1811" s="103" t="s">
        <v>604</v>
      </c>
      <c r="R1811" s="106">
        <v>7123.78</v>
      </c>
      <c r="S1811" s="102"/>
      <c r="T1811" s="104"/>
      <c r="U1811" s="102" t="s">
        <v>11</v>
      </c>
      <c r="V1811" s="102" t="s">
        <v>12</v>
      </c>
      <c r="W1811" s="102" t="s">
        <v>13</v>
      </c>
      <c r="X1811" s="102" t="s">
        <v>14</v>
      </c>
      <c r="Y1811" s="108">
        <v>4400</v>
      </c>
      <c r="Z1811" s="108">
        <v>9261101</v>
      </c>
      <c r="AA1811" s="139">
        <v>1.6554294301219661E-2</v>
      </c>
      <c r="AB1811" s="99" t="s">
        <v>2880</v>
      </c>
    </row>
    <row r="1812" spans="1:28" ht="15" customHeight="1" x14ac:dyDescent="0.25">
      <c r="A1812" s="97" t="s">
        <v>2011</v>
      </c>
      <c r="B1812" s="98">
        <v>6</v>
      </c>
      <c r="C1812" s="97" t="s">
        <v>1566</v>
      </c>
      <c r="D1812" s="104" t="s">
        <v>515</v>
      </c>
      <c r="E1812" s="97" t="s">
        <v>4</v>
      </c>
      <c r="F1812" s="100" t="s">
        <v>591</v>
      </c>
      <c r="G1812" s="97" t="s">
        <v>1231</v>
      </c>
      <c r="H1812" s="101">
        <v>43971</v>
      </c>
      <c r="I1812" s="101">
        <v>44060</v>
      </c>
      <c r="J1812" s="102" t="s">
        <v>1051</v>
      </c>
      <c r="K1812" s="103" t="s">
        <v>832</v>
      </c>
      <c r="L1812" s="104" t="s">
        <v>856</v>
      </c>
      <c r="M1812" s="105">
        <v>0</v>
      </c>
      <c r="N1812" s="106">
        <v>2500</v>
      </c>
      <c r="O1812" s="103" t="s">
        <v>1130</v>
      </c>
      <c r="P1812" s="101">
        <v>44060</v>
      </c>
      <c r="Q1812" s="103" t="s">
        <v>1121</v>
      </c>
      <c r="R1812" s="106">
        <v>2500</v>
      </c>
      <c r="S1812" s="102"/>
      <c r="T1812" s="104"/>
      <c r="U1812" s="102" t="s">
        <v>11</v>
      </c>
      <c r="V1812" s="102" t="s">
        <v>12</v>
      </c>
      <c r="W1812" s="102" t="s">
        <v>13</v>
      </c>
      <c r="X1812" s="102" t="s">
        <v>14</v>
      </c>
      <c r="Y1812" s="108">
        <v>5850</v>
      </c>
      <c r="Z1812" s="108">
        <v>9261101</v>
      </c>
      <c r="AA1812" s="139">
        <v>1</v>
      </c>
      <c r="AB1812" s="99" t="s">
        <v>1208</v>
      </c>
    </row>
    <row r="1813" spans="1:28" ht="15" customHeight="1" x14ac:dyDescent="0.25">
      <c r="A1813" s="97" t="s">
        <v>2014</v>
      </c>
      <c r="B1813" s="98">
        <v>6</v>
      </c>
      <c r="C1813" s="97" t="s">
        <v>318</v>
      </c>
      <c r="D1813" s="104" t="s">
        <v>515</v>
      </c>
      <c r="E1813" s="97" t="s">
        <v>441</v>
      </c>
      <c r="F1813" s="100" t="s">
        <v>442</v>
      </c>
      <c r="G1813" s="97" t="s">
        <v>318</v>
      </c>
      <c r="H1813" s="101">
        <v>43647</v>
      </c>
      <c r="I1813" s="101">
        <v>43816</v>
      </c>
      <c r="J1813" s="102" t="s">
        <v>6</v>
      </c>
      <c r="K1813" s="103"/>
      <c r="L1813" s="104" t="s">
        <v>513</v>
      </c>
      <c r="M1813" s="105">
        <v>0</v>
      </c>
      <c r="N1813" s="106">
        <v>22069.45</v>
      </c>
      <c r="O1813" s="103" t="s">
        <v>483</v>
      </c>
      <c r="P1813" s="101">
        <v>43816</v>
      </c>
      <c r="Q1813" s="103" t="s">
        <v>520</v>
      </c>
      <c r="R1813" s="106">
        <v>22069.45</v>
      </c>
      <c r="S1813" s="102"/>
      <c r="T1813" s="104"/>
      <c r="U1813" s="102" t="s">
        <v>11</v>
      </c>
      <c r="V1813" s="102" t="s">
        <v>12</v>
      </c>
      <c r="W1813" s="102" t="s">
        <v>13</v>
      </c>
      <c r="X1813" s="102" t="s">
        <v>14</v>
      </c>
      <c r="Y1813" s="108">
        <v>6250</v>
      </c>
      <c r="Z1813" s="108">
        <v>9261105</v>
      </c>
      <c r="AA1813" s="139">
        <v>4.8255963706762611E-3</v>
      </c>
      <c r="AB1813" s="99" t="s">
        <v>1026</v>
      </c>
    </row>
    <row r="1814" spans="1:28" ht="15" customHeight="1" x14ac:dyDescent="0.25">
      <c r="A1814" s="97" t="s">
        <v>2014</v>
      </c>
      <c r="B1814" s="98">
        <v>6</v>
      </c>
      <c r="C1814" s="97" t="s">
        <v>318</v>
      </c>
      <c r="D1814" s="104" t="s">
        <v>515</v>
      </c>
      <c r="E1814" s="97" t="s">
        <v>441</v>
      </c>
      <c r="F1814" s="100" t="s">
        <v>442</v>
      </c>
      <c r="G1814" s="97" t="s">
        <v>318</v>
      </c>
      <c r="H1814" s="101">
        <v>43647</v>
      </c>
      <c r="I1814" s="101">
        <v>44125</v>
      </c>
      <c r="J1814" s="102" t="s">
        <v>1051</v>
      </c>
      <c r="K1814" s="103"/>
      <c r="L1814" s="104" t="s">
        <v>513</v>
      </c>
      <c r="M1814" s="105">
        <v>0</v>
      </c>
      <c r="N1814" s="106">
        <v>66208.350000000006</v>
      </c>
      <c r="O1814" s="103" t="s">
        <v>718</v>
      </c>
      <c r="P1814" s="101">
        <v>44125</v>
      </c>
      <c r="Q1814" s="103" t="s">
        <v>1352</v>
      </c>
      <c r="R1814" s="106">
        <v>66208.350000000006</v>
      </c>
      <c r="S1814" s="102"/>
      <c r="T1814" s="104"/>
      <c r="U1814" s="102" t="s">
        <v>11</v>
      </c>
      <c r="V1814" s="102" t="s">
        <v>12</v>
      </c>
      <c r="W1814" s="102" t="s">
        <v>13</v>
      </c>
      <c r="X1814" s="102" t="s">
        <v>14</v>
      </c>
      <c r="Y1814" s="108">
        <v>6250</v>
      </c>
      <c r="Z1814" s="108">
        <v>9261105</v>
      </c>
      <c r="AA1814" s="139">
        <v>1.4476789112028782E-2</v>
      </c>
      <c r="AB1814" s="99" t="s">
        <v>1026</v>
      </c>
    </row>
    <row r="1815" spans="1:28" ht="15" customHeight="1" x14ac:dyDescent="0.25">
      <c r="A1815" s="97" t="s">
        <v>2014</v>
      </c>
      <c r="B1815" s="98">
        <v>6</v>
      </c>
      <c r="C1815" s="97" t="s">
        <v>318</v>
      </c>
      <c r="D1815" s="104" t="s">
        <v>515</v>
      </c>
      <c r="E1815" s="97" t="s">
        <v>441</v>
      </c>
      <c r="F1815" s="100" t="s">
        <v>442</v>
      </c>
      <c r="G1815" s="97" t="s">
        <v>318</v>
      </c>
      <c r="H1815" s="101">
        <v>43647</v>
      </c>
      <c r="I1815" s="101">
        <v>44364</v>
      </c>
      <c r="J1815" s="102" t="s">
        <v>1051</v>
      </c>
      <c r="K1815" s="103"/>
      <c r="L1815" s="104" t="s">
        <v>513</v>
      </c>
      <c r="M1815" s="105">
        <v>0</v>
      </c>
      <c r="N1815" s="106">
        <v>132416.70000000001</v>
      </c>
      <c r="O1815" s="103" t="s">
        <v>1085</v>
      </c>
      <c r="P1815" s="101">
        <v>44364</v>
      </c>
      <c r="Q1815" s="103" t="s">
        <v>2674</v>
      </c>
      <c r="R1815" s="106">
        <v>132416.70000000001</v>
      </c>
      <c r="S1815" s="102"/>
      <c r="T1815" s="104"/>
      <c r="U1815" s="102" t="s">
        <v>11</v>
      </c>
      <c r="V1815" s="102" t="s">
        <v>12</v>
      </c>
      <c r="W1815" s="102" t="s">
        <v>13</v>
      </c>
      <c r="X1815" s="102" t="s">
        <v>14</v>
      </c>
      <c r="Y1815" s="108">
        <v>6250</v>
      </c>
      <c r="Z1815" s="108">
        <v>9261105</v>
      </c>
      <c r="AA1815" s="139">
        <v>2.8953578224057565E-2</v>
      </c>
      <c r="AB1815" s="99" t="s">
        <v>1026</v>
      </c>
    </row>
    <row r="1816" spans="1:28" ht="15" customHeight="1" x14ac:dyDescent="0.25">
      <c r="A1816" s="97" t="s">
        <v>2014</v>
      </c>
      <c r="B1816" s="98">
        <v>6</v>
      </c>
      <c r="C1816" s="97" t="s">
        <v>318</v>
      </c>
      <c r="D1816" s="104" t="s">
        <v>515</v>
      </c>
      <c r="E1816" s="97" t="s">
        <v>441</v>
      </c>
      <c r="F1816" s="100" t="s">
        <v>442</v>
      </c>
      <c r="G1816" s="97" t="s">
        <v>318</v>
      </c>
      <c r="H1816" s="101">
        <v>43647</v>
      </c>
      <c r="I1816" s="101">
        <v>45673</v>
      </c>
      <c r="J1816" s="102" t="s">
        <v>2726</v>
      </c>
      <c r="K1816" s="103" t="s">
        <v>459</v>
      </c>
      <c r="L1816" s="104" t="s">
        <v>513</v>
      </c>
      <c r="M1816" s="105">
        <v>11615.5</v>
      </c>
      <c r="N1816" s="106">
        <v>11615.5</v>
      </c>
      <c r="O1816" s="103"/>
      <c r="P1816" s="101"/>
      <c r="Q1816" s="103"/>
      <c r="R1816" s="106">
        <v>0</v>
      </c>
      <c r="S1816" s="102"/>
      <c r="T1816" s="104"/>
      <c r="U1816" s="102" t="s">
        <v>11</v>
      </c>
      <c r="V1816" s="102" t="s">
        <v>12</v>
      </c>
      <c r="W1816" s="102" t="s">
        <v>13</v>
      </c>
      <c r="X1816" s="102" t="s">
        <v>14</v>
      </c>
      <c r="Y1816" s="108">
        <v>6250</v>
      </c>
      <c r="Z1816" s="108">
        <v>9261105</v>
      </c>
      <c r="AA1816" s="139">
        <v>0</v>
      </c>
      <c r="AB1816" s="99" t="s">
        <v>1026</v>
      </c>
    </row>
    <row r="1817" spans="1:28" ht="15" customHeight="1" x14ac:dyDescent="0.25">
      <c r="A1817" s="97" t="s">
        <v>2015</v>
      </c>
      <c r="B1817" s="98">
        <v>6</v>
      </c>
      <c r="C1817" s="97" t="s">
        <v>1655</v>
      </c>
      <c r="D1817" s="104" t="s">
        <v>515</v>
      </c>
      <c r="E1817" s="97" t="s">
        <v>1043</v>
      </c>
      <c r="F1817" s="100" t="s">
        <v>418</v>
      </c>
      <c r="G1817" s="97" t="s">
        <v>3138</v>
      </c>
      <c r="H1817" s="101">
        <v>43865</v>
      </c>
      <c r="I1817" s="101">
        <v>43874</v>
      </c>
      <c r="J1817" s="102" t="s">
        <v>6</v>
      </c>
      <c r="K1817" s="103" t="s">
        <v>611</v>
      </c>
      <c r="L1817" s="104" t="s">
        <v>2216</v>
      </c>
      <c r="M1817" s="105">
        <v>0</v>
      </c>
      <c r="N1817" s="106">
        <v>1050</v>
      </c>
      <c r="O1817" s="103" t="s">
        <v>271</v>
      </c>
      <c r="P1817" s="101">
        <v>43874</v>
      </c>
      <c r="Q1817" s="103" t="s">
        <v>630</v>
      </c>
      <c r="R1817" s="106">
        <v>1050</v>
      </c>
      <c r="S1817" s="102" t="s">
        <v>1256</v>
      </c>
      <c r="T1817" s="104"/>
      <c r="U1817" s="102" t="s">
        <v>11</v>
      </c>
      <c r="V1817" s="102" t="s">
        <v>12</v>
      </c>
      <c r="W1817" s="102" t="s">
        <v>13</v>
      </c>
      <c r="X1817" s="102" t="s">
        <v>14</v>
      </c>
      <c r="Y1817" s="108">
        <v>6230</v>
      </c>
      <c r="Z1817" s="108">
        <v>9261104</v>
      </c>
      <c r="AA1817" s="139">
        <v>1</v>
      </c>
      <c r="AB1817" s="99" t="s">
        <v>991</v>
      </c>
    </row>
    <row r="1818" spans="1:28" ht="15" customHeight="1" x14ac:dyDescent="0.25">
      <c r="A1818" s="97" t="s">
        <v>2171</v>
      </c>
      <c r="B1818" s="98">
        <v>6</v>
      </c>
      <c r="C1818" s="97" t="s">
        <v>1655</v>
      </c>
      <c r="D1818" s="104" t="s">
        <v>515</v>
      </c>
      <c r="E1818" s="97" t="s">
        <v>1266</v>
      </c>
      <c r="F1818" s="100" t="s">
        <v>418</v>
      </c>
      <c r="G1818" s="97" t="s">
        <v>3138</v>
      </c>
      <c r="H1818" s="101">
        <v>44272</v>
      </c>
      <c r="I1818" s="101">
        <v>44285</v>
      </c>
      <c r="J1818" s="102" t="s">
        <v>1051</v>
      </c>
      <c r="K1818" s="103" t="s">
        <v>2166</v>
      </c>
      <c r="L1818" s="104" t="s">
        <v>2271</v>
      </c>
      <c r="M1818" s="105">
        <v>0</v>
      </c>
      <c r="N1818" s="106">
        <v>870</v>
      </c>
      <c r="O1818" s="103" t="s">
        <v>271</v>
      </c>
      <c r="P1818" s="101">
        <v>44285</v>
      </c>
      <c r="Q1818" s="103" t="s">
        <v>2276</v>
      </c>
      <c r="R1818" s="106">
        <v>870</v>
      </c>
      <c r="S1818" s="102" t="s">
        <v>2375</v>
      </c>
      <c r="T1818" s="104"/>
      <c r="U1818" s="102" t="s">
        <v>11</v>
      </c>
      <c r="V1818" s="102" t="s">
        <v>12</v>
      </c>
      <c r="W1818" s="102" t="s">
        <v>13</v>
      </c>
      <c r="X1818" s="102" t="s">
        <v>14</v>
      </c>
      <c r="Y1818" s="108">
        <v>6230</v>
      </c>
      <c r="Z1818" s="108">
        <v>9261103</v>
      </c>
      <c r="AA1818" s="139">
        <v>0.1226215644820296</v>
      </c>
      <c r="AB1818" s="99" t="s">
        <v>2179</v>
      </c>
    </row>
    <row r="1819" spans="1:28" ht="15" customHeight="1" x14ac:dyDescent="0.25">
      <c r="A1819" s="97" t="s">
        <v>2016</v>
      </c>
      <c r="B1819" s="98">
        <v>6</v>
      </c>
      <c r="C1819" s="97" t="s">
        <v>1571</v>
      </c>
      <c r="D1819" s="104" t="s">
        <v>515</v>
      </c>
      <c r="E1819" s="97" t="s">
        <v>1266</v>
      </c>
      <c r="F1819" s="100" t="s">
        <v>395</v>
      </c>
      <c r="G1819" s="97" t="s">
        <v>351</v>
      </c>
      <c r="H1819" s="101">
        <v>44124</v>
      </c>
      <c r="I1819" s="101">
        <v>44232</v>
      </c>
      <c r="J1819" s="102" t="s">
        <v>1051</v>
      </c>
      <c r="K1819" s="103"/>
      <c r="L1819" s="104" t="s">
        <v>1385</v>
      </c>
      <c r="M1819" s="105">
        <v>0</v>
      </c>
      <c r="N1819" s="106">
        <v>7275</v>
      </c>
      <c r="O1819" s="103">
        <v>28232</v>
      </c>
      <c r="P1819" s="101">
        <v>44232</v>
      </c>
      <c r="Q1819" s="103" t="s">
        <v>1706</v>
      </c>
      <c r="R1819" s="106">
        <v>7275</v>
      </c>
      <c r="S1819" s="102" t="s">
        <v>2375</v>
      </c>
      <c r="T1819" s="104"/>
      <c r="U1819" s="102" t="s">
        <v>11</v>
      </c>
      <c r="V1819" s="102" t="s">
        <v>12</v>
      </c>
      <c r="W1819" s="102" t="s">
        <v>13</v>
      </c>
      <c r="X1819" s="102" t="s">
        <v>14</v>
      </c>
      <c r="Y1819" s="108">
        <v>6210</v>
      </c>
      <c r="Z1819" s="108">
        <v>9261103</v>
      </c>
      <c r="AA1819" s="139">
        <v>1.8653846153846153E-2</v>
      </c>
      <c r="AB1819" s="99" t="s">
        <v>1345</v>
      </c>
    </row>
    <row r="1820" spans="1:28" ht="15" customHeight="1" x14ac:dyDescent="0.25">
      <c r="A1820" s="97" t="s">
        <v>2016</v>
      </c>
      <c r="B1820" s="98">
        <v>6</v>
      </c>
      <c r="C1820" s="97" t="s">
        <v>1571</v>
      </c>
      <c r="D1820" s="104" t="s">
        <v>515</v>
      </c>
      <c r="E1820" s="97" t="s">
        <v>1266</v>
      </c>
      <c r="F1820" s="100" t="s">
        <v>395</v>
      </c>
      <c r="G1820" s="97" t="s">
        <v>351</v>
      </c>
      <c r="H1820" s="101">
        <v>44124</v>
      </c>
      <c r="I1820" s="101">
        <v>44236</v>
      </c>
      <c r="J1820" s="102" t="s">
        <v>1051</v>
      </c>
      <c r="K1820" s="103"/>
      <c r="L1820" s="104" t="s">
        <v>1385</v>
      </c>
      <c r="M1820" s="105">
        <v>0</v>
      </c>
      <c r="N1820" s="106">
        <v>7275</v>
      </c>
      <c r="O1820" s="103">
        <v>28293</v>
      </c>
      <c r="P1820" s="101">
        <v>44236</v>
      </c>
      <c r="Q1820" s="103" t="s">
        <v>1735</v>
      </c>
      <c r="R1820" s="106">
        <v>7275</v>
      </c>
      <c r="S1820" s="102" t="s">
        <v>2375</v>
      </c>
      <c r="T1820" s="104"/>
      <c r="U1820" s="102" t="s">
        <v>11</v>
      </c>
      <c r="V1820" s="102" t="s">
        <v>12</v>
      </c>
      <c r="W1820" s="102" t="s">
        <v>13</v>
      </c>
      <c r="X1820" s="102" t="s">
        <v>14</v>
      </c>
      <c r="Y1820" s="108">
        <v>6210</v>
      </c>
      <c r="Z1820" s="108">
        <v>9261103</v>
      </c>
      <c r="AA1820" s="139">
        <v>1.8653846153846153E-2</v>
      </c>
      <c r="AB1820" s="97" t="s">
        <v>1345</v>
      </c>
    </row>
    <row r="1821" spans="1:28" ht="15" customHeight="1" x14ac:dyDescent="0.25">
      <c r="A1821" s="97" t="s">
        <v>2016</v>
      </c>
      <c r="B1821" s="98">
        <v>6</v>
      </c>
      <c r="C1821" s="99" t="s">
        <v>1571</v>
      </c>
      <c r="D1821" s="104" t="s">
        <v>515</v>
      </c>
      <c r="E1821" s="97" t="s">
        <v>1266</v>
      </c>
      <c r="F1821" s="100" t="s">
        <v>395</v>
      </c>
      <c r="G1821" s="99" t="s">
        <v>351</v>
      </c>
      <c r="H1821" s="101">
        <v>44124</v>
      </c>
      <c r="I1821" s="101">
        <v>44279</v>
      </c>
      <c r="J1821" s="102" t="s">
        <v>1051</v>
      </c>
      <c r="K1821" s="103"/>
      <c r="L1821" s="104" t="s">
        <v>1385</v>
      </c>
      <c r="M1821" s="105">
        <v>0</v>
      </c>
      <c r="N1821" s="106">
        <v>4850</v>
      </c>
      <c r="O1821" s="103">
        <v>28389</v>
      </c>
      <c r="P1821" s="101">
        <v>44279</v>
      </c>
      <c r="Q1821" s="103" t="s">
        <v>2253</v>
      </c>
      <c r="R1821" s="106">
        <v>4850</v>
      </c>
      <c r="S1821" s="110" t="s">
        <v>2375</v>
      </c>
      <c r="T1821" s="104"/>
      <c r="U1821" s="102" t="s">
        <v>11</v>
      </c>
      <c r="V1821" s="102" t="s">
        <v>12</v>
      </c>
      <c r="W1821" s="102" t="s">
        <v>13</v>
      </c>
      <c r="X1821" s="102" t="s">
        <v>14</v>
      </c>
      <c r="Y1821" s="108">
        <v>6210</v>
      </c>
      <c r="Z1821" s="108">
        <v>9261103</v>
      </c>
      <c r="AA1821" s="139">
        <v>1.2435897435897436E-2</v>
      </c>
      <c r="AB1821" s="111" t="s">
        <v>1345</v>
      </c>
    </row>
    <row r="1822" spans="1:28" ht="15" customHeight="1" x14ac:dyDescent="0.25">
      <c r="A1822" s="97" t="s">
        <v>2016</v>
      </c>
      <c r="B1822" s="98">
        <v>6</v>
      </c>
      <c r="C1822" s="99" t="s">
        <v>1571</v>
      </c>
      <c r="D1822" s="99" t="s">
        <v>515</v>
      </c>
      <c r="E1822" s="97" t="s">
        <v>1266</v>
      </c>
      <c r="F1822" s="100" t="s">
        <v>395</v>
      </c>
      <c r="G1822" s="99" t="s">
        <v>351</v>
      </c>
      <c r="H1822" s="101">
        <v>44124</v>
      </c>
      <c r="I1822" s="101">
        <v>44279</v>
      </c>
      <c r="J1822" s="102" t="s">
        <v>1051</v>
      </c>
      <c r="K1822" s="103"/>
      <c r="L1822" s="104" t="s">
        <v>1385</v>
      </c>
      <c r="M1822" s="105">
        <v>0</v>
      </c>
      <c r="N1822" s="106">
        <v>2425</v>
      </c>
      <c r="O1822" s="103">
        <v>28473</v>
      </c>
      <c r="P1822" s="101">
        <v>44279</v>
      </c>
      <c r="Q1822" s="103" t="s">
        <v>2253</v>
      </c>
      <c r="R1822" s="106">
        <v>2425</v>
      </c>
      <c r="S1822" s="110" t="s">
        <v>2375</v>
      </c>
      <c r="T1822" s="104"/>
      <c r="U1822" s="102" t="s">
        <v>11</v>
      </c>
      <c r="V1822" s="102" t="s">
        <v>12</v>
      </c>
      <c r="W1822" s="102" t="s">
        <v>13</v>
      </c>
      <c r="X1822" s="102" t="s">
        <v>14</v>
      </c>
      <c r="Y1822" s="108">
        <v>6210</v>
      </c>
      <c r="Z1822" s="108">
        <v>9261103</v>
      </c>
      <c r="AA1822" s="139">
        <v>6.2179487179487179E-3</v>
      </c>
      <c r="AB1822" s="111" t="s">
        <v>1345</v>
      </c>
    </row>
    <row r="1823" spans="1:28" ht="15" customHeight="1" x14ac:dyDescent="0.25">
      <c r="A1823" s="97" t="s">
        <v>2016</v>
      </c>
      <c r="B1823" s="98">
        <v>6</v>
      </c>
      <c r="C1823" s="99" t="s">
        <v>1571</v>
      </c>
      <c r="D1823" s="99" t="s">
        <v>515</v>
      </c>
      <c r="E1823" s="97" t="s">
        <v>1266</v>
      </c>
      <c r="F1823" s="99" t="s">
        <v>395</v>
      </c>
      <c r="G1823" s="99" t="s">
        <v>351</v>
      </c>
      <c r="H1823" s="101">
        <v>44124</v>
      </c>
      <c r="I1823" s="101">
        <v>44342</v>
      </c>
      <c r="J1823" s="102" t="s">
        <v>1051</v>
      </c>
      <c r="K1823" s="112"/>
      <c r="L1823" s="99" t="s">
        <v>1385</v>
      </c>
      <c r="M1823" s="105">
        <v>0</v>
      </c>
      <c r="N1823" s="105">
        <v>2425</v>
      </c>
      <c r="O1823" s="103">
        <v>28522</v>
      </c>
      <c r="P1823" s="101">
        <v>44342</v>
      </c>
      <c r="Q1823" s="103" t="s">
        <v>2570</v>
      </c>
      <c r="R1823" s="106">
        <v>2425</v>
      </c>
      <c r="S1823" s="110" t="s">
        <v>2375</v>
      </c>
      <c r="T1823" s="97"/>
      <c r="U1823" s="102" t="s">
        <v>11</v>
      </c>
      <c r="V1823" s="102" t="s">
        <v>12</v>
      </c>
      <c r="W1823" s="102" t="s">
        <v>13</v>
      </c>
      <c r="X1823" s="102" t="s">
        <v>14</v>
      </c>
      <c r="Y1823" s="113">
        <v>6210</v>
      </c>
      <c r="Z1823" s="113">
        <v>9261103</v>
      </c>
      <c r="AA1823" s="139">
        <v>6.2179487179487179E-3</v>
      </c>
      <c r="AB1823" s="104" t="s">
        <v>1345</v>
      </c>
    </row>
    <row r="1824" spans="1:28" ht="15" customHeight="1" x14ac:dyDescent="0.25">
      <c r="A1824" s="97" t="s">
        <v>2016</v>
      </c>
      <c r="B1824" s="98">
        <v>6</v>
      </c>
      <c r="C1824" s="99" t="s">
        <v>1571</v>
      </c>
      <c r="D1824" s="99" t="s">
        <v>515</v>
      </c>
      <c r="E1824" s="97" t="s">
        <v>1266</v>
      </c>
      <c r="F1824" s="99" t="s">
        <v>395</v>
      </c>
      <c r="G1824" s="99" t="s">
        <v>351</v>
      </c>
      <c r="H1824" s="101">
        <v>44124</v>
      </c>
      <c r="I1824" s="101">
        <v>44342</v>
      </c>
      <c r="J1824" s="102" t="s">
        <v>1051</v>
      </c>
      <c r="K1824" s="112"/>
      <c r="L1824" s="99" t="s">
        <v>1385</v>
      </c>
      <c r="M1824" s="105">
        <v>0</v>
      </c>
      <c r="N1824" s="105">
        <v>9700</v>
      </c>
      <c r="O1824" s="103">
        <v>28616</v>
      </c>
      <c r="P1824" s="101">
        <v>44342</v>
      </c>
      <c r="Q1824" s="103" t="s">
        <v>2570</v>
      </c>
      <c r="R1824" s="106">
        <v>9700</v>
      </c>
      <c r="S1824" s="110" t="s">
        <v>2375</v>
      </c>
      <c r="T1824" s="97"/>
      <c r="U1824" s="102" t="s">
        <v>11</v>
      </c>
      <c r="V1824" s="102" t="s">
        <v>12</v>
      </c>
      <c r="W1824" s="102" t="s">
        <v>13</v>
      </c>
      <c r="X1824" s="102" t="s">
        <v>14</v>
      </c>
      <c r="Y1824" s="113">
        <v>6210</v>
      </c>
      <c r="Z1824" s="113">
        <v>9261103</v>
      </c>
      <c r="AA1824" s="139">
        <v>2.4871794871794872E-2</v>
      </c>
      <c r="AB1824" s="104" t="s">
        <v>1345</v>
      </c>
    </row>
    <row r="1825" spans="1:28" ht="15" customHeight="1" x14ac:dyDescent="0.25">
      <c r="A1825" s="97" t="s">
        <v>2016</v>
      </c>
      <c r="B1825" s="98">
        <v>6</v>
      </c>
      <c r="C1825" s="99" t="s">
        <v>1571</v>
      </c>
      <c r="D1825" s="99" t="s">
        <v>515</v>
      </c>
      <c r="E1825" s="97" t="s">
        <v>1266</v>
      </c>
      <c r="F1825" s="100" t="s">
        <v>395</v>
      </c>
      <c r="G1825" s="99" t="s">
        <v>351</v>
      </c>
      <c r="H1825" s="101">
        <v>44124</v>
      </c>
      <c r="I1825" s="101">
        <v>44370</v>
      </c>
      <c r="J1825" s="102" t="s">
        <v>1051</v>
      </c>
      <c r="K1825" s="103"/>
      <c r="L1825" s="104" t="s">
        <v>1385</v>
      </c>
      <c r="M1825" s="105">
        <v>0</v>
      </c>
      <c r="N1825" s="106">
        <v>1455</v>
      </c>
      <c r="O1825" s="103">
        <v>28689</v>
      </c>
      <c r="P1825" s="101">
        <v>44370</v>
      </c>
      <c r="Q1825" s="103" t="s">
        <v>2707</v>
      </c>
      <c r="R1825" s="106">
        <v>1455</v>
      </c>
      <c r="S1825" s="110" t="s">
        <v>2375</v>
      </c>
      <c r="T1825" s="104"/>
      <c r="U1825" s="102" t="s">
        <v>11</v>
      </c>
      <c r="V1825" s="102" t="s">
        <v>12</v>
      </c>
      <c r="W1825" s="102" t="s">
        <v>13</v>
      </c>
      <c r="X1825" s="102" t="s">
        <v>14</v>
      </c>
      <c r="Y1825" s="108">
        <v>6210</v>
      </c>
      <c r="Z1825" s="108">
        <v>9261103</v>
      </c>
      <c r="AA1825" s="139">
        <v>3.7307692307692306E-3</v>
      </c>
      <c r="AB1825" s="111" t="s">
        <v>1345</v>
      </c>
    </row>
    <row r="1826" spans="1:28" ht="15" customHeight="1" x14ac:dyDescent="0.25">
      <c r="A1826" s="97" t="s">
        <v>2016</v>
      </c>
      <c r="B1826" s="98">
        <v>6</v>
      </c>
      <c r="C1826" s="99" t="s">
        <v>1571</v>
      </c>
      <c r="D1826" s="97" t="s">
        <v>515</v>
      </c>
      <c r="E1826" s="97" t="s">
        <v>1266</v>
      </c>
      <c r="F1826" s="99" t="s">
        <v>395</v>
      </c>
      <c r="G1826" s="99" t="s">
        <v>351</v>
      </c>
      <c r="H1826" s="101">
        <v>44124</v>
      </c>
      <c r="I1826" s="101">
        <v>44448</v>
      </c>
      <c r="J1826" s="102" t="s">
        <v>2726</v>
      </c>
      <c r="K1826" s="103"/>
      <c r="L1826" s="99" t="s">
        <v>1385</v>
      </c>
      <c r="M1826" s="105">
        <v>0</v>
      </c>
      <c r="N1826" s="105">
        <v>970</v>
      </c>
      <c r="O1826" s="103">
        <v>28837</v>
      </c>
      <c r="P1826" s="101">
        <v>44448</v>
      </c>
      <c r="Q1826" s="103" t="s">
        <v>2972</v>
      </c>
      <c r="R1826" s="105">
        <v>970</v>
      </c>
      <c r="S1826" s="110" t="s">
        <v>2375</v>
      </c>
      <c r="T1826" s="97"/>
      <c r="U1826" s="102" t="s">
        <v>11</v>
      </c>
      <c r="V1826" s="102" t="s">
        <v>12</v>
      </c>
      <c r="W1826" s="102" t="s">
        <v>13</v>
      </c>
      <c r="X1826" s="102" t="s">
        <v>14</v>
      </c>
      <c r="Y1826" s="113">
        <v>6210</v>
      </c>
      <c r="Z1826" s="113">
        <v>9261103</v>
      </c>
      <c r="AA1826" s="139">
        <v>2.4871794871794872E-3</v>
      </c>
      <c r="AB1826" s="99" t="s">
        <v>1345</v>
      </c>
    </row>
    <row r="1827" spans="1:28" ht="15" customHeight="1" x14ac:dyDescent="0.25">
      <c r="A1827" s="97" t="s">
        <v>2016</v>
      </c>
      <c r="B1827" s="98">
        <v>6</v>
      </c>
      <c r="C1827" s="99" t="s">
        <v>1571</v>
      </c>
      <c r="D1827" s="99" t="s">
        <v>515</v>
      </c>
      <c r="E1827" s="97" t="s">
        <v>1266</v>
      </c>
      <c r="F1827" s="100" t="s">
        <v>395</v>
      </c>
      <c r="G1827" s="99" t="s">
        <v>351</v>
      </c>
      <c r="H1827" s="101">
        <v>44124</v>
      </c>
      <c r="I1827" s="101">
        <v>45950</v>
      </c>
      <c r="J1827" s="102" t="s">
        <v>2726</v>
      </c>
      <c r="K1827" s="103" t="s">
        <v>1340</v>
      </c>
      <c r="L1827" s="104" t="s">
        <v>1385</v>
      </c>
      <c r="M1827" s="105">
        <v>12125</v>
      </c>
      <c r="N1827" s="106">
        <v>12125</v>
      </c>
      <c r="O1827" s="103"/>
      <c r="P1827" s="101"/>
      <c r="Q1827" s="103"/>
      <c r="R1827" s="106">
        <v>0</v>
      </c>
      <c r="S1827" s="110" t="s">
        <v>2375</v>
      </c>
      <c r="T1827" s="104"/>
      <c r="U1827" s="102" t="s">
        <v>11</v>
      </c>
      <c r="V1827" s="102" t="s">
        <v>12</v>
      </c>
      <c r="W1827" s="102" t="s">
        <v>13</v>
      </c>
      <c r="X1827" s="102" t="s">
        <v>14</v>
      </c>
      <c r="Y1827" s="108">
        <v>6210</v>
      </c>
      <c r="Z1827" s="108">
        <v>9261103</v>
      </c>
      <c r="AA1827" s="139">
        <v>0</v>
      </c>
      <c r="AB1827" s="111" t="s">
        <v>1345</v>
      </c>
    </row>
    <row r="1828" spans="1:28" ht="15" customHeight="1" x14ac:dyDescent="0.25">
      <c r="A1828" s="97" t="s">
        <v>2009</v>
      </c>
      <c r="B1828" s="98">
        <v>0</v>
      </c>
      <c r="C1828" s="99" t="s">
        <v>1562</v>
      </c>
      <c r="D1828" s="99" t="s">
        <v>537</v>
      </c>
      <c r="E1828" s="97" t="s">
        <v>4</v>
      </c>
      <c r="F1828" s="100" t="s">
        <v>5</v>
      </c>
      <c r="G1828" s="99" t="s">
        <v>1288</v>
      </c>
      <c r="H1828" s="101">
        <v>43647</v>
      </c>
      <c r="I1828" s="101">
        <v>43748</v>
      </c>
      <c r="J1828" s="102" t="s">
        <v>6</v>
      </c>
      <c r="K1828" s="103" t="s">
        <v>7</v>
      </c>
      <c r="L1828" s="104" t="s">
        <v>8</v>
      </c>
      <c r="M1828" s="105">
        <v>0</v>
      </c>
      <c r="N1828" s="106">
        <v>1164.44</v>
      </c>
      <c r="O1828" s="103" t="s">
        <v>48</v>
      </c>
      <c r="P1828" s="101">
        <v>43748</v>
      </c>
      <c r="Q1828" s="103" t="s">
        <v>25</v>
      </c>
      <c r="R1828" s="106">
        <v>1164.44</v>
      </c>
      <c r="S1828" s="110"/>
      <c r="T1828" s="104"/>
      <c r="U1828" s="102" t="s">
        <v>11</v>
      </c>
      <c r="V1828" s="102" t="s">
        <v>12</v>
      </c>
      <c r="W1828" s="102" t="s">
        <v>13</v>
      </c>
      <c r="X1828" s="102" t="s">
        <v>14</v>
      </c>
      <c r="Y1828" s="108">
        <v>4300</v>
      </c>
      <c r="Z1828" s="108">
        <v>8031101</v>
      </c>
      <c r="AA1828" s="139">
        <v>2.6801493526599438E-4</v>
      </c>
      <c r="AB1828" s="111" t="s">
        <v>2881</v>
      </c>
    </row>
    <row r="1829" spans="1:28" ht="15" customHeight="1" x14ac:dyDescent="0.25">
      <c r="A1829" s="97" t="s">
        <v>2009</v>
      </c>
      <c r="B1829" s="98">
        <v>0</v>
      </c>
      <c r="C1829" s="99" t="s">
        <v>1562</v>
      </c>
      <c r="D1829" s="97" t="s">
        <v>537</v>
      </c>
      <c r="E1829" s="97" t="s">
        <v>4</v>
      </c>
      <c r="F1829" s="100" t="s">
        <v>5</v>
      </c>
      <c r="G1829" s="97" t="s">
        <v>1288</v>
      </c>
      <c r="H1829" s="101">
        <v>43647</v>
      </c>
      <c r="I1829" s="101">
        <v>43748</v>
      </c>
      <c r="J1829" s="102" t="s">
        <v>6</v>
      </c>
      <c r="K1829" s="103" t="s">
        <v>7</v>
      </c>
      <c r="L1829" s="104" t="s">
        <v>8</v>
      </c>
      <c r="M1829" s="105">
        <v>0</v>
      </c>
      <c r="N1829" s="106">
        <v>96.09</v>
      </c>
      <c r="O1829" s="103" t="s">
        <v>48</v>
      </c>
      <c r="P1829" s="101">
        <v>43748</v>
      </c>
      <c r="Q1829" s="103" t="s">
        <v>25</v>
      </c>
      <c r="R1829" s="106">
        <v>96.09</v>
      </c>
      <c r="S1829" s="102"/>
      <c r="T1829" s="104"/>
      <c r="U1829" s="102" t="s">
        <v>11</v>
      </c>
      <c r="V1829" s="102" t="s">
        <v>12</v>
      </c>
      <c r="W1829" s="102" t="s">
        <v>13</v>
      </c>
      <c r="X1829" s="102" t="s">
        <v>14</v>
      </c>
      <c r="Y1829" s="108">
        <v>4340</v>
      </c>
      <c r="Z1829" s="108">
        <v>8031101</v>
      </c>
      <c r="AA1829" s="139">
        <v>2.2116687102563807E-5</v>
      </c>
      <c r="AB1829" s="99" t="s">
        <v>2881</v>
      </c>
    </row>
    <row r="1830" spans="1:28" ht="15" customHeight="1" x14ac:dyDescent="0.25">
      <c r="A1830" s="97" t="s">
        <v>2009</v>
      </c>
      <c r="B1830" s="98">
        <v>0</v>
      </c>
      <c r="C1830" s="99" t="s">
        <v>1562</v>
      </c>
      <c r="D1830" s="97" t="s">
        <v>537</v>
      </c>
      <c r="E1830" s="97" t="s">
        <v>4</v>
      </c>
      <c r="F1830" s="100" t="s">
        <v>5</v>
      </c>
      <c r="G1830" s="97" t="s">
        <v>1288</v>
      </c>
      <c r="H1830" s="101">
        <v>43647</v>
      </c>
      <c r="I1830" s="101">
        <v>43748</v>
      </c>
      <c r="J1830" s="102" t="s">
        <v>6</v>
      </c>
      <c r="K1830" s="103" t="s">
        <v>7</v>
      </c>
      <c r="L1830" s="104" t="s">
        <v>8</v>
      </c>
      <c r="M1830" s="105">
        <v>0</v>
      </c>
      <c r="N1830" s="106">
        <v>34.92</v>
      </c>
      <c r="O1830" s="103" t="s">
        <v>48</v>
      </c>
      <c r="P1830" s="101">
        <v>43748</v>
      </c>
      <c r="Q1830" s="103" t="s">
        <v>25</v>
      </c>
      <c r="R1830" s="106">
        <v>34.92</v>
      </c>
      <c r="S1830" s="102"/>
      <c r="T1830" s="104"/>
      <c r="U1830" s="102" t="s">
        <v>11</v>
      </c>
      <c r="V1830" s="102" t="s">
        <v>12</v>
      </c>
      <c r="W1830" s="102" t="s">
        <v>13</v>
      </c>
      <c r="X1830" s="102" t="s">
        <v>14</v>
      </c>
      <c r="Y1830" s="108">
        <v>4340</v>
      </c>
      <c r="Z1830" s="108">
        <v>8031101</v>
      </c>
      <c r="AA1830" s="139">
        <v>8.0374098618121356E-6</v>
      </c>
      <c r="AB1830" s="99" t="s">
        <v>2881</v>
      </c>
    </row>
    <row r="1831" spans="1:28" ht="15" customHeight="1" x14ac:dyDescent="0.25">
      <c r="A1831" s="97" t="s">
        <v>2009</v>
      </c>
      <c r="B1831" s="98">
        <v>0</v>
      </c>
      <c r="C1831" s="99" t="s">
        <v>1562</v>
      </c>
      <c r="D1831" s="97" t="s">
        <v>537</v>
      </c>
      <c r="E1831" s="97" t="s">
        <v>4</v>
      </c>
      <c r="F1831" s="100" t="s">
        <v>5</v>
      </c>
      <c r="G1831" s="97" t="s">
        <v>1288</v>
      </c>
      <c r="H1831" s="101">
        <v>43647</v>
      </c>
      <c r="I1831" s="101">
        <v>43748</v>
      </c>
      <c r="J1831" s="102" t="s">
        <v>6</v>
      </c>
      <c r="K1831" s="103" t="s">
        <v>7</v>
      </c>
      <c r="L1831" s="104" t="s">
        <v>8</v>
      </c>
      <c r="M1831" s="105">
        <v>0</v>
      </c>
      <c r="N1831" s="106">
        <v>28.5</v>
      </c>
      <c r="O1831" s="103" t="s">
        <v>48</v>
      </c>
      <c r="P1831" s="101">
        <v>43748</v>
      </c>
      <c r="Q1831" s="103" t="s">
        <v>25</v>
      </c>
      <c r="R1831" s="106">
        <v>28.5</v>
      </c>
      <c r="S1831" s="102"/>
      <c r="T1831" s="104"/>
      <c r="U1831" s="102" t="s">
        <v>11</v>
      </c>
      <c r="V1831" s="102" t="s">
        <v>12</v>
      </c>
      <c r="W1831" s="102" t="s">
        <v>13</v>
      </c>
      <c r="X1831" s="102" t="s">
        <v>14</v>
      </c>
      <c r="Y1831" s="108">
        <v>4340</v>
      </c>
      <c r="Z1831" s="108">
        <v>8031101</v>
      </c>
      <c r="AA1831" s="139">
        <v>6.5597417257057806E-6</v>
      </c>
      <c r="AB1831" s="99" t="s">
        <v>2881</v>
      </c>
    </row>
    <row r="1832" spans="1:28" ht="15" customHeight="1" x14ac:dyDescent="0.25">
      <c r="A1832" s="97" t="s">
        <v>2009</v>
      </c>
      <c r="B1832" s="98">
        <v>0</v>
      </c>
      <c r="C1832" s="99" t="s">
        <v>1562</v>
      </c>
      <c r="D1832" s="97" t="s">
        <v>537</v>
      </c>
      <c r="E1832" s="97" t="s">
        <v>4</v>
      </c>
      <c r="F1832" s="100" t="s">
        <v>5</v>
      </c>
      <c r="G1832" s="97" t="s">
        <v>1288</v>
      </c>
      <c r="H1832" s="101">
        <v>43647</v>
      </c>
      <c r="I1832" s="101">
        <v>43748</v>
      </c>
      <c r="J1832" s="102" t="s">
        <v>6</v>
      </c>
      <c r="K1832" s="103" t="s">
        <v>7</v>
      </c>
      <c r="L1832" s="104" t="s">
        <v>8</v>
      </c>
      <c r="M1832" s="105">
        <v>0</v>
      </c>
      <c r="N1832" s="106">
        <v>15</v>
      </c>
      <c r="O1832" s="103" t="s">
        <v>48</v>
      </c>
      <c r="P1832" s="101">
        <v>43748</v>
      </c>
      <c r="Q1832" s="103" t="s">
        <v>25</v>
      </c>
      <c r="R1832" s="106">
        <v>15</v>
      </c>
      <c r="S1832" s="102"/>
      <c r="T1832" s="104"/>
      <c r="U1832" s="102" t="s">
        <v>11</v>
      </c>
      <c r="V1832" s="102" t="s">
        <v>12</v>
      </c>
      <c r="W1832" s="102" t="s">
        <v>13</v>
      </c>
      <c r="X1832" s="102" t="s">
        <v>14</v>
      </c>
      <c r="Y1832" s="108">
        <v>4340</v>
      </c>
      <c r="Z1832" s="108">
        <v>8031101</v>
      </c>
      <c r="AA1832" s="139">
        <v>3.4524956451083056E-6</v>
      </c>
      <c r="AB1832" s="99" t="s">
        <v>2881</v>
      </c>
    </row>
    <row r="1833" spans="1:28" ht="15" customHeight="1" x14ac:dyDescent="0.25">
      <c r="A1833" s="97" t="s">
        <v>2009</v>
      </c>
      <c r="B1833" s="98">
        <v>0</v>
      </c>
      <c r="C1833" s="99" t="s">
        <v>1562</v>
      </c>
      <c r="D1833" s="97" t="s">
        <v>537</v>
      </c>
      <c r="E1833" s="97" t="s">
        <v>4</v>
      </c>
      <c r="F1833" s="100" t="s">
        <v>5</v>
      </c>
      <c r="G1833" s="97" t="s">
        <v>1288</v>
      </c>
      <c r="H1833" s="101">
        <v>43647</v>
      </c>
      <c r="I1833" s="101">
        <v>43748</v>
      </c>
      <c r="J1833" s="102" t="s">
        <v>6</v>
      </c>
      <c r="K1833" s="103" t="s">
        <v>7</v>
      </c>
      <c r="L1833" s="104" t="s">
        <v>8</v>
      </c>
      <c r="M1833" s="105">
        <v>0</v>
      </c>
      <c r="N1833" s="106">
        <v>9</v>
      </c>
      <c r="O1833" s="103" t="s">
        <v>48</v>
      </c>
      <c r="P1833" s="101">
        <v>43748</v>
      </c>
      <c r="Q1833" s="103" t="s">
        <v>25</v>
      </c>
      <c r="R1833" s="106">
        <v>9</v>
      </c>
      <c r="S1833" s="102"/>
      <c r="T1833" s="104"/>
      <c r="U1833" s="102" t="s">
        <v>11</v>
      </c>
      <c r="V1833" s="102" t="s">
        <v>12</v>
      </c>
      <c r="W1833" s="102" t="s">
        <v>13</v>
      </c>
      <c r="X1833" s="102" t="s">
        <v>14</v>
      </c>
      <c r="Y1833" s="108">
        <v>4340</v>
      </c>
      <c r="Z1833" s="108">
        <v>8031101</v>
      </c>
      <c r="AA1833" s="139">
        <v>2.0714973870649835E-6</v>
      </c>
      <c r="AB1833" s="99" t="s">
        <v>2881</v>
      </c>
    </row>
    <row r="1834" spans="1:28" ht="15" customHeight="1" x14ac:dyDescent="0.25">
      <c r="A1834" s="97" t="s">
        <v>2009</v>
      </c>
      <c r="B1834" s="98">
        <v>0</v>
      </c>
      <c r="C1834" s="99" t="s">
        <v>1562</v>
      </c>
      <c r="D1834" s="97" t="s">
        <v>537</v>
      </c>
      <c r="E1834" s="97" t="s">
        <v>4</v>
      </c>
      <c r="F1834" s="100" t="s">
        <v>5</v>
      </c>
      <c r="G1834" s="97" t="s">
        <v>1288</v>
      </c>
      <c r="H1834" s="101">
        <v>43647</v>
      </c>
      <c r="I1834" s="101">
        <v>43748</v>
      </c>
      <c r="J1834" s="102" t="s">
        <v>6</v>
      </c>
      <c r="K1834" s="103" t="s">
        <v>7</v>
      </c>
      <c r="L1834" s="104" t="s">
        <v>8</v>
      </c>
      <c r="M1834" s="105">
        <v>0</v>
      </c>
      <c r="N1834" s="106">
        <v>4.5</v>
      </c>
      <c r="O1834" s="103" t="s">
        <v>48</v>
      </c>
      <c r="P1834" s="101">
        <v>43748</v>
      </c>
      <c r="Q1834" s="103" t="s">
        <v>25</v>
      </c>
      <c r="R1834" s="106">
        <v>4.5</v>
      </c>
      <c r="S1834" s="102"/>
      <c r="T1834" s="104"/>
      <c r="U1834" s="102" t="s">
        <v>11</v>
      </c>
      <c r="V1834" s="102" t="s">
        <v>12</v>
      </c>
      <c r="W1834" s="102" t="s">
        <v>13</v>
      </c>
      <c r="X1834" s="102" t="s">
        <v>14</v>
      </c>
      <c r="Y1834" s="108">
        <v>4340</v>
      </c>
      <c r="Z1834" s="108">
        <v>8031101</v>
      </c>
      <c r="AA1834" s="139">
        <v>1.0357486935324917E-6</v>
      </c>
      <c r="AB1834" s="99" t="s">
        <v>2881</v>
      </c>
    </row>
    <row r="1835" spans="1:28" ht="15" customHeight="1" x14ac:dyDescent="0.25">
      <c r="A1835" s="97" t="s">
        <v>2009</v>
      </c>
      <c r="B1835" s="98">
        <v>0</v>
      </c>
      <c r="C1835" s="99" t="s">
        <v>1562</v>
      </c>
      <c r="D1835" s="97" t="s">
        <v>537</v>
      </c>
      <c r="E1835" s="97" t="s">
        <v>4</v>
      </c>
      <c r="F1835" s="100" t="s">
        <v>5</v>
      </c>
      <c r="G1835" s="97" t="s">
        <v>1288</v>
      </c>
      <c r="H1835" s="101">
        <v>43647</v>
      </c>
      <c r="I1835" s="101">
        <v>43760</v>
      </c>
      <c r="J1835" s="102" t="s">
        <v>6</v>
      </c>
      <c r="K1835" s="103" t="s">
        <v>98</v>
      </c>
      <c r="L1835" s="104" t="s">
        <v>2165</v>
      </c>
      <c r="M1835" s="105">
        <v>0</v>
      </c>
      <c r="N1835" s="106">
        <v>7762.89</v>
      </c>
      <c r="O1835" s="103" t="s">
        <v>117</v>
      </c>
      <c r="P1835" s="101">
        <v>43760</v>
      </c>
      <c r="Q1835" s="103" t="s">
        <v>104</v>
      </c>
      <c r="R1835" s="106">
        <v>7762.89</v>
      </c>
      <c r="S1835" s="102"/>
      <c r="T1835" s="104"/>
      <c r="U1835" s="102" t="s">
        <v>11</v>
      </c>
      <c r="V1835" s="102" t="s">
        <v>12</v>
      </c>
      <c r="W1835" s="102" t="s">
        <v>13</v>
      </c>
      <c r="X1835" s="102" t="s">
        <v>14</v>
      </c>
      <c r="Y1835" s="108">
        <v>4300</v>
      </c>
      <c r="Z1835" s="108">
        <v>8031101</v>
      </c>
      <c r="AA1835" s="139">
        <v>2.7669782828085494E-3</v>
      </c>
      <c r="AB1835" s="99" t="s">
        <v>2882</v>
      </c>
    </row>
    <row r="1836" spans="1:28" ht="15" customHeight="1" x14ac:dyDescent="0.25">
      <c r="A1836" s="97" t="s">
        <v>2009</v>
      </c>
      <c r="B1836" s="98">
        <v>0</v>
      </c>
      <c r="C1836" s="99" t="s">
        <v>1562</v>
      </c>
      <c r="D1836" s="97" t="s">
        <v>537</v>
      </c>
      <c r="E1836" s="97" t="s">
        <v>4</v>
      </c>
      <c r="F1836" s="100" t="s">
        <v>5</v>
      </c>
      <c r="G1836" s="97" t="s">
        <v>1288</v>
      </c>
      <c r="H1836" s="101">
        <v>43647</v>
      </c>
      <c r="I1836" s="101">
        <v>43760</v>
      </c>
      <c r="J1836" s="102" t="s">
        <v>6</v>
      </c>
      <c r="K1836" s="103" t="s">
        <v>98</v>
      </c>
      <c r="L1836" s="104" t="s">
        <v>2165</v>
      </c>
      <c r="M1836" s="105">
        <v>0</v>
      </c>
      <c r="N1836" s="106">
        <v>190</v>
      </c>
      <c r="O1836" s="103" t="s">
        <v>117</v>
      </c>
      <c r="P1836" s="101">
        <v>43760</v>
      </c>
      <c r="Q1836" s="103" t="s">
        <v>104</v>
      </c>
      <c r="R1836" s="106">
        <v>190</v>
      </c>
      <c r="S1836" s="102"/>
      <c r="T1836" s="104"/>
      <c r="U1836" s="102" t="s">
        <v>11</v>
      </c>
      <c r="V1836" s="102" t="s">
        <v>12</v>
      </c>
      <c r="W1836" s="102" t="s">
        <v>13</v>
      </c>
      <c r="X1836" s="102" t="s">
        <v>14</v>
      </c>
      <c r="Y1836" s="108">
        <v>4340</v>
      </c>
      <c r="Z1836" s="108">
        <v>8031101</v>
      </c>
      <c r="AA1836" s="139">
        <v>6.7722958039290057E-5</v>
      </c>
      <c r="AB1836" s="99" t="s">
        <v>2882</v>
      </c>
    </row>
    <row r="1837" spans="1:28" ht="15" customHeight="1" x14ac:dyDescent="0.25">
      <c r="A1837" s="97" t="s">
        <v>2009</v>
      </c>
      <c r="B1837" s="98">
        <v>0</v>
      </c>
      <c r="C1837" s="99" t="s">
        <v>1562</v>
      </c>
      <c r="D1837" s="97" t="s">
        <v>537</v>
      </c>
      <c r="E1837" s="97" t="s">
        <v>4</v>
      </c>
      <c r="F1837" s="100" t="s">
        <v>5</v>
      </c>
      <c r="G1837" s="97" t="s">
        <v>1288</v>
      </c>
      <c r="H1837" s="101">
        <v>43647</v>
      </c>
      <c r="I1837" s="101">
        <v>43760</v>
      </c>
      <c r="J1837" s="102" t="s">
        <v>6</v>
      </c>
      <c r="K1837" s="103" t="s">
        <v>98</v>
      </c>
      <c r="L1837" s="104" t="s">
        <v>2165</v>
      </c>
      <c r="M1837" s="105">
        <v>0</v>
      </c>
      <c r="N1837" s="106">
        <v>232.8</v>
      </c>
      <c r="O1837" s="103" t="s">
        <v>117</v>
      </c>
      <c r="P1837" s="101">
        <v>43760</v>
      </c>
      <c r="Q1837" s="103" t="s">
        <v>104</v>
      </c>
      <c r="R1837" s="106">
        <v>232.8</v>
      </c>
      <c r="S1837" s="102"/>
      <c r="T1837" s="104"/>
      <c r="U1837" s="102" t="s">
        <v>11</v>
      </c>
      <c r="V1837" s="102" t="s">
        <v>12</v>
      </c>
      <c r="W1837" s="102" t="s">
        <v>13</v>
      </c>
      <c r="X1837" s="102" t="s">
        <v>14</v>
      </c>
      <c r="Y1837" s="108">
        <v>4340</v>
      </c>
      <c r="Z1837" s="108">
        <v>8031101</v>
      </c>
      <c r="AA1837" s="139">
        <v>8.297844542919329E-5</v>
      </c>
      <c r="AB1837" s="99" t="s">
        <v>2882</v>
      </c>
    </row>
    <row r="1838" spans="1:28" ht="15" customHeight="1" x14ac:dyDescent="0.25">
      <c r="A1838" s="97" t="s">
        <v>2009</v>
      </c>
      <c r="B1838" s="98">
        <v>0</v>
      </c>
      <c r="C1838" s="99" t="s">
        <v>1562</v>
      </c>
      <c r="D1838" s="97" t="s">
        <v>537</v>
      </c>
      <c r="E1838" s="97" t="s">
        <v>4</v>
      </c>
      <c r="F1838" s="100" t="s">
        <v>5</v>
      </c>
      <c r="G1838" s="97" t="s">
        <v>1288</v>
      </c>
      <c r="H1838" s="101">
        <v>43647</v>
      </c>
      <c r="I1838" s="101">
        <v>43760</v>
      </c>
      <c r="J1838" s="102" t="s">
        <v>6</v>
      </c>
      <c r="K1838" s="103" t="s">
        <v>98</v>
      </c>
      <c r="L1838" s="104" t="s">
        <v>2165</v>
      </c>
      <c r="M1838" s="105">
        <v>0</v>
      </c>
      <c r="N1838" s="106">
        <v>640.6</v>
      </c>
      <c r="O1838" s="103" t="s">
        <v>117</v>
      </c>
      <c r="P1838" s="101">
        <v>43760</v>
      </c>
      <c r="Q1838" s="103" t="s">
        <v>104</v>
      </c>
      <c r="R1838" s="106">
        <v>640.6</v>
      </c>
      <c r="S1838" s="102"/>
      <c r="T1838" s="104"/>
      <c r="U1838" s="102" t="s">
        <v>11</v>
      </c>
      <c r="V1838" s="102" t="s">
        <v>12</v>
      </c>
      <c r="W1838" s="102" t="s">
        <v>13</v>
      </c>
      <c r="X1838" s="102" t="s">
        <v>14</v>
      </c>
      <c r="Y1838" s="108">
        <v>4340</v>
      </c>
      <c r="Z1838" s="108">
        <v>8031101</v>
      </c>
      <c r="AA1838" s="109">
        <v>2.2833329957878531E-4</v>
      </c>
      <c r="AB1838" s="99" t="s">
        <v>2882</v>
      </c>
    </row>
    <row r="1839" spans="1:28" ht="15" customHeight="1" x14ac:dyDescent="0.25">
      <c r="A1839" s="97" t="s">
        <v>2009</v>
      </c>
      <c r="B1839" s="98">
        <v>0</v>
      </c>
      <c r="C1839" s="99" t="s">
        <v>1562</v>
      </c>
      <c r="D1839" s="97" t="s">
        <v>537</v>
      </c>
      <c r="E1839" s="97" t="s">
        <v>4</v>
      </c>
      <c r="F1839" s="100" t="s">
        <v>5</v>
      </c>
      <c r="G1839" s="97" t="s">
        <v>1288</v>
      </c>
      <c r="H1839" s="101">
        <v>43647</v>
      </c>
      <c r="I1839" s="101">
        <v>43760</v>
      </c>
      <c r="J1839" s="102" t="s">
        <v>6</v>
      </c>
      <c r="K1839" s="103" t="s">
        <v>98</v>
      </c>
      <c r="L1839" s="104" t="s">
        <v>2165</v>
      </c>
      <c r="M1839" s="105">
        <v>0</v>
      </c>
      <c r="N1839" s="106">
        <v>100</v>
      </c>
      <c r="O1839" s="103" t="s">
        <v>117</v>
      </c>
      <c r="P1839" s="101">
        <v>43760</v>
      </c>
      <c r="Q1839" s="103" t="s">
        <v>104</v>
      </c>
      <c r="R1839" s="106">
        <v>100</v>
      </c>
      <c r="S1839" s="102"/>
      <c r="T1839" s="104"/>
      <c r="U1839" s="102" t="s">
        <v>11</v>
      </c>
      <c r="V1839" s="102" t="s">
        <v>12</v>
      </c>
      <c r="W1839" s="102" t="s">
        <v>13</v>
      </c>
      <c r="X1839" s="102" t="s">
        <v>14</v>
      </c>
      <c r="Y1839" s="108">
        <v>4340</v>
      </c>
      <c r="Z1839" s="108">
        <v>8031101</v>
      </c>
      <c r="AA1839" s="139">
        <v>3.5643662125942132E-5</v>
      </c>
      <c r="AB1839" s="99" t="s">
        <v>2882</v>
      </c>
    </row>
    <row r="1840" spans="1:28" ht="15" customHeight="1" x14ac:dyDescent="0.25">
      <c r="A1840" s="97" t="s">
        <v>2009</v>
      </c>
      <c r="B1840" s="98">
        <v>0</v>
      </c>
      <c r="C1840" s="99" t="s">
        <v>1562</v>
      </c>
      <c r="D1840" s="97" t="s">
        <v>537</v>
      </c>
      <c r="E1840" s="97" t="s">
        <v>4</v>
      </c>
      <c r="F1840" s="100" t="s">
        <v>5</v>
      </c>
      <c r="G1840" s="97" t="s">
        <v>1288</v>
      </c>
      <c r="H1840" s="101">
        <v>43647</v>
      </c>
      <c r="I1840" s="101">
        <v>43760</v>
      </c>
      <c r="J1840" s="102" t="s">
        <v>6</v>
      </c>
      <c r="K1840" s="103" t="s">
        <v>98</v>
      </c>
      <c r="L1840" s="104" t="s">
        <v>2165</v>
      </c>
      <c r="M1840" s="105">
        <v>0</v>
      </c>
      <c r="N1840" s="106">
        <v>60</v>
      </c>
      <c r="O1840" s="103" t="s">
        <v>117</v>
      </c>
      <c r="P1840" s="101">
        <v>43760</v>
      </c>
      <c r="Q1840" s="103" t="s">
        <v>104</v>
      </c>
      <c r="R1840" s="106">
        <v>60</v>
      </c>
      <c r="S1840" s="102"/>
      <c r="T1840" s="104"/>
      <c r="U1840" s="102" t="s">
        <v>11</v>
      </c>
      <c r="V1840" s="102" t="s">
        <v>12</v>
      </c>
      <c r="W1840" s="102" t="s">
        <v>13</v>
      </c>
      <c r="X1840" s="102" t="s">
        <v>14</v>
      </c>
      <c r="Y1840" s="108">
        <v>4340</v>
      </c>
      <c r="Z1840" s="108">
        <v>8031101</v>
      </c>
      <c r="AA1840" s="139">
        <v>2.138619727556528E-5</v>
      </c>
      <c r="AB1840" s="99" t="s">
        <v>2882</v>
      </c>
    </row>
    <row r="1841" spans="1:28" ht="15" customHeight="1" x14ac:dyDescent="0.25">
      <c r="A1841" s="97" t="s">
        <v>2009</v>
      </c>
      <c r="B1841" s="98">
        <v>0</v>
      </c>
      <c r="C1841" s="99" t="s">
        <v>1562</v>
      </c>
      <c r="D1841" s="97" t="s">
        <v>537</v>
      </c>
      <c r="E1841" s="97" t="s">
        <v>4</v>
      </c>
      <c r="F1841" s="100" t="s">
        <v>5</v>
      </c>
      <c r="G1841" s="97" t="s">
        <v>1288</v>
      </c>
      <c r="H1841" s="101">
        <v>43647</v>
      </c>
      <c r="I1841" s="101">
        <v>43760</v>
      </c>
      <c r="J1841" s="102" t="s">
        <v>6</v>
      </c>
      <c r="K1841" s="103" t="s">
        <v>98</v>
      </c>
      <c r="L1841" s="104" t="s">
        <v>2165</v>
      </c>
      <c r="M1841" s="105">
        <v>0</v>
      </c>
      <c r="N1841" s="106">
        <v>30</v>
      </c>
      <c r="O1841" s="103" t="s">
        <v>117</v>
      </c>
      <c r="P1841" s="101">
        <v>43760</v>
      </c>
      <c r="Q1841" s="103" t="s">
        <v>104</v>
      </c>
      <c r="R1841" s="106">
        <v>30</v>
      </c>
      <c r="S1841" s="102"/>
      <c r="T1841" s="104"/>
      <c r="U1841" s="102" t="s">
        <v>11</v>
      </c>
      <c r="V1841" s="102" t="s">
        <v>12</v>
      </c>
      <c r="W1841" s="102" t="s">
        <v>13</v>
      </c>
      <c r="X1841" s="102" t="s">
        <v>14</v>
      </c>
      <c r="Y1841" s="108">
        <v>4340</v>
      </c>
      <c r="Z1841" s="108">
        <v>8031101</v>
      </c>
      <c r="AA1841" s="109">
        <v>1.069309863778264E-5</v>
      </c>
      <c r="AB1841" s="99" t="s">
        <v>2882</v>
      </c>
    </row>
    <row r="1842" spans="1:28" ht="15" customHeight="1" x14ac:dyDescent="0.25">
      <c r="A1842" s="97" t="s">
        <v>2018</v>
      </c>
      <c r="B1842" s="98">
        <v>8</v>
      </c>
      <c r="C1842" s="99" t="s">
        <v>1562</v>
      </c>
      <c r="D1842" s="97" t="s">
        <v>522</v>
      </c>
      <c r="E1842" s="97" t="s">
        <v>4</v>
      </c>
      <c r="F1842" s="100" t="s">
        <v>5</v>
      </c>
      <c r="G1842" s="97" t="s">
        <v>1288</v>
      </c>
      <c r="H1842" s="101">
        <v>43647</v>
      </c>
      <c r="I1842" s="101">
        <v>43748</v>
      </c>
      <c r="J1842" s="102" t="s">
        <v>6</v>
      </c>
      <c r="K1842" s="103" t="s">
        <v>7</v>
      </c>
      <c r="L1842" s="104" t="s">
        <v>8</v>
      </c>
      <c r="M1842" s="105">
        <v>0</v>
      </c>
      <c r="N1842" s="106">
        <v>6628.58</v>
      </c>
      <c r="O1842" s="103" t="s">
        <v>46</v>
      </c>
      <c r="P1842" s="101">
        <v>43748</v>
      </c>
      <c r="Q1842" s="103" t="s">
        <v>25</v>
      </c>
      <c r="R1842" s="106">
        <v>6628.58</v>
      </c>
      <c r="S1842" s="102"/>
      <c r="T1842" s="104"/>
      <c r="U1842" s="102" t="s">
        <v>11</v>
      </c>
      <c r="V1842" s="102" t="s">
        <v>12</v>
      </c>
      <c r="W1842" s="102" t="s">
        <v>13</v>
      </c>
      <c r="X1842" s="102" t="s">
        <v>14</v>
      </c>
      <c r="Y1842" s="108">
        <v>4300</v>
      </c>
      <c r="Z1842" s="108">
        <v>9281101</v>
      </c>
      <c r="AA1842" s="139">
        <v>1.5256762388834676E-3</v>
      </c>
      <c r="AB1842" s="99" t="s">
        <v>2883</v>
      </c>
    </row>
    <row r="1843" spans="1:28" ht="15" customHeight="1" x14ac:dyDescent="0.25">
      <c r="A1843" s="97" t="s">
        <v>2018</v>
      </c>
      <c r="B1843" s="98">
        <v>8</v>
      </c>
      <c r="C1843" s="99" t="s">
        <v>1562</v>
      </c>
      <c r="D1843" s="97" t="s">
        <v>522</v>
      </c>
      <c r="E1843" s="97" t="s">
        <v>4</v>
      </c>
      <c r="F1843" s="100" t="s">
        <v>5</v>
      </c>
      <c r="G1843" s="97" t="s">
        <v>1288</v>
      </c>
      <c r="H1843" s="101">
        <v>43647</v>
      </c>
      <c r="I1843" s="101">
        <v>43748</v>
      </c>
      <c r="J1843" s="102" t="s">
        <v>6</v>
      </c>
      <c r="K1843" s="103" t="s">
        <v>7</v>
      </c>
      <c r="L1843" s="104" t="s">
        <v>8</v>
      </c>
      <c r="M1843" s="105">
        <v>0</v>
      </c>
      <c r="N1843" s="106">
        <v>130622.2</v>
      </c>
      <c r="O1843" s="103" t="s">
        <v>78</v>
      </c>
      <c r="P1843" s="101">
        <v>43748</v>
      </c>
      <c r="Q1843" s="103" t="s">
        <v>25</v>
      </c>
      <c r="R1843" s="106">
        <v>130622.2</v>
      </c>
      <c r="S1843" s="102"/>
      <c r="T1843" s="104"/>
      <c r="U1843" s="102" t="s">
        <v>11</v>
      </c>
      <c r="V1843" s="102" t="s">
        <v>12</v>
      </c>
      <c r="W1843" s="102" t="s">
        <v>13</v>
      </c>
      <c r="X1843" s="102" t="s">
        <v>14</v>
      </c>
      <c r="Y1843" s="108">
        <v>4300</v>
      </c>
      <c r="Z1843" s="108">
        <v>9281101</v>
      </c>
      <c r="AA1843" s="139">
        <v>3.0064838443631073E-2</v>
      </c>
      <c r="AB1843" s="99" t="s">
        <v>2883</v>
      </c>
    </row>
    <row r="1844" spans="1:28" ht="15" customHeight="1" x14ac:dyDescent="0.25">
      <c r="A1844" s="97" t="s">
        <v>2018</v>
      </c>
      <c r="B1844" s="98">
        <v>8</v>
      </c>
      <c r="C1844" s="99" t="s">
        <v>1562</v>
      </c>
      <c r="D1844" s="97" t="s">
        <v>522</v>
      </c>
      <c r="E1844" s="97" t="s">
        <v>4</v>
      </c>
      <c r="F1844" s="100" t="s">
        <v>5</v>
      </c>
      <c r="G1844" s="97" t="s">
        <v>1288</v>
      </c>
      <c r="H1844" s="101">
        <v>43647</v>
      </c>
      <c r="I1844" s="101">
        <v>43748</v>
      </c>
      <c r="J1844" s="102" t="s">
        <v>6</v>
      </c>
      <c r="K1844" s="103" t="s">
        <v>7</v>
      </c>
      <c r="L1844" s="104" t="s">
        <v>8</v>
      </c>
      <c r="M1844" s="105">
        <v>0</v>
      </c>
      <c r="N1844" s="106">
        <v>197.88</v>
      </c>
      <c r="O1844" s="103" t="s">
        <v>46</v>
      </c>
      <c r="P1844" s="101">
        <v>43748</v>
      </c>
      <c r="Q1844" s="103" t="s">
        <v>25</v>
      </c>
      <c r="R1844" s="106">
        <v>197.88</v>
      </c>
      <c r="S1844" s="102"/>
      <c r="T1844" s="104"/>
      <c r="U1844" s="102" t="s">
        <v>11</v>
      </c>
      <c r="V1844" s="102" t="s">
        <v>12</v>
      </c>
      <c r="W1844" s="102" t="s">
        <v>13</v>
      </c>
      <c r="X1844" s="102" t="s">
        <v>14</v>
      </c>
      <c r="Y1844" s="108">
        <v>4340</v>
      </c>
      <c r="Z1844" s="108">
        <v>9281101</v>
      </c>
      <c r="AA1844" s="139">
        <v>4.5545322550268767E-5</v>
      </c>
      <c r="AB1844" s="99" t="s">
        <v>2883</v>
      </c>
    </row>
    <row r="1845" spans="1:28" ht="15" customHeight="1" x14ac:dyDescent="0.25">
      <c r="A1845" s="97" t="s">
        <v>2018</v>
      </c>
      <c r="B1845" s="98">
        <v>8</v>
      </c>
      <c r="C1845" s="99" t="s">
        <v>1562</v>
      </c>
      <c r="D1845" s="97" t="s">
        <v>522</v>
      </c>
      <c r="E1845" s="97" t="s">
        <v>4</v>
      </c>
      <c r="F1845" s="100" t="s">
        <v>5</v>
      </c>
      <c r="G1845" s="97" t="s">
        <v>1288</v>
      </c>
      <c r="H1845" s="101">
        <v>43647</v>
      </c>
      <c r="I1845" s="101">
        <v>43748</v>
      </c>
      <c r="J1845" s="102" t="s">
        <v>6</v>
      </c>
      <c r="K1845" s="103" t="s">
        <v>7</v>
      </c>
      <c r="L1845" s="104" t="s">
        <v>8</v>
      </c>
      <c r="M1845" s="105">
        <v>0</v>
      </c>
      <c r="N1845" s="106">
        <v>161.5</v>
      </c>
      <c r="O1845" s="103" t="s">
        <v>46</v>
      </c>
      <c r="P1845" s="101">
        <v>43748</v>
      </c>
      <c r="Q1845" s="103" t="s">
        <v>25</v>
      </c>
      <c r="R1845" s="106">
        <v>161.5</v>
      </c>
      <c r="S1845" s="102"/>
      <c r="T1845" s="104"/>
      <c r="U1845" s="102" t="s">
        <v>11</v>
      </c>
      <c r="V1845" s="102" t="s">
        <v>12</v>
      </c>
      <c r="W1845" s="102" t="s">
        <v>13</v>
      </c>
      <c r="X1845" s="102" t="s">
        <v>14</v>
      </c>
      <c r="Y1845" s="108">
        <v>4340</v>
      </c>
      <c r="Z1845" s="108">
        <v>9281101</v>
      </c>
      <c r="AA1845" s="139">
        <v>3.7171869778999421E-5</v>
      </c>
      <c r="AB1845" s="99" t="s">
        <v>2883</v>
      </c>
    </row>
    <row r="1846" spans="1:28" ht="15" customHeight="1" x14ac:dyDescent="0.25">
      <c r="A1846" s="97" t="s">
        <v>2018</v>
      </c>
      <c r="B1846" s="98">
        <v>8</v>
      </c>
      <c r="C1846" s="99" t="s">
        <v>1562</v>
      </c>
      <c r="D1846" s="97" t="s">
        <v>522</v>
      </c>
      <c r="E1846" s="97" t="s">
        <v>4</v>
      </c>
      <c r="F1846" s="100" t="s">
        <v>5</v>
      </c>
      <c r="G1846" s="97" t="s">
        <v>1288</v>
      </c>
      <c r="H1846" s="101">
        <v>43647</v>
      </c>
      <c r="I1846" s="101">
        <v>43748</v>
      </c>
      <c r="J1846" s="102" t="s">
        <v>6</v>
      </c>
      <c r="K1846" s="103" t="s">
        <v>7</v>
      </c>
      <c r="L1846" s="104" t="s">
        <v>8</v>
      </c>
      <c r="M1846" s="105">
        <v>0</v>
      </c>
      <c r="N1846" s="106">
        <v>85</v>
      </c>
      <c r="O1846" s="103" t="s">
        <v>46</v>
      </c>
      <c r="P1846" s="101">
        <v>43748</v>
      </c>
      <c r="Q1846" s="103" t="s">
        <v>25</v>
      </c>
      <c r="R1846" s="106">
        <v>85</v>
      </c>
      <c r="S1846" s="102"/>
      <c r="T1846" s="104"/>
      <c r="U1846" s="102" t="s">
        <v>11</v>
      </c>
      <c r="V1846" s="102" t="s">
        <v>12</v>
      </c>
      <c r="W1846" s="102" t="s">
        <v>13</v>
      </c>
      <c r="X1846" s="102" t="s">
        <v>14</v>
      </c>
      <c r="Y1846" s="108">
        <v>4340</v>
      </c>
      <c r="Z1846" s="108">
        <v>9281101</v>
      </c>
      <c r="AA1846" s="139">
        <v>1.9564141988947067E-5</v>
      </c>
      <c r="AB1846" s="99" t="s">
        <v>2883</v>
      </c>
    </row>
    <row r="1847" spans="1:28" ht="15" customHeight="1" x14ac:dyDescent="0.25">
      <c r="A1847" s="97" t="s">
        <v>2018</v>
      </c>
      <c r="B1847" s="98">
        <v>8</v>
      </c>
      <c r="C1847" s="99" t="s">
        <v>1562</v>
      </c>
      <c r="D1847" s="97" t="s">
        <v>522</v>
      </c>
      <c r="E1847" s="97" t="s">
        <v>4</v>
      </c>
      <c r="F1847" s="100" t="s">
        <v>5</v>
      </c>
      <c r="G1847" s="97" t="s">
        <v>1288</v>
      </c>
      <c r="H1847" s="101">
        <v>43647</v>
      </c>
      <c r="I1847" s="101">
        <v>43748</v>
      </c>
      <c r="J1847" s="102" t="s">
        <v>6</v>
      </c>
      <c r="K1847" s="103" t="s">
        <v>7</v>
      </c>
      <c r="L1847" s="104" t="s">
        <v>8</v>
      </c>
      <c r="M1847" s="105">
        <v>0</v>
      </c>
      <c r="N1847" s="106">
        <v>51</v>
      </c>
      <c r="O1847" s="103" t="s">
        <v>46</v>
      </c>
      <c r="P1847" s="101">
        <v>43748</v>
      </c>
      <c r="Q1847" s="103" t="s">
        <v>25</v>
      </c>
      <c r="R1847" s="106">
        <v>51</v>
      </c>
      <c r="S1847" s="102"/>
      <c r="T1847" s="104"/>
      <c r="U1847" s="102" t="s">
        <v>11</v>
      </c>
      <c r="V1847" s="102" t="s">
        <v>12</v>
      </c>
      <c r="W1847" s="102" t="s">
        <v>13</v>
      </c>
      <c r="X1847" s="102" t="s">
        <v>14</v>
      </c>
      <c r="Y1847" s="108">
        <v>4340</v>
      </c>
      <c r="Z1847" s="108">
        <v>9281101</v>
      </c>
      <c r="AA1847" s="139">
        <v>1.1738485193368239E-5</v>
      </c>
      <c r="AB1847" s="99" t="s">
        <v>2883</v>
      </c>
    </row>
    <row r="1848" spans="1:28" ht="15" customHeight="1" x14ac:dyDescent="0.25">
      <c r="A1848" s="97" t="s">
        <v>2018</v>
      </c>
      <c r="B1848" s="98">
        <v>8</v>
      </c>
      <c r="C1848" s="99" t="s">
        <v>1562</v>
      </c>
      <c r="D1848" s="97" t="s">
        <v>522</v>
      </c>
      <c r="E1848" s="97" t="s">
        <v>4</v>
      </c>
      <c r="F1848" s="100" t="s">
        <v>5</v>
      </c>
      <c r="G1848" s="97" t="s">
        <v>1288</v>
      </c>
      <c r="H1848" s="101">
        <v>43647</v>
      </c>
      <c r="I1848" s="101">
        <v>43748</v>
      </c>
      <c r="J1848" s="102" t="s">
        <v>6</v>
      </c>
      <c r="K1848" s="103" t="s">
        <v>7</v>
      </c>
      <c r="L1848" s="104" t="s">
        <v>8</v>
      </c>
      <c r="M1848" s="105">
        <v>0</v>
      </c>
      <c r="N1848" s="106">
        <v>25.5</v>
      </c>
      <c r="O1848" s="103" t="s">
        <v>46</v>
      </c>
      <c r="P1848" s="101">
        <v>43748</v>
      </c>
      <c r="Q1848" s="103" t="s">
        <v>25</v>
      </c>
      <c r="R1848" s="106">
        <v>25.5</v>
      </c>
      <c r="S1848" s="102"/>
      <c r="T1848" s="104"/>
      <c r="U1848" s="102" t="s">
        <v>11</v>
      </c>
      <c r="V1848" s="102" t="s">
        <v>12</v>
      </c>
      <c r="W1848" s="102" t="s">
        <v>13</v>
      </c>
      <c r="X1848" s="102" t="s">
        <v>14</v>
      </c>
      <c r="Y1848" s="108">
        <v>4340</v>
      </c>
      <c r="Z1848" s="108">
        <v>9281101</v>
      </c>
      <c r="AA1848" s="109">
        <v>5.8692425966841193E-6</v>
      </c>
      <c r="AB1848" s="99" t="s">
        <v>2883</v>
      </c>
    </row>
    <row r="1849" spans="1:28" ht="15" customHeight="1" x14ac:dyDescent="0.25">
      <c r="A1849" s="97" t="s">
        <v>2018</v>
      </c>
      <c r="B1849" s="98">
        <v>8</v>
      </c>
      <c r="C1849" s="99" t="s">
        <v>1562</v>
      </c>
      <c r="D1849" s="97" t="s">
        <v>522</v>
      </c>
      <c r="E1849" s="97" t="s">
        <v>4</v>
      </c>
      <c r="F1849" s="100" t="s">
        <v>5</v>
      </c>
      <c r="G1849" s="97" t="s">
        <v>1288</v>
      </c>
      <c r="H1849" s="101">
        <v>43647</v>
      </c>
      <c r="I1849" s="101">
        <v>43748</v>
      </c>
      <c r="J1849" s="102" t="s">
        <v>6</v>
      </c>
      <c r="K1849" s="103" t="s">
        <v>7</v>
      </c>
      <c r="L1849" s="104" t="s">
        <v>8</v>
      </c>
      <c r="M1849" s="105">
        <v>0</v>
      </c>
      <c r="N1849" s="106">
        <v>544.51</v>
      </c>
      <c r="O1849" s="103" t="s">
        <v>46</v>
      </c>
      <c r="P1849" s="101">
        <v>43748</v>
      </c>
      <c r="Q1849" s="103" t="s">
        <v>25</v>
      </c>
      <c r="R1849" s="106">
        <v>544.51</v>
      </c>
      <c r="S1849" s="102"/>
      <c r="T1849" s="104"/>
      <c r="U1849" s="102" t="s">
        <v>11</v>
      </c>
      <c r="V1849" s="102" t="s">
        <v>12</v>
      </c>
      <c r="W1849" s="102" t="s">
        <v>13</v>
      </c>
      <c r="X1849" s="102" t="s">
        <v>14</v>
      </c>
      <c r="Y1849" s="108">
        <v>4340</v>
      </c>
      <c r="Z1849" s="108">
        <v>9281101</v>
      </c>
      <c r="AA1849" s="139">
        <v>1.2532789358119491E-4</v>
      </c>
      <c r="AB1849" s="99" t="s">
        <v>2883</v>
      </c>
    </row>
    <row r="1850" spans="1:28" ht="15" customHeight="1" x14ac:dyDescent="0.25">
      <c r="A1850" s="97" t="s">
        <v>2018</v>
      </c>
      <c r="B1850" s="98">
        <v>8</v>
      </c>
      <c r="C1850" s="99" t="s">
        <v>1562</v>
      </c>
      <c r="D1850" s="97" t="s">
        <v>522</v>
      </c>
      <c r="E1850" s="97" t="s">
        <v>4</v>
      </c>
      <c r="F1850" s="100" t="s">
        <v>5</v>
      </c>
      <c r="G1850" s="97" t="s">
        <v>1288</v>
      </c>
      <c r="H1850" s="101">
        <v>43647</v>
      </c>
      <c r="I1850" s="101">
        <v>43748</v>
      </c>
      <c r="J1850" s="102" t="s">
        <v>6</v>
      </c>
      <c r="K1850" s="103" t="s">
        <v>7</v>
      </c>
      <c r="L1850" s="104" t="s">
        <v>8</v>
      </c>
      <c r="M1850" s="105">
        <v>0</v>
      </c>
      <c r="N1850" s="106">
        <v>502.5</v>
      </c>
      <c r="O1850" s="103" t="s">
        <v>78</v>
      </c>
      <c r="P1850" s="101">
        <v>43748</v>
      </c>
      <c r="Q1850" s="103" t="s">
        <v>25</v>
      </c>
      <c r="R1850" s="106">
        <v>502.5</v>
      </c>
      <c r="S1850" s="102"/>
      <c r="T1850" s="104"/>
      <c r="U1850" s="102" t="s">
        <v>11</v>
      </c>
      <c r="V1850" s="102" t="s">
        <v>12</v>
      </c>
      <c r="W1850" s="102" t="s">
        <v>13</v>
      </c>
      <c r="X1850" s="102" t="s">
        <v>14</v>
      </c>
      <c r="Y1850" s="108">
        <v>4340</v>
      </c>
      <c r="Z1850" s="108">
        <v>9281101</v>
      </c>
      <c r="AA1850" s="139">
        <v>1.1565860411112824E-4</v>
      </c>
      <c r="AB1850" s="97" t="s">
        <v>2883</v>
      </c>
    </row>
    <row r="1851" spans="1:28" ht="15" customHeight="1" x14ac:dyDescent="0.25">
      <c r="A1851" s="97" t="s">
        <v>2018</v>
      </c>
      <c r="B1851" s="98">
        <v>8</v>
      </c>
      <c r="C1851" s="99" t="s">
        <v>1562</v>
      </c>
      <c r="D1851" s="97" t="s">
        <v>522</v>
      </c>
      <c r="E1851" s="97" t="s">
        <v>4</v>
      </c>
      <c r="F1851" s="100" t="s">
        <v>5</v>
      </c>
      <c r="G1851" s="97" t="s">
        <v>1288</v>
      </c>
      <c r="H1851" s="101">
        <v>43647</v>
      </c>
      <c r="I1851" s="101">
        <v>43748</v>
      </c>
      <c r="J1851" s="102" t="s">
        <v>6</v>
      </c>
      <c r="K1851" s="103" t="s">
        <v>7</v>
      </c>
      <c r="L1851" s="104" t="s">
        <v>8</v>
      </c>
      <c r="M1851" s="105">
        <v>0</v>
      </c>
      <c r="N1851" s="106">
        <v>1005</v>
      </c>
      <c r="O1851" s="103" t="s">
        <v>78</v>
      </c>
      <c r="P1851" s="101">
        <v>43748</v>
      </c>
      <c r="Q1851" s="103" t="s">
        <v>25</v>
      </c>
      <c r="R1851" s="106">
        <v>1005</v>
      </c>
      <c r="S1851" s="102"/>
      <c r="T1851" s="104"/>
      <c r="U1851" s="102" t="s">
        <v>11</v>
      </c>
      <c r="V1851" s="102" t="s">
        <v>12</v>
      </c>
      <c r="W1851" s="102" t="s">
        <v>13</v>
      </c>
      <c r="X1851" s="102" t="s">
        <v>14</v>
      </c>
      <c r="Y1851" s="108">
        <v>4340</v>
      </c>
      <c r="Z1851" s="108">
        <v>9281101</v>
      </c>
      <c r="AA1851" s="139">
        <v>2.3131720822225648E-4</v>
      </c>
      <c r="AB1851" s="97" t="s">
        <v>2883</v>
      </c>
    </row>
    <row r="1852" spans="1:28" ht="15" customHeight="1" x14ac:dyDescent="0.25">
      <c r="A1852" s="97" t="s">
        <v>2018</v>
      </c>
      <c r="B1852" s="98">
        <v>8</v>
      </c>
      <c r="C1852" s="99" t="s">
        <v>1562</v>
      </c>
      <c r="D1852" s="97" t="s">
        <v>522</v>
      </c>
      <c r="E1852" s="97" t="s">
        <v>4</v>
      </c>
      <c r="F1852" s="97" t="s">
        <v>5</v>
      </c>
      <c r="G1852" s="99" t="s">
        <v>1288</v>
      </c>
      <c r="H1852" s="101">
        <v>43647</v>
      </c>
      <c r="I1852" s="101">
        <v>43748</v>
      </c>
      <c r="J1852" s="102" t="s">
        <v>6</v>
      </c>
      <c r="K1852" s="103" t="s">
        <v>7</v>
      </c>
      <c r="L1852" s="99" t="s">
        <v>8</v>
      </c>
      <c r="M1852" s="105">
        <v>0</v>
      </c>
      <c r="N1852" s="114">
        <v>1675</v>
      </c>
      <c r="O1852" s="103" t="s">
        <v>78</v>
      </c>
      <c r="P1852" s="101">
        <v>43748</v>
      </c>
      <c r="Q1852" s="103" t="s">
        <v>25</v>
      </c>
      <c r="R1852" s="114">
        <v>1675</v>
      </c>
      <c r="S1852" s="102"/>
      <c r="T1852" s="103"/>
      <c r="U1852" s="102" t="s">
        <v>11</v>
      </c>
      <c r="V1852" s="102" t="s">
        <v>12</v>
      </c>
      <c r="W1852" s="102" t="s">
        <v>13</v>
      </c>
      <c r="X1852" s="102" t="s">
        <v>14</v>
      </c>
      <c r="Y1852" s="113">
        <v>4340</v>
      </c>
      <c r="Z1852" s="113">
        <v>9281101</v>
      </c>
      <c r="AA1852" s="139">
        <v>3.8552868037042748E-4</v>
      </c>
      <c r="AB1852" s="115" t="s">
        <v>2883</v>
      </c>
    </row>
    <row r="1853" spans="1:28" ht="15" customHeight="1" x14ac:dyDescent="0.25">
      <c r="A1853" s="97" t="s">
        <v>2018</v>
      </c>
      <c r="B1853" s="98">
        <v>8</v>
      </c>
      <c r="C1853" s="99" t="s">
        <v>1562</v>
      </c>
      <c r="D1853" s="97" t="s">
        <v>522</v>
      </c>
      <c r="E1853" s="97" t="s">
        <v>4</v>
      </c>
      <c r="F1853" s="99" t="s">
        <v>5</v>
      </c>
      <c r="G1853" s="111" t="s">
        <v>1288</v>
      </c>
      <c r="H1853" s="101">
        <v>43647</v>
      </c>
      <c r="I1853" s="101">
        <v>43748</v>
      </c>
      <c r="J1853" s="102" t="s">
        <v>6</v>
      </c>
      <c r="K1853" s="103" t="s">
        <v>7</v>
      </c>
      <c r="L1853" s="99" t="s">
        <v>8</v>
      </c>
      <c r="M1853" s="105">
        <v>0</v>
      </c>
      <c r="N1853" s="106">
        <v>3182.5</v>
      </c>
      <c r="O1853" s="103" t="s">
        <v>78</v>
      </c>
      <c r="P1853" s="101">
        <v>43748</v>
      </c>
      <c r="Q1853" s="103" t="s">
        <v>25</v>
      </c>
      <c r="R1853" s="106">
        <v>3182.5</v>
      </c>
      <c r="S1853" s="102"/>
      <c r="T1853" s="97"/>
      <c r="U1853" s="102" t="s">
        <v>11</v>
      </c>
      <c r="V1853" s="102" t="s">
        <v>12</v>
      </c>
      <c r="W1853" s="102" t="s">
        <v>13</v>
      </c>
      <c r="X1853" s="102" t="s">
        <v>14</v>
      </c>
      <c r="Y1853" s="113">
        <v>4340</v>
      </c>
      <c r="Z1853" s="113">
        <v>9281101</v>
      </c>
      <c r="AA1853" s="139">
        <v>7.3250449270381214E-4</v>
      </c>
      <c r="AB1853" s="115" t="s">
        <v>2883</v>
      </c>
    </row>
    <row r="1854" spans="1:28" ht="15" customHeight="1" x14ac:dyDescent="0.25">
      <c r="A1854" s="97" t="s">
        <v>2018</v>
      </c>
      <c r="B1854" s="98">
        <v>8</v>
      </c>
      <c r="C1854" s="99" t="s">
        <v>1562</v>
      </c>
      <c r="D1854" s="97" t="s">
        <v>522</v>
      </c>
      <c r="E1854" s="97" t="s">
        <v>4</v>
      </c>
      <c r="F1854" s="100" t="s">
        <v>5</v>
      </c>
      <c r="G1854" s="97" t="s">
        <v>1288</v>
      </c>
      <c r="H1854" s="101">
        <v>43647</v>
      </c>
      <c r="I1854" s="101">
        <v>43748</v>
      </c>
      <c r="J1854" s="102" t="s">
        <v>6</v>
      </c>
      <c r="K1854" s="103" t="s">
        <v>7</v>
      </c>
      <c r="L1854" s="104" t="s">
        <v>8</v>
      </c>
      <c r="M1854" s="105">
        <v>0</v>
      </c>
      <c r="N1854" s="106">
        <v>3899.4</v>
      </c>
      <c r="O1854" s="103" t="s">
        <v>78</v>
      </c>
      <c r="P1854" s="101">
        <v>43748</v>
      </c>
      <c r="Q1854" s="103" t="s">
        <v>25</v>
      </c>
      <c r="R1854" s="106">
        <v>3899.4</v>
      </c>
      <c r="S1854" s="102"/>
      <c r="T1854" s="104"/>
      <c r="U1854" s="102" t="s">
        <v>11</v>
      </c>
      <c r="V1854" s="102" t="s">
        <v>12</v>
      </c>
      <c r="W1854" s="102" t="s">
        <v>13</v>
      </c>
      <c r="X1854" s="102" t="s">
        <v>14</v>
      </c>
      <c r="Y1854" s="108">
        <v>4340</v>
      </c>
      <c r="Z1854" s="113">
        <v>9281101</v>
      </c>
      <c r="AA1854" s="139">
        <v>8.9751076790235511E-4</v>
      </c>
      <c r="AB1854" s="111" t="s">
        <v>2883</v>
      </c>
    </row>
    <row r="1855" spans="1:28" ht="15" customHeight="1" x14ac:dyDescent="0.25">
      <c r="A1855" s="97" t="s">
        <v>2018</v>
      </c>
      <c r="B1855" s="98">
        <v>8</v>
      </c>
      <c r="C1855" s="99" t="s">
        <v>1562</v>
      </c>
      <c r="D1855" s="97" t="s">
        <v>522</v>
      </c>
      <c r="E1855" s="97" t="s">
        <v>4</v>
      </c>
      <c r="F1855" s="100" t="s">
        <v>5</v>
      </c>
      <c r="G1855" s="97" t="s">
        <v>1288</v>
      </c>
      <c r="H1855" s="101">
        <v>43647</v>
      </c>
      <c r="I1855" s="101">
        <v>43748</v>
      </c>
      <c r="J1855" s="102" t="s">
        <v>6</v>
      </c>
      <c r="K1855" s="112" t="s">
        <v>7</v>
      </c>
      <c r="L1855" s="99" t="s">
        <v>8</v>
      </c>
      <c r="M1855" s="105">
        <v>0</v>
      </c>
      <c r="N1855" s="106">
        <v>10730.05</v>
      </c>
      <c r="O1855" s="103" t="s">
        <v>78</v>
      </c>
      <c r="P1855" s="101">
        <v>43748</v>
      </c>
      <c r="Q1855" s="103" t="s">
        <v>25</v>
      </c>
      <c r="R1855" s="106">
        <v>10730.05</v>
      </c>
      <c r="S1855" s="102"/>
      <c r="T1855" s="104"/>
      <c r="U1855" s="102" t="s">
        <v>11</v>
      </c>
      <c r="V1855" s="102" t="s">
        <v>12</v>
      </c>
      <c r="W1855" s="102" t="s">
        <v>13</v>
      </c>
      <c r="X1855" s="102" t="s">
        <v>14</v>
      </c>
      <c r="Y1855" s="113">
        <v>4340</v>
      </c>
      <c r="Z1855" s="108">
        <v>9281101</v>
      </c>
      <c r="AA1855" s="139">
        <v>2.4696967264529581E-3</v>
      </c>
      <c r="AB1855" s="99" t="s">
        <v>2883</v>
      </c>
    </row>
    <row r="1856" spans="1:28" ht="15" customHeight="1" x14ac:dyDescent="0.25">
      <c r="A1856" s="97" t="s">
        <v>2018</v>
      </c>
      <c r="B1856" s="98">
        <v>8</v>
      </c>
      <c r="C1856" s="99" t="s">
        <v>1562</v>
      </c>
      <c r="D1856" s="97" t="s">
        <v>522</v>
      </c>
      <c r="E1856" s="97" t="s">
        <v>4</v>
      </c>
      <c r="F1856" s="100" t="s">
        <v>5</v>
      </c>
      <c r="G1856" s="97" t="s">
        <v>1287</v>
      </c>
      <c r="H1856" s="101">
        <v>43647</v>
      </c>
      <c r="I1856" s="101">
        <v>43746</v>
      </c>
      <c r="J1856" s="102" t="s">
        <v>6</v>
      </c>
      <c r="K1856" s="112" t="s">
        <v>179</v>
      </c>
      <c r="L1856" s="99" t="s">
        <v>180</v>
      </c>
      <c r="M1856" s="105">
        <v>0</v>
      </c>
      <c r="N1856" s="105">
        <v>11756.35</v>
      </c>
      <c r="O1856" s="103" t="s">
        <v>191</v>
      </c>
      <c r="P1856" s="101">
        <v>43746</v>
      </c>
      <c r="Q1856" s="103" t="s">
        <v>10</v>
      </c>
      <c r="R1856" s="106">
        <v>11756.35</v>
      </c>
      <c r="S1856" s="102"/>
      <c r="T1856" s="104"/>
      <c r="U1856" s="102" t="s">
        <v>11</v>
      </c>
      <c r="V1856" s="102" t="s">
        <v>12</v>
      </c>
      <c r="W1856" s="102" t="s">
        <v>13</v>
      </c>
      <c r="X1856" s="102" t="s">
        <v>14</v>
      </c>
      <c r="Y1856" s="108">
        <v>4400</v>
      </c>
      <c r="Z1856" s="108">
        <v>9281101</v>
      </c>
      <c r="AA1856" s="139">
        <v>1.4815480859632729E-2</v>
      </c>
      <c r="AB1856" s="99" t="s">
        <v>1505</v>
      </c>
    </row>
    <row r="1857" spans="1:28" ht="15" customHeight="1" x14ac:dyDescent="0.25">
      <c r="A1857" s="97" t="s">
        <v>2017</v>
      </c>
      <c r="B1857" s="98">
        <v>8</v>
      </c>
      <c r="C1857" s="99" t="s">
        <v>1566</v>
      </c>
      <c r="D1857" s="97" t="s">
        <v>522</v>
      </c>
      <c r="E1857" s="97" t="s">
        <v>4</v>
      </c>
      <c r="F1857" s="97" t="s">
        <v>591</v>
      </c>
      <c r="G1857" s="99" t="s">
        <v>1231</v>
      </c>
      <c r="H1857" s="101">
        <v>44069</v>
      </c>
      <c r="I1857" s="101">
        <v>44117</v>
      </c>
      <c r="J1857" s="102" t="s">
        <v>1051</v>
      </c>
      <c r="K1857" s="103" t="s">
        <v>1181</v>
      </c>
      <c r="L1857" s="104" t="s">
        <v>1192</v>
      </c>
      <c r="M1857" s="105">
        <v>0</v>
      </c>
      <c r="N1857" s="114">
        <v>3000</v>
      </c>
      <c r="O1857" s="103" t="s">
        <v>1308</v>
      </c>
      <c r="P1857" s="101">
        <v>44117</v>
      </c>
      <c r="Q1857" s="103" t="s">
        <v>1304</v>
      </c>
      <c r="R1857" s="106">
        <v>3000</v>
      </c>
      <c r="S1857" s="98"/>
      <c r="T1857" s="103"/>
      <c r="U1857" s="102" t="s">
        <v>11</v>
      </c>
      <c r="V1857" s="102" t="s">
        <v>12</v>
      </c>
      <c r="W1857" s="102" t="s">
        <v>13</v>
      </c>
      <c r="X1857" s="102" t="s">
        <v>14</v>
      </c>
      <c r="Y1857" s="113">
        <v>5850</v>
      </c>
      <c r="Z1857" s="113">
        <v>9281101</v>
      </c>
      <c r="AA1857" s="139">
        <v>7.281553398058252E-2</v>
      </c>
      <c r="AB1857" s="99" t="s">
        <v>2760</v>
      </c>
    </row>
    <row r="1858" spans="1:28" ht="15" customHeight="1" x14ac:dyDescent="0.25">
      <c r="A1858" s="97" t="s">
        <v>2172</v>
      </c>
      <c r="B1858" s="98">
        <v>8</v>
      </c>
      <c r="C1858" s="99" t="s">
        <v>1655</v>
      </c>
      <c r="D1858" s="97" t="s">
        <v>522</v>
      </c>
      <c r="E1858" s="99" t="s">
        <v>1266</v>
      </c>
      <c r="F1858" s="99" t="s">
        <v>418</v>
      </c>
      <c r="G1858" s="99" t="s">
        <v>3138</v>
      </c>
      <c r="H1858" s="101">
        <v>44272</v>
      </c>
      <c r="I1858" s="101">
        <v>44285</v>
      </c>
      <c r="J1858" s="102" t="s">
        <v>1051</v>
      </c>
      <c r="K1858" s="97" t="s">
        <v>2166</v>
      </c>
      <c r="L1858" s="99" t="s">
        <v>2271</v>
      </c>
      <c r="M1858" s="105">
        <v>0</v>
      </c>
      <c r="N1858" s="105">
        <v>1050</v>
      </c>
      <c r="O1858" s="103" t="s">
        <v>271</v>
      </c>
      <c r="P1858" s="101">
        <v>44285</v>
      </c>
      <c r="Q1858" s="103" t="s">
        <v>2277</v>
      </c>
      <c r="R1858" s="105">
        <v>1050</v>
      </c>
      <c r="S1858" s="110" t="s">
        <v>2376</v>
      </c>
      <c r="T1858" s="97"/>
      <c r="U1858" s="102" t="s">
        <v>11</v>
      </c>
      <c r="V1858" s="102" t="s">
        <v>12</v>
      </c>
      <c r="W1858" s="102" t="s">
        <v>13</v>
      </c>
      <c r="X1858" s="102" t="s">
        <v>14</v>
      </c>
      <c r="Y1858" s="113">
        <v>6230</v>
      </c>
      <c r="Z1858" s="113">
        <v>9281103</v>
      </c>
      <c r="AA1858" s="139">
        <v>0.14799154334038056</v>
      </c>
      <c r="AB1858" s="104" t="s">
        <v>2180</v>
      </c>
    </row>
    <row r="1859" spans="1:28" ht="15" customHeight="1" x14ac:dyDescent="0.25">
      <c r="A1859" s="97" t="s">
        <v>2019</v>
      </c>
      <c r="B1859" s="98">
        <v>8</v>
      </c>
      <c r="C1859" s="99" t="s">
        <v>1571</v>
      </c>
      <c r="D1859" s="97" t="s">
        <v>522</v>
      </c>
      <c r="E1859" s="99" t="s">
        <v>1266</v>
      </c>
      <c r="F1859" s="99" t="s">
        <v>395</v>
      </c>
      <c r="G1859" s="99" t="s">
        <v>351</v>
      </c>
      <c r="H1859" s="101">
        <v>44124</v>
      </c>
      <c r="I1859" s="101">
        <v>44279</v>
      </c>
      <c r="J1859" s="102" t="s">
        <v>1051</v>
      </c>
      <c r="K1859" s="97"/>
      <c r="L1859" s="99" t="s">
        <v>1385</v>
      </c>
      <c r="M1859" s="105">
        <v>0</v>
      </c>
      <c r="N1859" s="105">
        <v>14850</v>
      </c>
      <c r="O1859" s="103">
        <v>28390</v>
      </c>
      <c r="P1859" s="101">
        <v>44279</v>
      </c>
      <c r="Q1859" s="103" t="s">
        <v>2253</v>
      </c>
      <c r="R1859" s="105">
        <v>14850</v>
      </c>
      <c r="S1859" s="110" t="s">
        <v>2376</v>
      </c>
      <c r="T1859" s="97"/>
      <c r="U1859" s="102" t="s">
        <v>11</v>
      </c>
      <c r="V1859" s="102" t="s">
        <v>12</v>
      </c>
      <c r="W1859" s="102" t="s">
        <v>13</v>
      </c>
      <c r="X1859" s="102" t="s">
        <v>14</v>
      </c>
      <c r="Y1859" s="113">
        <v>6210</v>
      </c>
      <c r="Z1859" s="113">
        <v>9281103</v>
      </c>
      <c r="AA1859" s="139">
        <v>3.8076923076923078E-2</v>
      </c>
      <c r="AB1859" s="104" t="s">
        <v>1346</v>
      </c>
    </row>
    <row r="1860" spans="1:28" ht="15" customHeight="1" x14ac:dyDescent="0.25">
      <c r="A1860" s="97" t="s">
        <v>2019</v>
      </c>
      <c r="B1860" s="98">
        <v>8</v>
      </c>
      <c r="C1860" s="99" t="s">
        <v>1571</v>
      </c>
      <c r="D1860" s="99" t="s">
        <v>522</v>
      </c>
      <c r="E1860" s="97" t="s">
        <v>1266</v>
      </c>
      <c r="F1860" s="100" t="s">
        <v>395</v>
      </c>
      <c r="G1860" s="99" t="s">
        <v>351</v>
      </c>
      <c r="H1860" s="101">
        <v>44124</v>
      </c>
      <c r="I1860" s="101">
        <v>44279</v>
      </c>
      <c r="J1860" s="102" t="s">
        <v>1051</v>
      </c>
      <c r="K1860" s="103"/>
      <c r="L1860" s="104" t="s">
        <v>1385</v>
      </c>
      <c r="M1860" s="105">
        <v>0</v>
      </c>
      <c r="N1860" s="106">
        <v>4950</v>
      </c>
      <c r="O1860" s="103">
        <v>28474</v>
      </c>
      <c r="P1860" s="101">
        <v>44279</v>
      </c>
      <c r="Q1860" s="103" t="s">
        <v>2253</v>
      </c>
      <c r="R1860" s="106">
        <v>4950</v>
      </c>
      <c r="S1860" s="110" t="s">
        <v>2376</v>
      </c>
      <c r="T1860" s="104"/>
      <c r="U1860" s="102" t="s">
        <v>11</v>
      </c>
      <c r="V1860" s="102" t="s">
        <v>12</v>
      </c>
      <c r="W1860" s="102" t="s">
        <v>13</v>
      </c>
      <c r="X1860" s="102" t="s">
        <v>14</v>
      </c>
      <c r="Y1860" s="108">
        <v>6210</v>
      </c>
      <c r="Z1860" s="108">
        <v>9281103</v>
      </c>
      <c r="AA1860" s="139">
        <v>1.2692307692307692E-2</v>
      </c>
      <c r="AB1860" s="111" t="s">
        <v>1346</v>
      </c>
    </row>
    <row r="1861" spans="1:28" ht="15" customHeight="1" x14ac:dyDescent="0.25">
      <c r="A1861" s="97" t="s">
        <v>2019</v>
      </c>
      <c r="B1861" s="98">
        <v>8</v>
      </c>
      <c r="C1861" s="99" t="s">
        <v>1571</v>
      </c>
      <c r="D1861" s="99" t="s">
        <v>522</v>
      </c>
      <c r="E1861" s="97" t="s">
        <v>1266</v>
      </c>
      <c r="F1861" s="100" t="s">
        <v>395</v>
      </c>
      <c r="G1861" s="99" t="s">
        <v>351</v>
      </c>
      <c r="H1861" s="101">
        <v>44124</v>
      </c>
      <c r="I1861" s="101">
        <v>44342</v>
      </c>
      <c r="J1861" s="102" t="s">
        <v>1051</v>
      </c>
      <c r="K1861" s="103"/>
      <c r="L1861" s="104" t="s">
        <v>1385</v>
      </c>
      <c r="M1861" s="105">
        <v>0</v>
      </c>
      <c r="N1861" s="106">
        <v>4950</v>
      </c>
      <c r="O1861" s="103">
        <v>28523</v>
      </c>
      <c r="P1861" s="101">
        <v>44342</v>
      </c>
      <c r="Q1861" s="103" t="s">
        <v>2570</v>
      </c>
      <c r="R1861" s="106">
        <v>4950</v>
      </c>
      <c r="S1861" s="110" t="s">
        <v>2376</v>
      </c>
      <c r="T1861" s="104"/>
      <c r="U1861" s="102" t="s">
        <v>11</v>
      </c>
      <c r="V1861" s="102" t="s">
        <v>12</v>
      </c>
      <c r="W1861" s="102" t="s">
        <v>13</v>
      </c>
      <c r="X1861" s="102" t="s">
        <v>14</v>
      </c>
      <c r="Y1861" s="108">
        <v>6210</v>
      </c>
      <c r="Z1861" s="108">
        <v>9281103</v>
      </c>
      <c r="AA1861" s="139">
        <v>1.2692307692307692E-2</v>
      </c>
      <c r="AB1861" s="111" t="s">
        <v>1346</v>
      </c>
    </row>
    <row r="1862" spans="1:28" ht="15" customHeight="1" x14ac:dyDescent="0.25">
      <c r="A1862" s="97" t="s">
        <v>2019</v>
      </c>
      <c r="B1862" s="98">
        <v>8</v>
      </c>
      <c r="C1862" s="99" t="s">
        <v>1571</v>
      </c>
      <c r="D1862" s="97" t="s">
        <v>522</v>
      </c>
      <c r="E1862" s="97" t="s">
        <v>1266</v>
      </c>
      <c r="F1862" s="99" t="s">
        <v>395</v>
      </c>
      <c r="G1862" s="99" t="s">
        <v>351</v>
      </c>
      <c r="H1862" s="101">
        <v>44124</v>
      </c>
      <c r="I1862" s="101">
        <v>44342</v>
      </c>
      <c r="J1862" s="102" t="s">
        <v>1051</v>
      </c>
      <c r="K1862" s="103"/>
      <c r="L1862" s="99" t="s">
        <v>1385</v>
      </c>
      <c r="M1862" s="105">
        <v>0</v>
      </c>
      <c r="N1862" s="105">
        <v>9900</v>
      </c>
      <c r="O1862" s="103">
        <v>28617</v>
      </c>
      <c r="P1862" s="101">
        <v>44342</v>
      </c>
      <c r="Q1862" s="103" t="s">
        <v>2570</v>
      </c>
      <c r="R1862" s="105">
        <v>9900</v>
      </c>
      <c r="S1862" s="110" t="s">
        <v>2376</v>
      </c>
      <c r="T1862" s="97"/>
      <c r="U1862" s="102" t="s">
        <v>11</v>
      </c>
      <c r="V1862" s="102" t="s">
        <v>12</v>
      </c>
      <c r="W1862" s="102" t="s">
        <v>13</v>
      </c>
      <c r="X1862" s="102" t="s">
        <v>14</v>
      </c>
      <c r="Y1862" s="113">
        <v>6210</v>
      </c>
      <c r="Z1862" s="113">
        <v>9281103</v>
      </c>
      <c r="AA1862" s="139">
        <v>2.5384615384615384E-2</v>
      </c>
      <c r="AB1862" s="99" t="s">
        <v>1346</v>
      </c>
    </row>
    <row r="1863" spans="1:28" ht="15" customHeight="1" x14ac:dyDescent="0.25">
      <c r="A1863" s="97" t="s">
        <v>2019</v>
      </c>
      <c r="B1863" s="98">
        <v>8</v>
      </c>
      <c r="C1863" s="99" t="s">
        <v>1571</v>
      </c>
      <c r="D1863" s="97" t="s">
        <v>522</v>
      </c>
      <c r="E1863" s="97" t="s">
        <v>1266</v>
      </c>
      <c r="F1863" s="99" t="s">
        <v>395</v>
      </c>
      <c r="G1863" s="99" t="s">
        <v>351</v>
      </c>
      <c r="H1863" s="101">
        <v>44124</v>
      </c>
      <c r="I1863" s="101">
        <v>44370</v>
      </c>
      <c r="J1863" s="102" t="s">
        <v>1051</v>
      </c>
      <c r="K1863" s="112"/>
      <c r="L1863" s="99" t="s">
        <v>1385</v>
      </c>
      <c r="M1863" s="105">
        <v>0</v>
      </c>
      <c r="N1863" s="105">
        <v>1485</v>
      </c>
      <c r="O1863" s="103">
        <v>28690</v>
      </c>
      <c r="P1863" s="101">
        <v>44370</v>
      </c>
      <c r="Q1863" s="103" t="s">
        <v>2707</v>
      </c>
      <c r="R1863" s="105">
        <v>1485</v>
      </c>
      <c r="S1863" s="110" t="s">
        <v>2376</v>
      </c>
      <c r="T1863" s="97"/>
      <c r="U1863" s="102" t="s">
        <v>11</v>
      </c>
      <c r="V1863" s="102" t="s">
        <v>12</v>
      </c>
      <c r="W1863" s="102" t="s">
        <v>13</v>
      </c>
      <c r="X1863" s="102" t="s">
        <v>14</v>
      </c>
      <c r="Y1863" s="113">
        <v>6210</v>
      </c>
      <c r="Z1863" s="113">
        <v>9281103</v>
      </c>
      <c r="AA1863" s="139">
        <v>3.8076923076923075E-3</v>
      </c>
      <c r="AB1863" s="104" t="s">
        <v>1346</v>
      </c>
    </row>
    <row r="1864" spans="1:28" ht="15" customHeight="1" x14ac:dyDescent="0.25">
      <c r="A1864" s="97" t="s">
        <v>2019</v>
      </c>
      <c r="B1864" s="98">
        <v>8</v>
      </c>
      <c r="C1864" s="99" t="s">
        <v>1571</v>
      </c>
      <c r="D1864" s="97" t="s">
        <v>522</v>
      </c>
      <c r="E1864" s="97" t="s">
        <v>1266</v>
      </c>
      <c r="F1864" s="99" t="s">
        <v>395</v>
      </c>
      <c r="G1864" s="99" t="s">
        <v>351</v>
      </c>
      <c r="H1864" s="101">
        <v>44124</v>
      </c>
      <c r="I1864" s="101">
        <v>44448</v>
      </c>
      <c r="J1864" s="102" t="s">
        <v>2726</v>
      </c>
      <c r="K1864" s="103"/>
      <c r="L1864" s="99" t="s">
        <v>1385</v>
      </c>
      <c r="M1864" s="105">
        <v>0</v>
      </c>
      <c r="N1864" s="105">
        <v>990</v>
      </c>
      <c r="O1864" s="103">
        <v>28838</v>
      </c>
      <c r="P1864" s="101">
        <v>44448</v>
      </c>
      <c r="Q1864" s="103" t="s">
        <v>2972</v>
      </c>
      <c r="R1864" s="105">
        <v>990</v>
      </c>
      <c r="S1864" s="102" t="s">
        <v>2376</v>
      </c>
      <c r="T1864" s="97"/>
      <c r="U1864" s="102" t="s">
        <v>11</v>
      </c>
      <c r="V1864" s="102" t="s">
        <v>12</v>
      </c>
      <c r="W1864" s="102" t="s">
        <v>13</v>
      </c>
      <c r="X1864" s="102" t="s">
        <v>14</v>
      </c>
      <c r="Y1864" s="113">
        <v>6210</v>
      </c>
      <c r="Z1864" s="113">
        <v>9281103</v>
      </c>
      <c r="AA1864" s="139">
        <v>2.5384615384615385E-3</v>
      </c>
      <c r="AB1864" s="99" t="s">
        <v>1346</v>
      </c>
    </row>
    <row r="1865" spans="1:28" ht="15" customHeight="1" x14ac:dyDescent="0.25">
      <c r="A1865" s="97" t="s">
        <v>2019</v>
      </c>
      <c r="B1865" s="98">
        <v>8</v>
      </c>
      <c r="C1865" s="97" t="s">
        <v>1571</v>
      </c>
      <c r="D1865" s="99" t="s">
        <v>522</v>
      </c>
      <c r="E1865" s="97" t="s">
        <v>1266</v>
      </c>
      <c r="F1865" s="100" t="s">
        <v>395</v>
      </c>
      <c r="G1865" s="97" t="s">
        <v>351</v>
      </c>
      <c r="H1865" s="101">
        <v>44124</v>
      </c>
      <c r="I1865" s="101">
        <v>45950</v>
      </c>
      <c r="J1865" s="102" t="s">
        <v>2726</v>
      </c>
      <c r="K1865" s="103" t="s">
        <v>1340</v>
      </c>
      <c r="L1865" s="104" t="s">
        <v>1385</v>
      </c>
      <c r="M1865" s="105">
        <v>12375</v>
      </c>
      <c r="N1865" s="106">
        <v>12375</v>
      </c>
      <c r="O1865" s="103"/>
      <c r="P1865" s="101"/>
      <c r="Q1865" s="103"/>
      <c r="R1865" s="106">
        <v>0</v>
      </c>
      <c r="S1865" s="102" t="s">
        <v>2376</v>
      </c>
      <c r="T1865" s="104"/>
      <c r="U1865" s="102" t="s">
        <v>11</v>
      </c>
      <c r="V1865" s="102" t="s">
        <v>12</v>
      </c>
      <c r="W1865" s="102" t="s">
        <v>13</v>
      </c>
      <c r="X1865" s="102" t="s">
        <v>14</v>
      </c>
      <c r="Y1865" s="108">
        <v>6210</v>
      </c>
      <c r="Z1865" s="108">
        <v>9281103</v>
      </c>
      <c r="AA1865" s="139">
        <v>0</v>
      </c>
      <c r="AB1865" s="99" t="s">
        <v>1346</v>
      </c>
    </row>
    <row r="1866" spans="1:28" ht="15" customHeight="1" x14ac:dyDescent="0.25">
      <c r="A1866" s="97" t="s">
        <v>2023</v>
      </c>
      <c r="B1866" s="98">
        <v>7</v>
      </c>
      <c r="C1866" s="99" t="s">
        <v>1562</v>
      </c>
      <c r="D1866" s="99" t="s">
        <v>460</v>
      </c>
      <c r="E1866" s="97" t="s">
        <v>4</v>
      </c>
      <c r="F1866" s="100" t="s">
        <v>5</v>
      </c>
      <c r="G1866" s="97" t="s">
        <v>1288</v>
      </c>
      <c r="H1866" s="101">
        <v>43647</v>
      </c>
      <c r="I1866" s="101">
        <v>43746</v>
      </c>
      <c r="J1866" s="102" t="s">
        <v>6</v>
      </c>
      <c r="K1866" s="103" t="s">
        <v>7</v>
      </c>
      <c r="L1866" s="104" t="s">
        <v>8</v>
      </c>
      <c r="M1866" s="105">
        <v>0</v>
      </c>
      <c r="N1866" s="106">
        <v>7408.42</v>
      </c>
      <c r="O1866" s="103" t="s">
        <v>18</v>
      </c>
      <c r="P1866" s="101">
        <v>43746</v>
      </c>
      <c r="Q1866" s="103" t="s">
        <v>10</v>
      </c>
      <c r="R1866" s="106">
        <v>7408.42</v>
      </c>
      <c r="S1866" s="102"/>
      <c r="T1866" s="104"/>
      <c r="U1866" s="102" t="s">
        <v>11</v>
      </c>
      <c r="V1866" s="102" t="s">
        <v>12</v>
      </c>
      <c r="W1866" s="102" t="s">
        <v>13</v>
      </c>
      <c r="X1866" s="102" t="s">
        <v>14</v>
      </c>
      <c r="Y1866" s="108">
        <v>4300</v>
      </c>
      <c r="Z1866" s="108">
        <v>9291101</v>
      </c>
      <c r="AA1866" s="139">
        <v>1.7051691858088849E-3</v>
      </c>
      <c r="AB1866" s="99" t="s">
        <v>2884</v>
      </c>
    </row>
    <row r="1867" spans="1:28" ht="15" customHeight="1" x14ac:dyDescent="0.25">
      <c r="A1867" s="97" t="s">
        <v>2023</v>
      </c>
      <c r="B1867" s="98">
        <v>7</v>
      </c>
      <c r="C1867" s="99" t="s">
        <v>1562</v>
      </c>
      <c r="D1867" s="99" t="s">
        <v>460</v>
      </c>
      <c r="E1867" s="97" t="s">
        <v>4</v>
      </c>
      <c r="F1867" s="100" t="s">
        <v>5</v>
      </c>
      <c r="G1867" s="97" t="s">
        <v>1288</v>
      </c>
      <c r="H1867" s="101">
        <v>43647</v>
      </c>
      <c r="I1867" s="101">
        <v>43746</v>
      </c>
      <c r="J1867" s="102" t="s">
        <v>6</v>
      </c>
      <c r="K1867" s="103" t="s">
        <v>7</v>
      </c>
      <c r="L1867" s="104" t="s">
        <v>8</v>
      </c>
      <c r="M1867" s="105">
        <v>0</v>
      </c>
      <c r="N1867" s="106">
        <v>180.5</v>
      </c>
      <c r="O1867" s="103" t="s">
        <v>18</v>
      </c>
      <c r="P1867" s="101">
        <v>43746</v>
      </c>
      <c r="Q1867" s="103" t="s">
        <v>10</v>
      </c>
      <c r="R1867" s="106">
        <v>180.5</v>
      </c>
      <c r="S1867" s="102"/>
      <c r="T1867" s="104"/>
      <c r="U1867" s="102" t="s">
        <v>11</v>
      </c>
      <c r="V1867" s="102" t="s">
        <v>12</v>
      </c>
      <c r="W1867" s="102" t="s">
        <v>13</v>
      </c>
      <c r="X1867" s="102" t="s">
        <v>14</v>
      </c>
      <c r="Y1867" s="108">
        <v>4340</v>
      </c>
      <c r="Z1867" s="108">
        <v>9291101</v>
      </c>
      <c r="AA1867" s="139">
        <v>4.1545030929469946E-5</v>
      </c>
      <c r="AB1867" s="99" t="s">
        <v>2884</v>
      </c>
    </row>
    <row r="1868" spans="1:28" ht="15" customHeight="1" x14ac:dyDescent="0.25">
      <c r="A1868" s="97" t="s">
        <v>2023</v>
      </c>
      <c r="B1868" s="98">
        <v>7</v>
      </c>
      <c r="C1868" s="99" t="s">
        <v>1562</v>
      </c>
      <c r="D1868" s="99" t="s">
        <v>460</v>
      </c>
      <c r="E1868" s="97" t="s">
        <v>4</v>
      </c>
      <c r="F1868" s="100" t="s">
        <v>5</v>
      </c>
      <c r="G1868" s="97" t="s">
        <v>1288</v>
      </c>
      <c r="H1868" s="101">
        <v>43647</v>
      </c>
      <c r="I1868" s="101">
        <v>43746</v>
      </c>
      <c r="J1868" s="102" t="s">
        <v>6</v>
      </c>
      <c r="K1868" s="103" t="s">
        <v>7</v>
      </c>
      <c r="L1868" s="104" t="s">
        <v>8</v>
      </c>
      <c r="M1868" s="105">
        <v>0</v>
      </c>
      <c r="N1868" s="106">
        <v>95</v>
      </c>
      <c r="O1868" s="103" t="s">
        <v>18</v>
      </c>
      <c r="P1868" s="101">
        <v>43746</v>
      </c>
      <c r="Q1868" s="103" t="s">
        <v>10</v>
      </c>
      <c r="R1868" s="106">
        <v>95</v>
      </c>
      <c r="S1868" s="102"/>
      <c r="T1868" s="104"/>
      <c r="U1868" s="102" t="s">
        <v>11</v>
      </c>
      <c r="V1868" s="102" t="s">
        <v>12</v>
      </c>
      <c r="W1868" s="102" t="s">
        <v>13</v>
      </c>
      <c r="X1868" s="102" t="s">
        <v>14</v>
      </c>
      <c r="Y1868" s="108">
        <v>4340</v>
      </c>
      <c r="Z1868" s="108">
        <v>9291101</v>
      </c>
      <c r="AA1868" s="139">
        <v>2.1865805752352601E-5</v>
      </c>
      <c r="AB1868" s="99" t="s">
        <v>2884</v>
      </c>
    </row>
    <row r="1869" spans="1:28" ht="15" customHeight="1" x14ac:dyDescent="0.25">
      <c r="A1869" s="97" t="s">
        <v>2023</v>
      </c>
      <c r="B1869" s="98">
        <v>7</v>
      </c>
      <c r="C1869" s="99" t="s">
        <v>1562</v>
      </c>
      <c r="D1869" s="99" t="s">
        <v>460</v>
      </c>
      <c r="E1869" s="97" t="s">
        <v>4</v>
      </c>
      <c r="F1869" s="100" t="s">
        <v>5</v>
      </c>
      <c r="G1869" s="97" t="s">
        <v>1288</v>
      </c>
      <c r="H1869" s="101">
        <v>43647</v>
      </c>
      <c r="I1869" s="101">
        <v>43746</v>
      </c>
      <c r="J1869" s="102" t="s">
        <v>6</v>
      </c>
      <c r="K1869" s="103" t="s">
        <v>7</v>
      </c>
      <c r="L1869" s="104" t="s">
        <v>8</v>
      </c>
      <c r="M1869" s="105">
        <v>0</v>
      </c>
      <c r="N1869" s="106">
        <v>57</v>
      </c>
      <c r="O1869" s="103" t="s">
        <v>18</v>
      </c>
      <c r="P1869" s="101">
        <v>43746</v>
      </c>
      <c r="Q1869" s="103" t="s">
        <v>10</v>
      </c>
      <c r="R1869" s="106">
        <v>57</v>
      </c>
      <c r="S1869" s="102"/>
      <c r="T1869" s="104"/>
      <c r="U1869" s="102" t="s">
        <v>11</v>
      </c>
      <c r="V1869" s="102" t="s">
        <v>12</v>
      </c>
      <c r="W1869" s="102" t="s">
        <v>13</v>
      </c>
      <c r="X1869" s="102" t="s">
        <v>14</v>
      </c>
      <c r="Y1869" s="108">
        <v>4340</v>
      </c>
      <c r="Z1869" s="108">
        <v>9291101</v>
      </c>
      <c r="AA1869" s="139">
        <v>1.3119483451411561E-5</v>
      </c>
      <c r="AB1869" s="99" t="s">
        <v>2884</v>
      </c>
    </row>
    <row r="1870" spans="1:28" ht="15" customHeight="1" x14ac:dyDescent="0.25">
      <c r="A1870" s="97" t="s">
        <v>2023</v>
      </c>
      <c r="B1870" s="98">
        <v>7</v>
      </c>
      <c r="C1870" s="99" t="s">
        <v>1562</v>
      </c>
      <c r="D1870" s="99" t="s">
        <v>460</v>
      </c>
      <c r="E1870" s="97" t="s">
        <v>4</v>
      </c>
      <c r="F1870" s="100" t="s">
        <v>5</v>
      </c>
      <c r="G1870" s="97" t="s">
        <v>1288</v>
      </c>
      <c r="H1870" s="101">
        <v>43647</v>
      </c>
      <c r="I1870" s="101">
        <v>43746</v>
      </c>
      <c r="J1870" s="102" t="s">
        <v>6</v>
      </c>
      <c r="K1870" s="103" t="s">
        <v>7</v>
      </c>
      <c r="L1870" s="104" t="s">
        <v>8</v>
      </c>
      <c r="M1870" s="105">
        <v>0</v>
      </c>
      <c r="N1870" s="106">
        <v>28.5</v>
      </c>
      <c r="O1870" s="103" t="s">
        <v>18</v>
      </c>
      <c r="P1870" s="101">
        <v>43746</v>
      </c>
      <c r="Q1870" s="103" t="s">
        <v>10</v>
      </c>
      <c r="R1870" s="106">
        <v>28.5</v>
      </c>
      <c r="S1870" s="102"/>
      <c r="T1870" s="104"/>
      <c r="U1870" s="102" t="s">
        <v>11</v>
      </c>
      <c r="V1870" s="102" t="s">
        <v>12</v>
      </c>
      <c r="W1870" s="102" t="s">
        <v>13</v>
      </c>
      <c r="X1870" s="102" t="s">
        <v>14</v>
      </c>
      <c r="Y1870" s="108">
        <v>4340</v>
      </c>
      <c r="Z1870" s="108">
        <v>9291101</v>
      </c>
      <c r="AA1870" s="139">
        <v>6.5597417257057806E-6</v>
      </c>
      <c r="AB1870" s="99" t="s">
        <v>2884</v>
      </c>
    </row>
    <row r="1871" spans="1:28" ht="15" customHeight="1" x14ac:dyDescent="0.25">
      <c r="A1871" s="97" t="s">
        <v>2023</v>
      </c>
      <c r="B1871" s="98">
        <v>7</v>
      </c>
      <c r="C1871" s="99" t="s">
        <v>1562</v>
      </c>
      <c r="D1871" s="99" t="s">
        <v>460</v>
      </c>
      <c r="E1871" s="97" t="s">
        <v>4</v>
      </c>
      <c r="F1871" s="100" t="s">
        <v>5</v>
      </c>
      <c r="G1871" s="97" t="s">
        <v>1288</v>
      </c>
      <c r="H1871" s="101">
        <v>43647</v>
      </c>
      <c r="I1871" s="101">
        <v>43746</v>
      </c>
      <c r="J1871" s="102" t="s">
        <v>6</v>
      </c>
      <c r="K1871" s="103" t="s">
        <v>7</v>
      </c>
      <c r="L1871" s="104" t="s">
        <v>8</v>
      </c>
      <c r="M1871" s="105">
        <v>0</v>
      </c>
      <c r="N1871" s="106">
        <v>221.16</v>
      </c>
      <c r="O1871" s="103" t="s">
        <v>18</v>
      </c>
      <c r="P1871" s="101">
        <v>43746</v>
      </c>
      <c r="Q1871" s="103" t="s">
        <v>10</v>
      </c>
      <c r="R1871" s="106">
        <v>221.16</v>
      </c>
      <c r="S1871" s="102"/>
      <c r="T1871" s="104"/>
      <c r="U1871" s="102" t="s">
        <v>11</v>
      </c>
      <c r="V1871" s="102" t="s">
        <v>12</v>
      </c>
      <c r="W1871" s="102" t="s">
        <v>13</v>
      </c>
      <c r="X1871" s="102" t="s">
        <v>14</v>
      </c>
      <c r="Y1871" s="108">
        <v>4340</v>
      </c>
      <c r="Z1871" s="108">
        <v>9291101</v>
      </c>
      <c r="AA1871" s="139">
        <v>5.0903595791476861E-5</v>
      </c>
      <c r="AB1871" s="99" t="s">
        <v>2884</v>
      </c>
    </row>
    <row r="1872" spans="1:28" ht="15" customHeight="1" x14ac:dyDescent="0.25">
      <c r="A1872" s="97" t="s">
        <v>2023</v>
      </c>
      <c r="B1872" s="98">
        <v>7</v>
      </c>
      <c r="C1872" s="99" t="s">
        <v>1562</v>
      </c>
      <c r="D1872" s="99" t="s">
        <v>460</v>
      </c>
      <c r="E1872" s="97" t="s">
        <v>4</v>
      </c>
      <c r="F1872" s="100" t="s">
        <v>5</v>
      </c>
      <c r="G1872" s="97" t="s">
        <v>1288</v>
      </c>
      <c r="H1872" s="101">
        <v>43647</v>
      </c>
      <c r="I1872" s="101">
        <v>43746</v>
      </c>
      <c r="J1872" s="102" t="s">
        <v>6</v>
      </c>
      <c r="K1872" s="103" t="s">
        <v>7</v>
      </c>
      <c r="L1872" s="104" t="s">
        <v>8</v>
      </c>
      <c r="M1872" s="105">
        <v>0</v>
      </c>
      <c r="N1872" s="106">
        <v>608.57000000000005</v>
      </c>
      <c r="O1872" s="103" t="s">
        <v>18</v>
      </c>
      <c r="P1872" s="101">
        <v>43746</v>
      </c>
      <c r="Q1872" s="103" t="s">
        <v>10</v>
      </c>
      <c r="R1872" s="106">
        <v>608.57000000000005</v>
      </c>
      <c r="S1872" s="102"/>
      <c r="T1872" s="104"/>
      <c r="U1872" s="102" t="s">
        <v>11</v>
      </c>
      <c r="V1872" s="102" t="s">
        <v>12</v>
      </c>
      <c r="W1872" s="102" t="s">
        <v>13</v>
      </c>
      <c r="X1872" s="102" t="s">
        <v>14</v>
      </c>
      <c r="Y1872" s="108">
        <v>4340</v>
      </c>
      <c r="Z1872" s="108">
        <v>9291101</v>
      </c>
      <c r="AA1872" s="139">
        <v>1.4007235164957077E-4</v>
      </c>
      <c r="AB1872" s="99" t="s">
        <v>2884</v>
      </c>
    </row>
    <row r="1873" spans="1:28" ht="15" customHeight="1" x14ac:dyDescent="0.25">
      <c r="A1873" s="97" t="s">
        <v>2023</v>
      </c>
      <c r="B1873" s="98">
        <v>7</v>
      </c>
      <c r="C1873" s="99" t="s">
        <v>1562</v>
      </c>
      <c r="D1873" s="99" t="s">
        <v>460</v>
      </c>
      <c r="E1873" s="97" t="s">
        <v>4</v>
      </c>
      <c r="F1873" s="100" t="s">
        <v>5</v>
      </c>
      <c r="G1873" s="97" t="s">
        <v>1288</v>
      </c>
      <c r="H1873" s="101">
        <v>43647</v>
      </c>
      <c r="I1873" s="101">
        <v>43759</v>
      </c>
      <c r="J1873" s="102" t="s">
        <v>6</v>
      </c>
      <c r="K1873" s="103" t="s">
        <v>7</v>
      </c>
      <c r="L1873" s="104" t="s">
        <v>8</v>
      </c>
      <c r="M1873" s="105">
        <v>0</v>
      </c>
      <c r="N1873" s="106">
        <v>7798.34</v>
      </c>
      <c r="O1873" s="103" t="s">
        <v>93</v>
      </c>
      <c r="P1873" s="101">
        <v>43759</v>
      </c>
      <c r="Q1873" s="103" t="s">
        <v>88</v>
      </c>
      <c r="R1873" s="106">
        <v>7798.34</v>
      </c>
      <c r="S1873" s="102"/>
      <c r="T1873" s="104"/>
      <c r="U1873" s="102" t="s">
        <v>11</v>
      </c>
      <c r="V1873" s="102" t="s">
        <v>12</v>
      </c>
      <c r="W1873" s="102" t="s">
        <v>13</v>
      </c>
      <c r="X1873" s="102" t="s">
        <v>14</v>
      </c>
      <c r="Y1873" s="108">
        <v>4300</v>
      </c>
      <c r="Z1873" s="108">
        <v>9291101</v>
      </c>
      <c r="AA1873" s="139">
        <v>1.7949156592715937E-3</v>
      </c>
      <c r="AB1873" s="99" t="s">
        <v>2884</v>
      </c>
    </row>
    <row r="1874" spans="1:28" ht="15" customHeight="1" x14ac:dyDescent="0.25">
      <c r="A1874" s="97" t="s">
        <v>2023</v>
      </c>
      <c r="B1874" s="98">
        <v>7</v>
      </c>
      <c r="C1874" s="99" t="s">
        <v>1562</v>
      </c>
      <c r="D1874" s="99" t="s">
        <v>460</v>
      </c>
      <c r="E1874" s="97" t="s">
        <v>4</v>
      </c>
      <c r="F1874" s="100" t="s">
        <v>5</v>
      </c>
      <c r="G1874" s="97" t="s">
        <v>1288</v>
      </c>
      <c r="H1874" s="101">
        <v>43647</v>
      </c>
      <c r="I1874" s="101">
        <v>43759</v>
      </c>
      <c r="J1874" s="102" t="s">
        <v>6</v>
      </c>
      <c r="K1874" s="103" t="s">
        <v>7</v>
      </c>
      <c r="L1874" s="104" t="s">
        <v>8</v>
      </c>
      <c r="M1874" s="105">
        <v>0</v>
      </c>
      <c r="N1874" s="106">
        <v>190</v>
      </c>
      <c r="O1874" s="103" t="s">
        <v>93</v>
      </c>
      <c r="P1874" s="101">
        <v>43759</v>
      </c>
      <c r="Q1874" s="103" t="s">
        <v>88</v>
      </c>
      <c r="R1874" s="106">
        <v>190</v>
      </c>
      <c r="S1874" s="102"/>
      <c r="T1874" s="104"/>
      <c r="U1874" s="102" t="s">
        <v>11</v>
      </c>
      <c r="V1874" s="102" t="s">
        <v>12</v>
      </c>
      <c r="W1874" s="102" t="s">
        <v>13</v>
      </c>
      <c r="X1874" s="102" t="s">
        <v>14</v>
      </c>
      <c r="Y1874" s="108">
        <v>4340</v>
      </c>
      <c r="Z1874" s="108">
        <v>9291101</v>
      </c>
      <c r="AA1874" s="139">
        <v>4.3731611504705202E-5</v>
      </c>
      <c r="AB1874" s="99" t="s">
        <v>2884</v>
      </c>
    </row>
    <row r="1875" spans="1:28" ht="15" customHeight="1" x14ac:dyDescent="0.25">
      <c r="A1875" s="97" t="s">
        <v>2023</v>
      </c>
      <c r="B1875" s="98">
        <v>7</v>
      </c>
      <c r="C1875" s="99" t="s">
        <v>1562</v>
      </c>
      <c r="D1875" s="99" t="s">
        <v>460</v>
      </c>
      <c r="E1875" s="97" t="s">
        <v>4</v>
      </c>
      <c r="F1875" s="100" t="s">
        <v>5</v>
      </c>
      <c r="G1875" s="97" t="s">
        <v>1288</v>
      </c>
      <c r="H1875" s="101">
        <v>43647</v>
      </c>
      <c r="I1875" s="101">
        <v>43759</v>
      </c>
      <c r="J1875" s="102" t="s">
        <v>6</v>
      </c>
      <c r="K1875" s="103" t="s">
        <v>7</v>
      </c>
      <c r="L1875" s="104" t="s">
        <v>8</v>
      </c>
      <c r="M1875" s="105">
        <v>0</v>
      </c>
      <c r="N1875" s="106">
        <v>100</v>
      </c>
      <c r="O1875" s="103" t="s">
        <v>93</v>
      </c>
      <c r="P1875" s="101">
        <v>43759</v>
      </c>
      <c r="Q1875" s="103" t="s">
        <v>88</v>
      </c>
      <c r="R1875" s="106">
        <v>100</v>
      </c>
      <c r="S1875" s="102"/>
      <c r="T1875" s="104"/>
      <c r="U1875" s="102" t="s">
        <v>11</v>
      </c>
      <c r="V1875" s="102" t="s">
        <v>12</v>
      </c>
      <c r="W1875" s="102" t="s">
        <v>13</v>
      </c>
      <c r="X1875" s="102" t="s">
        <v>14</v>
      </c>
      <c r="Y1875" s="108">
        <v>4340</v>
      </c>
      <c r="Z1875" s="108">
        <v>9291101</v>
      </c>
      <c r="AA1875" s="139">
        <v>2.301663763405537E-5</v>
      </c>
      <c r="AB1875" s="99" t="s">
        <v>2884</v>
      </c>
    </row>
    <row r="1876" spans="1:28" ht="15" customHeight="1" x14ac:dyDescent="0.25">
      <c r="A1876" s="97" t="s">
        <v>2023</v>
      </c>
      <c r="B1876" s="98">
        <v>7</v>
      </c>
      <c r="C1876" s="99" t="s">
        <v>1562</v>
      </c>
      <c r="D1876" s="99" t="s">
        <v>460</v>
      </c>
      <c r="E1876" s="97" t="s">
        <v>4</v>
      </c>
      <c r="F1876" s="100" t="s">
        <v>5</v>
      </c>
      <c r="G1876" s="97" t="s">
        <v>1288</v>
      </c>
      <c r="H1876" s="101">
        <v>43647</v>
      </c>
      <c r="I1876" s="101">
        <v>43759</v>
      </c>
      <c r="J1876" s="102" t="s">
        <v>6</v>
      </c>
      <c r="K1876" s="103" t="s">
        <v>7</v>
      </c>
      <c r="L1876" s="104" t="s">
        <v>8</v>
      </c>
      <c r="M1876" s="105">
        <v>0</v>
      </c>
      <c r="N1876" s="106">
        <v>60</v>
      </c>
      <c r="O1876" s="103" t="s">
        <v>93</v>
      </c>
      <c r="P1876" s="101">
        <v>43759</v>
      </c>
      <c r="Q1876" s="103" t="s">
        <v>88</v>
      </c>
      <c r="R1876" s="106">
        <v>60</v>
      </c>
      <c r="S1876" s="102"/>
      <c r="T1876" s="104"/>
      <c r="U1876" s="102" t="s">
        <v>11</v>
      </c>
      <c r="V1876" s="102" t="s">
        <v>12</v>
      </c>
      <c r="W1876" s="102" t="s">
        <v>13</v>
      </c>
      <c r="X1876" s="102" t="s">
        <v>14</v>
      </c>
      <c r="Y1876" s="108">
        <v>4340</v>
      </c>
      <c r="Z1876" s="108">
        <v>9291101</v>
      </c>
      <c r="AA1876" s="139">
        <v>1.3809982580433222E-5</v>
      </c>
      <c r="AB1876" s="99" t="s">
        <v>2884</v>
      </c>
    </row>
    <row r="1877" spans="1:28" ht="15" customHeight="1" x14ac:dyDescent="0.25">
      <c r="A1877" s="97" t="s">
        <v>2023</v>
      </c>
      <c r="B1877" s="98">
        <v>7</v>
      </c>
      <c r="C1877" s="99" t="s">
        <v>1562</v>
      </c>
      <c r="D1877" s="99" t="s">
        <v>460</v>
      </c>
      <c r="E1877" s="97" t="s">
        <v>4</v>
      </c>
      <c r="F1877" s="100" t="s">
        <v>5</v>
      </c>
      <c r="G1877" s="97" t="s">
        <v>1288</v>
      </c>
      <c r="H1877" s="101">
        <v>43647</v>
      </c>
      <c r="I1877" s="101">
        <v>43759</v>
      </c>
      <c r="J1877" s="102" t="s">
        <v>6</v>
      </c>
      <c r="K1877" s="103" t="s">
        <v>7</v>
      </c>
      <c r="L1877" s="104" t="s">
        <v>8</v>
      </c>
      <c r="M1877" s="105">
        <v>0</v>
      </c>
      <c r="N1877" s="106">
        <v>30</v>
      </c>
      <c r="O1877" s="103" t="s">
        <v>93</v>
      </c>
      <c r="P1877" s="101">
        <v>43759</v>
      </c>
      <c r="Q1877" s="103" t="s">
        <v>88</v>
      </c>
      <c r="R1877" s="106">
        <v>30</v>
      </c>
      <c r="S1877" s="102"/>
      <c r="T1877" s="104"/>
      <c r="U1877" s="102" t="s">
        <v>11</v>
      </c>
      <c r="V1877" s="102" t="s">
        <v>12</v>
      </c>
      <c r="W1877" s="102" t="s">
        <v>13</v>
      </c>
      <c r="X1877" s="102" t="s">
        <v>14</v>
      </c>
      <c r="Y1877" s="108">
        <v>4340</v>
      </c>
      <c r="Z1877" s="108">
        <v>9291101</v>
      </c>
      <c r="AA1877" s="139">
        <v>6.9049912902166112E-6</v>
      </c>
      <c r="AB1877" s="99" t="s">
        <v>2884</v>
      </c>
    </row>
    <row r="1878" spans="1:28" ht="15" customHeight="1" x14ac:dyDescent="0.25">
      <c r="A1878" s="97" t="s">
        <v>2023</v>
      </c>
      <c r="B1878" s="98">
        <v>7</v>
      </c>
      <c r="C1878" s="99" t="s">
        <v>1562</v>
      </c>
      <c r="D1878" s="99" t="s">
        <v>460</v>
      </c>
      <c r="E1878" s="97" t="s">
        <v>4</v>
      </c>
      <c r="F1878" s="100" t="s">
        <v>5</v>
      </c>
      <c r="G1878" s="97" t="s">
        <v>1288</v>
      </c>
      <c r="H1878" s="101">
        <v>43647</v>
      </c>
      <c r="I1878" s="101">
        <v>43759</v>
      </c>
      <c r="J1878" s="102" t="s">
        <v>6</v>
      </c>
      <c r="K1878" s="103" t="s">
        <v>7</v>
      </c>
      <c r="L1878" s="104" t="s">
        <v>8</v>
      </c>
      <c r="M1878" s="105">
        <v>0</v>
      </c>
      <c r="N1878" s="106">
        <v>232.8</v>
      </c>
      <c r="O1878" s="103" t="s">
        <v>93</v>
      </c>
      <c r="P1878" s="101">
        <v>43759</v>
      </c>
      <c r="Q1878" s="103" t="s">
        <v>88</v>
      </c>
      <c r="R1878" s="106">
        <v>232.8</v>
      </c>
      <c r="S1878" s="102"/>
      <c r="T1878" s="104"/>
      <c r="U1878" s="102" t="s">
        <v>11</v>
      </c>
      <c r="V1878" s="102" t="s">
        <v>12</v>
      </c>
      <c r="W1878" s="102" t="s">
        <v>13</v>
      </c>
      <c r="X1878" s="102" t="s">
        <v>14</v>
      </c>
      <c r="Y1878" s="108">
        <v>4340</v>
      </c>
      <c r="Z1878" s="108">
        <v>9291101</v>
      </c>
      <c r="AA1878" s="139">
        <v>5.3582732412080904E-5</v>
      </c>
      <c r="AB1878" s="99" t="s">
        <v>2884</v>
      </c>
    </row>
    <row r="1879" spans="1:28" ht="15" customHeight="1" x14ac:dyDescent="0.25">
      <c r="A1879" s="97" t="s">
        <v>2023</v>
      </c>
      <c r="B1879" s="98">
        <v>7</v>
      </c>
      <c r="C1879" s="99" t="s">
        <v>1562</v>
      </c>
      <c r="D1879" s="99" t="s">
        <v>460</v>
      </c>
      <c r="E1879" s="97" t="s">
        <v>4</v>
      </c>
      <c r="F1879" s="100" t="s">
        <v>5</v>
      </c>
      <c r="G1879" s="97" t="s">
        <v>1288</v>
      </c>
      <c r="H1879" s="101">
        <v>43647</v>
      </c>
      <c r="I1879" s="101">
        <v>43759</v>
      </c>
      <c r="J1879" s="102" t="s">
        <v>6</v>
      </c>
      <c r="K1879" s="103" t="s">
        <v>7</v>
      </c>
      <c r="L1879" s="104" t="s">
        <v>8</v>
      </c>
      <c r="M1879" s="105">
        <v>0</v>
      </c>
      <c r="N1879" s="106">
        <v>640.6</v>
      </c>
      <c r="O1879" s="103" t="s">
        <v>93</v>
      </c>
      <c r="P1879" s="101">
        <v>43759</v>
      </c>
      <c r="Q1879" s="103" t="s">
        <v>88</v>
      </c>
      <c r="R1879" s="106">
        <v>640.6</v>
      </c>
      <c r="S1879" s="102"/>
      <c r="T1879" s="104"/>
      <c r="U1879" s="102" t="s">
        <v>11</v>
      </c>
      <c r="V1879" s="102" t="s">
        <v>12</v>
      </c>
      <c r="W1879" s="102" t="s">
        <v>13</v>
      </c>
      <c r="X1879" s="102" t="s">
        <v>14</v>
      </c>
      <c r="Y1879" s="108">
        <v>4340</v>
      </c>
      <c r="Z1879" s="108">
        <v>9291101</v>
      </c>
      <c r="AA1879" s="139">
        <v>1.4744458068375872E-4</v>
      </c>
      <c r="AB1879" s="97" t="s">
        <v>2884</v>
      </c>
    </row>
    <row r="1880" spans="1:28" ht="15" customHeight="1" x14ac:dyDescent="0.25">
      <c r="A1880" s="97" t="s">
        <v>2023</v>
      </c>
      <c r="B1880" s="98">
        <v>7</v>
      </c>
      <c r="C1880" s="99" t="s">
        <v>1562</v>
      </c>
      <c r="D1880" s="97" t="s">
        <v>460</v>
      </c>
      <c r="E1880" s="97" t="s">
        <v>4</v>
      </c>
      <c r="F1880" s="97" t="s">
        <v>5</v>
      </c>
      <c r="G1880" s="99" t="s">
        <v>1288</v>
      </c>
      <c r="H1880" s="101">
        <v>43647</v>
      </c>
      <c r="I1880" s="101">
        <v>43760</v>
      </c>
      <c r="J1880" s="102" t="s">
        <v>6</v>
      </c>
      <c r="K1880" s="103" t="s">
        <v>98</v>
      </c>
      <c r="L1880" s="99" t="s">
        <v>2165</v>
      </c>
      <c r="M1880" s="105">
        <v>0</v>
      </c>
      <c r="N1880" s="114">
        <v>113075.93</v>
      </c>
      <c r="O1880" s="103" t="s">
        <v>107</v>
      </c>
      <c r="P1880" s="101">
        <v>43760</v>
      </c>
      <c r="Q1880" s="103" t="s">
        <v>104</v>
      </c>
      <c r="R1880" s="105">
        <v>113075.93</v>
      </c>
      <c r="S1880" s="102"/>
      <c r="T1880" s="103"/>
      <c r="U1880" s="102" t="s">
        <v>11</v>
      </c>
      <c r="V1880" s="102" t="s">
        <v>12</v>
      </c>
      <c r="W1880" s="102" t="s">
        <v>13</v>
      </c>
      <c r="X1880" s="102" t="s">
        <v>14</v>
      </c>
      <c r="Y1880" s="113">
        <v>4300</v>
      </c>
      <c r="Z1880" s="113">
        <v>9291101</v>
      </c>
      <c r="AA1880" s="139">
        <v>4.0304402434966836E-2</v>
      </c>
      <c r="AB1880" s="99" t="s">
        <v>2885</v>
      </c>
    </row>
    <row r="1881" spans="1:28" ht="15" customHeight="1" x14ac:dyDescent="0.25">
      <c r="A1881" s="97" t="s">
        <v>2023</v>
      </c>
      <c r="B1881" s="98">
        <v>7</v>
      </c>
      <c r="C1881" s="99" t="s">
        <v>1562</v>
      </c>
      <c r="D1881" s="97" t="s">
        <v>460</v>
      </c>
      <c r="E1881" s="97" t="s">
        <v>4</v>
      </c>
      <c r="F1881" s="97" t="s">
        <v>5</v>
      </c>
      <c r="G1881" s="99" t="s">
        <v>1288</v>
      </c>
      <c r="H1881" s="101">
        <v>43647</v>
      </c>
      <c r="I1881" s="101">
        <v>43760</v>
      </c>
      <c r="J1881" s="102" t="s">
        <v>6</v>
      </c>
      <c r="K1881" s="103" t="s">
        <v>98</v>
      </c>
      <c r="L1881" s="99" t="s">
        <v>2165</v>
      </c>
      <c r="M1881" s="105">
        <v>0</v>
      </c>
      <c r="N1881" s="114">
        <v>435</v>
      </c>
      <c r="O1881" s="103" t="s">
        <v>107</v>
      </c>
      <c r="P1881" s="101">
        <v>43760</v>
      </c>
      <c r="Q1881" s="103" t="s">
        <v>104</v>
      </c>
      <c r="R1881" s="114">
        <v>435</v>
      </c>
      <c r="S1881" s="102"/>
      <c r="T1881" s="103"/>
      <c r="U1881" s="102" t="s">
        <v>11</v>
      </c>
      <c r="V1881" s="102" t="s">
        <v>12</v>
      </c>
      <c r="W1881" s="102" t="s">
        <v>13</v>
      </c>
      <c r="X1881" s="102" t="s">
        <v>14</v>
      </c>
      <c r="Y1881" s="113">
        <v>4340</v>
      </c>
      <c r="Z1881" s="113">
        <v>9291101</v>
      </c>
      <c r="AA1881" s="139">
        <v>1.5504993024784827E-4</v>
      </c>
      <c r="AB1881" s="99" t="s">
        <v>2885</v>
      </c>
    </row>
    <row r="1882" spans="1:28" ht="15" customHeight="1" x14ac:dyDescent="0.25">
      <c r="A1882" s="97" t="s">
        <v>2023</v>
      </c>
      <c r="B1882" s="98">
        <v>7</v>
      </c>
      <c r="C1882" s="99" t="s">
        <v>1562</v>
      </c>
      <c r="D1882" s="97" t="s">
        <v>460</v>
      </c>
      <c r="E1882" s="97" t="s">
        <v>4</v>
      </c>
      <c r="F1882" s="97" t="s">
        <v>5</v>
      </c>
      <c r="G1882" s="99" t="s">
        <v>1288</v>
      </c>
      <c r="H1882" s="101">
        <v>43647</v>
      </c>
      <c r="I1882" s="101">
        <v>43760</v>
      </c>
      <c r="J1882" s="102" t="s">
        <v>6</v>
      </c>
      <c r="K1882" s="103" t="s">
        <v>98</v>
      </c>
      <c r="L1882" s="99" t="s">
        <v>2165</v>
      </c>
      <c r="M1882" s="105">
        <v>0</v>
      </c>
      <c r="N1882" s="114">
        <v>870</v>
      </c>
      <c r="O1882" s="103" t="s">
        <v>107</v>
      </c>
      <c r="P1882" s="101">
        <v>43760</v>
      </c>
      <c r="Q1882" s="103" t="s">
        <v>104</v>
      </c>
      <c r="R1882" s="114">
        <v>870</v>
      </c>
      <c r="S1882" s="102"/>
      <c r="T1882" s="103"/>
      <c r="U1882" s="102" t="s">
        <v>11</v>
      </c>
      <c r="V1882" s="102" t="s">
        <v>12</v>
      </c>
      <c r="W1882" s="102" t="s">
        <v>13</v>
      </c>
      <c r="X1882" s="102" t="s">
        <v>14</v>
      </c>
      <c r="Y1882" s="113">
        <v>4340</v>
      </c>
      <c r="Z1882" s="113">
        <v>9291101</v>
      </c>
      <c r="AA1882" s="139">
        <v>3.1009986049569655E-4</v>
      </c>
      <c r="AB1882" s="99" t="s">
        <v>2885</v>
      </c>
    </row>
    <row r="1883" spans="1:28" ht="15" customHeight="1" x14ac:dyDescent="0.25">
      <c r="A1883" s="97" t="s">
        <v>2023</v>
      </c>
      <c r="B1883" s="98">
        <v>7</v>
      </c>
      <c r="C1883" s="99" t="s">
        <v>1562</v>
      </c>
      <c r="D1883" s="97" t="s">
        <v>460</v>
      </c>
      <c r="E1883" s="97" t="s">
        <v>4</v>
      </c>
      <c r="F1883" s="97" t="s">
        <v>5</v>
      </c>
      <c r="G1883" s="99" t="s">
        <v>1288</v>
      </c>
      <c r="H1883" s="101">
        <v>43647</v>
      </c>
      <c r="I1883" s="101">
        <v>43760</v>
      </c>
      <c r="J1883" s="102" t="s">
        <v>6</v>
      </c>
      <c r="K1883" s="103" t="s">
        <v>98</v>
      </c>
      <c r="L1883" s="99" t="s">
        <v>2165</v>
      </c>
      <c r="M1883" s="105">
        <v>0</v>
      </c>
      <c r="N1883" s="105">
        <v>1450</v>
      </c>
      <c r="O1883" s="103" t="s">
        <v>107</v>
      </c>
      <c r="P1883" s="101">
        <v>43760</v>
      </c>
      <c r="Q1883" s="103" t="s">
        <v>104</v>
      </c>
      <c r="R1883" s="105">
        <v>1450</v>
      </c>
      <c r="S1883" s="102"/>
      <c r="T1883" s="103"/>
      <c r="U1883" s="102" t="s">
        <v>11</v>
      </c>
      <c r="V1883" s="102" t="s">
        <v>12</v>
      </c>
      <c r="W1883" s="102" t="s">
        <v>13</v>
      </c>
      <c r="X1883" s="102" t="s">
        <v>14</v>
      </c>
      <c r="Y1883" s="113">
        <v>4340</v>
      </c>
      <c r="Z1883" s="113">
        <v>9291101</v>
      </c>
      <c r="AA1883" s="139">
        <v>5.1683310082616097E-4</v>
      </c>
      <c r="AB1883" s="99" t="s">
        <v>2885</v>
      </c>
    </row>
    <row r="1884" spans="1:28" ht="15" customHeight="1" x14ac:dyDescent="0.25">
      <c r="A1884" s="97" t="s">
        <v>2023</v>
      </c>
      <c r="B1884" s="98">
        <v>7</v>
      </c>
      <c r="C1884" s="99" t="s">
        <v>1562</v>
      </c>
      <c r="D1884" s="97" t="s">
        <v>460</v>
      </c>
      <c r="E1884" s="97" t="s">
        <v>4</v>
      </c>
      <c r="F1884" s="97" t="s">
        <v>5</v>
      </c>
      <c r="G1884" s="99" t="s">
        <v>1288</v>
      </c>
      <c r="H1884" s="101">
        <v>43647</v>
      </c>
      <c r="I1884" s="101">
        <v>43760</v>
      </c>
      <c r="J1884" s="102" t="s">
        <v>6</v>
      </c>
      <c r="K1884" s="103" t="s">
        <v>98</v>
      </c>
      <c r="L1884" s="99" t="s">
        <v>2165</v>
      </c>
      <c r="M1884" s="105">
        <v>0</v>
      </c>
      <c r="N1884" s="114">
        <v>2755</v>
      </c>
      <c r="O1884" s="103" t="s">
        <v>107</v>
      </c>
      <c r="P1884" s="101">
        <v>43760</v>
      </c>
      <c r="Q1884" s="103" t="s">
        <v>104</v>
      </c>
      <c r="R1884" s="114">
        <v>2755</v>
      </c>
      <c r="S1884" s="102"/>
      <c r="T1884" s="103"/>
      <c r="U1884" s="102" t="s">
        <v>11</v>
      </c>
      <c r="V1884" s="102" t="s">
        <v>12</v>
      </c>
      <c r="W1884" s="102" t="s">
        <v>13</v>
      </c>
      <c r="X1884" s="102" t="s">
        <v>14</v>
      </c>
      <c r="Y1884" s="113">
        <v>4340</v>
      </c>
      <c r="Z1884" s="113">
        <v>9291101</v>
      </c>
      <c r="AA1884" s="139">
        <v>9.8198289156970582E-4</v>
      </c>
      <c r="AB1884" s="99" t="s">
        <v>2885</v>
      </c>
    </row>
    <row r="1885" spans="1:28" ht="15" customHeight="1" x14ac:dyDescent="0.25">
      <c r="A1885" s="97" t="s">
        <v>2023</v>
      </c>
      <c r="B1885" s="98">
        <v>7</v>
      </c>
      <c r="C1885" s="99" t="s">
        <v>1562</v>
      </c>
      <c r="D1885" s="97" t="s">
        <v>460</v>
      </c>
      <c r="E1885" s="97" t="s">
        <v>4</v>
      </c>
      <c r="F1885" s="97" t="s">
        <v>5</v>
      </c>
      <c r="G1885" s="99" t="s">
        <v>1288</v>
      </c>
      <c r="H1885" s="101">
        <v>43647</v>
      </c>
      <c r="I1885" s="101">
        <v>43760</v>
      </c>
      <c r="J1885" s="102" t="s">
        <v>6</v>
      </c>
      <c r="K1885" s="103" t="s">
        <v>98</v>
      </c>
      <c r="L1885" s="99" t="s">
        <v>2165</v>
      </c>
      <c r="M1885" s="105">
        <v>0</v>
      </c>
      <c r="N1885" s="105">
        <v>3375.6</v>
      </c>
      <c r="O1885" s="103" t="s">
        <v>107</v>
      </c>
      <c r="P1885" s="101">
        <v>43760</v>
      </c>
      <c r="Q1885" s="103" t="s">
        <v>104</v>
      </c>
      <c r="R1885" s="105">
        <v>3375.6</v>
      </c>
      <c r="S1885" s="102"/>
      <c r="T1885" s="103"/>
      <c r="U1885" s="102" t="s">
        <v>11</v>
      </c>
      <c r="V1885" s="102" t="s">
        <v>12</v>
      </c>
      <c r="W1885" s="102" t="s">
        <v>13</v>
      </c>
      <c r="X1885" s="102" t="s">
        <v>14</v>
      </c>
      <c r="Y1885" s="113">
        <v>4340</v>
      </c>
      <c r="Z1885" s="113">
        <v>9291101</v>
      </c>
      <c r="AA1885" s="139">
        <v>1.2031874587233027E-3</v>
      </c>
      <c r="AB1885" s="99" t="s">
        <v>2885</v>
      </c>
    </row>
    <row r="1886" spans="1:28" ht="15" customHeight="1" x14ac:dyDescent="0.25">
      <c r="A1886" s="97" t="s">
        <v>2023</v>
      </c>
      <c r="B1886" s="98">
        <v>7</v>
      </c>
      <c r="C1886" s="99" t="s">
        <v>1562</v>
      </c>
      <c r="D1886" s="97" t="s">
        <v>460</v>
      </c>
      <c r="E1886" s="97" t="s">
        <v>4</v>
      </c>
      <c r="F1886" s="97" t="s">
        <v>5</v>
      </c>
      <c r="G1886" s="99" t="s">
        <v>1288</v>
      </c>
      <c r="H1886" s="101">
        <v>43647</v>
      </c>
      <c r="I1886" s="101">
        <v>43760</v>
      </c>
      <c r="J1886" s="102" t="s">
        <v>6</v>
      </c>
      <c r="K1886" s="103" t="s">
        <v>98</v>
      </c>
      <c r="L1886" s="99" t="s">
        <v>2165</v>
      </c>
      <c r="M1886" s="105">
        <v>0</v>
      </c>
      <c r="N1886" s="114">
        <v>9288.7000000000007</v>
      </c>
      <c r="O1886" s="103" t="s">
        <v>107</v>
      </c>
      <c r="P1886" s="101">
        <v>43760</v>
      </c>
      <c r="Q1886" s="103" t="s">
        <v>104</v>
      </c>
      <c r="R1886" s="105">
        <v>9288.7000000000007</v>
      </c>
      <c r="S1886" s="102"/>
      <c r="T1886" s="103"/>
      <c r="U1886" s="102" t="s">
        <v>11</v>
      </c>
      <c r="V1886" s="102" t="s">
        <v>12</v>
      </c>
      <c r="W1886" s="102" t="s">
        <v>13</v>
      </c>
      <c r="X1886" s="102" t="s">
        <v>14</v>
      </c>
      <c r="Y1886" s="113">
        <v>4340</v>
      </c>
      <c r="Z1886" s="113">
        <v>9291101</v>
      </c>
      <c r="AA1886" s="139">
        <v>3.3108328438923871E-3</v>
      </c>
      <c r="AB1886" s="99" t="s">
        <v>2885</v>
      </c>
    </row>
    <row r="1887" spans="1:28" ht="15" customHeight="1" x14ac:dyDescent="0.25">
      <c r="A1887" s="97" t="s">
        <v>2023</v>
      </c>
      <c r="B1887" s="98">
        <v>7</v>
      </c>
      <c r="C1887" s="99" t="s">
        <v>1562</v>
      </c>
      <c r="D1887" s="97" t="s">
        <v>460</v>
      </c>
      <c r="E1887" s="97" t="s">
        <v>4</v>
      </c>
      <c r="F1887" s="97" t="s">
        <v>5</v>
      </c>
      <c r="G1887" s="99" t="s">
        <v>1287</v>
      </c>
      <c r="H1887" s="101">
        <v>43647</v>
      </c>
      <c r="I1887" s="101">
        <v>43749</v>
      </c>
      <c r="J1887" s="102" t="s">
        <v>6</v>
      </c>
      <c r="K1887" s="103" t="s">
        <v>179</v>
      </c>
      <c r="L1887" s="99" t="s">
        <v>180</v>
      </c>
      <c r="M1887" s="105">
        <v>0</v>
      </c>
      <c r="N1887" s="114">
        <v>22206.44</v>
      </c>
      <c r="O1887" s="103" t="s">
        <v>205</v>
      </c>
      <c r="P1887" s="101">
        <v>43749</v>
      </c>
      <c r="Q1887" s="103" t="s">
        <v>203</v>
      </c>
      <c r="R1887" s="114">
        <v>22206.44</v>
      </c>
      <c r="S1887" s="102"/>
      <c r="T1887" s="103"/>
      <c r="U1887" s="102" t="s">
        <v>11</v>
      </c>
      <c r="V1887" s="102" t="s">
        <v>12</v>
      </c>
      <c r="W1887" s="102" t="s">
        <v>13</v>
      </c>
      <c r="X1887" s="102" t="s">
        <v>14</v>
      </c>
      <c r="Y1887" s="113">
        <v>4400</v>
      </c>
      <c r="Z1887" s="113">
        <v>9291101</v>
      </c>
      <c r="AA1887" s="139">
        <v>2.7984798579540639E-2</v>
      </c>
      <c r="AB1887" s="99" t="s">
        <v>1506</v>
      </c>
    </row>
    <row r="1888" spans="1:28" ht="15" customHeight="1" x14ac:dyDescent="0.25">
      <c r="A1888" s="97" t="s">
        <v>2023</v>
      </c>
      <c r="B1888" s="98">
        <v>7</v>
      </c>
      <c r="C1888" s="99" t="s">
        <v>1562</v>
      </c>
      <c r="D1888" s="97" t="s">
        <v>460</v>
      </c>
      <c r="E1888" s="97" t="s">
        <v>4</v>
      </c>
      <c r="F1888" s="97" t="s">
        <v>5</v>
      </c>
      <c r="G1888" s="99" t="s">
        <v>1287</v>
      </c>
      <c r="H1888" s="101">
        <v>43647</v>
      </c>
      <c r="I1888" s="101">
        <v>43749</v>
      </c>
      <c r="J1888" s="102" t="s">
        <v>6</v>
      </c>
      <c r="K1888" s="103" t="s">
        <v>179</v>
      </c>
      <c r="L1888" s="99" t="s">
        <v>180</v>
      </c>
      <c r="M1888" s="105">
        <v>0</v>
      </c>
      <c r="N1888" s="114">
        <v>1306.26</v>
      </c>
      <c r="O1888" s="103" t="s">
        <v>206</v>
      </c>
      <c r="P1888" s="101">
        <v>43749</v>
      </c>
      <c r="Q1888" s="103" t="s">
        <v>203</v>
      </c>
      <c r="R1888" s="114">
        <v>1306.26</v>
      </c>
      <c r="S1888" s="102"/>
      <c r="T1888" s="103"/>
      <c r="U1888" s="102" t="s">
        <v>11</v>
      </c>
      <c r="V1888" s="102" t="s">
        <v>12</v>
      </c>
      <c r="W1888" s="102" t="s">
        <v>13</v>
      </c>
      <c r="X1888" s="102" t="s">
        <v>14</v>
      </c>
      <c r="Y1888" s="113">
        <v>4400</v>
      </c>
      <c r="Z1888" s="113">
        <v>9291101</v>
      </c>
      <c r="AA1888" s="139">
        <v>1.6461631397248165E-3</v>
      </c>
      <c r="AB1888" s="99" t="s">
        <v>1506</v>
      </c>
    </row>
    <row r="1889" spans="1:28" ht="15" customHeight="1" x14ac:dyDescent="0.25">
      <c r="A1889" s="97" t="s">
        <v>2020</v>
      </c>
      <c r="B1889" s="98">
        <v>7</v>
      </c>
      <c r="C1889" s="99" t="s">
        <v>318</v>
      </c>
      <c r="D1889" s="97" t="s">
        <v>460</v>
      </c>
      <c r="E1889" s="97" t="s">
        <v>4</v>
      </c>
      <c r="F1889" s="99" t="s">
        <v>671</v>
      </c>
      <c r="G1889" s="99" t="s">
        <v>318</v>
      </c>
      <c r="H1889" s="101">
        <v>43887</v>
      </c>
      <c r="I1889" s="101">
        <v>44173</v>
      </c>
      <c r="J1889" s="102" t="s">
        <v>1051</v>
      </c>
      <c r="K1889" s="103"/>
      <c r="L1889" s="99" t="s">
        <v>685</v>
      </c>
      <c r="M1889" s="105">
        <v>0</v>
      </c>
      <c r="N1889" s="105">
        <v>19116.72</v>
      </c>
      <c r="O1889" s="103" t="s">
        <v>760</v>
      </c>
      <c r="P1889" s="101">
        <v>44173</v>
      </c>
      <c r="Q1889" s="103" t="s">
        <v>1539</v>
      </c>
      <c r="R1889" s="105">
        <v>19116.72</v>
      </c>
      <c r="S1889" s="102"/>
      <c r="T1889" s="97"/>
      <c r="U1889" s="102" t="s">
        <v>11</v>
      </c>
      <c r="V1889" s="102" t="s">
        <v>12</v>
      </c>
      <c r="W1889" s="102" t="s">
        <v>13</v>
      </c>
      <c r="X1889" s="102" t="s">
        <v>14</v>
      </c>
      <c r="Y1889" s="113">
        <v>6250</v>
      </c>
      <c r="Z1889" s="113">
        <v>9291101</v>
      </c>
      <c r="AA1889" s="139">
        <v>4.2461822226802809E-2</v>
      </c>
      <c r="AB1889" s="99" t="s">
        <v>2665</v>
      </c>
    </row>
    <row r="1890" spans="1:28" ht="15" customHeight="1" x14ac:dyDescent="0.25">
      <c r="A1890" s="97" t="s">
        <v>2020</v>
      </c>
      <c r="B1890" s="98">
        <v>7</v>
      </c>
      <c r="C1890" s="99" t="s">
        <v>318</v>
      </c>
      <c r="D1890" s="97" t="s">
        <v>460</v>
      </c>
      <c r="E1890" s="97" t="s">
        <v>4</v>
      </c>
      <c r="F1890" s="99" t="s">
        <v>658</v>
      </c>
      <c r="G1890" s="99" t="s">
        <v>1233</v>
      </c>
      <c r="H1890" s="101">
        <v>44084</v>
      </c>
      <c r="I1890" s="101">
        <v>44117</v>
      </c>
      <c r="J1890" s="102" t="s">
        <v>1051</v>
      </c>
      <c r="K1890" s="103" t="s">
        <v>1234</v>
      </c>
      <c r="L1890" s="99" t="s">
        <v>1274</v>
      </c>
      <c r="M1890" s="105">
        <v>0</v>
      </c>
      <c r="N1890" s="105">
        <v>40000</v>
      </c>
      <c r="O1890" s="103" t="s">
        <v>1297</v>
      </c>
      <c r="P1890" s="101">
        <v>44117</v>
      </c>
      <c r="Q1890" s="103" t="s">
        <v>1298</v>
      </c>
      <c r="R1890" s="105">
        <v>40000</v>
      </c>
      <c r="S1890" s="102"/>
      <c r="T1890" s="97"/>
      <c r="U1890" s="102" t="s">
        <v>11</v>
      </c>
      <c r="V1890" s="102" t="s">
        <v>12</v>
      </c>
      <c r="W1890" s="102" t="s">
        <v>13</v>
      </c>
      <c r="X1890" s="102" t="s">
        <v>14</v>
      </c>
      <c r="Y1890" s="113">
        <v>6250</v>
      </c>
      <c r="Z1890" s="113">
        <v>9291101</v>
      </c>
      <c r="AA1890" s="139">
        <v>1</v>
      </c>
      <c r="AB1890" s="99" t="s">
        <v>1235</v>
      </c>
    </row>
    <row r="1891" spans="1:28" ht="15" customHeight="1" x14ac:dyDescent="0.25">
      <c r="A1891" s="97" t="s">
        <v>2020</v>
      </c>
      <c r="B1891" s="98">
        <v>7</v>
      </c>
      <c r="C1891" s="97" t="s">
        <v>318</v>
      </c>
      <c r="D1891" s="99" t="s">
        <v>460</v>
      </c>
      <c r="E1891" s="97" t="s">
        <v>4</v>
      </c>
      <c r="F1891" s="100" t="s">
        <v>658</v>
      </c>
      <c r="G1891" s="97" t="s">
        <v>1233</v>
      </c>
      <c r="H1891" s="101">
        <v>44361</v>
      </c>
      <c r="I1891" s="101">
        <v>44448</v>
      </c>
      <c r="J1891" s="102" t="s">
        <v>2726</v>
      </c>
      <c r="K1891" s="103" t="s">
        <v>2640</v>
      </c>
      <c r="L1891" s="104" t="s">
        <v>2679</v>
      </c>
      <c r="M1891" s="105">
        <v>0</v>
      </c>
      <c r="N1891" s="106">
        <v>4000</v>
      </c>
      <c r="O1891" s="103" t="s">
        <v>2944</v>
      </c>
      <c r="P1891" s="101">
        <v>44448</v>
      </c>
      <c r="Q1891" s="103" t="s">
        <v>2945</v>
      </c>
      <c r="R1891" s="106">
        <v>4000</v>
      </c>
      <c r="S1891" s="102"/>
      <c r="T1891" s="104"/>
      <c r="U1891" s="102" t="s">
        <v>11</v>
      </c>
      <c r="V1891" s="102" t="s">
        <v>12</v>
      </c>
      <c r="W1891" s="102" t="s">
        <v>13</v>
      </c>
      <c r="X1891" s="102" t="s">
        <v>14</v>
      </c>
      <c r="Y1891" s="108">
        <v>6250</v>
      </c>
      <c r="Z1891" s="108">
        <v>9291101</v>
      </c>
      <c r="AA1891" s="138">
        <v>0.23529411764705882</v>
      </c>
      <c r="AB1891" s="99" t="s">
        <v>2643</v>
      </c>
    </row>
    <row r="1892" spans="1:28" ht="15" customHeight="1" x14ac:dyDescent="0.25">
      <c r="A1892" s="97" t="s">
        <v>2022</v>
      </c>
      <c r="B1892" s="98">
        <v>7</v>
      </c>
      <c r="C1892" s="97" t="s">
        <v>1656</v>
      </c>
      <c r="D1892" s="99" t="s">
        <v>460</v>
      </c>
      <c r="E1892" s="97" t="s">
        <v>4</v>
      </c>
      <c r="F1892" s="100" t="s">
        <v>492</v>
      </c>
      <c r="G1892" s="99" t="s">
        <v>140</v>
      </c>
      <c r="H1892" s="101">
        <v>43770</v>
      </c>
      <c r="I1892" s="101">
        <v>43864</v>
      </c>
      <c r="J1892" s="102" t="s">
        <v>6</v>
      </c>
      <c r="K1892" s="103" t="s">
        <v>147</v>
      </c>
      <c r="L1892" s="104" t="s">
        <v>148</v>
      </c>
      <c r="M1892" s="105">
        <v>0</v>
      </c>
      <c r="N1892" s="106">
        <v>13596.83</v>
      </c>
      <c r="O1892" s="103">
        <v>3207761219</v>
      </c>
      <c r="P1892" s="101">
        <v>43864</v>
      </c>
      <c r="Q1892" s="103" t="s">
        <v>604</v>
      </c>
      <c r="R1892" s="106">
        <v>13596.83</v>
      </c>
      <c r="S1892" s="102"/>
      <c r="T1892" s="104"/>
      <c r="U1892" s="102" t="s">
        <v>11</v>
      </c>
      <c r="V1892" s="102" t="s">
        <v>12</v>
      </c>
      <c r="W1892" s="102" t="s">
        <v>13</v>
      </c>
      <c r="X1892" s="102" t="s">
        <v>14</v>
      </c>
      <c r="Y1892" s="108">
        <v>4300</v>
      </c>
      <c r="Z1892" s="108">
        <v>9291101</v>
      </c>
      <c r="AA1892" s="139">
        <v>3.1596417264942563E-2</v>
      </c>
      <c r="AB1892" s="99" t="s">
        <v>2886</v>
      </c>
    </row>
    <row r="1893" spans="1:28" ht="15" customHeight="1" x14ac:dyDescent="0.25">
      <c r="A1893" s="97" t="s">
        <v>2022</v>
      </c>
      <c r="B1893" s="98">
        <v>7</v>
      </c>
      <c r="C1893" s="97" t="s">
        <v>1656</v>
      </c>
      <c r="D1893" s="99" t="s">
        <v>460</v>
      </c>
      <c r="E1893" s="97" t="s">
        <v>4</v>
      </c>
      <c r="F1893" s="100" t="s">
        <v>492</v>
      </c>
      <c r="G1893" s="99" t="s">
        <v>140</v>
      </c>
      <c r="H1893" s="101">
        <v>43770</v>
      </c>
      <c r="I1893" s="101">
        <v>43864</v>
      </c>
      <c r="J1893" s="102" t="s">
        <v>6</v>
      </c>
      <c r="K1893" s="103" t="s">
        <v>147</v>
      </c>
      <c r="L1893" s="104" t="s">
        <v>148</v>
      </c>
      <c r="M1893" s="105">
        <v>0</v>
      </c>
      <c r="N1893" s="106">
        <v>7123.78</v>
      </c>
      <c r="O1893" s="103">
        <v>3207761219</v>
      </c>
      <c r="P1893" s="101">
        <v>43864</v>
      </c>
      <c r="Q1893" s="103" t="s">
        <v>604</v>
      </c>
      <c r="R1893" s="106">
        <v>7123.78</v>
      </c>
      <c r="S1893" s="102"/>
      <c r="T1893" s="104"/>
      <c r="U1893" s="102" t="s">
        <v>11</v>
      </c>
      <c r="V1893" s="102" t="s">
        <v>12</v>
      </c>
      <c r="W1893" s="102" t="s">
        <v>13</v>
      </c>
      <c r="X1893" s="102" t="s">
        <v>14</v>
      </c>
      <c r="Y1893" s="108">
        <v>4400</v>
      </c>
      <c r="Z1893" s="108">
        <v>9291101</v>
      </c>
      <c r="AA1893" s="139">
        <v>1.6554294301219661E-2</v>
      </c>
      <c r="AB1893" s="99" t="s">
        <v>2886</v>
      </c>
    </row>
    <row r="1894" spans="1:28" ht="15" customHeight="1" x14ac:dyDescent="0.25">
      <c r="A1894" s="97" t="s">
        <v>2021</v>
      </c>
      <c r="B1894" s="98">
        <v>7</v>
      </c>
      <c r="C1894" s="99" t="s">
        <v>1566</v>
      </c>
      <c r="D1894" s="99" t="s">
        <v>460</v>
      </c>
      <c r="E1894" s="97" t="s">
        <v>4</v>
      </c>
      <c r="F1894" s="100" t="s">
        <v>591</v>
      </c>
      <c r="G1894" s="99" t="s">
        <v>1231</v>
      </c>
      <c r="H1894" s="101">
        <v>43971</v>
      </c>
      <c r="I1894" s="101">
        <v>44060</v>
      </c>
      <c r="J1894" s="102" t="s">
        <v>1051</v>
      </c>
      <c r="K1894" s="103" t="s">
        <v>833</v>
      </c>
      <c r="L1894" s="104" t="s">
        <v>857</v>
      </c>
      <c r="M1894" s="105">
        <v>0</v>
      </c>
      <c r="N1894" s="106">
        <v>2670</v>
      </c>
      <c r="O1894" s="103" t="s">
        <v>1131</v>
      </c>
      <c r="P1894" s="101">
        <v>44060</v>
      </c>
      <c r="Q1894" s="103" t="s">
        <v>1121</v>
      </c>
      <c r="R1894" s="106">
        <v>2670</v>
      </c>
      <c r="S1894" s="110"/>
      <c r="T1894" s="104"/>
      <c r="U1894" s="102" t="s">
        <v>11</v>
      </c>
      <c r="V1894" s="102" t="s">
        <v>12</v>
      </c>
      <c r="W1894" s="102" t="s">
        <v>13</v>
      </c>
      <c r="X1894" s="102" t="s">
        <v>14</v>
      </c>
      <c r="Y1894" s="108">
        <v>5850</v>
      </c>
      <c r="Z1894" s="108">
        <v>9291101</v>
      </c>
      <c r="AA1894" s="139">
        <v>1</v>
      </c>
      <c r="AB1894" s="99" t="s">
        <v>1209</v>
      </c>
    </row>
    <row r="1895" spans="1:28" ht="15" customHeight="1" x14ac:dyDescent="0.25">
      <c r="A1895" s="97" t="s">
        <v>2024</v>
      </c>
      <c r="B1895" s="98">
        <v>7</v>
      </c>
      <c r="C1895" s="99" t="s">
        <v>318</v>
      </c>
      <c r="D1895" s="97" t="s">
        <v>460</v>
      </c>
      <c r="E1895" s="97" t="s">
        <v>441</v>
      </c>
      <c r="F1895" s="97" t="s">
        <v>442</v>
      </c>
      <c r="G1895" s="99" t="s">
        <v>318</v>
      </c>
      <c r="H1895" s="101">
        <v>43647</v>
      </c>
      <c r="I1895" s="101">
        <v>43816</v>
      </c>
      <c r="J1895" s="102" t="s">
        <v>6</v>
      </c>
      <c r="K1895" s="103"/>
      <c r="L1895" s="99" t="s">
        <v>513</v>
      </c>
      <c r="M1895" s="105">
        <v>0</v>
      </c>
      <c r="N1895" s="114">
        <v>24521.59</v>
      </c>
      <c r="O1895" s="103" t="s">
        <v>483</v>
      </c>
      <c r="P1895" s="101">
        <v>43816</v>
      </c>
      <c r="Q1895" s="103" t="s">
        <v>520</v>
      </c>
      <c r="R1895" s="105">
        <v>24521.59</v>
      </c>
      <c r="S1895" s="110"/>
      <c r="T1895" s="103"/>
      <c r="U1895" s="102" t="s">
        <v>11</v>
      </c>
      <c r="V1895" s="102" t="s">
        <v>12</v>
      </c>
      <c r="W1895" s="102" t="s">
        <v>13</v>
      </c>
      <c r="X1895" s="102" t="s">
        <v>14</v>
      </c>
      <c r="Y1895" s="113">
        <v>6250</v>
      </c>
      <c r="Z1895" s="113">
        <v>9291105</v>
      </c>
      <c r="AA1895" s="139">
        <v>5.361769129145098E-3</v>
      </c>
      <c r="AB1895" s="99" t="s">
        <v>1027</v>
      </c>
    </row>
    <row r="1896" spans="1:28" ht="15" customHeight="1" x14ac:dyDescent="0.25">
      <c r="A1896" s="97" t="s">
        <v>2024</v>
      </c>
      <c r="B1896" s="98">
        <v>7</v>
      </c>
      <c r="C1896" s="99" t="s">
        <v>318</v>
      </c>
      <c r="D1896" s="97" t="s">
        <v>460</v>
      </c>
      <c r="E1896" s="97" t="s">
        <v>441</v>
      </c>
      <c r="F1896" s="97" t="s">
        <v>442</v>
      </c>
      <c r="G1896" s="99" t="s">
        <v>318</v>
      </c>
      <c r="H1896" s="101">
        <v>43647</v>
      </c>
      <c r="I1896" s="101">
        <v>44125</v>
      </c>
      <c r="J1896" s="102" t="s">
        <v>1051</v>
      </c>
      <c r="K1896" s="103"/>
      <c r="L1896" s="99" t="s">
        <v>513</v>
      </c>
      <c r="M1896" s="105">
        <v>0</v>
      </c>
      <c r="N1896" s="114">
        <v>73564.77</v>
      </c>
      <c r="O1896" s="103" t="s">
        <v>718</v>
      </c>
      <c r="P1896" s="101">
        <v>44125</v>
      </c>
      <c r="Q1896" s="103" t="s">
        <v>1352</v>
      </c>
      <c r="R1896" s="105">
        <v>73564.77</v>
      </c>
      <c r="S1896" s="110"/>
      <c r="T1896" s="103"/>
      <c r="U1896" s="102" t="s">
        <v>11</v>
      </c>
      <c r="V1896" s="102" t="s">
        <v>12</v>
      </c>
      <c r="W1896" s="102" t="s">
        <v>13</v>
      </c>
      <c r="X1896" s="102" t="s">
        <v>14</v>
      </c>
      <c r="Y1896" s="113">
        <v>6250</v>
      </c>
      <c r="Z1896" s="113">
        <v>9291105</v>
      </c>
      <c r="AA1896" s="139">
        <v>1.6085307387435296E-2</v>
      </c>
      <c r="AB1896" s="99" t="s">
        <v>1027</v>
      </c>
    </row>
    <row r="1897" spans="1:28" ht="15" customHeight="1" x14ac:dyDescent="0.25">
      <c r="A1897" s="97" t="s">
        <v>2024</v>
      </c>
      <c r="B1897" s="98">
        <v>7</v>
      </c>
      <c r="C1897" s="99" t="s">
        <v>318</v>
      </c>
      <c r="D1897" s="99" t="s">
        <v>460</v>
      </c>
      <c r="E1897" s="97" t="s">
        <v>441</v>
      </c>
      <c r="F1897" s="100" t="s">
        <v>442</v>
      </c>
      <c r="G1897" s="99" t="s">
        <v>318</v>
      </c>
      <c r="H1897" s="101">
        <v>43647</v>
      </c>
      <c r="I1897" s="101">
        <v>44204</v>
      </c>
      <c r="J1897" s="102" t="s">
        <v>1051</v>
      </c>
      <c r="K1897" s="103"/>
      <c r="L1897" s="104" t="s">
        <v>513</v>
      </c>
      <c r="M1897" s="105">
        <v>0</v>
      </c>
      <c r="N1897" s="106">
        <v>147129.54</v>
      </c>
      <c r="O1897" s="103" t="s">
        <v>760</v>
      </c>
      <c r="P1897" s="101">
        <v>44204</v>
      </c>
      <c r="Q1897" s="103" t="s">
        <v>1605</v>
      </c>
      <c r="R1897" s="106">
        <v>147129.54</v>
      </c>
      <c r="S1897" s="110"/>
      <c r="T1897" s="104"/>
      <c r="U1897" s="102" t="s">
        <v>11</v>
      </c>
      <c r="V1897" s="102" t="s">
        <v>12</v>
      </c>
      <c r="W1897" s="102" t="s">
        <v>13</v>
      </c>
      <c r="X1897" s="102" t="s">
        <v>14</v>
      </c>
      <c r="Y1897" s="108">
        <v>6250</v>
      </c>
      <c r="Z1897" s="108">
        <v>9291105</v>
      </c>
      <c r="AA1897" s="139">
        <v>3.2170614774870591E-2</v>
      </c>
      <c r="AB1897" s="99" t="s">
        <v>1027</v>
      </c>
    </row>
    <row r="1898" spans="1:28" ht="15" customHeight="1" x14ac:dyDescent="0.25">
      <c r="A1898" s="97" t="s">
        <v>2024</v>
      </c>
      <c r="B1898" s="98">
        <v>7</v>
      </c>
      <c r="C1898" s="99" t="s">
        <v>318</v>
      </c>
      <c r="D1898" s="99" t="s">
        <v>460</v>
      </c>
      <c r="E1898" s="97" t="s">
        <v>441</v>
      </c>
      <c r="F1898" s="100" t="s">
        <v>442</v>
      </c>
      <c r="G1898" s="99" t="s">
        <v>318</v>
      </c>
      <c r="H1898" s="101">
        <v>43647</v>
      </c>
      <c r="I1898" s="101">
        <v>45673</v>
      </c>
      <c r="J1898" s="102" t="s">
        <v>2726</v>
      </c>
      <c r="K1898" s="103" t="s">
        <v>461</v>
      </c>
      <c r="L1898" s="104" t="s">
        <v>513</v>
      </c>
      <c r="M1898" s="105">
        <v>12906.099999999977</v>
      </c>
      <c r="N1898" s="106">
        <v>12906.099999999977</v>
      </c>
      <c r="O1898" s="103"/>
      <c r="P1898" s="101"/>
      <c r="Q1898" s="103"/>
      <c r="R1898" s="106">
        <v>0</v>
      </c>
      <c r="S1898" s="110"/>
      <c r="T1898" s="104"/>
      <c r="U1898" s="102" t="s">
        <v>11</v>
      </c>
      <c r="V1898" s="102" t="s">
        <v>12</v>
      </c>
      <c r="W1898" s="102" t="s">
        <v>13</v>
      </c>
      <c r="X1898" s="102" t="s">
        <v>14</v>
      </c>
      <c r="Y1898" s="108">
        <v>6250</v>
      </c>
      <c r="Z1898" s="108">
        <v>9291105</v>
      </c>
      <c r="AA1898" s="139">
        <v>0</v>
      </c>
      <c r="AB1898" s="99" t="s">
        <v>1027</v>
      </c>
    </row>
    <row r="1899" spans="1:28" ht="15" customHeight="1" x14ac:dyDescent="0.25">
      <c r="A1899" s="97" t="s">
        <v>2025</v>
      </c>
      <c r="B1899" s="98">
        <v>7</v>
      </c>
      <c r="C1899" s="99" t="s">
        <v>1564</v>
      </c>
      <c r="D1899" s="99" t="s">
        <v>460</v>
      </c>
      <c r="E1899" s="97" t="s">
        <v>1043</v>
      </c>
      <c r="F1899" s="100" t="s">
        <v>468</v>
      </c>
      <c r="G1899" s="99" t="s">
        <v>469</v>
      </c>
      <c r="H1899" s="101">
        <v>43836</v>
      </c>
      <c r="I1899" s="101">
        <v>45118</v>
      </c>
      <c r="J1899" s="102" t="s">
        <v>2726</v>
      </c>
      <c r="K1899" s="103" t="s">
        <v>530</v>
      </c>
      <c r="L1899" s="104" t="s">
        <v>807</v>
      </c>
      <c r="M1899" s="105">
        <v>1200</v>
      </c>
      <c r="N1899" s="106">
        <v>1200</v>
      </c>
      <c r="O1899" s="103"/>
      <c r="P1899" s="101"/>
      <c r="Q1899" s="103"/>
      <c r="R1899" s="106">
        <v>0</v>
      </c>
      <c r="S1899" s="110"/>
      <c r="T1899" s="104"/>
      <c r="U1899" s="102" t="s">
        <v>11</v>
      </c>
      <c r="V1899" s="102" t="s">
        <v>12</v>
      </c>
      <c r="W1899" s="102" t="s">
        <v>13</v>
      </c>
      <c r="X1899" s="102" t="s">
        <v>14</v>
      </c>
      <c r="Y1899" s="108">
        <v>6281</v>
      </c>
      <c r="Z1899" s="108">
        <v>9291104</v>
      </c>
      <c r="AA1899" s="139">
        <v>0</v>
      </c>
      <c r="AB1899" s="99" t="s">
        <v>1004</v>
      </c>
    </row>
    <row r="1900" spans="1:28" ht="15" customHeight="1" x14ac:dyDescent="0.25">
      <c r="A1900" s="97" t="s">
        <v>2027</v>
      </c>
      <c r="B1900" s="98">
        <v>7</v>
      </c>
      <c r="C1900" s="99" t="s">
        <v>1655</v>
      </c>
      <c r="D1900" s="99" t="s">
        <v>460</v>
      </c>
      <c r="E1900" s="97" t="s">
        <v>316</v>
      </c>
      <c r="F1900" s="100" t="s">
        <v>418</v>
      </c>
      <c r="G1900" s="99" t="s">
        <v>3138</v>
      </c>
      <c r="H1900" s="101">
        <v>43845</v>
      </c>
      <c r="I1900" s="101">
        <v>43874</v>
      </c>
      <c r="J1900" s="102" t="s">
        <v>6</v>
      </c>
      <c r="K1900" s="103" t="s">
        <v>570</v>
      </c>
      <c r="L1900" s="104" t="s">
        <v>2217</v>
      </c>
      <c r="M1900" s="105">
        <v>0</v>
      </c>
      <c r="N1900" s="106">
        <v>930</v>
      </c>
      <c r="O1900" s="103" t="s">
        <v>271</v>
      </c>
      <c r="P1900" s="101">
        <v>43874</v>
      </c>
      <c r="Q1900" s="103" t="s">
        <v>620</v>
      </c>
      <c r="R1900" s="106">
        <v>930</v>
      </c>
      <c r="S1900" s="110" t="s">
        <v>669</v>
      </c>
      <c r="T1900" s="104"/>
      <c r="U1900" s="102" t="s">
        <v>11</v>
      </c>
      <c r="V1900" s="102" t="s">
        <v>12</v>
      </c>
      <c r="W1900" s="102" t="s">
        <v>13</v>
      </c>
      <c r="X1900" s="102" t="s">
        <v>14</v>
      </c>
      <c r="Y1900" s="108">
        <v>6230</v>
      </c>
      <c r="Z1900" s="108">
        <v>9291103</v>
      </c>
      <c r="AA1900" s="139">
        <v>1</v>
      </c>
      <c r="AB1900" s="99" t="s">
        <v>979</v>
      </c>
    </row>
    <row r="1901" spans="1:28" ht="15" customHeight="1" x14ac:dyDescent="0.25">
      <c r="A1901" s="97" t="s">
        <v>2026</v>
      </c>
      <c r="B1901" s="98">
        <v>7</v>
      </c>
      <c r="C1901" s="99" t="s">
        <v>1571</v>
      </c>
      <c r="D1901" s="97" t="s">
        <v>460</v>
      </c>
      <c r="E1901" s="97" t="s">
        <v>316</v>
      </c>
      <c r="F1901" s="97" t="s">
        <v>395</v>
      </c>
      <c r="G1901" s="99" t="s">
        <v>351</v>
      </c>
      <c r="H1901" s="101">
        <v>43844</v>
      </c>
      <c r="I1901" s="101">
        <v>45138</v>
      </c>
      <c r="J1901" s="102" t="s">
        <v>2726</v>
      </c>
      <c r="K1901" s="103" t="s">
        <v>561</v>
      </c>
      <c r="L1901" s="99" t="s">
        <v>635</v>
      </c>
      <c r="M1901" s="105">
        <v>12125</v>
      </c>
      <c r="N1901" s="114">
        <v>12125</v>
      </c>
      <c r="O1901" s="103"/>
      <c r="P1901" s="101"/>
      <c r="Q1901" s="103"/>
      <c r="R1901" s="114">
        <v>0</v>
      </c>
      <c r="S1901" s="110" t="s">
        <v>669</v>
      </c>
      <c r="T1901" s="103"/>
      <c r="U1901" s="102" t="s">
        <v>11</v>
      </c>
      <c r="V1901" s="102" t="s">
        <v>12</v>
      </c>
      <c r="W1901" s="102" t="s">
        <v>13</v>
      </c>
      <c r="X1901" s="102" t="s">
        <v>14</v>
      </c>
      <c r="Y1901" s="113">
        <v>6210</v>
      </c>
      <c r="Z1901" s="113">
        <v>9291103</v>
      </c>
      <c r="AA1901" s="139">
        <v>0</v>
      </c>
      <c r="AB1901" s="99" t="s">
        <v>3199</v>
      </c>
    </row>
    <row r="1902" spans="1:28" ht="15" customHeight="1" x14ac:dyDescent="0.25">
      <c r="A1902" s="97" t="s">
        <v>2032</v>
      </c>
      <c r="B1902" s="98">
        <v>2</v>
      </c>
      <c r="C1902" s="99" t="s">
        <v>1562</v>
      </c>
      <c r="D1902" s="97" t="s">
        <v>289</v>
      </c>
      <c r="E1902" s="97" t="s">
        <v>4</v>
      </c>
      <c r="F1902" s="97" t="s">
        <v>5</v>
      </c>
      <c r="G1902" s="99" t="s">
        <v>1288</v>
      </c>
      <c r="H1902" s="101">
        <v>43647</v>
      </c>
      <c r="I1902" s="101">
        <v>43746</v>
      </c>
      <c r="J1902" s="102" t="s">
        <v>6</v>
      </c>
      <c r="K1902" s="103" t="s">
        <v>7</v>
      </c>
      <c r="L1902" s="99" t="s">
        <v>8</v>
      </c>
      <c r="M1902" s="105">
        <v>0</v>
      </c>
      <c r="N1902" s="114">
        <v>7798.34</v>
      </c>
      <c r="O1902" s="103" t="s">
        <v>16</v>
      </c>
      <c r="P1902" s="101">
        <v>43746</v>
      </c>
      <c r="Q1902" s="103" t="s">
        <v>10</v>
      </c>
      <c r="R1902" s="114">
        <v>7798.34</v>
      </c>
      <c r="S1902" s="110" t="s">
        <v>1684</v>
      </c>
      <c r="T1902" s="103"/>
      <c r="U1902" s="102" t="s">
        <v>11</v>
      </c>
      <c r="V1902" s="102" t="s">
        <v>12</v>
      </c>
      <c r="W1902" s="102" t="s">
        <v>13</v>
      </c>
      <c r="X1902" s="102" t="s">
        <v>14</v>
      </c>
      <c r="Y1902" s="113">
        <v>4300</v>
      </c>
      <c r="Z1902" s="113">
        <v>9301101</v>
      </c>
      <c r="AA1902" s="139">
        <v>1.7949156592715937E-3</v>
      </c>
      <c r="AB1902" s="99" t="s">
        <v>2887</v>
      </c>
    </row>
    <row r="1903" spans="1:28" ht="15" customHeight="1" x14ac:dyDescent="0.25">
      <c r="A1903" s="97" t="s">
        <v>2032</v>
      </c>
      <c r="B1903" s="98">
        <v>2</v>
      </c>
      <c r="C1903" s="99" t="s">
        <v>1562</v>
      </c>
      <c r="D1903" s="97" t="s">
        <v>289</v>
      </c>
      <c r="E1903" s="97" t="s">
        <v>4</v>
      </c>
      <c r="F1903" s="97" t="s">
        <v>5</v>
      </c>
      <c r="G1903" s="99" t="s">
        <v>1288</v>
      </c>
      <c r="H1903" s="101">
        <v>43647</v>
      </c>
      <c r="I1903" s="101">
        <v>43746</v>
      </c>
      <c r="J1903" s="102" t="s">
        <v>6</v>
      </c>
      <c r="K1903" s="103" t="s">
        <v>7</v>
      </c>
      <c r="L1903" s="97" t="s">
        <v>8</v>
      </c>
      <c r="M1903" s="105">
        <v>0</v>
      </c>
      <c r="N1903" s="114">
        <v>190</v>
      </c>
      <c r="O1903" s="103" t="s">
        <v>16</v>
      </c>
      <c r="P1903" s="101">
        <v>43746</v>
      </c>
      <c r="Q1903" s="103" t="s">
        <v>10</v>
      </c>
      <c r="R1903" s="105">
        <v>190</v>
      </c>
      <c r="S1903" s="102" t="s">
        <v>1684</v>
      </c>
      <c r="T1903" s="103"/>
      <c r="U1903" s="102" t="s">
        <v>11</v>
      </c>
      <c r="V1903" s="102" t="s">
        <v>12</v>
      </c>
      <c r="W1903" s="102" t="s">
        <v>13</v>
      </c>
      <c r="X1903" s="102" t="s">
        <v>14</v>
      </c>
      <c r="Y1903" s="113">
        <v>4340</v>
      </c>
      <c r="Z1903" s="113">
        <v>9301101</v>
      </c>
      <c r="AA1903" s="139">
        <v>4.3731611504705202E-5</v>
      </c>
      <c r="AB1903" s="104" t="s">
        <v>2887</v>
      </c>
    </row>
    <row r="1904" spans="1:28" ht="15" customHeight="1" x14ac:dyDescent="0.25">
      <c r="A1904" s="97" t="s">
        <v>2032</v>
      </c>
      <c r="B1904" s="98">
        <v>2</v>
      </c>
      <c r="C1904" s="99" t="s">
        <v>1562</v>
      </c>
      <c r="D1904" s="99" t="s">
        <v>289</v>
      </c>
      <c r="E1904" s="97" t="s">
        <v>4</v>
      </c>
      <c r="F1904" s="99" t="s">
        <v>5</v>
      </c>
      <c r="G1904" s="99" t="s">
        <v>1288</v>
      </c>
      <c r="H1904" s="101">
        <v>43647</v>
      </c>
      <c r="I1904" s="101">
        <v>43746</v>
      </c>
      <c r="J1904" s="102" t="s">
        <v>6</v>
      </c>
      <c r="K1904" s="103" t="s">
        <v>7</v>
      </c>
      <c r="L1904" s="99" t="s">
        <v>8</v>
      </c>
      <c r="M1904" s="105">
        <v>0</v>
      </c>
      <c r="N1904" s="105">
        <v>100</v>
      </c>
      <c r="O1904" s="103" t="s">
        <v>16</v>
      </c>
      <c r="P1904" s="101">
        <v>43746</v>
      </c>
      <c r="Q1904" s="103" t="s">
        <v>10</v>
      </c>
      <c r="R1904" s="105">
        <v>100</v>
      </c>
      <c r="S1904" s="102" t="s">
        <v>1684</v>
      </c>
      <c r="T1904" s="97"/>
      <c r="U1904" s="102" t="s">
        <v>11</v>
      </c>
      <c r="V1904" s="102" t="s">
        <v>12</v>
      </c>
      <c r="W1904" s="102" t="s">
        <v>13</v>
      </c>
      <c r="X1904" s="102" t="s">
        <v>14</v>
      </c>
      <c r="Y1904" s="113">
        <v>4340</v>
      </c>
      <c r="Z1904" s="113">
        <v>9301101</v>
      </c>
      <c r="AA1904" s="139">
        <v>2.301663763405537E-5</v>
      </c>
      <c r="AB1904" s="99" t="s">
        <v>2887</v>
      </c>
    </row>
    <row r="1905" spans="1:28" ht="15" customHeight="1" x14ac:dyDescent="0.25">
      <c r="A1905" s="97" t="s">
        <v>2032</v>
      </c>
      <c r="B1905" s="98">
        <v>2</v>
      </c>
      <c r="C1905" s="99" t="s">
        <v>1562</v>
      </c>
      <c r="D1905" s="99" t="s">
        <v>289</v>
      </c>
      <c r="E1905" s="97" t="s">
        <v>4</v>
      </c>
      <c r="F1905" s="99" t="s">
        <v>5</v>
      </c>
      <c r="G1905" s="99" t="s">
        <v>1288</v>
      </c>
      <c r="H1905" s="101">
        <v>43647</v>
      </c>
      <c r="I1905" s="101">
        <v>43746</v>
      </c>
      <c r="J1905" s="102" t="s">
        <v>6</v>
      </c>
      <c r="K1905" s="103" t="s">
        <v>7</v>
      </c>
      <c r="L1905" s="99" t="s">
        <v>8</v>
      </c>
      <c r="M1905" s="105">
        <v>0</v>
      </c>
      <c r="N1905" s="105">
        <v>60</v>
      </c>
      <c r="O1905" s="103" t="s">
        <v>16</v>
      </c>
      <c r="P1905" s="101">
        <v>43746</v>
      </c>
      <c r="Q1905" s="103" t="s">
        <v>10</v>
      </c>
      <c r="R1905" s="105">
        <v>60</v>
      </c>
      <c r="S1905" s="102" t="s">
        <v>1684</v>
      </c>
      <c r="T1905" s="97"/>
      <c r="U1905" s="102" t="s">
        <v>11</v>
      </c>
      <c r="V1905" s="102" t="s">
        <v>12</v>
      </c>
      <c r="W1905" s="102" t="s">
        <v>13</v>
      </c>
      <c r="X1905" s="102" t="s">
        <v>14</v>
      </c>
      <c r="Y1905" s="113">
        <v>4340</v>
      </c>
      <c r="Z1905" s="113">
        <v>9301101</v>
      </c>
      <c r="AA1905" s="139">
        <v>1.3809982580433222E-5</v>
      </c>
      <c r="AB1905" s="99" t="s">
        <v>2887</v>
      </c>
    </row>
    <row r="1906" spans="1:28" ht="15" customHeight="1" x14ac:dyDescent="0.25">
      <c r="A1906" s="97" t="s">
        <v>2032</v>
      </c>
      <c r="B1906" s="98">
        <v>2</v>
      </c>
      <c r="C1906" s="99" t="s">
        <v>1562</v>
      </c>
      <c r="D1906" s="99" t="s">
        <v>289</v>
      </c>
      <c r="E1906" s="97" t="s">
        <v>4</v>
      </c>
      <c r="F1906" s="99" t="s">
        <v>5</v>
      </c>
      <c r="G1906" s="99" t="s">
        <v>1288</v>
      </c>
      <c r="H1906" s="101">
        <v>43647</v>
      </c>
      <c r="I1906" s="101">
        <v>43746</v>
      </c>
      <c r="J1906" s="102" t="s">
        <v>6</v>
      </c>
      <c r="K1906" s="103" t="s">
        <v>7</v>
      </c>
      <c r="L1906" s="99" t="s">
        <v>8</v>
      </c>
      <c r="M1906" s="105">
        <v>0</v>
      </c>
      <c r="N1906" s="105">
        <v>30</v>
      </c>
      <c r="O1906" s="103" t="s">
        <v>16</v>
      </c>
      <c r="P1906" s="101">
        <v>43746</v>
      </c>
      <c r="Q1906" s="103" t="s">
        <v>10</v>
      </c>
      <c r="R1906" s="105">
        <v>30</v>
      </c>
      <c r="S1906" s="102" t="s">
        <v>1684</v>
      </c>
      <c r="T1906" s="97"/>
      <c r="U1906" s="102" t="s">
        <v>11</v>
      </c>
      <c r="V1906" s="102" t="s">
        <v>12</v>
      </c>
      <c r="W1906" s="102" t="s">
        <v>13</v>
      </c>
      <c r="X1906" s="102" t="s">
        <v>14</v>
      </c>
      <c r="Y1906" s="113">
        <v>4340</v>
      </c>
      <c r="Z1906" s="113">
        <v>9301101</v>
      </c>
      <c r="AA1906" s="139">
        <v>6.9049912902166112E-6</v>
      </c>
      <c r="AB1906" s="99" t="s">
        <v>2887</v>
      </c>
    </row>
    <row r="1907" spans="1:28" ht="15" customHeight="1" x14ac:dyDescent="0.25">
      <c r="A1907" s="97" t="s">
        <v>2032</v>
      </c>
      <c r="B1907" s="98">
        <v>2</v>
      </c>
      <c r="C1907" s="99" t="s">
        <v>1562</v>
      </c>
      <c r="D1907" s="99" t="s">
        <v>289</v>
      </c>
      <c r="E1907" s="97" t="s">
        <v>4</v>
      </c>
      <c r="F1907" s="99" t="s">
        <v>5</v>
      </c>
      <c r="G1907" s="99" t="s">
        <v>1288</v>
      </c>
      <c r="H1907" s="101">
        <v>43647</v>
      </c>
      <c r="I1907" s="101">
        <v>43746</v>
      </c>
      <c r="J1907" s="102" t="s">
        <v>6</v>
      </c>
      <c r="K1907" s="103" t="s">
        <v>7</v>
      </c>
      <c r="L1907" s="99" t="s">
        <v>8</v>
      </c>
      <c r="M1907" s="105">
        <v>0</v>
      </c>
      <c r="N1907" s="105">
        <v>232.8</v>
      </c>
      <c r="O1907" s="103" t="s">
        <v>16</v>
      </c>
      <c r="P1907" s="101">
        <v>43746</v>
      </c>
      <c r="Q1907" s="103" t="s">
        <v>10</v>
      </c>
      <c r="R1907" s="105">
        <v>232.8</v>
      </c>
      <c r="S1907" s="102" t="s">
        <v>1684</v>
      </c>
      <c r="T1907" s="97"/>
      <c r="U1907" s="102" t="s">
        <v>11</v>
      </c>
      <c r="V1907" s="102" t="s">
        <v>12</v>
      </c>
      <c r="W1907" s="102" t="s">
        <v>13</v>
      </c>
      <c r="X1907" s="102" t="s">
        <v>14</v>
      </c>
      <c r="Y1907" s="113">
        <v>4340</v>
      </c>
      <c r="Z1907" s="113">
        <v>9301101</v>
      </c>
      <c r="AA1907" s="139">
        <v>5.3582732412080904E-5</v>
      </c>
      <c r="AB1907" s="99" t="s">
        <v>2887</v>
      </c>
    </row>
    <row r="1908" spans="1:28" ht="15" customHeight="1" x14ac:dyDescent="0.25">
      <c r="A1908" s="97" t="s">
        <v>2032</v>
      </c>
      <c r="B1908" s="98">
        <v>2</v>
      </c>
      <c r="C1908" s="99" t="s">
        <v>1562</v>
      </c>
      <c r="D1908" s="99" t="s">
        <v>289</v>
      </c>
      <c r="E1908" s="97" t="s">
        <v>4</v>
      </c>
      <c r="F1908" s="99" t="s">
        <v>5</v>
      </c>
      <c r="G1908" s="99" t="s">
        <v>1288</v>
      </c>
      <c r="H1908" s="101">
        <v>43647</v>
      </c>
      <c r="I1908" s="101">
        <v>43746</v>
      </c>
      <c r="J1908" s="102" t="s">
        <v>6</v>
      </c>
      <c r="K1908" s="103" t="s">
        <v>7</v>
      </c>
      <c r="L1908" s="99" t="s">
        <v>8</v>
      </c>
      <c r="M1908" s="105">
        <v>0</v>
      </c>
      <c r="N1908" s="105">
        <v>640.6</v>
      </c>
      <c r="O1908" s="103" t="s">
        <v>16</v>
      </c>
      <c r="P1908" s="101">
        <v>43746</v>
      </c>
      <c r="Q1908" s="103" t="s">
        <v>10</v>
      </c>
      <c r="R1908" s="105">
        <v>640.6</v>
      </c>
      <c r="S1908" s="102" t="s">
        <v>1684</v>
      </c>
      <c r="T1908" s="99"/>
      <c r="U1908" s="102" t="s">
        <v>11</v>
      </c>
      <c r="V1908" s="102" t="s">
        <v>12</v>
      </c>
      <c r="W1908" s="102" t="s">
        <v>13</v>
      </c>
      <c r="X1908" s="102" t="s">
        <v>14</v>
      </c>
      <c r="Y1908" s="113">
        <v>4340</v>
      </c>
      <c r="Z1908" s="113">
        <v>9301101</v>
      </c>
      <c r="AA1908" s="139">
        <v>1.4744458068375872E-4</v>
      </c>
      <c r="AB1908" s="99" t="s">
        <v>2887</v>
      </c>
    </row>
    <row r="1909" spans="1:28" ht="15" customHeight="1" x14ac:dyDescent="0.25">
      <c r="A1909" s="97" t="s">
        <v>2032</v>
      </c>
      <c r="B1909" s="98">
        <v>2</v>
      </c>
      <c r="C1909" s="99" t="s">
        <v>1562</v>
      </c>
      <c r="D1909" s="99" t="s">
        <v>289</v>
      </c>
      <c r="E1909" s="97" t="s">
        <v>4</v>
      </c>
      <c r="F1909" s="100" t="s">
        <v>5</v>
      </c>
      <c r="G1909" s="99" t="s">
        <v>1288</v>
      </c>
      <c r="H1909" s="101">
        <v>43647</v>
      </c>
      <c r="I1909" s="101">
        <v>43748</v>
      </c>
      <c r="J1909" s="102" t="s">
        <v>6</v>
      </c>
      <c r="K1909" s="103" t="s">
        <v>7</v>
      </c>
      <c r="L1909" s="104" t="s">
        <v>8</v>
      </c>
      <c r="M1909" s="105">
        <v>0</v>
      </c>
      <c r="N1909" s="106">
        <v>220303.11</v>
      </c>
      <c r="O1909" s="103" t="s">
        <v>79</v>
      </c>
      <c r="P1909" s="101">
        <v>43748</v>
      </c>
      <c r="Q1909" s="103" t="s">
        <v>25</v>
      </c>
      <c r="R1909" s="106">
        <v>220303.11</v>
      </c>
      <c r="S1909" s="102" t="s">
        <v>1684</v>
      </c>
      <c r="T1909" s="104"/>
      <c r="U1909" s="102" t="s">
        <v>11</v>
      </c>
      <c r="V1909" s="102" t="s">
        <v>12</v>
      </c>
      <c r="W1909" s="102" t="s">
        <v>13</v>
      </c>
      <c r="X1909" s="102" t="s">
        <v>14</v>
      </c>
      <c r="Y1909" s="108">
        <v>4300</v>
      </c>
      <c r="Z1909" s="108">
        <v>9301101</v>
      </c>
      <c r="AA1909" s="139">
        <v>5.0706368525254397E-2</v>
      </c>
      <c r="AB1909" s="111" t="s">
        <v>2887</v>
      </c>
    </row>
    <row r="1910" spans="1:28" ht="15" customHeight="1" x14ac:dyDescent="0.25">
      <c r="A1910" s="97" t="s">
        <v>2032</v>
      </c>
      <c r="B1910" s="98">
        <v>2</v>
      </c>
      <c r="C1910" s="99" t="s">
        <v>1562</v>
      </c>
      <c r="D1910" s="99" t="s">
        <v>289</v>
      </c>
      <c r="E1910" s="97" t="s">
        <v>4</v>
      </c>
      <c r="F1910" s="100" t="s">
        <v>5</v>
      </c>
      <c r="G1910" s="99" t="s">
        <v>1288</v>
      </c>
      <c r="H1910" s="101">
        <v>43647</v>
      </c>
      <c r="I1910" s="101">
        <v>43748</v>
      </c>
      <c r="J1910" s="102" t="s">
        <v>6</v>
      </c>
      <c r="K1910" s="103" t="s">
        <v>7</v>
      </c>
      <c r="L1910" s="104" t="s">
        <v>8</v>
      </c>
      <c r="M1910" s="105">
        <v>0</v>
      </c>
      <c r="N1910" s="106">
        <v>847.5</v>
      </c>
      <c r="O1910" s="103" t="s">
        <v>79</v>
      </c>
      <c r="P1910" s="101">
        <v>43748</v>
      </c>
      <c r="Q1910" s="103" t="s">
        <v>25</v>
      </c>
      <c r="R1910" s="106">
        <v>847.5</v>
      </c>
      <c r="S1910" s="102" t="s">
        <v>1684</v>
      </c>
      <c r="T1910" s="104"/>
      <c r="U1910" s="102" t="s">
        <v>11</v>
      </c>
      <c r="V1910" s="102" t="s">
        <v>12</v>
      </c>
      <c r="W1910" s="102" t="s">
        <v>13</v>
      </c>
      <c r="X1910" s="102" t="s">
        <v>14</v>
      </c>
      <c r="Y1910" s="108">
        <v>4340</v>
      </c>
      <c r="Z1910" s="108">
        <v>9301101</v>
      </c>
      <c r="AA1910" s="139">
        <v>1.9506600394861927E-4</v>
      </c>
      <c r="AB1910" s="111" t="s">
        <v>2887</v>
      </c>
    </row>
    <row r="1911" spans="1:28" ht="15" customHeight="1" x14ac:dyDescent="0.25">
      <c r="A1911" s="97" t="s">
        <v>2032</v>
      </c>
      <c r="B1911" s="98">
        <v>2</v>
      </c>
      <c r="C1911" s="99" t="s">
        <v>1562</v>
      </c>
      <c r="D1911" s="99" t="s">
        <v>289</v>
      </c>
      <c r="E1911" s="97" t="s">
        <v>4</v>
      </c>
      <c r="F1911" s="100" t="s">
        <v>5</v>
      </c>
      <c r="G1911" s="99" t="s">
        <v>1288</v>
      </c>
      <c r="H1911" s="101">
        <v>43647</v>
      </c>
      <c r="I1911" s="101">
        <v>43748</v>
      </c>
      <c r="J1911" s="102" t="s">
        <v>6</v>
      </c>
      <c r="K1911" s="103" t="s">
        <v>7</v>
      </c>
      <c r="L1911" s="104" t="s">
        <v>8</v>
      </c>
      <c r="M1911" s="105">
        <v>0</v>
      </c>
      <c r="N1911" s="106">
        <v>1695</v>
      </c>
      <c r="O1911" s="103" t="s">
        <v>79</v>
      </c>
      <c r="P1911" s="101">
        <v>43748</v>
      </c>
      <c r="Q1911" s="103" t="s">
        <v>25</v>
      </c>
      <c r="R1911" s="106">
        <v>1695</v>
      </c>
      <c r="S1911" s="102" t="s">
        <v>1684</v>
      </c>
      <c r="T1911" s="104"/>
      <c r="U1911" s="102" t="s">
        <v>11</v>
      </c>
      <c r="V1911" s="102" t="s">
        <v>12</v>
      </c>
      <c r="W1911" s="102" t="s">
        <v>13</v>
      </c>
      <c r="X1911" s="102" t="s">
        <v>14</v>
      </c>
      <c r="Y1911" s="108">
        <v>4340</v>
      </c>
      <c r="Z1911" s="108">
        <v>9301101</v>
      </c>
      <c r="AA1911" s="139">
        <v>3.9013200789723854E-4</v>
      </c>
      <c r="AB1911" s="111" t="s">
        <v>2887</v>
      </c>
    </row>
    <row r="1912" spans="1:28" ht="15" customHeight="1" x14ac:dyDescent="0.25">
      <c r="A1912" s="97" t="s">
        <v>2032</v>
      </c>
      <c r="B1912" s="98">
        <v>2</v>
      </c>
      <c r="C1912" s="99" t="s">
        <v>1562</v>
      </c>
      <c r="D1912" s="99" t="s">
        <v>289</v>
      </c>
      <c r="E1912" s="97" t="s">
        <v>4</v>
      </c>
      <c r="F1912" s="100" t="s">
        <v>5</v>
      </c>
      <c r="G1912" s="99" t="s">
        <v>1288</v>
      </c>
      <c r="H1912" s="101">
        <v>43647</v>
      </c>
      <c r="I1912" s="101">
        <v>43748</v>
      </c>
      <c r="J1912" s="102" t="s">
        <v>6</v>
      </c>
      <c r="K1912" s="103" t="s">
        <v>7</v>
      </c>
      <c r="L1912" s="104" t="s">
        <v>8</v>
      </c>
      <c r="M1912" s="105">
        <v>0</v>
      </c>
      <c r="N1912" s="106">
        <v>2825</v>
      </c>
      <c r="O1912" s="103" t="s">
        <v>79</v>
      </c>
      <c r="P1912" s="101">
        <v>43748</v>
      </c>
      <c r="Q1912" s="103" t="s">
        <v>25</v>
      </c>
      <c r="R1912" s="106">
        <v>2825</v>
      </c>
      <c r="S1912" s="102" t="s">
        <v>1684</v>
      </c>
      <c r="T1912" s="104"/>
      <c r="U1912" s="102" t="s">
        <v>11</v>
      </c>
      <c r="V1912" s="102" t="s">
        <v>12</v>
      </c>
      <c r="W1912" s="102" t="s">
        <v>13</v>
      </c>
      <c r="X1912" s="102" t="s">
        <v>14</v>
      </c>
      <c r="Y1912" s="108">
        <v>4340</v>
      </c>
      <c r="Z1912" s="108">
        <v>9301101</v>
      </c>
      <c r="AA1912" s="139">
        <v>6.5022001316206429E-4</v>
      </c>
      <c r="AB1912" s="111" t="s">
        <v>2887</v>
      </c>
    </row>
    <row r="1913" spans="1:28" ht="15" customHeight="1" x14ac:dyDescent="0.25">
      <c r="A1913" s="97" t="s">
        <v>2032</v>
      </c>
      <c r="B1913" s="98">
        <v>2</v>
      </c>
      <c r="C1913" s="99" t="s">
        <v>1562</v>
      </c>
      <c r="D1913" s="97" t="s">
        <v>289</v>
      </c>
      <c r="E1913" s="97" t="s">
        <v>4</v>
      </c>
      <c r="F1913" s="99" t="s">
        <v>5</v>
      </c>
      <c r="G1913" s="99" t="s">
        <v>1288</v>
      </c>
      <c r="H1913" s="119">
        <v>43647</v>
      </c>
      <c r="I1913" s="101">
        <v>43748</v>
      </c>
      <c r="J1913" s="102" t="s">
        <v>6</v>
      </c>
      <c r="K1913" s="103" t="s">
        <v>7</v>
      </c>
      <c r="L1913" s="99" t="s">
        <v>8</v>
      </c>
      <c r="M1913" s="105">
        <v>0</v>
      </c>
      <c r="N1913" s="114">
        <v>5367.5</v>
      </c>
      <c r="O1913" s="103" t="s">
        <v>79</v>
      </c>
      <c r="P1913" s="101">
        <v>43748</v>
      </c>
      <c r="Q1913" s="103" t="s">
        <v>25</v>
      </c>
      <c r="R1913" s="105">
        <v>5367.5</v>
      </c>
      <c r="S1913" s="102" t="s">
        <v>1684</v>
      </c>
      <c r="T1913" s="97"/>
      <c r="U1913" s="102" t="s">
        <v>11</v>
      </c>
      <c r="V1913" s="102" t="s">
        <v>12</v>
      </c>
      <c r="W1913" s="102" t="s">
        <v>13</v>
      </c>
      <c r="X1913" s="102" t="s">
        <v>14</v>
      </c>
      <c r="Y1913" s="113">
        <v>4340</v>
      </c>
      <c r="Z1913" s="113">
        <v>9301101</v>
      </c>
      <c r="AA1913" s="139">
        <v>1.235418025007922E-3</v>
      </c>
      <c r="AB1913" s="99" t="s">
        <v>2887</v>
      </c>
    </row>
    <row r="1914" spans="1:28" ht="15" customHeight="1" x14ac:dyDescent="0.25">
      <c r="A1914" s="97" t="s">
        <v>2032</v>
      </c>
      <c r="B1914" s="98">
        <v>2</v>
      </c>
      <c r="C1914" s="99" t="s">
        <v>1562</v>
      </c>
      <c r="D1914" s="97" t="s">
        <v>289</v>
      </c>
      <c r="E1914" s="97" t="s">
        <v>4</v>
      </c>
      <c r="F1914" s="99" t="s">
        <v>5</v>
      </c>
      <c r="G1914" s="99" t="s">
        <v>1288</v>
      </c>
      <c r="H1914" s="119">
        <v>43647</v>
      </c>
      <c r="I1914" s="101">
        <v>43748</v>
      </c>
      <c r="J1914" s="102" t="s">
        <v>6</v>
      </c>
      <c r="K1914" s="103" t="s">
        <v>7</v>
      </c>
      <c r="L1914" s="99" t="s">
        <v>8</v>
      </c>
      <c r="M1914" s="105">
        <v>0</v>
      </c>
      <c r="N1914" s="114">
        <v>6576.6</v>
      </c>
      <c r="O1914" s="103" t="s">
        <v>79</v>
      </c>
      <c r="P1914" s="101">
        <v>43748</v>
      </c>
      <c r="Q1914" s="103" t="s">
        <v>25</v>
      </c>
      <c r="R1914" s="105">
        <v>6576.6</v>
      </c>
      <c r="S1914" s="102" t="s">
        <v>1684</v>
      </c>
      <c r="T1914" s="97"/>
      <c r="U1914" s="102" t="s">
        <v>11</v>
      </c>
      <c r="V1914" s="102" t="s">
        <v>12</v>
      </c>
      <c r="W1914" s="102" t="s">
        <v>13</v>
      </c>
      <c r="X1914" s="102" t="s">
        <v>14</v>
      </c>
      <c r="Y1914" s="113">
        <v>4340</v>
      </c>
      <c r="Z1914" s="113">
        <v>9301101</v>
      </c>
      <c r="AA1914" s="139">
        <v>1.5137121906412857E-3</v>
      </c>
      <c r="AB1914" s="99" t="s">
        <v>2887</v>
      </c>
    </row>
    <row r="1915" spans="1:28" ht="15" customHeight="1" x14ac:dyDescent="0.25">
      <c r="A1915" s="97" t="s">
        <v>2032</v>
      </c>
      <c r="B1915" s="98">
        <v>2</v>
      </c>
      <c r="C1915" s="99" t="s">
        <v>1562</v>
      </c>
      <c r="D1915" s="97" t="s">
        <v>289</v>
      </c>
      <c r="E1915" s="97" t="s">
        <v>4</v>
      </c>
      <c r="F1915" s="99" t="s">
        <v>5</v>
      </c>
      <c r="G1915" s="99" t="s">
        <v>1288</v>
      </c>
      <c r="H1915" s="119">
        <v>43647</v>
      </c>
      <c r="I1915" s="101">
        <v>43748</v>
      </c>
      <c r="J1915" s="102" t="s">
        <v>6</v>
      </c>
      <c r="K1915" s="103" t="s">
        <v>7</v>
      </c>
      <c r="L1915" s="99" t="s">
        <v>8</v>
      </c>
      <c r="M1915" s="105">
        <v>0</v>
      </c>
      <c r="N1915" s="105">
        <v>18096.95</v>
      </c>
      <c r="O1915" s="103" t="s">
        <v>79</v>
      </c>
      <c r="P1915" s="101">
        <v>43748</v>
      </c>
      <c r="Q1915" s="103" t="s">
        <v>25</v>
      </c>
      <c r="R1915" s="105">
        <v>18096.95</v>
      </c>
      <c r="S1915" s="102" t="s">
        <v>1684</v>
      </c>
      <c r="T1915" s="97"/>
      <c r="U1915" s="102" t="s">
        <v>11</v>
      </c>
      <c r="V1915" s="102" t="s">
        <v>12</v>
      </c>
      <c r="W1915" s="102" t="s">
        <v>13</v>
      </c>
      <c r="X1915" s="102" t="s">
        <v>14</v>
      </c>
      <c r="Y1915" s="113">
        <v>4340</v>
      </c>
      <c r="Z1915" s="113">
        <v>9301101</v>
      </c>
      <c r="AA1915" s="139">
        <v>4.1653094043161837E-3</v>
      </c>
      <c r="AB1915" s="99" t="s">
        <v>2887</v>
      </c>
    </row>
    <row r="1916" spans="1:28" ht="15" customHeight="1" x14ac:dyDescent="0.25">
      <c r="A1916" s="97" t="s">
        <v>2032</v>
      </c>
      <c r="B1916" s="98">
        <v>2</v>
      </c>
      <c r="C1916" s="99" t="s">
        <v>1562</v>
      </c>
      <c r="D1916" s="97" t="s">
        <v>289</v>
      </c>
      <c r="E1916" s="97" t="s">
        <v>4</v>
      </c>
      <c r="F1916" s="99" t="s">
        <v>5</v>
      </c>
      <c r="G1916" s="99" t="s">
        <v>1287</v>
      </c>
      <c r="H1916" s="119">
        <v>43647</v>
      </c>
      <c r="I1916" s="101">
        <v>43742</v>
      </c>
      <c r="J1916" s="102" t="s">
        <v>6</v>
      </c>
      <c r="K1916" s="103" t="s">
        <v>179</v>
      </c>
      <c r="L1916" s="99" t="s">
        <v>180</v>
      </c>
      <c r="M1916" s="105">
        <v>0</v>
      </c>
      <c r="N1916" s="105">
        <v>18287.650000000001</v>
      </c>
      <c r="O1916" s="103" t="s">
        <v>185</v>
      </c>
      <c r="P1916" s="101">
        <v>43742</v>
      </c>
      <c r="Q1916" s="103" t="s">
        <v>186</v>
      </c>
      <c r="R1916" s="105">
        <v>18287.650000000001</v>
      </c>
      <c r="S1916" s="102" t="s">
        <v>1684</v>
      </c>
      <c r="T1916" s="97"/>
      <c r="U1916" s="102" t="s">
        <v>11</v>
      </c>
      <c r="V1916" s="102" t="s">
        <v>12</v>
      </c>
      <c r="W1916" s="102" t="s">
        <v>13</v>
      </c>
      <c r="X1916" s="102" t="s">
        <v>14</v>
      </c>
      <c r="Y1916" s="113">
        <v>4400</v>
      </c>
      <c r="Z1916" s="113">
        <v>9301101</v>
      </c>
      <c r="AA1916" s="139">
        <v>2.3046296558256813E-2</v>
      </c>
      <c r="AB1916" s="99" t="s">
        <v>1507</v>
      </c>
    </row>
    <row r="1917" spans="1:28" ht="15" customHeight="1" x14ac:dyDescent="0.25">
      <c r="A1917" s="97" t="s">
        <v>2028</v>
      </c>
      <c r="B1917" s="98">
        <v>2</v>
      </c>
      <c r="C1917" s="99" t="s">
        <v>1565</v>
      </c>
      <c r="D1917" s="97" t="s">
        <v>289</v>
      </c>
      <c r="E1917" s="97" t="s">
        <v>4</v>
      </c>
      <c r="F1917" s="99" t="s">
        <v>284</v>
      </c>
      <c r="G1917" s="99" t="s">
        <v>285</v>
      </c>
      <c r="H1917" s="101">
        <v>43748</v>
      </c>
      <c r="I1917" s="101">
        <v>43839</v>
      </c>
      <c r="J1917" s="102" t="s">
        <v>6</v>
      </c>
      <c r="K1917" s="103"/>
      <c r="L1917" s="99" t="s">
        <v>488</v>
      </c>
      <c r="M1917" s="105">
        <v>0</v>
      </c>
      <c r="N1917" s="105">
        <v>8306.25</v>
      </c>
      <c r="O1917" s="103">
        <v>80804</v>
      </c>
      <c r="P1917" s="101">
        <v>43839</v>
      </c>
      <c r="Q1917" s="103" t="s">
        <v>542</v>
      </c>
      <c r="R1917" s="105">
        <v>8306.25</v>
      </c>
      <c r="S1917" s="102" t="s">
        <v>1684</v>
      </c>
      <c r="T1917" s="97"/>
      <c r="U1917" s="102" t="s">
        <v>11</v>
      </c>
      <c r="V1917" s="102" t="s">
        <v>12</v>
      </c>
      <c r="W1917" s="102" t="s">
        <v>13</v>
      </c>
      <c r="X1917" s="102" t="s">
        <v>14</v>
      </c>
      <c r="Y1917" s="113">
        <v>5800</v>
      </c>
      <c r="Z1917" s="113">
        <v>9301101</v>
      </c>
      <c r="AA1917" s="139">
        <v>5.7766534529522223E-3</v>
      </c>
      <c r="AB1917" s="99" t="s">
        <v>2793</v>
      </c>
    </row>
    <row r="1918" spans="1:28" ht="15" customHeight="1" x14ac:dyDescent="0.25">
      <c r="A1918" s="97" t="s">
        <v>2028</v>
      </c>
      <c r="B1918" s="98">
        <v>2</v>
      </c>
      <c r="C1918" s="99" t="s">
        <v>1565</v>
      </c>
      <c r="D1918" s="99" t="s">
        <v>289</v>
      </c>
      <c r="E1918" s="97" t="s">
        <v>4</v>
      </c>
      <c r="F1918" s="99" t="s">
        <v>284</v>
      </c>
      <c r="G1918" s="99" t="s">
        <v>285</v>
      </c>
      <c r="H1918" s="101">
        <v>43748</v>
      </c>
      <c r="I1918" s="101">
        <v>43844</v>
      </c>
      <c r="J1918" s="102" t="s">
        <v>6</v>
      </c>
      <c r="K1918" s="103"/>
      <c r="L1918" s="99" t="s">
        <v>488</v>
      </c>
      <c r="M1918" s="105">
        <v>0</v>
      </c>
      <c r="N1918" s="105">
        <v>3231.25</v>
      </c>
      <c r="O1918" s="103">
        <v>80796</v>
      </c>
      <c r="P1918" s="101">
        <v>43844</v>
      </c>
      <c r="Q1918" s="103" t="s">
        <v>575</v>
      </c>
      <c r="R1918" s="105">
        <v>3231.25</v>
      </c>
      <c r="S1918" s="102" t="s">
        <v>1684</v>
      </c>
      <c r="T1918" s="97"/>
      <c r="U1918" s="102" t="s">
        <v>11</v>
      </c>
      <c r="V1918" s="102" t="s">
        <v>12</v>
      </c>
      <c r="W1918" s="102" t="s">
        <v>13</v>
      </c>
      <c r="X1918" s="102" t="s">
        <v>14</v>
      </c>
      <c r="Y1918" s="113">
        <v>5800</v>
      </c>
      <c r="Z1918" s="113">
        <v>9301101</v>
      </c>
      <c r="AA1918" s="139">
        <v>2.2472007789136935E-3</v>
      </c>
      <c r="AB1918" s="99" t="s">
        <v>2793</v>
      </c>
    </row>
    <row r="1919" spans="1:28" ht="15" customHeight="1" x14ac:dyDescent="0.25">
      <c r="A1919" s="97" t="s">
        <v>2028</v>
      </c>
      <c r="B1919" s="98">
        <v>2</v>
      </c>
      <c r="C1919" s="99" t="s">
        <v>1565</v>
      </c>
      <c r="D1919" s="99" t="s">
        <v>289</v>
      </c>
      <c r="E1919" s="97" t="s">
        <v>4</v>
      </c>
      <c r="F1919" s="99" t="s">
        <v>284</v>
      </c>
      <c r="G1919" s="99" t="s">
        <v>285</v>
      </c>
      <c r="H1919" s="101">
        <v>43748</v>
      </c>
      <c r="I1919" s="101">
        <v>43844</v>
      </c>
      <c r="J1919" s="102" t="s">
        <v>6</v>
      </c>
      <c r="K1919" s="103"/>
      <c r="L1919" s="99" t="s">
        <v>488</v>
      </c>
      <c r="M1919" s="105">
        <v>0</v>
      </c>
      <c r="N1919" s="105">
        <v>7703.75</v>
      </c>
      <c r="O1919" s="103">
        <v>81699</v>
      </c>
      <c r="P1919" s="101">
        <v>43844</v>
      </c>
      <c r="Q1919" s="103" t="s">
        <v>575</v>
      </c>
      <c r="R1919" s="105">
        <v>7703.75</v>
      </c>
      <c r="S1919" s="102" t="s">
        <v>1684</v>
      </c>
      <c r="T1919" s="97"/>
      <c r="U1919" s="102" t="s">
        <v>11</v>
      </c>
      <c r="V1919" s="102" t="s">
        <v>12</v>
      </c>
      <c r="W1919" s="102" t="s">
        <v>13</v>
      </c>
      <c r="X1919" s="102" t="s">
        <v>14</v>
      </c>
      <c r="Y1919" s="113">
        <v>5800</v>
      </c>
      <c r="Z1919" s="113">
        <v>9301101</v>
      </c>
      <c r="AA1919" s="139">
        <v>5.357639613324988E-3</v>
      </c>
      <c r="AB1919" s="99" t="s">
        <v>2793</v>
      </c>
    </row>
    <row r="1920" spans="1:28" ht="15" customHeight="1" x14ac:dyDescent="0.25">
      <c r="A1920" s="97" t="s">
        <v>2028</v>
      </c>
      <c r="B1920" s="98">
        <v>2</v>
      </c>
      <c r="C1920" s="99" t="s">
        <v>1565</v>
      </c>
      <c r="D1920" s="99" t="s">
        <v>289</v>
      </c>
      <c r="E1920" s="97" t="s">
        <v>4</v>
      </c>
      <c r="F1920" s="99" t="s">
        <v>284</v>
      </c>
      <c r="G1920" s="99" t="s">
        <v>285</v>
      </c>
      <c r="H1920" s="101">
        <v>43748</v>
      </c>
      <c r="I1920" s="101">
        <v>43922</v>
      </c>
      <c r="J1920" s="102" t="s">
        <v>6</v>
      </c>
      <c r="K1920" s="103"/>
      <c r="L1920" s="99" t="s">
        <v>488</v>
      </c>
      <c r="M1920" s="105">
        <v>0</v>
      </c>
      <c r="N1920" s="105">
        <v>7457.5</v>
      </c>
      <c r="O1920" s="103">
        <v>83068</v>
      </c>
      <c r="P1920" s="101">
        <v>43922</v>
      </c>
      <c r="Q1920" s="103" t="s">
        <v>3090</v>
      </c>
      <c r="R1920" s="105">
        <v>7457.5</v>
      </c>
      <c r="S1920" s="102" t="s">
        <v>1684</v>
      </c>
      <c r="T1920" s="97"/>
      <c r="U1920" s="102" t="s">
        <v>11</v>
      </c>
      <c r="V1920" s="102" t="s">
        <v>12</v>
      </c>
      <c r="W1920" s="102" t="s">
        <v>13</v>
      </c>
      <c r="X1920" s="102" t="s">
        <v>14</v>
      </c>
      <c r="Y1920" s="113">
        <v>5800</v>
      </c>
      <c r="Z1920" s="113">
        <v>9301101</v>
      </c>
      <c r="AA1920" s="139">
        <v>5.1863829195354337E-3</v>
      </c>
      <c r="AB1920" s="99" t="s">
        <v>2793</v>
      </c>
    </row>
    <row r="1921" spans="1:28" ht="15" customHeight="1" x14ac:dyDescent="0.25">
      <c r="A1921" s="97" t="s">
        <v>2028</v>
      </c>
      <c r="B1921" s="98">
        <v>2</v>
      </c>
      <c r="C1921" s="99" t="s">
        <v>1565</v>
      </c>
      <c r="D1921" s="99" t="s">
        <v>289</v>
      </c>
      <c r="E1921" s="97" t="s">
        <v>4</v>
      </c>
      <c r="F1921" s="100" t="s">
        <v>284</v>
      </c>
      <c r="G1921" s="97" t="s">
        <v>285</v>
      </c>
      <c r="H1921" s="101">
        <v>43748</v>
      </c>
      <c r="I1921" s="101">
        <v>43922</v>
      </c>
      <c r="J1921" s="102" t="s">
        <v>6</v>
      </c>
      <c r="K1921" s="103"/>
      <c r="L1921" s="104" t="s">
        <v>488</v>
      </c>
      <c r="M1921" s="105">
        <v>0</v>
      </c>
      <c r="N1921" s="106">
        <v>8765</v>
      </c>
      <c r="O1921" s="103">
        <v>82273</v>
      </c>
      <c r="P1921" s="101">
        <v>43922</v>
      </c>
      <c r="Q1921" s="103" t="s">
        <v>709</v>
      </c>
      <c r="R1921" s="106">
        <v>8765</v>
      </c>
      <c r="S1921" s="102" t="s">
        <v>1684</v>
      </c>
      <c r="T1921" s="104"/>
      <c r="U1921" s="102" t="s">
        <v>11</v>
      </c>
      <c r="V1921" s="102" t="s">
        <v>12</v>
      </c>
      <c r="W1921" s="102" t="s">
        <v>13</v>
      </c>
      <c r="X1921" s="102" t="s">
        <v>14</v>
      </c>
      <c r="Y1921" s="108">
        <v>5800</v>
      </c>
      <c r="Z1921" s="108">
        <v>9301101</v>
      </c>
      <c r="AA1921" s="139">
        <v>6.0956951109256557E-3</v>
      </c>
      <c r="AB1921" s="115" t="s">
        <v>2793</v>
      </c>
    </row>
    <row r="1922" spans="1:28" ht="15" customHeight="1" x14ac:dyDescent="0.25">
      <c r="A1922" s="97" t="s">
        <v>2028</v>
      </c>
      <c r="B1922" s="98">
        <v>2</v>
      </c>
      <c r="C1922" s="99" t="s">
        <v>1565</v>
      </c>
      <c r="D1922" s="99" t="s">
        <v>289</v>
      </c>
      <c r="E1922" s="97" t="s">
        <v>4</v>
      </c>
      <c r="F1922" s="100" t="s">
        <v>284</v>
      </c>
      <c r="G1922" s="97" t="s">
        <v>285</v>
      </c>
      <c r="H1922" s="101">
        <v>43748</v>
      </c>
      <c r="I1922" s="101">
        <v>43936</v>
      </c>
      <c r="J1922" s="102" t="s">
        <v>6</v>
      </c>
      <c r="K1922" s="103"/>
      <c r="L1922" s="104" t="s">
        <v>488</v>
      </c>
      <c r="M1922" s="105">
        <v>0</v>
      </c>
      <c r="N1922" s="106">
        <v>7320</v>
      </c>
      <c r="O1922" s="103">
        <v>84567</v>
      </c>
      <c r="P1922" s="101">
        <v>43936</v>
      </c>
      <c r="Q1922" s="103" t="s">
        <v>730</v>
      </c>
      <c r="R1922" s="106">
        <v>7320</v>
      </c>
      <c r="S1922" s="102" t="s">
        <v>1684</v>
      </c>
      <c r="T1922" s="104"/>
      <c r="U1922" s="102" t="s">
        <v>11</v>
      </c>
      <c r="V1922" s="102" t="s">
        <v>12</v>
      </c>
      <c r="W1922" s="102" t="s">
        <v>13</v>
      </c>
      <c r="X1922" s="102" t="s">
        <v>14</v>
      </c>
      <c r="Y1922" s="108">
        <v>5800</v>
      </c>
      <c r="Z1922" s="108">
        <v>9301101</v>
      </c>
      <c r="AA1922" s="139">
        <v>5.0907573544752768E-3</v>
      </c>
      <c r="AB1922" s="115" t="s">
        <v>2793</v>
      </c>
    </row>
    <row r="1923" spans="1:28" ht="15" customHeight="1" x14ac:dyDescent="0.25">
      <c r="A1923" s="97" t="s">
        <v>2028</v>
      </c>
      <c r="B1923" s="98">
        <v>2</v>
      </c>
      <c r="C1923" s="99" t="s">
        <v>1565</v>
      </c>
      <c r="D1923" s="99" t="s">
        <v>289</v>
      </c>
      <c r="E1923" s="97" t="s">
        <v>4</v>
      </c>
      <c r="F1923" s="100" t="s">
        <v>284</v>
      </c>
      <c r="G1923" s="97" t="s">
        <v>285</v>
      </c>
      <c r="H1923" s="101">
        <v>43748</v>
      </c>
      <c r="I1923" s="101">
        <v>43979</v>
      </c>
      <c r="J1923" s="102" t="s">
        <v>6</v>
      </c>
      <c r="K1923" s="103"/>
      <c r="L1923" s="104" t="s">
        <v>488</v>
      </c>
      <c r="M1923" s="105">
        <v>0</v>
      </c>
      <c r="N1923" s="106">
        <v>9337.5</v>
      </c>
      <c r="O1923" s="103">
        <v>85320</v>
      </c>
      <c r="P1923" s="101">
        <v>43979</v>
      </c>
      <c r="Q1923" s="103" t="s">
        <v>866</v>
      </c>
      <c r="R1923" s="106">
        <v>9337.5</v>
      </c>
      <c r="S1923" s="102" t="s">
        <v>1684</v>
      </c>
      <c r="T1923" s="104"/>
      <c r="U1923" s="102" t="s">
        <v>11</v>
      </c>
      <c r="V1923" s="102" t="s">
        <v>12</v>
      </c>
      <c r="W1923" s="102" t="s">
        <v>13</v>
      </c>
      <c r="X1923" s="102" t="s">
        <v>14</v>
      </c>
      <c r="Y1923" s="108">
        <v>5800</v>
      </c>
      <c r="Z1923" s="108">
        <v>9301101</v>
      </c>
      <c r="AA1923" s="139">
        <v>6.4938451909034006E-3</v>
      </c>
      <c r="AB1923" s="115" t="s">
        <v>2793</v>
      </c>
    </row>
    <row r="1924" spans="1:28" ht="15" customHeight="1" x14ac:dyDescent="0.25">
      <c r="A1924" s="97" t="s">
        <v>2028</v>
      </c>
      <c r="B1924" s="98">
        <v>2</v>
      </c>
      <c r="C1924" s="99" t="s">
        <v>1565</v>
      </c>
      <c r="D1924" s="99" t="s">
        <v>289</v>
      </c>
      <c r="E1924" s="97" t="s">
        <v>4</v>
      </c>
      <c r="F1924" s="100" t="s">
        <v>284</v>
      </c>
      <c r="G1924" s="97" t="s">
        <v>285</v>
      </c>
      <c r="H1924" s="101">
        <v>43748</v>
      </c>
      <c r="I1924" s="101">
        <v>43999</v>
      </c>
      <c r="J1924" s="102" t="s">
        <v>6</v>
      </c>
      <c r="K1924" s="103"/>
      <c r="L1924" s="104" t="s">
        <v>488</v>
      </c>
      <c r="M1924" s="105">
        <v>0</v>
      </c>
      <c r="N1924" s="106">
        <v>6822.5</v>
      </c>
      <c r="O1924" s="103">
        <v>86240</v>
      </c>
      <c r="P1924" s="101">
        <v>43999</v>
      </c>
      <c r="Q1924" s="103" t="s">
        <v>910</v>
      </c>
      <c r="R1924" s="106">
        <v>6822.5</v>
      </c>
      <c r="S1924" s="102" t="s">
        <v>1684</v>
      </c>
      <c r="T1924" s="104"/>
      <c r="U1924" s="102" t="s">
        <v>11</v>
      </c>
      <c r="V1924" s="102" t="s">
        <v>12</v>
      </c>
      <c r="W1924" s="102" t="s">
        <v>13</v>
      </c>
      <c r="X1924" s="102" t="s">
        <v>14</v>
      </c>
      <c r="Y1924" s="108">
        <v>5800</v>
      </c>
      <c r="Z1924" s="108">
        <v>9301101</v>
      </c>
      <c r="AA1924" s="139">
        <v>4.7447666736212535E-3</v>
      </c>
      <c r="AB1924" s="115" t="s">
        <v>2793</v>
      </c>
    </row>
    <row r="1925" spans="1:28" ht="15" customHeight="1" x14ac:dyDescent="0.25">
      <c r="A1925" s="97" t="s">
        <v>2028</v>
      </c>
      <c r="B1925" s="98">
        <v>2</v>
      </c>
      <c r="C1925" s="99" t="s">
        <v>1565</v>
      </c>
      <c r="D1925" s="99" t="s">
        <v>289</v>
      </c>
      <c r="E1925" s="97" t="s">
        <v>4</v>
      </c>
      <c r="F1925" s="100" t="s">
        <v>284</v>
      </c>
      <c r="G1925" s="97" t="s">
        <v>285</v>
      </c>
      <c r="H1925" s="101">
        <v>43748</v>
      </c>
      <c r="I1925" s="101">
        <v>44039</v>
      </c>
      <c r="J1925" s="102" t="s">
        <v>6</v>
      </c>
      <c r="K1925" s="103"/>
      <c r="L1925" s="104" t="s">
        <v>488</v>
      </c>
      <c r="M1925" s="105">
        <v>0</v>
      </c>
      <c r="N1925" s="106">
        <v>3765</v>
      </c>
      <c r="O1925" s="103">
        <v>86864</v>
      </c>
      <c r="P1925" s="101">
        <v>44039</v>
      </c>
      <c r="Q1925" s="103" t="s">
        <v>1082</v>
      </c>
      <c r="R1925" s="106">
        <v>3765</v>
      </c>
      <c r="S1925" s="102" t="s">
        <v>1684</v>
      </c>
      <c r="T1925" s="104"/>
      <c r="U1925" s="102" t="s">
        <v>11</v>
      </c>
      <c r="V1925" s="102" t="s">
        <v>12</v>
      </c>
      <c r="W1925" s="102" t="s">
        <v>13</v>
      </c>
      <c r="X1925" s="102" t="s">
        <v>14</v>
      </c>
      <c r="Y1925" s="108">
        <v>5800</v>
      </c>
      <c r="Z1925" s="108">
        <v>9301101</v>
      </c>
      <c r="AA1925" s="139">
        <v>2.6184018360108493E-3</v>
      </c>
      <c r="AB1925" s="115" t="s">
        <v>2793</v>
      </c>
    </row>
    <row r="1926" spans="1:28" ht="15" customHeight="1" x14ac:dyDescent="0.25">
      <c r="A1926" s="97" t="s">
        <v>2028</v>
      </c>
      <c r="B1926" s="98">
        <v>2</v>
      </c>
      <c r="C1926" s="99" t="s">
        <v>1565</v>
      </c>
      <c r="D1926" s="99" t="s">
        <v>289</v>
      </c>
      <c r="E1926" s="97" t="s">
        <v>4</v>
      </c>
      <c r="F1926" s="100" t="s">
        <v>284</v>
      </c>
      <c r="G1926" s="97" t="s">
        <v>285</v>
      </c>
      <c r="H1926" s="101">
        <v>43748</v>
      </c>
      <c r="I1926" s="101">
        <v>44060</v>
      </c>
      <c r="J1926" s="102" t="s">
        <v>1051</v>
      </c>
      <c r="K1926" s="103"/>
      <c r="L1926" s="104" t="s">
        <v>488</v>
      </c>
      <c r="M1926" s="105">
        <v>0</v>
      </c>
      <c r="N1926" s="106">
        <v>8001.67</v>
      </c>
      <c r="O1926" s="103">
        <v>88480</v>
      </c>
      <c r="P1926" s="101">
        <v>44060</v>
      </c>
      <c r="Q1926" s="103" t="s">
        <v>1117</v>
      </c>
      <c r="R1926" s="106">
        <v>8001.67</v>
      </c>
      <c r="S1926" s="102" t="s">
        <v>1684</v>
      </c>
      <c r="T1926" s="104"/>
      <c r="U1926" s="102" t="s">
        <v>11</v>
      </c>
      <c r="V1926" s="102" t="s">
        <v>12</v>
      </c>
      <c r="W1926" s="102" t="s">
        <v>13</v>
      </c>
      <c r="X1926" s="102" t="s">
        <v>14</v>
      </c>
      <c r="Y1926" s="108">
        <v>5800</v>
      </c>
      <c r="Z1926" s="108">
        <v>9301101</v>
      </c>
      <c r="AA1926" s="139">
        <v>5.5648306558175121E-3</v>
      </c>
      <c r="AB1926" s="115" t="s">
        <v>2793</v>
      </c>
    </row>
    <row r="1927" spans="1:28" ht="15" customHeight="1" x14ac:dyDescent="0.25">
      <c r="A1927" s="97" t="s">
        <v>2028</v>
      </c>
      <c r="B1927" s="98">
        <v>2</v>
      </c>
      <c r="C1927" s="97" t="s">
        <v>1565</v>
      </c>
      <c r="D1927" s="104" t="s">
        <v>289</v>
      </c>
      <c r="E1927" s="97" t="s">
        <v>4</v>
      </c>
      <c r="F1927" s="100" t="s">
        <v>284</v>
      </c>
      <c r="G1927" s="97" t="s">
        <v>285</v>
      </c>
      <c r="H1927" s="101">
        <v>43748</v>
      </c>
      <c r="I1927" s="101">
        <v>44117</v>
      </c>
      <c r="J1927" s="102" t="s">
        <v>1051</v>
      </c>
      <c r="K1927" s="103"/>
      <c r="L1927" s="104" t="s">
        <v>488</v>
      </c>
      <c r="M1927" s="105">
        <v>0</v>
      </c>
      <c r="N1927" s="106">
        <v>7558.04</v>
      </c>
      <c r="O1927" s="103">
        <v>89359</v>
      </c>
      <c r="P1927" s="101">
        <v>44117</v>
      </c>
      <c r="Q1927" s="103" t="s">
        <v>1296</v>
      </c>
      <c r="R1927" s="106">
        <v>7558.04</v>
      </c>
      <c r="S1927" s="102" t="s">
        <v>1684</v>
      </c>
      <c r="T1927" s="104"/>
      <c r="U1927" s="102" t="s">
        <v>11</v>
      </c>
      <c r="V1927" s="102" t="s">
        <v>12</v>
      </c>
      <c r="W1927" s="102" t="s">
        <v>13</v>
      </c>
      <c r="X1927" s="102" t="s">
        <v>14</v>
      </c>
      <c r="Y1927" s="108">
        <v>5800</v>
      </c>
      <c r="Z1927" s="108">
        <v>9301101</v>
      </c>
      <c r="AA1927" s="139">
        <v>5.2563043327074205E-3</v>
      </c>
      <c r="AB1927" s="99" t="s">
        <v>2793</v>
      </c>
    </row>
    <row r="1928" spans="1:28" ht="15" customHeight="1" x14ac:dyDescent="0.25">
      <c r="A1928" s="97" t="s">
        <v>2028</v>
      </c>
      <c r="B1928" s="98">
        <v>2</v>
      </c>
      <c r="C1928" s="97" t="s">
        <v>1565</v>
      </c>
      <c r="D1928" s="104" t="s">
        <v>289</v>
      </c>
      <c r="E1928" s="97" t="s">
        <v>4</v>
      </c>
      <c r="F1928" s="100" t="s">
        <v>284</v>
      </c>
      <c r="G1928" s="97" t="s">
        <v>285</v>
      </c>
      <c r="H1928" s="101">
        <v>43748</v>
      </c>
      <c r="I1928" s="101">
        <v>44124</v>
      </c>
      <c r="J1928" s="102" t="s">
        <v>1051</v>
      </c>
      <c r="K1928" s="103"/>
      <c r="L1928" s="104" t="s">
        <v>488</v>
      </c>
      <c r="M1928" s="105">
        <v>0</v>
      </c>
      <c r="N1928" s="106">
        <v>7160.88</v>
      </c>
      <c r="O1928" s="103">
        <v>90460</v>
      </c>
      <c r="P1928" s="101">
        <v>44124</v>
      </c>
      <c r="Q1928" s="103" t="s">
        <v>1332</v>
      </c>
      <c r="R1928" s="106">
        <v>7160.88</v>
      </c>
      <c r="S1928" s="102" t="s">
        <v>1684</v>
      </c>
      <c r="T1928" s="104"/>
      <c r="U1928" s="102" t="s">
        <v>11</v>
      </c>
      <c r="V1928" s="102" t="s">
        <v>12</v>
      </c>
      <c r="W1928" s="102" t="s">
        <v>13</v>
      </c>
      <c r="X1928" s="102" t="s">
        <v>14</v>
      </c>
      <c r="Y1928" s="108">
        <v>5800</v>
      </c>
      <c r="Z1928" s="108">
        <v>9301101</v>
      </c>
      <c r="AA1928" s="139">
        <v>4.9800959732943881E-3</v>
      </c>
      <c r="AB1928" s="99" t="s">
        <v>2793</v>
      </c>
    </row>
    <row r="1929" spans="1:28" ht="15" customHeight="1" x14ac:dyDescent="0.25">
      <c r="A1929" s="97" t="s">
        <v>2028</v>
      </c>
      <c r="B1929" s="98">
        <v>2</v>
      </c>
      <c r="C1929" s="97" t="s">
        <v>1565</v>
      </c>
      <c r="D1929" s="104" t="s">
        <v>289</v>
      </c>
      <c r="E1929" s="97" t="s">
        <v>4</v>
      </c>
      <c r="F1929" s="100" t="s">
        <v>284</v>
      </c>
      <c r="G1929" s="97" t="s">
        <v>285</v>
      </c>
      <c r="H1929" s="101">
        <v>43748</v>
      </c>
      <c r="I1929" s="101">
        <v>44183</v>
      </c>
      <c r="J1929" s="102" t="s">
        <v>1051</v>
      </c>
      <c r="K1929" s="103"/>
      <c r="L1929" s="104" t="s">
        <v>488</v>
      </c>
      <c r="M1929" s="105">
        <v>0</v>
      </c>
      <c r="N1929" s="106">
        <v>7978.94</v>
      </c>
      <c r="O1929" s="103">
        <v>91321</v>
      </c>
      <c r="P1929" s="101">
        <v>44183</v>
      </c>
      <c r="Q1929" s="103" t="s">
        <v>1598</v>
      </c>
      <c r="R1929" s="106">
        <v>7978.94</v>
      </c>
      <c r="S1929" s="102" t="s">
        <v>1684</v>
      </c>
      <c r="T1929" s="104"/>
      <c r="U1929" s="102" t="s">
        <v>11</v>
      </c>
      <c r="V1929" s="102" t="s">
        <v>12</v>
      </c>
      <c r="W1929" s="102" t="s">
        <v>13</v>
      </c>
      <c r="X1929" s="102" t="s">
        <v>14</v>
      </c>
      <c r="Y1929" s="108">
        <v>5800</v>
      </c>
      <c r="Z1929" s="108">
        <v>9301101</v>
      </c>
      <c r="AA1929" s="139">
        <v>5.5490228805897485E-3</v>
      </c>
      <c r="AB1929" s="99" t="s">
        <v>2793</v>
      </c>
    </row>
    <row r="1930" spans="1:28" ht="15" customHeight="1" x14ac:dyDescent="0.25">
      <c r="A1930" s="97" t="s">
        <v>2028</v>
      </c>
      <c r="B1930" s="98">
        <v>2</v>
      </c>
      <c r="C1930" s="97" t="s">
        <v>1565</v>
      </c>
      <c r="D1930" s="104" t="s">
        <v>289</v>
      </c>
      <c r="E1930" s="97" t="s">
        <v>4</v>
      </c>
      <c r="F1930" s="100" t="s">
        <v>284</v>
      </c>
      <c r="G1930" s="97" t="s">
        <v>285</v>
      </c>
      <c r="H1930" s="101">
        <v>43748</v>
      </c>
      <c r="I1930" s="101">
        <v>44183</v>
      </c>
      <c r="J1930" s="102" t="s">
        <v>1051</v>
      </c>
      <c r="K1930" s="103"/>
      <c r="L1930" s="104" t="s">
        <v>488</v>
      </c>
      <c r="M1930" s="105">
        <v>0</v>
      </c>
      <c r="N1930" s="106">
        <v>6898.14</v>
      </c>
      <c r="O1930" s="103">
        <v>91964</v>
      </c>
      <c r="P1930" s="101">
        <v>44183</v>
      </c>
      <c r="Q1930" s="103" t="s">
        <v>1598</v>
      </c>
      <c r="R1930" s="106">
        <v>6898.14</v>
      </c>
      <c r="S1930" s="102" t="s">
        <v>1684</v>
      </c>
      <c r="T1930" s="104"/>
      <c r="U1930" s="102" t="s">
        <v>11</v>
      </c>
      <c r="V1930" s="102" t="s">
        <v>12</v>
      </c>
      <c r="W1930" s="102" t="s">
        <v>13</v>
      </c>
      <c r="X1930" s="102" t="s">
        <v>14</v>
      </c>
      <c r="Y1930" s="108">
        <v>5800</v>
      </c>
      <c r="Z1930" s="108">
        <v>9301101</v>
      </c>
      <c r="AA1930" s="139">
        <v>4.7973711662841643E-3</v>
      </c>
      <c r="AB1930" s="99" t="s">
        <v>2793</v>
      </c>
    </row>
    <row r="1931" spans="1:28" ht="15" customHeight="1" x14ac:dyDescent="0.25">
      <c r="A1931" s="97" t="s">
        <v>2028</v>
      </c>
      <c r="B1931" s="98">
        <v>2</v>
      </c>
      <c r="C1931" s="97" t="s">
        <v>1565</v>
      </c>
      <c r="D1931" s="104" t="s">
        <v>289</v>
      </c>
      <c r="E1931" s="97" t="s">
        <v>4</v>
      </c>
      <c r="F1931" s="100" t="s">
        <v>284</v>
      </c>
      <c r="G1931" s="97" t="s">
        <v>285</v>
      </c>
      <c r="H1931" s="101">
        <v>43748</v>
      </c>
      <c r="I1931" s="101">
        <v>44235</v>
      </c>
      <c r="J1931" s="102" t="s">
        <v>1051</v>
      </c>
      <c r="K1931" s="103"/>
      <c r="L1931" s="104" t="s">
        <v>488</v>
      </c>
      <c r="M1931" s="105">
        <v>0</v>
      </c>
      <c r="N1931" s="106">
        <v>7376.64</v>
      </c>
      <c r="O1931" s="103">
        <v>92821</v>
      </c>
      <c r="P1931" s="101">
        <v>44235</v>
      </c>
      <c r="Q1931" s="103" t="s">
        <v>1724</v>
      </c>
      <c r="R1931" s="106">
        <v>7376.64</v>
      </c>
      <c r="S1931" s="102" t="s">
        <v>1684</v>
      </c>
      <c r="T1931" s="104"/>
      <c r="U1931" s="102" t="s">
        <v>11</v>
      </c>
      <c r="V1931" s="102" t="s">
        <v>12</v>
      </c>
      <c r="W1931" s="102" t="s">
        <v>13</v>
      </c>
      <c r="X1931" s="102" t="s">
        <v>14</v>
      </c>
      <c r="Y1931" s="108">
        <v>5800</v>
      </c>
      <c r="Z1931" s="108">
        <v>9301101</v>
      </c>
      <c r="AA1931" s="139">
        <v>5.1301481326935117E-3</v>
      </c>
      <c r="AB1931" s="99" t="s">
        <v>2793</v>
      </c>
    </row>
    <row r="1932" spans="1:28" ht="15" customHeight="1" x14ac:dyDescent="0.25">
      <c r="A1932" s="97" t="s">
        <v>2028</v>
      </c>
      <c r="B1932" s="98">
        <v>2</v>
      </c>
      <c r="C1932" s="97" t="s">
        <v>1565</v>
      </c>
      <c r="D1932" s="104" t="s">
        <v>289</v>
      </c>
      <c r="E1932" s="97" t="s">
        <v>4</v>
      </c>
      <c r="F1932" s="100" t="s">
        <v>284</v>
      </c>
      <c r="G1932" s="97" t="s">
        <v>285</v>
      </c>
      <c r="H1932" s="101">
        <v>43748</v>
      </c>
      <c r="I1932" s="101">
        <v>44291</v>
      </c>
      <c r="J1932" s="102" t="s">
        <v>1051</v>
      </c>
      <c r="K1932" s="103"/>
      <c r="L1932" s="104" t="s">
        <v>488</v>
      </c>
      <c r="M1932" s="105">
        <v>0</v>
      </c>
      <c r="N1932" s="106">
        <v>5426.24</v>
      </c>
      <c r="O1932" s="103">
        <v>94011</v>
      </c>
      <c r="P1932" s="101">
        <v>44291</v>
      </c>
      <c r="Q1932" s="103" t="s">
        <v>2298</v>
      </c>
      <c r="R1932" s="106">
        <v>5426.24</v>
      </c>
      <c r="S1932" s="102" t="s">
        <v>1684</v>
      </c>
      <c r="T1932" s="104"/>
      <c r="U1932" s="102" t="s">
        <v>11</v>
      </c>
      <c r="V1932" s="102" t="s">
        <v>12</v>
      </c>
      <c r="W1932" s="102" t="s">
        <v>13</v>
      </c>
      <c r="X1932" s="102" t="s">
        <v>14</v>
      </c>
      <c r="Y1932" s="108">
        <v>5800</v>
      </c>
      <c r="Z1932" s="108">
        <v>9301101</v>
      </c>
      <c r="AA1932" s="139">
        <v>3.7737255720147436E-3</v>
      </c>
      <c r="AB1932" s="99" t="s">
        <v>2793</v>
      </c>
    </row>
    <row r="1933" spans="1:28" ht="15" customHeight="1" x14ac:dyDescent="0.25">
      <c r="A1933" s="97" t="s">
        <v>2028</v>
      </c>
      <c r="B1933" s="98">
        <v>2</v>
      </c>
      <c r="C1933" s="97" t="s">
        <v>1565</v>
      </c>
      <c r="D1933" s="99" t="s">
        <v>289</v>
      </c>
      <c r="E1933" s="97" t="s">
        <v>4</v>
      </c>
      <c r="F1933" s="100" t="s">
        <v>284</v>
      </c>
      <c r="G1933" s="99" t="s">
        <v>285</v>
      </c>
      <c r="H1933" s="101">
        <v>43748</v>
      </c>
      <c r="I1933" s="101">
        <v>44302</v>
      </c>
      <c r="J1933" s="102" t="s">
        <v>1051</v>
      </c>
      <c r="K1933" s="103"/>
      <c r="L1933" s="104" t="s">
        <v>488</v>
      </c>
      <c r="M1933" s="105">
        <v>0</v>
      </c>
      <c r="N1933" s="106">
        <v>4595.05</v>
      </c>
      <c r="O1933" s="103">
        <v>94918</v>
      </c>
      <c r="P1933" s="122">
        <v>44302</v>
      </c>
      <c r="Q1933" s="103" t="s">
        <v>2321</v>
      </c>
      <c r="R1933" s="105">
        <v>4595.05</v>
      </c>
      <c r="S1933" s="98" t="s">
        <v>1684</v>
      </c>
      <c r="T1933" s="104"/>
      <c r="U1933" s="102" t="s">
        <v>11</v>
      </c>
      <c r="V1933" s="102" t="s">
        <v>12</v>
      </c>
      <c r="W1933" s="102" t="s">
        <v>13</v>
      </c>
      <c r="X1933" s="102" t="s">
        <v>14</v>
      </c>
      <c r="Y1933" s="108">
        <v>5800</v>
      </c>
      <c r="Z1933" s="108">
        <v>9301101</v>
      </c>
      <c r="AA1933" s="139">
        <v>3.1956672925794564E-3</v>
      </c>
      <c r="AB1933" s="99" t="s">
        <v>2793</v>
      </c>
    </row>
    <row r="1934" spans="1:28" ht="15" customHeight="1" x14ac:dyDescent="0.25">
      <c r="A1934" s="97" t="s">
        <v>2028</v>
      </c>
      <c r="B1934" s="98">
        <v>2</v>
      </c>
      <c r="C1934" s="97" t="s">
        <v>1565</v>
      </c>
      <c r="D1934" s="99" t="s">
        <v>289</v>
      </c>
      <c r="E1934" s="97" t="s">
        <v>4</v>
      </c>
      <c r="F1934" s="100" t="s">
        <v>284</v>
      </c>
      <c r="G1934" s="97" t="s">
        <v>285</v>
      </c>
      <c r="H1934" s="101">
        <v>43748</v>
      </c>
      <c r="I1934" s="101">
        <v>44341</v>
      </c>
      <c r="J1934" s="102" t="s">
        <v>1051</v>
      </c>
      <c r="K1934" s="103"/>
      <c r="L1934" s="104" t="s">
        <v>488</v>
      </c>
      <c r="M1934" s="105">
        <v>0</v>
      </c>
      <c r="N1934" s="106">
        <v>4907.32</v>
      </c>
      <c r="O1934" s="103">
        <v>95700</v>
      </c>
      <c r="P1934" s="101">
        <v>44341</v>
      </c>
      <c r="Q1934" s="103" t="s">
        <v>2561</v>
      </c>
      <c r="R1934" s="106">
        <v>4907.32</v>
      </c>
      <c r="S1934" s="102" t="s">
        <v>1684</v>
      </c>
      <c r="T1934" s="104"/>
      <c r="U1934" s="102" t="s">
        <v>11</v>
      </c>
      <c r="V1934" s="102" t="s">
        <v>12</v>
      </c>
      <c r="W1934" s="102" t="s">
        <v>13</v>
      </c>
      <c r="X1934" s="102" t="s">
        <v>14</v>
      </c>
      <c r="Y1934" s="108">
        <v>5800</v>
      </c>
      <c r="Z1934" s="108">
        <v>9301101</v>
      </c>
      <c r="AA1934" s="138">
        <v>3.4128381667709851E-3</v>
      </c>
      <c r="AB1934" s="99" t="s">
        <v>2793</v>
      </c>
    </row>
    <row r="1935" spans="1:28" ht="15" customHeight="1" x14ac:dyDescent="0.25">
      <c r="A1935" s="97" t="s">
        <v>2028</v>
      </c>
      <c r="B1935" s="98">
        <v>2</v>
      </c>
      <c r="C1935" s="99" t="s">
        <v>1565</v>
      </c>
      <c r="D1935" s="99" t="s">
        <v>289</v>
      </c>
      <c r="E1935" s="97" t="s">
        <v>4</v>
      </c>
      <c r="F1935" s="100" t="s">
        <v>284</v>
      </c>
      <c r="G1935" s="99" t="s">
        <v>285</v>
      </c>
      <c r="H1935" s="101">
        <v>43748</v>
      </c>
      <c r="I1935" s="101">
        <v>44341</v>
      </c>
      <c r="J1935" s="102" t="s">
        <v>1051</v>
      </c>
      <c r="K1935" s="103"/>
      <c r="L1935" s="104" t="s">
        <v>488</v>
      </c>
      <c r="M1935" s="105">
        <v>0</v>
      </c>
      <c r="N1935" s="106">
        <v>2845.76</v>
      </c>
      <c r="O1935" s="103">
        <v>96936</v>
      </c>
      <c r="P1935" s="101">
        <v>44341</v>
      </c>
      <c r="Q1935" s="103" t="s">
        <v>2561</v>
      </c>
      <c r="R1935" s="106">
        <v>2845.76</v>
      </c>
      <c r="S1935" s="110" t="s">
        <v>1684</v>
      </c>
      <c r="T1935" s="104"/>
      <c r="U1935" s="102" t="s">
        <v>11</v>
      </c>
      <c r="V1935" s="102" t="s">
        <v>12</v>
      </c>
      <c r="W1935" s="102" t="s">
        <v>13</v>
      </c>
      <c r="X1935" s="102" t="s">
        <v>14</v>
      </c>
      <c r="Y1935" s="108">
        <v>5800</v>
      </c>
      <c r="Z1935" s="108">
        <v>9301101</v>
      </c>
      <c r="AA1935" s="109">
        <v>1.979108422004312E-3</v>
      </c>
      <c r="AB1935" s="111" t="s">
        <v>2793</v>
      </c>
    </row>
    <row r="1936" spans="1:28" ht="15" customHeight="1" x14ac:dyDescent="0.25">
      <c r="A1936" s="97" t="s">
        <v>2028</v>
      </c>
      <c r="B1936" s="98">
        <v>2</v>
      </c>
      <c r="C1936" s="97" t="s">
        <v>1565</v>
      </c>
      <c r="D1936" s="97" t="s">
        <v>289</v>
      </c>
      <c r="E1936" s="97" t="s">
        <v>4</v>
      </c>
      <c r="F1936" s="100" t="s">
        <v>284</v>
      </c>
      <c r="G1936" s="97" t="s">
        <v>285</v>
      </c>
      <c r="H1936" s="101">
        <v>43748</v>
      </c>
      <c r="I1936" s="101">
        <v>44369</v>
      </c>
      <c r="J1936" s="102" t="s">
        <v>1051</v>
      </c>
      <c r="K1936" s="112"/>
      <c r="L1936" s="99" t="s">
        <v>488</v>
      </c>
      <c r="M1936" s="105">
        <v>0</v>
      </c>
      <c r="N1936" s="106">
        <v>5760</v>
      </c>
      <c r="O1936" s="103" t="s">
        <v>2681</v>
      </c>
      <c r="P1936" s="101">
        <v>44369</v>
      </c>
      <c r="Q1936" s="103" t="s">
        <v>2682</v>
      </c>
      <c r="R1936" s="106">
        <v>5760</v>
      </c>
      <c r="S1936" s="110" t="s">
        <v>1684</v>
      </c>
      <c r="T1936" s="104"/>
      <c r="U1936" s="102" t="s">
        <v>11</v>
      </c>
      <c r="V1936" s="102" t="s">
        <v>12</v>
      </c>
      <c r="W1936" s="102" t="s">
        <v>13</v>
      </c>
      <c r="X1936" s="102" t="s">
        <v>14</v>
      </c>
      <c r="Y1936" s="113">
        <v>5800</v>
      </c>
      <c r="Z1936" s="108">
        <v>9301101</v>
      </c>
      <c r="AA1936" s="139">
        <v>4.0058418527018566E-3</v>
      </c>
      <c r="AB1936" s="99" t="s">
        <v>2793</v>
      </c>
    </row>
    <row r="1937" spans="1:28" ht="15" customHeight="1" x14ac:dyDescent="0.25">
      <c r="A1937" s="97" t="s">
        <v>2028</v>
      </c>
      <c r="B1937" s="98">
        <v>2</v>
      </c>
      <c r="C1937" s="97" t="s">
        <v>1565</v>
      </c>
      <c r="D1937" s="97" t="s">
        <v>289</v>
      </c>
      <c r="E1937" s="97" t="s">
        <v>4</v>
      </c>
      <c r="F1937" s="100" t="s">
        <v>284</v>
      </c>
      <c r="G1937" s="97" t="s">
        <v>285</v>
      </c>
      <c r="H1937" s="101">
        <v>43748</v>
      </c>
      <c r="I1937" s="101">
        <v>44447</v>
      </c>
      <c r="J1937" s="102" t="s">
        <v>2726</v>
      </c>
      <c r="K1937" s="112"/>
      <c r="L1937" s="99" t="s">
        <v>488</v>
      </c>
      <c r="M1937" s="105">
        <v>0</v>
      </c>
      <c r="N1937" s="105">
        <v>1600</v>
      </c>
      <c r="O1937" s="103">
        <v>100426</v>
      </c>
      <c r="P1937" s="101">
        <v>44447</v>
      </c>
      <c r="Q1937" s="103" t="s">
        <v>2939</v>
      </c>
      <c r="R1937" s="106">
        <v>1600</v>
      </c>
      <c r="S1937" s="110" t="s">
        <v>1684</v>
      </c>
      <c r="T1937" s="104"/>
      <c r="U1937" s="102" t="s">
        <v>11</v>
      </c>
      <c r="V1937" s="102" t="s">
        <v>12</v>
      </c>
      <c r="W1937" s="102" t="s">
        <v>13</v>
      </c>
      <c r="X1937" s="102" t="s">
        <v>14</v>
      </c>
      <c r="Y1937" s="108">
        <v>5800</v>
      </c>
      <c r="Z1937" s="108">
        <v>9301101</v>
      </c>
      <c r="AA1937" s="109">
        <v>1.1127338479727381E-3</v>
      </c>
      <c r="AB1937" s="99" t="s">
        <v>2793</v>
      </c>
    </row>
    <row r="1938" spans="1:28" ht="15" customHeight="1" x14ac:dyDescent="0.25">
      <c r="A1938" s="97" t="s">
        <v>2028</v>
      </c>
      <c r="B1938" s="98">
        <v>2</v>
      </c>
      <c r="C1938" s="97" t="s">
        <v>1565</v>
      </c>
      <c r="D1938" s="99" t="s">
        <v>289</v>
      </c>
      <c r="E1938" s="97" t="s">
        <v>4</v>
      </c>
      <c r="F1938" s="100" t="s">
        <v>284</v>
      </c>
      <c r="G1938" s="97" t="s">
        <v>285</v>
      </c>
      <c r="H1938" s="101">
        <v>43748</v>
      </c>
      <c r="I1938" s="101">
        <v>44448</v>
      </c>
      <c r="J1938" s="102" t="s">
        <v>1051</v>
      </c>
      <c r="K1938" s="103"/>
      <c r="L1938" s="104" t="s">
        <v>488</v>
      </c>
      <c r="M1938" s="105">
        <v>0</v>
      </c>
      <c r="N1938" s="106">
        <v>8160</v>
      </c>
      <c r="O1938" s="103">
        <v>98430</v>
      </c>
      <c r="P1938" s="101">
        <v>44448</v>
      </c>
      <c r="Q1938" s="103" t="s">
        <v>2940</v>
      </c>
      <c r="R1938" s="106">
        <v>8160</v>
      </c>
      <c r="S1938" s="110" t="s">
        <v>1684</v>
      </c>
      <c r="T1938" s="104"/>
      <c r="U1938" s="102" t="s">
        <v>11</v>
      </c>
      <c r="V1938" s="102" t="s">
        <v>12</v>
      </c>
      <c r="W1938" s="102" t="s">
        <v>13</v>
      </c>
      <c r="X1938" s="102" t="s">
        <v>14</v>
      </c>
      <c r="Y1938" s="108">
        <v>5800</v>
      </c>
      <c r="Z1938" s="108">
        <v>9301101</v>
      </c>
      <c r="AA1938" s="139">
        <v>5.6749426246609641E-3</v>
      </c>
      <c r="AB1938" s="99" t="s">
        <v>2793</v>
      </c>
    </row>
    <row r="1939" spans="1:28" ht="15" customHeight="1" x14ac:dyDescent="0.25">
      <c r="A1939" s="97" t="s">
        <v>2028</v>
      </c>
      <c r="B1939" s="98">
        <v>2</v>
      </c>
      <c r="C1939" s="97" t="s">
        <v>1565</v>
      </c>
      <c r="D1939" s="99" t="s">
        <v>289</v>
      </c>
      <c r="E1939" s="97" t="s">
        <v>4</v>
      </c>
      <c r="F1939" s="100" t="s">
        <v>284</v>
      </c>
      <c r="G1939" s="97" t="s">
        <v>285</v>
      </c>
      <c r="H1939" s="101">
        <v>43748</v>
      </c>
      <c r="I1939" s="101">
        <v>44844</v>
      </c>
      <c r="J1939" s="102" t="s">
        <v>2726</v>
      </c>
      <c r="K1939" s="103" t="s">
        <v>287</v>
      </c>
      <c r="L1939" s="104" t="s">
        <v>488</v>
      </c>
      <c r="M1939" s="105">
        <v>4473.570000000007</v>
      </c>
      <c r="N1939" s="106">
        <v>4473.570000000007</v>
      </c>
      <c r="O1939" s="103"/>
      <c r="P1939" s="101"/>
      <c r="Q1939" s="103"/>
      <c r="R1939" s="106">
        <v>0</v>
      </c>
      <c r="S1939" s="110" t="s">
        <v>1684</v>
      </c>
      <c r="T1939" s="104"/>
      <c r="U1939" s="102" t="s">
        <v>11</v>
      </c>
      <c r="V1939" s="102" t="s">
        <v>12</v>
      </c>
      <c r="W1939" s="102" t="s">
        <v>13</v>
      </c>
      <c r="X1939" s="102" t="s">
        <v>14</v>
      </c>
      <c r="Y1939" s="108">
        <v>5800</v>
      </c>
      <c r="Z1939" s="108">
        <v>9301101</v>
      </c>
      <c r="AA1939" s="139">
        <v>0</v>
      </c>
      <c r="AB1939" s="99" t="s">
        <v>2793</v>
      </c>
    </row>
    <row r="1940" spans="1:28" ht="15" customHeight="1" x14ac:dyDescent="0.25">
      <c r="A1940" s="97" t="s">
        <v>2030</v>
      </c>
      <c r="B1940" s="98">
        <v>2</v>
      </c>
      <c r="C1940" s="97" t="s">
        <v>1655</v>
      </c>
      <c r="D1940" s="104" t="s">
        <v>289</v>
      </c>
      <c r="E1940" s="97" t="s">
        <v>4</v>
      </c>
      <c r="F1940" s="100" t="s">
        <v>418</v>
      </c>
      <c r="G1940" s="97" t="s">
        <v>3138</v>
      </c>
      <c r="H1940" s="101">
        <v>44208</v>
      </c>
      <c r="I1940" s="101">
        <v>44216</v>
      </c>
      <c r="J1940" s="102" t="s">
        <v>1051</v>
      </c>
      <c r="K1940" s="103" t="s">
        <v>1612</v>
      </c>
      <c r="L1940" s="104" t="s">
        <v>1641</v>
      </c>
      <c r="M1940" s="105">
        <v>0</v>
      </c>
      <c r="N1940" s="106">
        <v>22264.25</v>
      </c>
      <c r="O1940" s="103" t="s">
        <v>271</v>
      </c>
      <c r="P1940" s="101">
        <v>44216</v>
      </c>
      <c r="Q1940" s="103" t="s">
        <v>1645</v>
      </c>
      <c r="R1940" s="106">
        <v>22264.25</v>
      </c>
      <c r="S1940" s="102" t="s">
        <v>1684</v>
      </c>
      <c r="T1940" s="104"/>
      <c r="U1940" s="102" t="s">
        <v>11</v>
      </c>
      <c r="V1940" s="102" t="s">
        <v>12</v>
      </c>
      <c r="W1940" s="102" t="s">
        <v>13</v>
      </c>
      <c r="X1940" s="102" t="s">
        <v>14</v>
      </c>
      <c r="Y1940" s="108">
        <v>6230</v>
      </c>
      <c r="Z1940" s="108">
        <v>9301101</v>
      </c>
      <c r="AA1940" s="139">
        <v>0.38720347240954067</v>
      </c>
      <c r="AB1940" s="99" t="s">
        <v>1619</v>
      </c>
    </row>
    <row r="1941" spans="1:28" ht="15" customHeight="1" x14ac:dyDescent="0.25">
      <c r="A1941" s="97" t="s">
        <v>2029</v>
      </c>
      <c r="B1941" s="98">
        <v>2</v>
      </c>
      <c r="C1941" s="97" t="s">
        <v>1571</v>
      </c>
      <c r="D1941" s="104" t="s">
        <v>289</v>
      </c>
      <c r="E1941" s="97" t="s">
        <v>4</v>
      </c>
      <c r="F1941" s="100" t="s">
        <v>354</v>
      </c>
      <c r="G1941" s="97" t="s">
        <v>351</v>
      </c>
      <c r="H1941" s="101">
        <v>43344</v>
      </c>
      <c r="I1941" s="101">
        <v>43392</v>
      </c>
      <c r="J1941" s="102" t="s">
        <v>269</v>
      </c>
      <c r="K1941" s="103"/>
      <c r="L1941" s="104" t="s">
        <v>366</v>
      </c>
      <c r="M1941" s="105">
        <v>0</v>
      </c>
      <c r="N1941" s="106">
        <v>1757.34</v>
      </c>
      <c r="O1941" s="103">
        <v>966482</v>
      </c>
      <c r="P1941" s="101">
        <v>43392</v>
      </c>
      <c r="Q1941" s="103">
        <v>24871020</v>
      </c>
      <c r="R1941" s="106">
        <v>1757.34</v>
      </c>
      <c r="S1941" s="102" t="s">
        <v>1684</v>
      </c>
      <c r="T1941" s="104"/>
      <c r="U1941" s="102" t="s">
        <v>11</v>
      </c>
      <c r="V1941" s="102" t="s">
        <v>12</v>
      </c>
      <c r="W1941" s="102" t="s">
        <v>13</v>
      </c>
      <c r="X1941" s="102" t="s">
        <v>14</v>
      </c>
      <c r="Y1941" s="108">
        <v>6210</v>
      </c>
      <c r="Z1941" s="108">
        <v>9301101</v>
      </c>
      <c r="AA1941" s="139">
        <v>1.6291729630007322E-2</v>
      </c>
      <c r="AB1941" s="99" t="s">
        <v>2437</v>
      </c>
    </row>
    <row r="1942" spans="1:28" ht="15" customHeight="1" x14ac:dyDescent="0.25">
      <c r="A1942" s="97" t="s">
        <v>2029</v>
      </c>
      <c r="B1942" s="98">
        <v>2</v>
      </c>
      <c r="C1942" s="97" t="s">
        <v>1571</v>
      </c>
      <c r="D1942" s="104" t="s">
        <v>289</v>
      </c>
      <c r="E1942" s="97" t="s">
        <v>4</v>
      </c>
      <c r="F1942" s="100" t="s">
        <v>354</v>
      </c>
      <c r="G1942" s="97" t="s">
        <v>351</v>
      </c>
      <c r="H1942" s="101">
        <v>43344</v>
      </c>
      <c r="I1942" s="101">
        <v>43523</v>
      </c>
      <c r="J1942" s="102" t="s">
        <v>269</v>
      </c>
      <c r="K1942" s="103"/>
      <c r="L1942" s="104" t="s">
        <v>366</v>
      </c>
      <c r="M1942" s="105">
        <v>0</v>
      </c>
      <c r="N1942" s="106">
        <v>11610.5</v>
      </c>
      <c r="O1942" s="103">
        <v>967629</v>
      </c>
      <c r="P1942" s="101">
        <v>43523</v>
      </c>
      <c r="Q1942" s="103">
        <v>25120799</v>
      </c>
      <c r="R1942" s="106">
        <v>11610.5</v>
      </c>
      <c r="S1942" s="102" t="s">
        <v>1684</v>
      </c>
      <c r="T1942" s="104"/>
      <c r="U1942" s="102" t="s">
        <v>11</v>
      </c>
      <c r="V1942" s="102" t="s">
        <v>12</v>
      </c>
      <c r="W1942" s="102" t="s">
        <v>13</v>
      </c>
      <c r="X1942" s="102" t="s">
        <v>14</v>
      </c>
      <c r="Y1942" s="108">
        <v>6210</v>
      </c>
      <c r="Z1942" s="108">
        <v>9301101</v>
      </c>
      <c r="AA1942" s="139">
        <v>0.10763718282699991</v>
      </c>
      <c r="AB1942" s="99" t="s">
        <v>2439</v>
      </c>
    </row>
    <row r="1943" spans="1:28" ht="15" customHeight="1" x14ac:dyDescent="0.25">
      <c r="A1943" s="97" t="s">
        <v>2029</v>
      </c>
      <c r="B1943" s="98">
        <v>2</v>
      </c>
      <c r="C1943" s="97" t="s">
        <v>1571</v>
      </c>
      <c r="D1943" s="104" t="s">
        <v>289</v>
      </c>
      <c r="E1943" s="97" t="s">
        <v>4</v>
      </c>
      <c r="F1943" s="100" t="s">
        <v>354</v>
      </c>
      <c r="G1943" s="97" t="s">
        <v>351</v>
      </c>
      <c r="H1943" s="101">
        <v>43344</v>
      </c>
      <c r="I1943" s="101">
        <v>43523</v>
      </c>
      <c r="J1943" s="102" t="s">
        <v>6</v>
      </c>
      <c r="K1943" s="103"/>
      <c r="L1943" s="104" t="s">
        <v>366</v>
      </c>
      <c r="M1943" s="105">
        <v>0</v>
      </c>
      <c r="N1943" s="106">
        <v>21966.75</v>
      </c>
      <c r="O1943" s="103">
        <v>970833</v>
      </c>
      <c r="P1943" s="101">
        <v>43874</v>
      </c>
      <c r="Q1943" s="103" t="s">
        <v>631</v>
      </c>
      <c r="R1943" s="106">
        <v>21966.75</v>
      </c>
      <c r="S1943" s="102" t="s">
        <v>1684</v>
      </c>
      <c r="T1943" s="104"/>
      <c r="U1943" s="102" t="s">
        <v>11</v>
      </c>
      <c r="V1943" s="102" t="s">
        <v>12</v>
      </c>
      <c r="W1943" s="102" t="s">
        <v>13</v>
      </c>
      <c r="X1943" s="102" t="s">
        <v>14</v>
      </c>
      <c r="Y1943" s="108">
        <v>6210</v>
      </c>
      <c r="Z1943" s="108">
        <v>9301101</v>
      </c>
      <c r="AA1943" s="139">
        <v>0.20364662037509154</v>
      </c>
      <c r="AB1943" s="99" t="s">
        <v>2437</v>
      </c>
    </row>
    <row r="1944" spans="1:28" ht="15" customHeight="1" x14ac:dyDescent="0.25">
      <c r="A1944" s="97" t="s">
        <v>2029</v>
      </c>
      <c r="B1944" s="98">
        <v>2</v>
      </c>
      <c r="C1944" s="97" t="s">
        <v>1571</v>
      </c>
      <c r="D1944" s="104" t="s">
        <v>289</v>
      </c>
      <c r="E1944" s="97" t="s">
        <v>4</v>
      </c>
      <c r="F1944" s="100" t="s">
        <v>354</v>
      </c>
      <c r="G1944" s="97" t="s">
        <v>351</v>
      </c>
      <c r="H1944" s="101">
        <v>43344</v>
      </c>
      <c r="I1944" s="101">
        <v>44000</v>
      </c>
      <c r="J1944" s="102" t="s">
        <v>6</v>
      </c>
      <c r="K1944" s="103"/>
      <c r="L1944" s="104" t="s">
        <v>366</v>
      </c>
      <c r="M1944" s="105">
        <v>0</v>
      </c>
      <c r="N1944" s="106">
        <v>14498.06</v>
      </c>
      <c r="O1944" s="103">
        <v>971446</v>
      </c>
      <c r="P1944" s="101">
        <v>44000</v>
      </c>
      <c r="Q1944" s="103" t="s">
        <v>913</v>
      </c>
      <c r="R1944" s="106">
        <v>14498.06</v>
      </c>
      <c r="S1944" s="102" t="s">
        <v>1684</v>
      </c>
      <c r="T1944" s="104"/>
      <c r="U1944" s="102" t="s">
        <v>11</v>
      </c>
      <c r="V1944" s="102" t="s">
        <v>12</v>
      </c>
      <c r="W1944" s="102" t="s">
        <v>13</v>
      </c>
      <c r="X1944" s="102" t="s">
        <v>14</v>
      </c>
      <c r="Y1944" s="108">
        <v>6210</v>
      </c>
      <c r="Z1944" s="108">
        <v>9301101</v>
      </c>
      <c r="AA1944" s="139">
        <v>0.13440681580094005</v>
      </c>
      <c r="AB1944" s="99" t="s">
        <v>2437</v>
      </c>
    </row>
    <row r="1945" spans="1:28" ht="15" customHeight="1" x14ac:dyDescent="0.25">
      <c r="A1945" s="97" t="s">
        <v>2029</v>
      </c>
      <c r="B1945" s="98">
        <v>2</v>
      </c>
      <c r="C1945" s="99" t="s">
        <v>1571</v>
      </c>
      <c r="D1945" s="99" t="s">
        <v>289</v>
      </c>
      <c r="E1945" s="97" t="s">
        <v>4</v>
      </c>
      <c r="F1945" s="100" t="s">
        <v>354</v>
      </c>
      <c r="G1945" s="99" t="s">
        <v>351</v>
      </c>
      <c r="H1945" s="101">
        <v>43344</v>
      </c>
      <c r="I1945" s="101">
        <v>44173</v>
      </c>
      <c r="J1945" s="102" t="s">
        <v>1051</v>
      </c>
      <c r="K1945" s="103"/>
      <c r="L1945" s="104" t="s">
        <v>366</v>
      </c>
      <c r="M1945" s="105">
        <v>0</v>
      </c>
      <c r="N1945" s="106">
        <v>8389.5</v>
      </c>
      <c r="O1945" s="103" t="s">
        <v>1542</v>
      </c>
      <c r="P1945" s="101">
        <v>44173</v>
      </c>
      <c r="Q1945" s="103" t="s">
        <v>1543</v>
      </c>
      <c r="R1945" s="106">
        <v>8389.5</v>
      </c>
      <c r="S1945" s="110" t="s">
        <v>1684</v>
      </c>
      <c r="T1945" s="104"/>
      <c r="U1945" s="102" t="s">
        <v>11</v>
      </c>
      <c r="V1945" s="102" t="s">
        <v>12</v>
      </c>
      <c r="W1945" s="102" t="s">
        <v>13</v>
      </c>
      <c r="X1945" s="102" t="s">
        <v>14</v>
      </c>
      <c r="Y1945" s="108">
        <v>6210</v>
      </c>
      <c r="Z1945" s="108">
        <v>9301101</v>
      </c>
      <c r="AA1945" s="139">
        <v>7.7776335672633895E-2</v>
      </c>
      <c r="AB1945" s="111" t="s">
        <v>2438</v>
      </c>
    </row>
    <row r="1946" spans="1:28" ht="15" customHeight="1" x14ac:dyDescent="0.25">
      <c r="A1946" s="97" t="s">
        <v>2029</v>
      </c>
      <c r="B1946" s="98">
        <v>2</v>
      </c>
      <c r="C1946" s="99" t="s">
        <v>1571</v>
      </c>
      <c r="D1946" s="104" t="s">
        <v>289</v>
      </c>
      <c r="E1946" s="97" t="s">
        <v>4</v>
      </c>
      <c r="F1946" s="99" t="s">
        <v>354</v>
      </c>
      <c r="G1946" s="99" t="s">
        <v>351</v>
      </c>
      <c r="H1946" s="101">
        <v>43344</v>
      </c>
      <c r="I1946" s="101">
        <v>44323</v>
      </c>
      <c r="J1946" s="102" t="s">
        <v>1051</v>
      </c>
      <c r="K1946" s="112"/>
      <c r="L1946" s="99" t="s">
        <v>366</v>
      </c>
      <c r="M1946" s="105">
        <v>0</v>
      </c>
      <c r="N1946" s="105">
        <v>7249.02</v>
      </c>
      <c r="O1946" s="103" t="s">
        <v>2489</v>
      </c>
      <c r="P1946" s="101">
        <v>44323</v>
      </c>
      <c r="Q1946" s="103" t="s">
        <v>2485</v>
      </c>
      <c r="R1946" s="105">
        <v>7249.02</v>
      </c>
      <c r="S1946" s="110" t="s">
        <v>1684</v>
      </c>
      <c r="T1946" s="97"/>
      <c r="U1946" s="102" t="s">
        <v>11</v>
      </c>
      <c r="V1946" s="102" t="s">
        <v>12</v>
      </c>
      <c r="W1946" s="102" t="s">
        <v>13</v>
      </c>
      <c r="X1946" s="102" t="s">
        <v>14</v>
      </c>
      <c r="Y1946" s="113">
        <v>6210</v>
      </c>
      <c r="Z1946" s="113">
        <v>9301101</v>
      </c>
      <c r="AA1946" s="139">
        <v>6.7203315193710783E-2</v>
      </c>
      <c r="AB1946" s="104" t="s">
        <v>2437</v>
      </c>
    </row>
    <row r="1947" spans="1:28" ht="15" customHeight="1" x14ac:dyDescent="0.25">
      <c r="A1947" s="97" t="s">
        <v>2029</v>
      </c>
      <c r="B1947" s="98">
        <v>2</v>
      </c>
      <c r="C1947" s="99" t="s">
        <v>1571</v>
      </c>
      <c r="D1947" s="104" t="s">
        <v>289</v>
      </c>
      <c r="E1947" s="97" t="s">
        <v>4</v>
      </c>
      <c r="F1947" s="99" t="s">
        <v>354</v>
      </c>
      <c r="G1947" s="99" t="s">
        <v>351</v>
      </c>
      <c r="H1947" s="101">
        <v>43344</v>
      </c>
      <c r="I1947" s="101">
        <v>44323</v>
      </c>
      <c r="J1947" s="102" t="s">
        <v>1051</v>
      </c>
      <c r="K1947" s="103"/>
      <c r="L1947" s="99" t="s">
        <v>366</v>
      </c>
      <c r="M1947" s="105">
        <v>0</v>
      </c>
      <c r="N1947" s="105">
        <v>7249.03</v>
      </c>
      <c r="O1947" s="103" t="s">
        <v>2490</v>
      </c>
      <c r="P1947" s="101">
        <v>44323</v>
      </c>
      <c r="Q1947" s="103" t="s">
        <v>2485</v>
      </c>
      <c r="R1947" s="105">
        <v>7249.03</v>
      </c>
      <c r="S1947" s="110" t="s">
        <v>1684</v>
      </c>
      <c r="T1947" s="97"/>
      <c r="U1947" s="102" t="s">
        <v>11</v>
      </c>
      <c r="V1947" s="102" t="s">
        <v>12</v>
      </c>
      <c r="W1947" s="102" t="s">
        <v>13</v>
      </c>
      <c r="X1947" s="102" t="s">
        <v>14</v>
      </c>
      <c r="Y1947" s="113">
        <v>6210</v>
      </c>
      <c r="Z1947" s="113">
        <v>9301101</v>
      </c>
      <c r="AA1947" s="139">
        <v>6.7203407900470025E-2</v>
      </c>
      <c r="AB1947" s="99" t="s">
        <v>2437</v>
      </c>
    </row>
    <row r="1948" spans="1:28" ht="15" customHeight="1" x14ac:dyDescent="0.25">
      <c r="A1948" s="97" t="s">
        <v>2029</v>
      </c>
      <c r="B1948" s="98">
        <v>2</v>
      </c>
      <c r="C1948" s="99" t="s">
        <v>1571</v>
      </c>
      <c r="D1948" s="104" t="s">
        <v>289</v>
      </c>
      <c r="E1948" s="97" t="s">
        <v>4</v>
      </c>
      <c r="F1948" s="99" t="s">
        <v>354</v>
      </c>
      <c r="G1948" s="99" t="s">
        <v>351</v>
      </c>
      <c r="H1948" s="101">
        <v>43344</v>
      </c>
      <c r="I1948" s="101">
        <v>44370</v>
      </c>
      <c r="J1948" s="102" t="s">
        <v>1051</v>
      </c>
      <c r="K1948" s="103"/>
      <c r="L1948" s="99" t="s">
        <v>366</v>
      </c>
      <c r="M1948" s="105">
        <v>0</v>
      </c>
      <c r="N1948" s="105">
        <v>2196.6799999999998</v>
      </c>
      <c r="O1948" s="103">
        <v>975781</v>
      </c>
      <c r="P1948" s="101">
        <v>44370</v>
      </c>
      <c r="Q1948" s="103" t="s">
        <v>2686</v>
      </c>
      <c r="R1948" s="105">
        <v>2196.6799999999998</v>
      </c>
      <c r="S1948" s="110" t="s">
        <v>1684</v>
      </c>
      <c r="T1948" s="97"/>
      <c r="U1948" s="102" t="s">
        <v>11</v>
      </c>
      <c r="V1948" s="102" t="s">
        <v>12</v>
      </c>
      <c r="W1948" s="102" t="s">
        <v>13</v>
      </c>
      <c r="X1948" s="102" t="s">
        <v>14</v>
      </c>
      <c r="Y1948" s="113">
        <v>6210</v>
      </c>
      <c r="Z1948" s="113">
        <v>9301101</v>
      </c>
      <c r="AA1948" s="139">
        <v>2.0364708390888778E-2</v>
      </c>
      <c r="AB1948" s="99" t="s">
        <v>2437</v>
      </c>
    </row>
    <row r="1949" spans="1:28" ht="15" customHeight="1" x14ac:dyDescent="0.25">
      <c r="A1949" s="97" t="s">
        <v>2029</v>
      </c>
      <c r="B1949" s="98">
        <v>2</v>
      </c>
      <c r="C1949" s="99" t="s">
        <v>1571</v>
      </c>
      <c r="D1949" s="104" t="s">
        <v>289</v>
      </c>
      <c r="E1949" s="97" t="s">
        <v>4</v>
      </c>
      <c r="F1949" s="99" t="s">
        <v>354</v>
      </c>
      <c r="G1949" s="99" t="s">
        <v>351</v>
      </c>
      <c r="H1949" s="101">
        <v>43344</v>
      </c>
      <c r="I1949" s="101">
        <v>44550</v>
      </c>
      <c r="J1949" s="102" t="s">
        <v>2726</v>
      </c>
      <c r="K1949" s="103"/>
      <c r="L1949" s="99" t="s">
        <v>366</v>
      </c>
      <c r="M1949" s="105">
        <v>0</v>
      </c>
      <c r="N1949" s="105">
        <v>659</v>
      </c>
      <c r="O1949" s="103">
        <v>976676</v>
      </c>
      <c r="P1949" s="101">
        <v>44550</v>
      </c>
      <c r="Q1949" s="103" t="s">
        <v>3084</v>
      </c>
      <c r="R1949" s="105">
        <v>659</v>
      </c>
      <c r="S1949" s="110" t="s">
        <v>1684</v>
      </c>
      <c r="T1949" s="97"/>
      <c r="U1949" s="102" t="s">
        <v>11</v>
      </c>
      <c r="V1949" s="102" t="s">
        <v>12</v>
      </c>
      <c r="W1949" s="102" t="s">
        <v>13</v>
      </c>
      <c r="X1949" s="102" t="s">
        <v>14</v>
      </c>
      <c r="Y1949" s="113">
        <v>6210</v>
      </c>
      <c r="Z1949" s="113">
        <v>9301101</v>
      </c>
      <c r="AA1949" s="139">
        <v>6.1093754345629336E-3</v>
      </c>
      <c r="AB1949" s="99" t="s">
        <v>2437</v>
      </c>
    </row>
    <row r="1950" spans="1:28" ht="15" customHeight="1" x14ac:dyDescent="0.25">
      <c r="A1950" s="97" t="s">
        <v>2029</v>
      </c>
      <c r="B1950" s="98">
        <v>2</v>
      </c>
      <c r="C1950" s="99" t="s">
        <v>1571</v>
      </c>
      <c r="D1950" s="104" t="s">
        <v>289</v>
      </c>
      <c r="E1950" s="97" t="s">
        <v>4</v>
      </c>
      <c r="F1950" s="99" t="s">
        <v>354</v>
      </c>
      <c r="G1950" s="99" t="s">
        <v>351</v>
      </c>
      <c r="H1950" s="101">
        <v>43344</v>
      </c>
      <c r="I1950" s="101">
        <v>43874</v>
      </c>
      <c r="J1950" s="102" t="s">
        <v>269</v>
      </c>
      <c r="K1950" s="103"/>
      <c r="L1950" s="99" t="s">
        <v>366</v>
      </c>
      <c r="M1950" s="105">
        <v>0</v>
      </c>
      <c r="N1950" s="105">
        <v>53.76</v>
      </c>
      <c r="O1950" s="103"/>
      <c r="P1950" s="101"/>
      <c r="Q1950" s="103"/>
      <c r="R1950" s="105">
        <v>53.76</v>
      </c>
      <c r="S1950" s="110" t="s">
        <v>1684</v>
      </c>
      <c r="T1950" s="97"/>
      <c r="U1950" s="102" t="s">
        <v>11</v>
      </c>
      <c r="V1950" s="102" t="s">
        <v>12</v>
      </c>
      <c r="W1950" s="102" t="s">
        <v>13</v>
      </c>
      <c r="X1950" s="102" t="s">
        <v>14</v>
      </c>
      <c r="Y1950" s="113">
        <v>6210</v>
      </c>
      <c r="Z1950" s="113">
        <v>9301101</v>
      </c>
      <c r="AA1950" s="139">
        <v>0</v>
      </c>
      <c r="AB1950" s="99" t="s">
        <v>2437</v>
      </c>
    </row>
    <row r="1951" spans="1:28" ht="15" customHeight="1" x14ac:dyDescent="0.25">
      <c r="A1951" s="97" t="s">
        <v>2029</v>
      </c>
      <c r="B1951" s="98">
        <v>2</v>
      </c>
      <c r="C1951" s="99" t="s">
        <v>1571</v>
      </c>
      <c r="D1951" s="104" t="s">
        <v>289</v>
      </c>
      <c r="E1951" s="97" t="s">
        <v>4</v>
      </c>
      <c r="F1951" s="99" t="s">
        <v>354</v>
      </c>
      <c r="G1951" s="99" t="s">
        <v>351</v>
      </c>
      <c r="H1951" s="101">
        <v>43344</v>
      </c>
      <c r="I1951" s="101">
        <v>43874</v>
      </c>
      <c r="J1951" s="102" t="s">
        <v>6</v>
      </c>
      <c r="K1951" s="103"/>
      <c r="L1951" s="99" t="s">
        <v>366</v>
      </c>
      <c r="M1951" s="105">
        <v>0</v>
      </c>
      <c r="N1951" s="105">
        <v>-53.76</v>
      </c>
      <c r="O1951" s="103"/>
      <c r="P1951" s="101"/>
      <c r="Q1951" s="103"/>
      <c r="R1951" s="105">
        <v>-53.76</v>
      </c>
      <c r="S1951" s="110" t="s">
        <v>1684</v>
      </c>
      <c r="T1951" s="97"/>
      <c r="U1951" s="102" t="s">
        <v>11</v>
      </c>
      <c r="V1951" s="102" t="s">
        <v>12</v>
      </c>
      <c r="W1951" s="102" t="s">
        <v>13</v>
      </c>
      <c r="X1951" s="102" t="s">
        <v>14</v>
      </c>
      <c r="Y1951" s="113">
        <v>6210</v>
      </c>
      <c r="Z1951" s="113">
        <v>9301101</v>
      </c>
      <c r="AA1951" s="139">
        <v>0</v>
      </c>
      <c r="AB1951" s="99" t="s">
        <v>3070</v>
      </c>
    </row>
    <row r="1952" spans="1:28" ht="15" customHeight="1" x14ac:dyDescent="0.25">
      <c r="A1952" s="97" t="s">
        <v>2029</v>
      </c>
      <c r="B1952" s="98">
        <v>2</v>
      </c>
      <c r="C1952" s="99" t="s">
        <v>1571</v>
      </c>
      <c r="D1952" s="104" t="s">
        <v>289</v>
      </c>
      <c r="E1952" s="97" t="s">
        <v>4</v>
      </c>
      <c r="F1952" s="100" t="s">
        <v>354</v>
      </c>
      <c r="G1952" s="99" t="s">
        <v>351</v>
      </c>
      <c r="H1952" s="101">
        <v>43344</v>
      </c>
      <c r="I1952" s="101">
        <v>44942</v>
      </c>
      <c r="J1952" s="102" t="s">
        <v>2726</v>
      </c>
      <c r="K1952" s="103" t="s">
        <v>367</v>
      </c>
      <c r="L1952" s="104" t="s">
        <v>366</v>
      </c>
      <c r="M1952" s="105">
        <v>32291.12000000001</v>
      </c>
      <c r="N1952" s="106">
        <v>32291.12000000001</v>
      </c>
      <c r="O1952" s="103"/>
      <c r="P1952" s="101"/>
      <c r="Q1952" s="103"/>
      <c r="R1952" s="106">
        <v>0</v>
      </c>
      <c r="S1952" s="110" t="s">
        <v>1684</v>
      </c>
      <c r="T1952" s="104"/>
      <c r="U1952" s="102" t="s">
        <v>11</v>
      </c>
      <c r="V1952" s="102" t="s">
        <v>12</v>
      </c>
      <c r="W1952" s="102" t="s">
        <v>13</v>
      </c>
      <c r="X1952" s="102" t="s">
        <v>14</v>
      </c>
      <c r="Y1952" s="108">
        <v>6210</v>
      </c>
      <c r="Z1952" s="108">
        <v>9301101</v>
      </c>
      <c r="AA1952" s="139">
        <v>0</v>
      </c>
      <c r="AB1952" s="111" t="s">
        <v>2437</v>
      </c>
    </row>
    <row r="1953" spans="1:28" ht="15" customHeight="1" x14ac:dyDescent="0.25">
      <c r="A1953" s="97" t="s">
        <v>2029</v>
      </c>
      <c r="B1953" s="98">
        <v>2</v>
      </c>
      <c r="C1953" s="97" t="s">
        <v>1571</v>
      </c>
      <c r="D1953" s="97" t="s">
        <v>289</v>
      </c>
      <c r="E1953" s="97" t="s">
        <v>4</v>
      </c>
      <c r="F1953" s="100" t="s">
        <v>354</v>
      </c>
      <c r="G1953" s="97" t="s">
        <v>351</v>
      </c>
      <c r="H1953" s="101">
        <v>44050</v>
      </c>
      <c r="I1953" s="101">
        <v>44173</v>
      </c>
      <c r="J1953" s="102" t="s">
        <v>1051</v>
      </c>
      <c r="K1953" s="103"/>
      <c r="L1953" s="104" t="s">
        <v>1110</v>
      </c>
      <c r="M1953" s="105">
        <v>0</v>
      </c>
      <c r="N1953" s="106">
        <v>64990</v>
      </c>
      <c r="O1953" s="103">
        <v>972635</v>
      </c>
      <c r="P1953" s="101">
        <v>44173</v>
      </c>
      <c r="Q1953" s="103" t="s">
        <v>1545</v>
      </c>
      <c r="R1953" s="106">
        <v>64990</v>
      </c>
      <c r="S1953" s="102" t="s">
        <v>1684</v>
      </c>
      <c r="T1953" s="104"/>
      <c r="U1953" s="102" t="s">
        <v>11</v>
      </c>
      <c r="V1953" s="102" t="s">
        <v>12</v>
      </c>
      <c r="W1953" s="102" t="s">
        <v>13</v>
      </c>
      <c r="X1953" s="102" t="s">
        <v>14</v>
      </c>
      <c r="Y1953" s="108">
        <v>6260</v>
      </c>
      <c r="Z1953" s="108">
        <v>9301101</v>
      </c>
      <c r="AA1953" s="139">
        <v>0.96130520959678134</v>
      </c>
      <c r="AB1953" s="99" t="s">
        <v>2296</v>
      </c>
    </row>
    <row r="1954" spans="1:28" ht="15" customHeight="1" x14ac:dyDescent="0.25">
      <c r="A1954" s="97" t="s">
        <v>2029</v>
      </c>
      <c r="B1954" s="98">
        <v>2</v>
      </c>
      <c r="C1954" s="97" t="s">
        <v>1571</v>
      </c>
      <c r="D1954" s="97" t="s">
        <v>289</v>
      </c>
      <c r="E1954" s="97" t="s">
        <v>4</v>
      </c>
      <c r="F1954" s="100" t="s">
        <v>354</v>
      </c>
      <c r="G1954" s="97" t="s">
        <v>351</v>
      </c>
      <c r="H1954" s="101">
        <v>44050</v>
      </c>
      <c r="I1954" s="101">
        <v>44173</v>
      </c>
      <c r="J1954" s="102" t="s">
        <v>1051</v>
      </c>
      <c r="K1954" s="103" t="s">
        <v>1094</v>
      </c>
      <c r="L1954" s="104" t="s">
        <v>1110</v>
      </c>
      <c r="M1954" s="105">
        <v>0</v>
      </c>
      <c r="N1954" s="106">
        <v>2616</v>
      </c>
      <c r="O1954" s="103" t="s">
        <v>1546</v>
      </c>
      <c r="P1954" s="101">
        <v>44173</v>
      </c>
      <c r="Q1954" s="103" t="s">
        <v>1543</v>
      </c>
      <c r="R1954" s="106">
        <v>2616</v>
      </c>
      <c r="S1954" s="102" t="s">
        <v>1684</v>
      </c>
      <c r="T1954" s="104"/>
      <c r="U1954" s="102" t="s">
        <v>11</v>
      </c>
      <c r="V1954" s="102" t="s">
        <v>12</v>
      </c>
      <c r="W1954" s="102" t="s">
        <v>13</v>
      </c>
      <c r="X1954" s="102" t="s">
        <v>14</v>
      </c>
      <c r="Y1954" s="108">
        <v>6260</v>
      </c>
      <c r="Z1954" s="108">
        <v>9301101</v>
      </c>
      <c r="AA1954" s="139">
        <v>3.8694790403218653E-2</v>
      </c>
      <c r="AB1954" s="99" t="s">
        <v>2295</v>
      </c>
    </row>
    <row r="1955" spans="1:28" ht="15" customHeight="1" x14ac:dyDescent="0.25">
      <c r="A1955" s="97" t="s">
        <v>2031</v>
      </c>
      <c r="B1955" s="98">
        <v>2</v>
      </c>
      <c r="C1955" s="97" t="s">
        <v>1566</v>
      </c>
      <c r="D1955" s="97" t="s">
        <v>289</v>
      </c>
      <c r="E1955" s="97" t="s">
        <v>4</v>
      </c>
      <c r="F1955" s="100" t="s">
        <v>591</v>
      </c>
      <c r="G1955" s="97" t="s">
        <v>1231</v>
      </c>
      <c r="H1955" s="101">
        <v>43980</v>
      </c>
      <c r="I1955" s="101">
        <v>44001</v>
      </c>
      <c r="J1955" s="102" t="s">
        <v>6</v>
      </c>
      <c r="K1955" s="103" t="s">
        <v>865</v>
      </c>
      <c r="L1955" s="104" t="s">
        <v>874</v>
      </c>
      <c r="M1955" s="105">
        <v>0</v>
      </c>
      <c r="N1955" s="106">
        <v>2950</v>
      </c>
      <c r="O1955" s="103" t="s">
        <v>918</v>
      </c>
      <c r="P1955" s="101">
        <v>44001</v>
      </c>
      <c r="Q1955" s="103" t="s">
        <v>916</v>
      </c>
      <c r="R1955" s="106">
        <v>2950</v>
      </c>
      <c r="S1955" s="102" t="s">
        <v>1684</v>
      </c>
      <c r="T1955" s="104"/>
      <c r="U1955" s="102" t="s">
        <v>11</v>
      </c>
      <c r="V1955" s="102" t="s">
        <v>12</v>
      </c>
      <c r="W1955" s="102" t="s">
        <v>13</v>
      </c>
      <c r="X1955" s="102" t="s">
        <v>14</v>
      </c>
      <c r="Y1955" s="108">
        <v>5850</v>
      </c>
      <c r="Z1955" s="108">
        <v>9301101</v>
      </c>
      <c r="AA1955" s="139">
        <v>1</v>
      </c>
      <c r="AB1955" s="99" t="s">
        <v>1217</v>
      </c>
    </row>
    <row r="1956" spans="1:28" ht="15" customHeight="1" x14ac:dyDescent="0.25">
      <c r="A1956" s="97" t="s">
        <v>2035</v>
      </c>
      <c r="B1956" s="98">
        <v>2</v>
      </c>
      <c r="C1956" s="97" t="s">
        <v>1655</v>
      </c>
      <c r="D1956" s="97" t="s">
        <v>289</v>
      </c>
      <c r="E1956" s="97" t="s">
        <v>1266</v>
      </c>
      <c r="F1956" s="100" t="s">
        <v>1609</v>
      </c>
      <c r="G1956" s="97" t="s">
        <v>3138</v>
      </c>
      <c r="H1956" s="101">
        <v>44202</v>
      </c>
      <c r="I1956" s="101">
        <v>44216</v>
      </c>
      <c r="J1956" s="102" t="s">
        <v>1051</v>
      </c>
      <c r="K1956" s="103" t="s">
        <v>1592</v>
      </c>
      <c r="L1956" s="104" t="s">
        <v>1639</v>
      </c>
      <c r="M1956" s="105">
        <v>0</v>
      </c>
      <c r="N1956" s="106">
        <v>860</v>
      </c>
      <c r="O1956" s="103">
        <v>12304</v>
      </c>
      <c r="P1956" s="101">
        <v>44216</v>
      </c>
      <c r="Q1956" s="103" t="s">
        <v>1640</v>
      </c>
      <c r="R1956" s="106">
        <v>860</v>
      </c>
      <c r="S1956" s="102" t="s">
        <v>1263</v>
      </c>
      <c r="T1956" s="104"/>
      <c r="U1956" s="102" t="s">
        <v>11</v>
      </c>
      <c r="V1956" s="102" t="s">
        <v>12</v>
      </c>
      <c r="W1956" s="102" t="s">
        <v>13</v>
      </c>
      <c r="X1956" s="102" t="s">
        <v>14</v>
      </c>
      <c r="Y1956" s="108">
        <v>6230</v>
      </c>
      <c r="Z1956" s="108">
        <v>9301103</v>
      </c>
      <c r="AA1956" s="139">
        <v>0.4</v>
      </c>
      <c r="AB1956" s="99" t="s">
        <v>1621</v>
      </c>
    </row>
    <row r="1957" spans="1:28" ht="15" customHeight="1" x14ac:dyDescent="0.25">
      <c r="A1957" s="97" t="s">
        <v>2034</v>
      </c>
      <c r="B1957" s="98">
        <v>2</v>
      </c>
      <c r="C1957" s="97" t="s">
        <v>1571</v>
      </c>
      <c r="D1957" s="97" t="s">
        <v>289</v>
      </c>
      <c r="E1957" s="97" t="s">
        <v>1266</v>
      </c>
      <c r="F1957" s="100" t="s">
        <v>395</v>
      </c>
      <c r="G1957" s="97" t="s">
        <v>351</v>
      </c>
      <c r="H1957" s="101">
        <v>43282</v>
      </c>
      <c r="I1957" s="101">
        <v>44118</v>
      </c>
      <c r="J1957" s="102" t="s">
        <v>1051</v>
      </c>
      <c r="K1957" s="103"/>
      <c r="L1957" s="104" t="s">
        <v>1270</v>
      </c>
      <c r="M1957" s="105">
        <v>0</v>
      </c>
      <c r="N1957" s="106">
        <v>2475</v>
      </c>
      <c r="O1957" s="103">
        <v>28044</v>
      </c>
      <c r="P1957" s="101">
        <v>44118</v>
      </c>
      <c r="Q1957" s="103" t="s">
        <v>1316</v>
      </c>
      <c r="R1957" s="106">
        <v>2475</v>
      </c>
      <c r="S1957" s="102" t="s">
        <v>1263</v>
      </c>
      <c r="T1957" s="104"/>
      <c r="U1957" s="102" t="s">
        <v>11</v>
      </c>
      <c r="V1957" s="102" t="s">
        <v>12</v>
      </c>
      <c r="W1957" s="102" t="s">
        <v>13</v>
      </c>
      <c r="X1957" s="102" t="s">
        <v>14</v>
      </c>
      <c r="Y1957" s="108">
        <v>6210</v>
      </c>
      <c r="Z1957" s="108">
        <v>9301103</v>
      </c>
      <c r="AA1957" s="139">
        <v>1.444412022176831E-2</v>
      </c>
      <c r="AB1957" s="99" t="s">
        <v>3200</v>
      </c>
    </row>
    <row r="1958" spans="1:28" ht="15" customHeight="1" x14ac:dyDescent="0.25">
      <c r="A1958" s="97" t="s">
        <v>2034</v>
      </c>
      <c r="B1958" s="98">
        <v>2</v>
      </c>
      <c r="C1958" s="97" t="s">
        <v>1571</v>
      </c>
      <c r="D1958" s="97" t="s">
        <v>289</v>
      </c>
      <c r="E1958" s="97" t="s">
        <v>1266</v>
      </c>
      <c r="F1958" s="100" t="s">
        <v>395</v>
      </c>
      <c r="G1958" s="97" t="s">
        <v>351</v>
      </c>
      <c r="H1958" s="101">
        <v>43282</v>
      </c>
      <c r="I1958" s="101">
        <v>44232</v>
      </c>
      <c r="J1958" s="102" t="s">
        <v>1051</v>
      </c>
      <c r="K1958" s="103"/>
      <c r="L1958" s="104" t="s">
        <v>1270</v>
      </c>
      <c r="M1958" s="105">
        <v>0</v>
      </c>
      <c r="N1958" s="106">
        <v>1485</v>
      </c>
      <c r="O1958" s="103">
        <v>28166</v>
      </c>
      <c r="P1958" s="101">
        <v>44232</v>
      </c>
      <c r="Q1958" s="103" t="s">
        <v>1706</v>
      </c>
      <c r="R1958" s="106">
        <v>1485</v>
      </c>
      <c r="S1958" s="102" t="s">
        <v>1263</v>
      </c>
      <c r="T1958" s="104"/>
      <c r="U1958" s="102" t="s">
        <v>11</v>
      </c>
      <c r="V1958" s="102" t="s">
        <v>12</v>
      </c>
      <c r="W1958" s="102" t="s">
        <v>13</v>
      </c>
      <c r="X1958" s="102" t="s">
        <v>14</v>
      </c>
      <c r="Y1958" s="108">
        <v>6210</v>
      </c>
      <c r="Z1958" s="108">
        <v>9301103</v>
      </c>
      <c r="AA1958" s="139">
        <v>8.6664721330609856E-3</v>
      </c>
      <c r="AB1958" s="99" t="s">
        <v>3200</v>
      </c>
    </row>
    <row r="1959" spans="1:28" ht="15" customHeight="1" x14ac:dyDescent="0.25">
      <c r="A1959" s="97" t="s">
        <v>2034</v>
      </c>
      <c r="B1959" s="98">
        <v>2</v>
      </c>
      <c r="C1959" s="97" t="s">
        <v>1571</v>
      </c>
      <c r="D1959" s="97" t="s">
        <v>289</v>
      </c>
      <c r="E1959" s="97" t="s">
        <v>1266</v>
      </c>
      <c r="F1959" s="100" t="s">
        <v>395</v>
      </c>
      <c r="G1959" s="97" t="s">
        <v>351</v>
      </c>
      <c r="H1959" s="101">
        <v>43282</v>
      </c>
      <c r="I1959" s="101">
        <v>44279</v>
      </c>
      <c r="J1959" s="102" t="s">
        <v>1051</v>
      </c>
      <c r="K1959" s="103" t="s">
        <v>1267</v>
      </c>
      <c r="L1959" s="104" t="s">
        <v>1270</v>
      </c>
      <c r="M1959" s="105">
        <v>0</v>
      </c>
      <c r="N1959" s="106">
        <v>990</v>
      </c>
      <c r="O1959" s="103">
        <v>28462</v>
      </c>
      <c r="P1959" s="101">
        <v>44279</v>
      </c>
      <c r="Q1959" s="103" t="s">
        <v>2253</v>
      </c>
      <c r="R1959" s="106">
        <v>990</v>
      </c>
      <c r="S1959" s="102" t="s">
        <v>1263</v>
      </c>
      <c r="T1959" s="104"/>
      <c r="U1959" s="102" t="s">
        <v>11</v>
      </c>
      <c r="V1959" s="102" t="s">
        <v>12</v>
      </c>
      <c r="W1959" s="102" t="s">
        <v>13</v>
      </c>
      <c r="X1959" s="102" t="s">
        <v>14</v>
      </c>
      <c r="Y1959" s="108">
        <v>6210</v>
      </c>
      <c r="Z1959" s="108">
        <v>9301103</v>
      </c>
      <c r="AA1959" s="139">
        <v>5.7776480887073243E-3</v>
      </c>
      <c r="AB1959" s="99" t="s">
        <v>3200</v>
      </c>
    </row>
    <row r="1960" spans="1:28" ht="15" customHeight="1" x14ac:dyDescent="0.25">
      <c r="A1960" s="97" t="s">
        <v>2036</v>
      </c>
      <c r="B1960" s="98">
        <v>2</v>
      </c>
      <c r="C1960" s="97" t="s">
        <v>1564</v>
      </c>
      <c r="D1960" s="97" t="s">
        <v>289</v>
      </c>
      <c r="E1960" s="97" t="s">
        <v>316</v>
      </c>
      <c r="F1960" s="100" t="s">
        <v>468</v>
      </c>
      <c r="G1960" s="97" t="s">
        <v>469</v>
      </c>
      <c r="H1960" s="101">
        <v>43795</v>
      </c>
      <c r="I1960" s="101">
        <v>43881</v>
      </c>
      <c r="J1960" s="102" t="s">
        <v>6</v>
      </c>
      <c r="K1960" s="103"/>
      <c r="L1960" s="104" t="s">
        <v>505</v>
      </c>
      <c r="M1960" s="105">
        <v>0</v>
      </c>
      <c r="N1960" s="106">
        <v>1720</v>
      </c>
      <c r="O1960" s="103" t="s">
        <v>656</v>
      </c>
      <c r="P1960" s="101">
        <v>43881</v>
      </c>
      <c r="Q1960" s="103" t="s">
        <v>657</v>
      </c>
      <c r="R1960" s="106">
        <v>1720</v>
      </c>
      <c r="S1960" s="102" t="s">
        <v>1263</v>
      </c>
      <c r="T1960" s="104"/>
      <c r="U1960" s="102" t="s">
        <v>11</v>
      </c>
      <c r="V1960" s="102" t="s">
        <v>12</v>
      </c>
      <c r="W1960" s="102" t="s">
        <v>13</v>
      </c>
      <c r="X1960" s="102" t="s">
        <v>14</v>
      </c>
      <c r="Y1960" s="108">
        <v>6281</v>
      </c>
      <c r="Z1960" s="108">
        <v>9301103</v>
      </c>
      <c r="AA1960" s="139">
        <v>0.25018181818181817</v>
      </c>
      <c r="AB1960" s="99" t="s">
        <v>998</v>
      </c>
    </row>
    <row r="1961" spans="1:28" ht="15" customHeight="1" x14ac:dyDescent="0.25">
      <c r="A1961" s="97" t="s">
        <v>2036</v>
      </c>
      <c r="B1961" s="98">
        <v>2</v>
      </c>
      <c r="C1961" s="97" t="s">
        <v>1564</v>
      </c>
      <c r="D1961" s="97" t="s">
        <v>289</v>
      </c>
      <c r="E1961" s="97" t="s">
        <v>316</v>
      </c>
      <c r="F1961" s="100" t="s">
        <v>468</v>
      </c>
      <c r="G1961" s="97" t="s">
        <v>469</v>
      </c>
      <c r="H1961" s="101">
        <v>43795</v>
      </c>
      <c r="I1961" s="101">
        <v>43938</v>
      </c>
      <c r="J1961" s="102" t="s">
        <v>6</v>
      </c>
      <c r="K1961" s="103"/>
      <c r="L1961" s="104" t="s">
        <v>505</v>
      </c>
      <c r="M1961" s="105">
        <v>0</v>
      </c>
      <c r="N1961" s="106">
        <v>3440</v>
      </c>
      <c r="O1961" s="103" t="s">
        <v>738</v>
      </c>
      <c r="P1961" s="101">
        <v>43938</v>
      </c>
      <c r="Q1961" s="103" t="s">
        <v>739</v>
      </c>
      <c r="R1961" s="106">
        <v>3440</v>
      </c>
      <c r="S1961" s="102" t="s">
        <v>1263</v>
      </c>
      <c r="T1961" s="104"/>
      <c r="U1961" s="102" t="s">
        <v>11</v>
      </c>
      <c r="V1961" s="102" t="s">
        <v>12</v>
      </c>
      <c r="W1961" s="102" t="s">
        <v>13</v>
      </c>
      <c r="X1961" s="102" t="s">
        <v>14</v>
      </c>
      <c r="Y1961" s="108">
        <v>6281</v>
      </c>
      <c r="Z1961" s="108">
        <v>9301103</v>
      </c>
      <c r="AA1961" s="139">
        <v>0.50036363636363634</v>
      </c>
      <c r="AB1961" s="99" t="s">
        <v>998</v>
      </c>
    </row>
    <row r="1962" spans="1:28" ht="15" customHeight="1" x14ac:dyDescent="0.25">
      <c r="A1962" s="97" t="s">
        <v>2036</v>
      </c>
      <c r="B1962" s="98">
        <v>2</v>
      </c>
      <c r="C1962" s="97" t="s">
        <v>1564</v>
      </c>
      <c r="D1962" s="97" t="s">
        <v>289</v>
      </c>
      <c r="E1962" s="97" t="s">
        <v>316</v>
      </c>
      <c r="F1962" s="100" t="s">
        <v>468</v>
      </c>
      <c r="G1962" s="97" t="s">
        <v>469</v>
      </c>
      <c r="H1962" s="101">
        <v>43795</v>
      </c>
      <c r="I1962" s="101">
        <v>44001</v>
      </c>
      <c r="J1962" s="102" t="s">
        <v>6</v>
      </c>
      <c r="K1962" s="103" t="s">
        <v>497</v>
      </c>
      <c r="L1962" s="104" t="s">
        <v>505</v>
      </c>
      <c r="M1962" s="105">
        <v>0</v>
      </c>
      <c r="N1962" s="106">
        <v>1715</v>
      </c>
      <c r="O1962" s="103" t="s">
        <v>924</v>
      </c>
      <c r="P1962" s="101">
        <v>44001</v>
      </c>
      <c r="Q1962" s="103" t="s">
        <v>921</v>
      </c>
      <c r="R1962" s="106">
        <v>1715</v>
      </c>
      <c r="S1962" s="102" t="s">
        <v>1263</v>
      </c>
      <c r="T1962" s="104"/>
      <c r="U1962" s="102" t="s">
        <v>11</v>
      </c>
      <c r="V1962" s="102" t="s">
        <v>12</v>
      </c>
      <c r="W1962" s="102" t="s">
        <v>13</v>
      </c>
      <c r="X1962" s="102" t="s">
        <v>14</v>
      </c>
      <c r="Y1962" s="108">
        <v>6281</v>
      </c>
      <c r="Z1962" s="108">
        <v>9301103</v>
      </c>
      <c r="AA1962" s="139">
        <v>0.24945454545454546</v>
      </c>
      <c r="AB1962" s="99" t="s">
        <v>998</v>
      </c>
    </row>
    <row r="1963" spans="1:28" ht="15" customHeight="1" x14ac:dyDescent="0.25">
      <c r="A1963" s="97" t="s">
        <v>2033</v>
      </c>
      <c r="B1963" s="98">
        <v>2</v>
      </c>
      <c r="C1963" s="97" t="s">
        <v>318</v>
      </c>
      <c r="D1963" s="97" t="s">
        <v>289</v>
      </c>
      <c r="E1963" s="97" t="s">
        <v>316</v>
      </c>
      <c r="F1963" s="100" t="s">
        <v>321</v>
      </c>
      <c r="G1963" s="97" t="s">
        <v>318</v>
      </c>
      <c r="H1963" s="101">
        <v>43734</v>
      </c>
      <c r="I1963" s="101">
        <v>43900</v>
      </c>
      <c r="J1963" s="102" t="s">
        <v>6</v>
      </c>
      <c r="K1963" s="103"/>
      <c r="L1963" s="104" t="s">
        <v>487</v>
      </c>
      <c r="M1963" s="105">
        <v>0</v>
      </c>
      <c r="N1963" s="106">
        <v>35460.79</v>
      </c>
      <c r="O1963" s="103" t="s">
        <v>483</v>
      </c>
      <c r="P1963" s="101">
        <v>43900</v>
      </c>
      <c r="Q1963" s="103" t="s">
        <v>693</v>
      </c>
      <c r="R1963" s="106">
        <v>35460.79</v>
      </c>
      <c r="S1963" s="102" t="s">
        <v>1263</v>
      </c>
      <c r="T1963" s="104"/>
      <c r="U1963" s="102" t="s">
        <v>11</v>
      </c>
      <c r="V1963" s="102" t="s">
        <v>12</v>
      </c>
      <c r="W1963" s="102" t="s">
        <v>13</v>
      </c>
      <c r="X1963" s="102" t="s">
        <v>14</v>
      </c>
      <c r="Y1963" s="108">
        <v>6150</v>
      </c>
      <c r="Z1963" s="108">
        <v>9301103</v>
      </c>
      <c r="AA1963" s="139">
        <v>2.7709750224202911E-2</v>
      </c>
      <c r="AB1963" s="99" t="s">
        <v>1662</v>
      </c>
    </row>
    <row r="1964" spans="1:28" ht="15" customHeight="1" x14ac:dyDescent="0.25">
      <c r="A1964" s="97" t="s">
        <v>2033</v>
      </c>
      <c r="B1964" s="98">
        <v>2</v>
      </c>
      <c r="C1964" s="97" t="s">
        <v>318</v>
      </c>
      <c r="D1964" s="97" t="s">
        <v>289</v>
      </c>
      <c r="E1964" s="97" t="s">
        <v>316</v>
      </c>
      <c r="F1964" s="100" t="s">
        <v>321</v>
      </c>
      <c r="G1964" s="97" t="s">
        <v>318</v>
      </c>
      <c r="H1964" s="101">
        <v>43734</v>
      </c>
      <c r="I1964" s="101">
        <v>43929</v>
      </c>
      <c r="J1964" s="102" t="s">
        <v>6</v>
      </c>
      <c r="K1964" s="103"/>
      <c r="L1964" s="104" t="s">
        <v>487</v>
      </c>
      <c r="M1964" s="105">
        <v>0</v>
      </c>
      <c r="N1964" s="106">
        <v>48832.800000000003</v>
      </c>
      <c r="O1964" s="103" t="s">
        <v>718</v>
      </c>
      <c r="P1964" s="101">
        <v>43929</v>
      </c>
      <c r="Q1964" s="103" t="s">
        <v>719</v>
      </c>
      <c r="R1964" s="106">
        <v>48832.800000000003</v>
      </c>
      <c r="S1964" s="102" t="s">
        <v>1263</v>
      </c>
      <c r="T1964" s="104"/>
      <c r="U1964" s="102" t="s">
        <v>11</v>
      </c>
      <c r="V1964" s="102" t="s">
        <v>12</v>
      </c>
      <c r="W1964" s="102" t="s">
        <v>13</v>
      </c>
      <c r="X1964" s="102" t="s">
        <v>14</v>
      </c>
      <c r="Y1964" s="108">
        <v>6150</v>
      </c>
      <c r="Z1964" s="108">
        <v>9301103</v>
      </c>
      <c r="AA1964" s="139">
        <v>3.8158898624324387E-2</v>
      </c>
      <c r="AB1964" s="99" t="s">
        <v>1662</v>
      </c>
    </row>
    <row r="1965" spans="1:28" ht="15" customHeight="1" x14ac:dyDescent="0.25">
      <c r="A1965" s="97" t="s">
        <v>2033</v>
      </c>
      <c r="B1965" s="98">
        <v>2</v>
      </c>
      <c r="C1965" s="97" t="s">
        <v>318</v>
      </c>
      <c r="D1965" s="97" t="s">
        <v>289</v>
      </c>
      <c r="E1965" s="97" t="s">
        <v>316</v>
      </c>
      <c r="F1965" s="100" t="s">
        <v>317</v>
      </c>
      <c r="G1965" s="97" t="s">
        <v>318</v>
      </c>
      <c r="H1965" s="101">
        <v>43734</v>
      </c>
      <c r="I1965" s="101">
        <v>43945</v>
      </c>
      <c r="J1965" s="102" t="s">
        <v>6</v>
      </c>
      <c r="K1965" s="103"/>
      <c r="L1965" s="104" t="s">
        <v>487</v>
      </c>
      <c r="M1965" s="105">
        <v>0</v>
      </c>
      <c r="N1965" s="106">
        <v>47231.15</v>
      </c>
      <c r="O1965" s="103" t="s">
        <v>760</v>
      </c>
      <c r="P1965" s="101">
        <v>43945</v>
      </c>
      <c r="Q1965" s="103" t="s">
        <v>761</v>
      </c>
      <c r="R1965" s="106">
        <v>47231.15</v>
      </c>
      <c r="S1965" s="102" t="s">
        <v>1263</v>
      </c>
      <c r="T1965" s="104"/>
      <c r="U1965" s="102" t="s">
        <v>11</v>
      </c>
      <c r="V1965" s="102" t="s">
        <v>12</v>
      </c>
      <c r="W1965" s="102" t="s">
        <v>13</v>
      </c>
      <c r="X1965" s="102" t="s">
        <v>14</v>
      </c>
      <c r="Y1965" s="108">
        <v>6150</v>
      </c>
      <c r="Z1965" s="108">
        <v>9301103</v>
      </c>
      <c r="AA1965" s="139">
        <v>3.6907338198101658E-2</v>
      </c>
      <c r="AB1965" s="99" t="s">
        <v>1662</v>
      </c>
    </row>
    <row r="1966" spans="1:28" ht="15" customHeight="1" x14ac:dyDescent="0.25">
      <c r="A1966" s="97" t="s">
        <v>2033</v>
      </c>
      <c r="B1966" s="98">
        <v>2</v>
      </c>
      <c r="C1966" s="97" t="s">
        <v>318</v>
      </c>
      <c r="D1966" s="97" t="s">
        <v>289</v>
      </c>
      <c r="E1966" s="97" t="s">
        <v>316</v>
      </c>
      <c r="F1966" s="100" t="s">
        <v>321</v>
      </c>
      <c r="G1966" s="97" t="s">
        <v>318</v>
      </c>
      <c r="H1966" s="101">
        <v>43734</v>
      </c>
      <c r="I1966" s="101">
        <v>43980</v>
      </c>
      <c r="J1966" s="102" t="s">
        <v>6</v>
      </c>
      <c r="K1966" s="103"/>
      <c r="L1966" s="104" t="s">
        <v>487</v>
      </c>
      <c r="M1966" s="105">
        <v>0</v>
      </c>
      <c r="N1966" s="106">
        <v>3640.69</v>
      </c>
      <c r="O1966" s="103" t="s">
        <v>867</v>
      </c>
      <c r="P1966" s="101">
        <v>43980</v>
      </c>
      <c r="Q1966" s="103" t="s">
        <v>868</v>
      </c>
      <c r="R1966" s="106">
        <v>3640.69</v>
      </c>
      <c r="S1966" s="102" t="s">
        <v>1263</v>
      </c>
      <c r="T1966" s="104"/>
      <c r="U1966" s="102" t="s">
        <v>11</v>
      </c>
      <c r="V1966" s="102" t="s">
        <v>12</v>
      </c>
      <c r="W1966" s="102" t="s">
        <v>13</v>
      </c>
      <c r="X1966" s="102" t="s">
        <v>14</v>
      </c>
      <c r="Y1966" s="108">
        <v>6150</v>
      </c>
      <c r="Z1966" s="108">
        <v>9301103</v>
      </c>
      <c r="AA1966" s="139">
        <v>2.8449058958853789E-3</v>
      </c>
      <c r="AB1966" s="99" t="s">
        <v>1662</v>
      </c>
    </row>
    <row r="1967" spans="1:28" ht="15" customHeight="1" x14ac:dyDescent="0.25">
      <c r="A1967" s="97" t="s">
        <v>2033</v>
      </c>
      <c r="B1967" s="98">
        <v>2</v>
      </c>
      <c r="C1967" s="97" t="s">
        <v>318</v>
      </c>
      <c r="D1967" s="99" t="s">
        <v>289</v>
      </c>
      <c r="E1967" s="97" t="s">
        <v>316</v>
      </c>
      <c r="F1967" s="100" t="s">
        <v>321</v>
      </c>
      <c r="G1967" s="97" t="s">
        <v>318</v>
      </c>
      <c r="H1967" s="101">
        <v>43734</v>
      </c>
      <c r="I1967" s="101">
        <v>44042</v>
      </c>
      <c r="J1967" s="102" t="s">
        <v>6</v>
      </c>
      <c r="K1967" s="103"/>
      <c r="L1967" s="104" t="s">
        <v>487</v>
      </c>
      <c r="M1967" s="105">
        <v>0</v>
      </c>
      <c r="N1967" s="106">
        <v>9234.57</v>
      </c>
      <c r="O1967" s="103" t="s">
        <v>1085</v>
      </c>
      <c r="P1967" s="101">
        <v>44042</v>
      </c>
      <c r="Q1967" s="103" t="s">
        <v>1086</v>
      </c>
      <c r="R1967" s="106">
        <v>9234.57</v>
      </c>
      <c r="S1967" s="102" t="s">
        <v>1263</v>
      </c>
      <c r="T1967" s="104"/>
      <c r="U1967" s="102" t="s">
        <v>11</v>
      </c>
      <c r="V1967" s="102" t="s">
        <v>12</v>
      </c>
      <c r="W1967" s="102" t="s">
        <v>13</v>
      </c>
      <c r="X1967" s="102" t="s">
        <v>14</v>
      </c>
      <c r="Y1967" s="108">
        <v>6150</v>
      </c>
      <c r="Z1967" s="108">
        <v>9301103</v>
      </c>
      <c r="AA1967" s="139">
        <v>7.2160724035735656E-3</v>
      </c>
      <c r="AB1967" s="97" t="s">
        <v>1662</v>
      </c>
    </row>
    <row r="1968" spans="1:28" ht="15" customHeight="1" x14ac:dyDescent="0.25">
      <c r="A1968" s="97" t="s">
        <v>2033</v>
      </c>
      <c r="B1968" s="98">
        <v>2</v>
      </c>
      <c r="C1968" s="97" t="s">
        <v>318</v>
      </c>
      <c r="D1968" s="97" t="s">
        <v>289</v>
      </c>
      <c r="E1968" s="97" t="s">
        <v>316</v>
      </c>
      <c r="F1968" s="100" t="s">
        <v>321</v>
      </c>
      <c r="G1968" s="97" t="s">
        <v>318</v>
      </c>
      <c r="H1968" s="101">
        <v>43734</v>
      </c>
      <c r="I1968" s="101">
        <v>45673</v>
      </c>
      <c r="J1968" s="102" t="s">
        <v>2726</v>
      </c>
      <c r="K1968" s="103" t="s">
        <v>332</v>
      </c>
      <c r="L1968" s="104" t="s">
        <v>487</v>
      </c>
      <c r="M1968" s="105">
        <v>7600</v>
      </c>
      <c r="N1968" s="106">
        <v>7600</v>
      </c>
      <c r="O1968" s="103"/>
      <c r="P1968" s="101"/>
      <c r="Q1968" s="103"/>
      <c r="R1968" s="106">
        <v>0</v>
      </c>
      <c r="S1968" s="102" t="s">
        <v>1263</v>
      </c>
      <c r="T1968" s="104"/>
      <c r="U1968" s="102" t="s">
        <v>11</v>
      </c>
      <c r="V1968" s="102" t="s">
        <v>12</v>
      </c>
      <c r="W1968" s="102" t="s">
        <v>13</v>
      </c>
      <c r="X1968" s="102" t="s">
        <v>14</v>
      </c>
      <c r="Y1968" s="108">
        <v>6150</v>
      </c>
      <c r="Z1968" s="108">
        <v>9301103</v>
      </c>
      <c r="AA1968" s="139">
        <v>0</v>
      </c>
      <c r="AB1968" s="99" t="s">
        <v>1662</v>
      </c>
    </row>
    <row r="1969" spans="1:28" ht="15" customHeight="1" x14ac:dyDescent="0.25">
      <c r="A1969" s="97" t="s">
        <v>2037</v>
      </c>
      <c r="B1969" s="98">
        <v>4</v>
      </c>
      <c r="C1969" s="99" t="s">
        <v>1562</v>
      </c>
      <c r="D1969" s="97" t="s">
        <v>538</v>
      </c>
      <c r="E1969" s="97" t="s">
        <v>4</v>
      </c>
      <c r="F1969" s="100" t="s">
        <v>5</v>
      </c>
      <c r="G1969" s="97" t="s">
        <v>1288</v>
      </c>
      <c r="H1969" s="101">
        <v>43647</v>
      </c>
      <c r="I1969" s="101">
        <v>43748</v>
      </c>
      <c r="J1969" s="102" t="s">
        <v>6</v>
      </c>
      <c r="K1969" s="103" t="s">
        <v>7</v>
      </c>
      <c r="L1969" s="104" t="s">
        <v>8</v>
      </c>
      <c r="M1969" s="105">
        <v>0</v>
      </c>
      <c r="N1969" s="106">
        <v>2328.86</v>
      </c>
      <c r="O1969" s="103" t="s">
        <v>55</v>
      </c>
      <c r="P1969" s="101">
        <v>43748</v>
      </c>
      <c r="Q1969" s="103" t="s">
        <v>25</v>
      </c>
      <c r="R1969" s="106">
        <v>2328.86</v>
      </c>
      <c r="S1969" s="102"/>
      <c r="T1969" s="104"/>
      <c r="U1969" s="102" t="s">
        <v>11</v>
      </c>
      <c r="V1969" s="102" t="s">
        <v>12</v>
      </c>
      <c r="W1969" s="102" t="s">
        <v>13</v>
      </c>
      <c r="X1969" s="102" t="s">
        <v>14</v>
      </c>
      <c r="Y1969" s="108">
        <v>4300</v>
      </c>
      <c r="Z1969" s="108">
        <v>8021101</v>
      </c>
      <c r="AA1969" s="139">
        <v>5.3602526720446199E-4</v>
      </c>
      <c r="AB1969" s="99" t="s">
        <v>2888</v>
      </c>
    </row>
    <row r="1970" spans="1:28" ht="15" customHeight="1" x14ac:dyDescent="0.25">
      <c r="A1970" s="97" t="s">
        <v>2037</v>
      </c>
      <c r="B1970" s="98">
        <v>4</v>
      </c>
      <c r="C1970" s="99" t="s">
        <v>1562</v>
      </c>
      <c r="D1970" s="97" t="s">
        <v>538</v>
      </c>
      <c r="E1970" s="97" t="s">
        <v>4</v>
      </c>
      <c r="F1970" s="100" t="s">
        <v>5</v>
      </c>
      <c r="G1970" s="97" t="s">
        <v>1288</v>
      </c>
      <c r="H1970" s="101">
        <v>43647</v>
      </c>
      <c r="I1970" s="101">
        <v>43748</v>
      </c>
      <c r="J1970" s="102" t="s">
        <v>6</v>
      </c>
      <c r="K1970" s="103" t="s">
        <v>7</v>
      </c>
      <c r="L1970" s="104" t="s">
        <v>8</v>
      </c>
      <c r="M1970" s="105">
        <v>0</v>
      </c>
      <c r="N1970" s="106">
        <v>192.18</v>
      </c>
      <c r="O1970" s="103" t="s">
        <v>55</v>
      </c>
      <c r="P1970" s="101">
        <v>43748</v>
      </c>
      <c r="Q1970" s="103" t="s">
        <v>25</v>
      </c>
      <c r="R1970" s="106">
        <v>192.18</v>
      </c>
      <c r="S1970" s="102"/>
      <c r="T1970" s="104"/>
      <c r="U1970" s="102" t="s">
        <v>11</v>
      </c>
      <c r="V1970" s="102" t="s">
        <v>12</v>
      </c>
      <c r="W1970" s="102" t="s">
        <v>13</v>
      </c>
      <c r="X1970" s="102" t="s">
        <v>14</v>
      </c>
      <c r="Y1970" s="108">
        <v>4340</v>
      </c>
      <c r="Z1970" s="108">
        <v>8021101</v>
      </c>
      <c r="AA1970" s="139">
        <v>4.4233374205127613E-5</v>
      </c>
      <c r="AB1970" s="99" t="s">
        <v>2888</v>
      </c>
    </row>
    <row r="1971" spans="1:28" ht="15" customHeight="1" x14ac:dyDescent="0.25">
      <c r="A1971" s="97" t="s">
        <v>2037</v>
      </c>
      <c r="B1971" s="98">
        <v>4</v>
      </c>
      <c r="C1971" s="99" t="s">
        <v>1562</v>
      </c>
      <c r="D1971" s="97" t="s">
        <v>538</v>
      </c>
      <c r="E1971" s="97" t="s">
        <v>4</v>
      </c>
      <c r="F1971" s="100" t="s">
        <v>5</v>
      </c>
      <c r="G1971" s="97" t="s">
        <v>1288</v>
      </c>
      <c r="H1971" s="101">
        <v>43647</v>
      </c>
      <c r="I1971" s="101">
        <v>43748</v>
      </c>
      <c r="J1971" s="102" t="s">
        <v>6</v>
      </c>
      <c r="K1971" s="103" t="s">
        <v>7</v>
      </c>
      <c r="L1971" s="104" t="s">
        <v>8</v>
      </c>
      <c r="M1971" s="105">
        <v>0</v>
      </c>
      <c r="N1971" s="106">
        <v>69.84</v>
      </c>
      <c r="O1971" s="103" t="s">
        <v>55</v>
      </c>
      <c r="P1971" s="101">
        <v>43748</v>
      </c>
      <c r="Q1971" s="103" t="s">
        <v>25</v>
      </c>
      <c r="R1971" s="106">
        <v>69.84</v>
      </c>
      <c r="S1971" s="102"/>
      <c r="T1971" s="104"/>
      <c r="U1971" s="102" t="s">
        <v>11</v>
      </c>
      <c r="V1971" s="102" t="s">
        <v>12</v>
      </c>
      <c r="W1971" s="102" t="s">
        <v>13</v>
      </c>
      <c r="X1971" s="102" t="s">
        <v>14</v>
      </c>
      <c r="Y1971" s="108">
        <v>4340</v>
      </c>
      <c r="Z1971" s="108">
        <v>8021101</v>
      </c>
      <c r="AA1971" s="139">
        <v>1.6074819723624271E-5</v>
      </c>
      <c r="AB1971" s="99" t="s">
        <v>2888</v>
      </c>
    </row>
    <row r="1972" spans="1:28" ht="15" customHeight="1" x14ac:dyDescent="0.25">
      <c r="A1972" s="97" t="s">
        <v>2037</v>
      </c>
      <c r="B1972" s="98">
        <v>4</v>
      </c>
      <c r="C1972" s="99" t="s">
        <v>1562</v>
      </c>
      <c r="D1972" s="97" t="s">
        <v>538</v>
      </c>
      <c r="E1972" s="97" t="s">
        <v>4</v>
      </c>
      <c r="F1972" s="100" t="s">
        <v>5</v>
      </c>
      <c r="G1972" s="97" t="s">
        <v>1288</v>
      </c>
      <c r="H1972" s="101">
        <v>43647</v>
      </c>
      <c r="I1972" s="101">
        <v>43748</v>
      </c>
      <c r="J1972" s="102" t="s">
        <v>6</v>
      </c>
      <c r="K1972" s="103" t="s">
        <v>7</v>
      </c>
      <c r="L1972" s="104" t="s">
        <v>8</v>
      </c>
      <c r="M1972" s="105">
        <v>0</v>
      </c>
      <c r="N1972" s="106">
        <v>57</v>
      </c>
      <c r="O1972" s="103" t="s">
        <v>55</v>
      </c>
      <c r="P1972" s="101">
        <v>43748</v>
      </c>
      <c r="Q1972" s="103" t="s">
        <v>25</v>
      </c>
      <c r="R1972" s="106">
        <v>57</v>
      </c>
      <c r="S1972" s="102"/>
      <c r="T1972" s="104"/>
      <c r="U1972" s="102" t="s">
        <v>11</v>
      </c>
      <c r="V1972" s="102" t="s">
        <v>12</v>
      </c>
      <c r="W1972" s="102" t="s">
        <v>13</v>
      </c>
      <c r="X1972" s="102" t="s">
        <v>14</v>
      </c>
      <c r="Y1972" s="108">
        <v>4340</v>
      </c>
      <c r="Z1972" s="108">
        <v>8021101</v>
      </c>
      <c r="AA1972" s="139">
        <v>1.3119483451411561E-5</v>
      </c>
      <c r="AB1972" s="99" t="s">
        <v>2888</v>
      </c>
    </row>
    <row r="1973" spans="1:28" ht="15" customHeight="1" x14ac:dyDescent="0.25">
      <c r="A1973" s="97" t="s">
        <v>2037</v>
      </c>
      <c r="B1973" s="98">
        <v>4</v>
      </c>
      <c r="C1973" s="99" t="s">
        <v>1562</v>
      </c>
      <c r="D1973" s="97" t="s">
        <v>538</v>
      </c>
      <c r="E1973" s="97" t="s">
        <v>4</v>
      </c>
      <c r="F1973" s="100" t="s">
        <v>5</v>
      </c>
      <c r="G1973" s="97" t="s">
        <v>1288</v>
      </c>
      <c r="H1973" s="101">
        <v>43647</v>
      </c>
      <c r="I1973" s="101">
        <v>43748</v>
      </c>
      <c r="J1973" s="102" t="s">
        <v>6</v>
      </c>
      <c r="K1973" s="103" t="s">
        <v>7</v>
      </c>
      <c r="L1973" s="104" t="s">
        <v>8</v>
      </c>
      <c r="M1973" s="105">
        <v>0</v>
      </c>
      <c r="N1973" s="106">
        <v>30</v>
      </c>
      <c r="O1973" s="103" t="s">
        <v>55</v>
      </c>
      <c r="P1973" s="101">
        <v>43748</v>
      </c>
      <c r="Q1973" s="103" t="s">
        <v>25</v>
      </c>
      <c r="R1973" s="106">
        <v>30</v>
      </c>
      <c r="S1973" s="102"/>
      <c r="T1973" s="104"/>
      <c r="U1973" s="102" t="s">
        <v>11</v>
      </c>
      <c r="V1973" s="102" t="s">
        <v>12</v>
      </c>
      <c r="W1973" s="102" t="s">
        <v>13</v>
      </c>
      <c r="X1973" s="102" t="s">
        <v>14</v>
      </c>
      <c r="Y1973" s="108">
        <v>4340</v>
      </c>
      <c r="Z1973" s="108">
        <v>8021101</v>
      </c>
      <c r="AA1973" s="139">
        <v>6.9049912902166112E-6</v>
      </c>
      <c r="AB1973" s="99" t="s">
        <v>2888</v>
      </c>
    </row>
    <row r="1974" spans="1:28" ht="15" customHeight="1" x14ac:dyDescent="0.25">
      <c r="A1974" s="97" t="s">
        <v>2037</v>
      </c>
      <c r="B1974" s="98">
        <v>4</v>
      </c>
      <c r="C1974" s="99" t="s">
        <v>1562</v>
      </c>
      <c r="D1974" s="97" t="s">
        <v>538</v>
      </c>
      <c r="E1974" s="97" t="s">
        <v>4</v>
      </c>
      <c r="F1974" s="100" t="s">
        <v>5</v>
      </c>
      <c r="G1974" s="97" t="s">
        <v>1288</v>
      </c>
      <c r="H1974" s="101">
        <v>43647</v>
      </c>
      <c r="I1974" s="101">
        <v>43748</v>
      </c>
      <c r="J1974" s="102" t="s">
        <v>6</v>
      </c>
      <c r="K1974" s="103" t="s">
        <v>7</v>
      </c>
      <c r="L1974" s="104" t="s">
        <v>8</v>
      </c>
      <c r="M1974" s="105">
        <v>0</v>
      </c>
      <c r="N1974" s="106">
        <v>18</v>
      </c>
      <c r="O1974" s="103" t="s">
        <v>55</v>
      </c>
      <c r="P1974" s="101">
        <v>43748</v>
      </c>
      <c r="Q1974" s="103" t="s">
        <v>25</v>
      </c>
      <c r="R1974" s="106">
        <v>18</v>
      </c>
      <c r="S1974" s="102"/>
      <c r="T1974" s="104"/>
      <c r="U1974" s="102" t="s">
        <v>11</v>
      </c>
      <c r="V1974" s="102" t="s">
        <v>12</v>
      </c>
      <c r="W1974" s="102" t="s">
        <v>13</v>
      </c>
      <c r="X1974" s="102" t="s">
        <v>14</v>
      </c>
      <c r="Y1974" s="108">
        <v>4340</v>
      </c>
      <c r="Z1974" s="108">
        <v>8021101</v>
      </c>
      <c r="AA1974" s="139">
        <v>4.1429947741299669E-6</v>
      </c>
      <c r="AB1974" s="99" t="s">
        <v>2888</v>
      </c>
    </row>
    <row r="1975" spans="1:28" ht="15" customHeight="1" x14ac:dyDescent="0.25">
      <c r="A1975" s="97" t="s">
        <v>2037</v>
      </c>
      <c r="B1975" s="98">
        <v>4</v>
      </c>
      <c r="C1975" s="99" t="s">
        <v>1562</v>
      </c>
      <c r="D1975" s="97" t="s">
        <v>538</v>
      </c>
      <c r="E1975" s="97" t="s">
        <v>4</v>
      </c>
      <c r="F1975" s="100" t="s">
        <v>5</v>
      </c>
      <c r="G1975" s="97" t="s">
        <v>1288</v>
      </c>
      <c r="H1975" s="101">
        <v>43647</v>
      </c>
      <c r="I1975" s="101">
        <v>43748</v>
      </c>
      <c r="J1975" s="102" t="s">
        <v>6</v>
      </c>
      <c r="K1975" s="103" t="s">
        <v>7</v>
      </c>
      <c r="L1975" s="104" t="s">
        <v>8</v>
      </c>
      <c r="M1975" s="105">
        <v>0</v>
      </c>
      <c r="N1975" s="106">
        <v>9</v>
      </c>
      <c r="O1975" s="103" t="s">
        <v>55</v>
      </c>
      <c r="P1975" s="101">
        <v>43748</v>
      </c>
      <c r="Q1975" s="103" t="s">
        <v>25</v>
      </c>
      <c r="R1975" s="106">
        <v>9</v>
      </c>
      <c r="S1975" s="102"/>
      <c r="T1975" s="104"/>
      <c r="U1975" s="102" t="s">
        <v>11</v>
      </c>
      <c r="V1975" s="102" t="s">
        <v>12</v>
      </c>
      <c r="W1975" s="102" t="s">
        <v>13</v>
      </c>
      <c r="X1975" s="102" t="s">
        <v>14</v>
      </c>
      <c r="Y1975" s="108">
        <v>4340</v>
      </c>
      <c r="Z1975" s="108">
        <v>8021101</v>
      </c>
      <c r="AA1975" s="139">
        <v>2.0714973870649835E-6</v>
      </c>
      <c r="AB1975" s="97" t="s">
        <v>2888</v>
      </c>
    </row>
    <row r="1976" spans="1:28" ht="15" customHeight="1" x14ac:dyDescent="0.25">
      <c r="A1976" s="97" t="s">
        <v>2037</v>
      </c>
      <c r="B1976" s="98">
        <v>4</v>
      </c>
      <c r="C1976" s="99" t="s">
        <v>1562</v>
      </c>
      <c r="D1976" s="99" t="s">
        <v>538</v>
      </c>
      <c r="E1976" s="97" t="s">
        <v>4</v>
      </c>
      <c r="F1976" s="100" t="s">
        <v>5</v>
      </c>
      <c r="G1976" s="99" t="s">
        <v>1288</v>
      </c>
      <c r="H1976" s="101">
        <v>43647</v>
      </c>
      <c r="I1976" s="101">
        <v>43760</v>
      </c>
      <c r="J1976" s="102" t="s">
        <v>6</v>
      </c>
      <c r="K1976" s="103" t="s">
        <v>98</v>
      </c>
      <c r="L1976" s="104" t="s">
        <v>2165</v>
      </c>
      <c r="M1976" s="105">
        <v>0</v>
      </c>
      <c r="N1976" s="106">
        <v>15525.78</v>
      </c>
      <c r="O1976" s="103" t="s">
        <v>112</v>
      </c>
      <c r="P1976" s="101">
        <v>43760</v>
      </c>
      <c r="Q1976" s="103" t="s">
        <v>104</v>
      </c>
      <c r="R1976" s="106">
        <v>15525.78</v>
      </c>
      <c r="S1976" s="110"/>
      <c r="T1976" s="104"/>
      <c r="U1976" s="102" t="s">
        <v>11</v>
      </c>
      <c r="V1976" s="102" t="s">
        <v>12</v>
      </c>
      <c r="W1976" s="102" t="s">
        <v>13</v>
      </c>
      <c r="X1976" s="102" t="s">
        <v>14</v>
      </c>
      <c r="Y1976" s="108">
        <v>4300</v>
      </c>
      <c r="Z1976" s="108">
        <v>8021101</v>
      </c>
      <c r="AA1976" s="139">
        <v>5.5339565656170988E-3</v>
      </c>
      <c r="AB1976" s="111" t="s">
        <v>2889</v>
      </c>
    </row>
    <row r="1977" spans="1:28" ht="15" customHeight="1" x14ac:dyDescent="0.25">
      <c r="A1977" s="97" t="s">
        <v>2037</v>
      </c>
      <c r="B1977" s="98">
        <v>4</v>
      </c>
      <c r="C1977" s="99" t="s">
        <v>1562</v>
      </c>
      <c r="D1977" s="99" t="s">
        <v>538</v>
      </c>
      <c r="E1977" s="97" t="s">
        <v>4</v>
      </c>
      <c r="F1977" s="100" t="s">
        <v>5</v>
      </c>
      <c r="G1977" s="99" t="s">
        <v>1288</v>
      </c>
      <c r="H1977" s="101">
        <v>43647</v>
      </c>
      <c r="I1977" s="101">
        <v>43760</v>
      </c>
      <c r="J1977" s="102" t="s">
        <v>6</v>
      </c>
      <c r="K1977" s="103" t="s">
        <v>98</v>
      </c>
      <c r="L1977" s="99" t="s">
        <v>2165</v>
      </c>
      <c r="M1977" s="105">
        <v>0</v>
      </c>
      <c r="N1977" s="106">
        <v>120</v>
      </c>
      <c r="O1977" s="103" t="s">
        <v>112</v>
      </c>
      <c r="P1977" s="101">
        <v>43760</v>
      </c>
      <c r="Q1977" s="103" t="s">
        <v>104</v>
      </c>
      <c r="R1977" s="106">
        <v>120</v>
      </c>
      <c r="S1977" s="110"/>
      <c r="T1977" s="104"/>
      <c r="U1977" s="102" t="s">
        <v>11</v>
      </c>
      <c r="V1977" s="102" t="s">
        <v>12</v>
      </c>
      <c r="W1977" s="102" t="s">
        <v>13</v>
      </c>
      <c r="X1977" s="102" t="s">
        <v>14</v>
      </c>
      <c r="Y1977" s="108">
        <v>4340</v>
      </c>
      <c r="Z1977" s="108">
        <v>8021101</v>
      </c>
      <c r="AA1977" s="139">
        <v>4.277239455113056E-5</v>
      </c>
      <c r="AB1977" s="111" t="s">
        <v>2889</v>
      </c>
    </row>
    <row r="1978" spans="1:28" ht="15" customHeight="1" x14ac:dyDescent="0.25">
      <c r="A1978" s="97" t="s">
        <v>2037</v>
      </c>
      <c r="B1978" s="98">
        <v>4</v>
      </c>
      <c r="C1978" s="99" t="s">
        <v>1562</v>
      </c>
      <c r="D1978" s="99" t="s">
        <v>538</v>
      </c>
      <c r="E1978" s="97" t="s">
        <v>4</v>
      </c>
      <c r="F1978" s="100" t="s">
        <v>5</v>
      </c>
      <c r="G1978" s="99" t="s">
        <v>1288</v>
      </c>
      <c r="H1978" s="101">
        <v>43647</v>
      </c>
      <c r="I1978" s="101">
        <v>43760</v>
      </c>
      <c r="J1978" s="102" t="s">
        <v>6</v>
      </c>
      <c r="K1978" s="103" t="s">
        <v>98</v>
      </c>
      <c r="L1978" s="104" t="s">
        <v>2165</v>
      </c>
      <c r="M1978" s="105">
        <v>0</v>
      </c>
      <c r="N1978" s="106">
        <v>200</v>
      </c>
      <c r="O1978" s="103" t="s">
        <v>112</v>
      </c>
      <c r="P1978" s="101">
        <v>43760</v>
      </c>
      <c r="Q1978" s="103" t="s">
        <v>104</v>
      </c>
      <c r="R1978" s="106">
        <v>200</v>
      </c>
      <c r="S1978" s="110"/>
      <c r="T1978" s="104"/>
      <c r="U1978" s="102" t="s">
        <v>11</v>
      </c>
      <c r="V1978" s="102" t="s">
        <v>12</v>
      </c>
      <c r="W1978" s="102" t="s">
        <v>13</v>
      </c>
      <c r="X1978" s="102" t="s">
        <v>14</v>
      </c>
      <c r="Y1978" s="108">
        <v>4340</v>
      </c>
      <c r="Z1978" s="108">
        <v>8021101</v>
      </c>
      <c r="AA1978" s="139">
        <v>7.1287324251884264E-5</v>
      </c>
      <c r="AB1978" s="111" t="s">
        <v>2889</v>
      </c>
    </row>
    <row r="1979" spans="1:28" ht="15" customHeight="1" x14ac:dyDescent="0.25">
      <c r="A1979" s="97" t="s">
        <v>2037</v>
      </c>
      <c r="B1979" s="98">
        <v>4</v>
      </c>
      <c r="C1979" s="99" t="s">
        <v>1562</v>
      </c>
      <c r="D1979" s="97" t="s">
        <v>538</v>
      </c>
      <c r="E1979" s="97" t="s">
        <v>4</v>
      </c>
      <c r="F1979" s="100" t="s">
        <v>5</v>
      </c>
      <c r="G1979" s="97" t="s">
        <v>1288</v>
      </c>
      <c r="H1979" s="101">
        <v>43647</v>
      </c>
      <c r="I1979" s="101">
        <v>43760</v>
      </c>
      <c r="J1979" s="102" t="s">
        <v>6</v>
      </c>
      <c r="K1979" s="112" t="s">
        <v>98</v>
      </c>
      <c r="L1979" s="99" t="s">
        <v>2165</v>
      </c>
      <c r="M1979" s="105">
        <v>0</v>
      </c>
      <c r="N1979" s="106">
        <v>380</v>
      </c>
      <c r="O1979" s="103" t="s">
        <v>112</v>
      </c>
      <c r="P1979" s="101">
        <v>43760</v>
      </c>
      <c r="Q1979" s="103" t="s">
        <v>104</v>
      </c>
      <c r="R1979" s="106">
        <v>380</v>
      </c>
      <c r="S1979" s="102"/>
      <c r="T1979" s="104"/>
      <c r="U1979" s="102" t="s">
        <v>11</v>
      </c>
      <c r="V1979" s="102" t="s">
        <v>12</v>
      </c>
      <c r="W1979" s="102" t="s">
        <v>13</v>
      </c>
      <c r="X1979" s="102" t="s">
        <v>14</v>
      </c>
      <c r="Y1979" s="113">
        <v>4340</v>
      </c>
      <c r="Z1979" s="108">
        <v>8021101</v>
      </c>
      <c r="AA1979" s="139">
        <v>1.3544591607858011E-4</v>
      </c>
      <c r="AB1979" s="99" t="s">
        <v>2889</v>
      </c>
    </row>
    <row r="1980" spans="1:28" ht="15" customHeight="1" x14ac:dyDescent="0.25">
      <c r="A1980" s="97" t="s">
        <v>2037</v>
      </c>
      <c r="B1980" s="98">
        <v>4</v>
      </c>
      <c r="C1980" s="99" t="s">
        <v>1562</v>
      </c>
      <c r="D1980" s="97" t="s">
        <v>538</v>
      </c>
      <c r="E1980" s="97" t="s">
        <v>4</v>
      </c>
      <c r="F1980" s="100" t="s">
        <v>5</v>
      </c>
      <c r="G1980" s="97" t="s">
        <v>1288</v>
      </c>
      <c r="H1980" s="101">
        <v>43647</v>
      </c>
      <c r="I1980" s="101">
        <v>43760</v>
      </c>
      <c r="J1980" s="102" t="s">
        <v>6</v>
      </c>
      <c r="K1980" s="112" t="s">
        <v>98</v>
      </c>
      <c r="L1980" s="99" t="s">
        <v>2165</v>
      </c>
      <c r="M1980" s="105">
        <v>0</v>
      </c>
      <c r="N1980" s="105">
        <v>465.6</v>
      </c>
      <c r="O1980" s="103" t="s">
        <v>112</v>
      </c>
      <c r="P1980" s="101">
        <v>43760</v>
      </c>
      <c r="Q1980" s="103" t="s">
        <v>104</v>
      </c>
      <c r="R1980" s="106">
        <v>465.6</v>
      </c>
      <c r="S1980" s="102"/>
      <c r="T1980" s="104"/>
      <c r="U1980" s="102" t="s">
        <v>11</v>
      </c>
      <c r="V1980" s="102" t="s">
        <v>12</v>
      </c>
      <c r="W1980" s="102" t="s">
        <v>13</v>
      </c>
      <c r="X1980" s="102" t="s">
        <v>14</v>
      </c>
      <c r="Y1980" s="108">
        <v>4340</v>
      </c>
      <c r="Z1980" s="108">
        <v>8021101</v>
      </c>
      <c r="AA1980" s="139">
        <v>1.6595689085838658E-4</v>
      </c>
      <c r="AB1980" s="99" t="s">
        <v>2889</v>
      </c>
    </row>
    <row r="1981" spans="1:28" ht="15" customHeight="1" x14ac:dyDescent="0.25">
      <c r="A1981" s="97" t="s">
        <v>2037</v>
      </c>
      <c r="B1981" s="98">
        <v>4</v>
      </c>
      <c r="C1981" s="99" t="s">
        <v>1562</v>
      </c>
      <c r="D1981" s="97" t="s">
        <v>538</v>
      </c>
      <c r="E1981" s="97" t="s">
        <v>4</v>
      </c>
      <c r="F1981" s="97" t="s">
        <v>5</v>
      </c>
      <c r="G1981" s="99" t="s">
        <v>1288</v>
      </c>
      <c r="H1981" s="101">
        <v>43647</v>
      </c>
      <c r="I1981" s="101">
        <v>43760</v>
      </c>
      <c r="J1981" s="102" t="s">
        <v>6</v>
      </c>
      <c r="K1981" s="103" t="s">
        <v>98</v>
      </c>
      <c r="L1981" s="104" t="s">
        <v>2165</v>
      </c>
      <c r="M1981" s="105">
        <v>0</v>
      </c>
      <c r="N1981" s="114">
        <v>1281.2</v>
      </c>
      <c r="O1981" s="103" t="s">
        <v>112</v>
      </c>
      <c r="P1981" s="101">
        <v>43760</v>
      </c>
      <c r="Q1981" s="103" t="s">
        <v>104</v>
      </c>
      <c r="R1981" s="106">
        <v>1281.2</v>
      </c>
      <c r="S1981" s="98"/>
      <c r="T1981" s="103"/>
      <c r="U1981" s="102" t="s">
        <v>11</v>
      </c>
      <c r="V1981" s="102" t="s">
        <v>12</v>
      </c>
      <c r="W1981" s="102" t="s">
        <v>13</v>
      </c>
      <c r="X1981" s="102" t="s">
        <v>14</v>
      </c>
      <c r="Y1981" s="113">
        <v>4340</v>
      </c>
      <c r="Z1981" s="113">
        <v>8021101</v>
      </c>
      <c r="AA1981" s="139">
        <v>4.5666659915757061E-4</v>
      </c>
      <c r="AB1981" s="99" t="s">
        <v>2889</v>
      </c>
    </row>
    <row r="1982" spans="1:28" ht="15" customHeight="1" x14ac:dyDescent="0.25">
      <c r="A1982" s="97" t="s">
        <v>2037</v>
      </c>
      <c r="B1982" s="98">
        <v>4</v>
      </c>
      <c r="C1982" s="99" t="s">
        <v>1562</v>
      </c>
      <c r="D1982" s="99" t="s">
        <v>538</v>
      </c>
      <c r="E1982" s="97" t="s">
        <v>4</v>
      </c>
      <c r="F1982" s="100" t="s">
        <v>5</v>
      </c>
      <c r="G1982" s="99" t="s">
        <v>1288</v>
      </c>
      <c r="H1982" s="101">
        <v>43647</v>
      </c>
      <c r="I1982" s="101">
        <v>43760</v>
      </c>
      <c r="J1982" s="102" t="s">
        <v>6</v>
      </c>
      <c r="K1982" s="103" t="s">
        <v>98</v>
      </c>
      <c r="L1982" s="99" t="s">
        <v>2165</v>
      </c>
      <c r="M1982" s="105">
        <v>0</v>
      </c>
      <c r="N1982" s="106">
        <v>60</v>
      </c>
      <c r="O1982" s="103" t="s">
        <v>112</v>
      </c>
      <c r="P1982" s="101">
        <v>43760</v>
      </c>
      <c r="Q1982" s="103" t="s">
        <v>104</v>
      </c>
      <c r="R1982" s="106">
        <v>60</v>
      </c>
      <c r="S1982" s="110"/>
      <c r="T1982" s="104"/>
      <c r="U1982" s="102" t="s">
        <v>11</v>
      </c>
      <c r="V1982" s="102" t="s">
        <v>12</v>
      </c>
      <c r="W1982" s="102" t="s">
        <v>13</v>
      </c>
      <c r="X1982" s="102" t="s">
        <v>14</v>
      </c>
      <c r="Y1982" s="108">
        <v>4340</v>
      </c>
      <c r="Z1982" s="108">
        <v>8021101</v>
      </c>
      <c r="AA1982" s="139">
        <v>2.138619727556528E-5</v>
      </c>
      <c r="AB1982" s="111" t="s">
        <v>2889</v>
      </c>
    </row>
    <row r="1983" spans="1:28" ht="15" customHeight="1" x14ac:dyDescent="0.25">
      <c r="A1983" s="97" t="s">
        <v>2795</v>
      </c>
      <c r="B1983" s="98">
        <v>4</v>
      </c>
      <c r="C1983" s="99" t="s">
        <v>1565</v>
      </c>
      <c r="D1983" s="99" t="s">
        <v>538</v>
      </c>
      <c r="E1983" s="97" t="s">
        <v>4</v>
      </c>
      <c r="F1983" s="100" t="s">
        <v>284</v>
      </c>
      <c r="G1983" s="99" t="s">
        <v>285</v>
      </c>
      <c r="H1983" s="101">
        <v>44378</v>
      </c>
      <c r="I1983" s="101">
        <v>44447</v>
      </c>
      <c r="J1983" s="102" t="s">
        <v>2726</v>
      </c>
      <c r="K1983" s="103"/>
      <c r="L1983" s="104" t="s">
        <v>2929</v>
      </c>
      <c r="M1983" s="105">
        <v>0</v>
      </c>
      <c r="N1983" s="106">
        <v>480</v>
      </c>
      <c r="O1983" s="103">
        <v>100653</v>
      </c>
      <c r="P1983" s="101">
        <v>44447</v>
      </c>
      <c r="Q1983" s="103" t="s">
        <v>2939</v>
      </c>
      <c r="R1983" s="106">
        <v>480</v>
      </c>
      <c r="S1983" s="102"/>
      <c r="T1983" s="104"/>
      <c r="U1983" s="102" t="s">
        <v>11</v>
      </c>
      <c r="V1983" s="102" t="s">
        <v>12</v>
      </c>
      <c r="W1983" s="102" t="s">
        <v>13</v>
      </c>
      <c r="X1983" s="102" t="s">
        <v>14</v>
      </c>
      <c r="Y1983" s="108">
        <v>5800</v>
      </c>
      <c r="Z1983" s="108">
        <v>8021101</v>
      </c>
      <c r="AA1983" s="138">
        <v>2.624141003843273E-4</v>
      </c>
      <c r="AB1983" s="111" t="s">
        <v>2796</v>
      </c>
    </row>
    <row r="1984" spans="1:28" ht="15" customHeight="1" x14ac:dyDescent="0.25">
      <c r="A1984" s="97" t="s">
        <v>2795</v>
      </c>
      <c r="B1984" s="98">
        <v>4</v>
      </c>
      <c r="C1984" s="99" t="s">
        <v>1565</v>
      </c>
      <c r="D1984" s="99" t="s">
        <v>538</v>
      </c>
      <c r="E1984" s="97" t="s">
        <v>4</v>
      </c>
      <c r="F1984" s="100" t="s">
        <v>284</v>
      </c>
      <c r="G1984" s="99" t="s">
        <v>285</v>
      </c>
      <c r="H1984" s="101">
        <v>44378</v>
      </c>
      <c r="I1984" s="101">
        <v>44468</v>
      </c>
      <c r="J1984" s="102" t="s">
        <v>2726</v>
      </c>
      <c r="K1984" s="103"/>
      <c r="L1984" s="104" t="s">
        <v>2929</v>
      </c>
      <c r="M1984" s="105">
        <v>0</v>
      </c>
      <c r="N1984" s="106">
        <v>4800</v>
      </c>
      <c r="O1984" s="103">
        <v>101514</v>
      </c>
      <c r="P1984" s="101">
        <v>44468</v>
      </c>
      <c r="Q1984" s="103" t="s">
        <v>3008</v>
      </c>
      <c r="R1984" s="106">
        <v>4800</v>
      </c>
      <c r="S1984" s="110"/>
      <c r="T1984" s="104"/>
      <c r="U1984" s="102" t="s">
        <v>11</v>
      </c>
      <c r="V1984" s="102" t="s">
        <v>12</v>
      </c>
      <c r="W1984" s="102" t="s">
        <v>13</v>
      </c>
      <c r="X1984" s="102" t="s">
        <v>14</v>
      </c>
      <c r="Y1984" s="108">
        <v>5800</v>
      </c>
      <c r="Z1984" s="108">
        <v>8021101</v>
      </c>
      <c r="AA1984" s="139">
        <v>2.6241410038432733E-3</v>
      </c>
      <c r="AB1984" s="111" t="s">
        <v>2796</v>
      </c>
    </row>
    <row r="1985" spans="1:28" ht="15" customHeight="1" x14ac:dyDescent="0.25">
      <c r="A1985" s="97" t="s">
        <v>2795</v>
      </c>
      <c r="B1985" s="98">
        <v>4</v>
      </c>
      <c r="C1985" s="99" t="s">
        <v>1565</v>
      </c>
      <c r="D1985" s="99" t="s">
        <v>538</v>
      </c>
      <c r="E1985" s="97" t="s">
        <v>4</v>
      </c>
      <c r="F1985" s="100" t="s">
        <v>284</v>
      </c>
      <c r="G1985" s="99" t="s">
        <v>285</v>
      </c>
      <c r="H1985" s="101">
        <v>44378</v>
      </c>
      <c r="I1985" s="101">
        <v>45474</v>
      </c>
      <c r="J1985" s="102" t="s">
        <v>2726</v>
      </c>
      <c r="K1985" s="103" t="s">
        <v>2811</v>
      </c>
      <c r="L1985" s="104" t="s">
        <v>2929</v>
      </c>
      <c r="M1985" s="105">
        <v>64678</v>
      </c>
      <c r="N1985" s="106">
        <v>64678</v>
      </c>
      <c r="O1985" s="103"/>
      <c r="P1985" s="101"/>
      <c r="Q1985" s="103"/>
      <c r="R1985" s="106">
        <v>0</v>
      </c>
      <c r="S1985" s="110"/>
      <c r="T1985" s="104"/>
      <c r="U1985" s="102" t="s">
        <v>11</v>
      </c>
      <c r="V1985" s="102" t="s">
        <v>12</v>
      </c>
      <c r="W1985" s="102" t="s">
        <v>13</v>
      </c>
      <c r="X1985" s="102" t="s">
        <v>14</v>
      </c>
      <c r="Y1985" s="108">
        <v>5800</v>
      </c>
      <c r="Z1985" s="108">
        <v>8021101</v>
      </c>
      <c r="AA1985" s="139">
        <v>0</v>
      </c>
      <c r="AB1985" s="111" t="s">
        <v>2796</v>
      </c>
    </row>
    <row r="1986" spans="1:28" ht="15" customHeight="1" x14ac:dyDescent="0.25">
      <c r="A1986" s="97" t="s">
        <v>2795</v>
      </c>
      <c r="B1986" s="98">
        <v>4</v>
      </c>
      <c r="C1986" s="99" t="s">
        <v>1565</v>
      </c>
      <c r="D1986" s="99" t="s">
        <v>538</v>
      </c>
      <c r="E1986" s="97" t="s">
        <v>4</v>
      </c>
      <c r="F1986" s="100" t="s">
        <v>284</v>
      </c>
      <c r="G1986" s="99" t="s">
        <v>285</v>
      </c>
      <c r="H1986" s="101">
        <v>44502</v>
      </c>
      <c r="I1986" s="101">
        <v>44508</v>
      </c>
      <c r="J1986" s="102" t="s">
        <v>2726</v>
      </c>
      <c r="K1986" s="103" t="s">
        <v>3040</v>
      </c>
      <c r="L1986" s="104" t="s">
        <v>3042</v>
      </c>
      <c r="M1986" s="105">
        <v>0</v>
      </c>
      <c r="N1986" s="106">
        <v>5170</v>
      </c>
      <c r="O1986" s="103">
        <v>102578</v>
      </c>
      <c r="P1986" s="101">
        <v>44508</v>
      </c>
      <c r="Q1986" s="103" t="s">
        <v>3043</v>
      </c>
      <c r="R1986" s="106">
        <v>5170</v>
      </c>
      <c r="S1986" s="110"/>
      <c r="T1986" s="104"/>
      <c r="U1986" s="102" t="s">
        <v>11</v>
      </c>
      <c r="V1986" s="102" t="s">
        <v>12</v>
      </c>
      <c r="W1986" s="102" t="s">
        <v>13</v>
      </c>
      <c r="X1986" s="102" t="s">
        <v>14</v>
      </c>
      <c r="Y1986" s="108">
        <v>5800</v>
      </c>
      <c r="Z1986" s="108">
        <v>8021101</v>
      </c>
      <c r="AA1986" s="139">
        <v>0.1054456455231491</v>
      </c>
      <c r="AB1986" s="111" t="s">
        <v>3096</v>
      </c>
    </row>
    <row r="1987" spans="1:28" ht="15" customHeight="1" x14ac:dyDescent="0.25">
      <c r="A1987" s="97" t="s">
        <v>2039</v>
      </c>
      <c r="B1987" s="98">
        <v>4</v>
      </c>
      <c r="C1987" s="99" t="s">
        <v>1655</v>
      </c>
      <c r="D1987" s="99" t="s">
        <v>538</v>
      </c>
      <c r="E1987" s="97" t="s">
        <v>316</v>
      </c>
      <c r="F1987" s="100" t="s">
        <v>418</v>
      </c>
      <c r="G1987" s="99" t="s">
        <v>3138</v>
      </c>
      <c r="H1987" s="101">
        <v>43845</v>
      </c>
      <c r="I1987" s="101">
        <v>43874</v>
      </c>
      <c r="J1987" s="102" t="s">
        <v>6</v>
      </c>
      <c r="K1987" s="103" t="s">
        <v>571</v>
      </c>
      <c r="L1987" s="104" t="s">
        <v>2218</v>
      </c>
      <c r="M1987" s="105">
        <v>0</v>
      </c>
      <c r="N1987" s="106">
        <v>375</v>
      </c>
      <c r="O1987" s="103" t="s">
        <v>271</v>
      </c>
      <c r="P1987" s="101">
        <v>43874</v>
      </c>
      <c r="Q1987" s="103" t="s">
        <v>623</v>
      </c>
      <c r="R1987" s="106">
        <v>375</v>
      </c>
      <c r="S1987" s="110" t="s">
        <v>1264</v>
      </c>
      <c r="T1987" s="104"/>
      <c r="U1987" s="102" t="s">
        <v>11</v>
      </c>
      <c r="V1987" s="102" t="s">
        <v>12</v>
      </c>
      <c r="W1987" s="102" t="s">
        <v>13</v>
      </c>
      <c r="X1987" s="102" t="s">
        <v>14</v>
      </c>
      <c r="Y1987" s="108">
        <v>6230</v>
      </c>
      <c r="Z1987" s="108">
        <v>8021103</v>
      </c>
      <c r="AA1987" s="139">
        <v>1</v>
      </c>
      <c r="AB1987" s="111" t="s">
        <v>983</v>
      </c>
    </row>
    <row r="1988" spans="1:28" ht="15" customHeight="1" x14ac:dyDescent="0.25">
      <c r="A1988" s="97" t="s">
        <v>2038</v>
      </c>
      <c r="B1988" s="98">
        <v>4</v>
      </c>
      <c r="C1988" s="99" t="s">
        <v>1571</v>
      </c>
      <c r="D1988" s="99" t="s">
        <v>538</v>
      </c>
      <c r="E1988" s="97" t="s">
        <v>1266</v>
      </c>
      <c r="F1988" s="100" t="s">
        <v>395</v>
      </c>
      <c r="G1988" s="99" t="s">
        <v>351</v>
      </c>
      <c r="H1988" s="101">
        <v>43844</v>
      </c>
      <c r="I1988" s="101">
        <v>43977</v>
      </c>
      <c r="J1988" s="102" t="s">
        <v>6</v>
      </c>
      <c r="K1988" s="103"/>
      <c r="L1988" s="104" t="s">
        <v>635</v>
      </c>
      <c r="M1988" s="105">
        <v>0</v>
      </c>
      <c r="N1988" s="106">
        <v>9875</v>
      </c>
      <c r="O1988" s="103">
        <v>27770</v>
      </c>
      <c r="P1988" s="101">
        <v>43977</v>
      </c>
      <c r="Q1988" s="103" t="s">
        <v>843</v>
      </c>
      <c r="R1988" s="106">
        <v>9875</v>
      </c>
      <c r="S1988" s="110" t="s">
        <v>1264</v>
      </c>
      <c r="T1988" s="104"/>
      <c r="U1988" s="102" t="s">
        <v>11</v>
      </c>
      <c r="V1988" s="102" t="s">
        <v>12</v>
      </c>
      <c r="W1988" s="102" t="s">
        <v>13</v>
      </c>
      <c r="X1988" s="102" t="s">
        <v>14</v>
      </c>
      <c r="Y1988" s="108">
        <v>6210</v>
      </c>
      <c r="Z1988" s="108">
        <v>8021103</v>
      </c>
      <c r="AA1988" s="139">
        <v>9.8136645962732916E-2</v>
      </c>
      <c r="AB1988" s="111" t="s">
        <v>1281</v>
      </c>
    </row>
    <row r="1989" spans="1:28" ht="15" customHeight="1" x14ac:dyDescent="0.25">
      <c r="A1989" s="97" t="s">
        <v>2038</v>
      </c>
      <c r="B1989" s="98">
        <v>4</v>
      </c>
      <c r="C1989" s="99" t="s">
        <v>1571</v>
      </c>
      <c r="D1989" s="97" t="s">
        <v>538</v>
      </c>
      <c r="E1989" s="97" t="s">
        <v>1266</v>
      </c>
      <c r="F1989" s="100" t="s">
        <v>395</v>
      </c>
      <c r="G1989" s="97" t="s">
        <v>351</v>
      </c>
      <c r="H1989" s="101">
        <v>43844</v>
      </c>
      <c r="I1989" s="101">
        <v>44001</v>
      </c>
      <c r="J1989" s="102" t="s">
        <v>6</v>
      </c>
      <c r="K1989" s="103"/>
      <c r="L1989" s="104" t="s">
        <v>635</v>
      </c>
      <c r="M1989" s="105">
        <v>0</v>
      </c>
      <c r="N1989" s="106">
        <v>9875</v>
      </c>
      <c r="O1989" s="103">
        <v>27839</v>
      </c>
      <c r="P1989" s="101">
        <v>44001</v>
      </c>
      <c r="Q1989" s="103" t="s">
        <v>919</v>
      </c>
      <c r="R1989" s="106">
        <v>9875</v>
      </c>
      <c r="S1989" s="102" t="s">
        <v>1264</v>
      </c>
      <c r="T1989" s="104"/>
      <c r="U1989" s="102" t="s">
        <v>11</v>
      </c>
      <c r="V1989" s="102" t="s">
        <v>12</v>
      </c>
      <c r="W1989" s="102" t="s">
        <v>13</v>
      </c>
      <c r="X1989" s="102" t="s">
        <v>14</v>
      </c>
      <c r="Y1989" s="108">
        <v>6210</v>
      </c>
      <c r="Z1989" s="108">
        <v>8021103</v>
      </c>
      <c r="AA1989" s="139">
        <v>9.8136645962732916E-2</v>
      </c>
      <c r="AB1989" s="97" t="s">
        <v>1281</v>
      </c>
    </row>
    <row r="1990" spans="1:28" ht="15" customHeight="1" x14ac:dyDescent="0.25">
      <c r="A1990" s="97" t="s">
        <v>2038</v>
      </c>
      <c r="B1990" s="98">
        <v>4</v>
      </c>
      <c r="C1990" s="99" t="s">
        <v>1571</v>
      </c>
      <c r="D1990" s="99" t="s">
        <v>538</v>
      </c>
      <c r="E1990" s="97" t="s">
        <v>1266</v>
      </c>
      <c r="F1990" s="100" t="s">
        <v>395</v>
      </c>
      <c r="G1990" s="97" t="s">
        <v>351</v>
      </c>
      <c r="H1990" s="101">
        <v>43844</v>
      </c>
      <c r="I1990" s="101">
        <v>44118</v>
      </c>
      <c r="J1990" s="102" t="s">
        <v>1051</v>
      </c>
      <c r="K1990" s="103"/>
      <c r="L1990" s="97" t="s">
        <v>635</v>
      </c>
      <c r="M1990" s="105">
        <v>0</v>
      </c>
      <c r="N1990" s="106">
        <v>7900</v>
      </c>
      <c r="O1990" s="103">
        <v>27976</v>
      </c>
      <c r="P1990" s="101">
        <v>44118</v>
      </c>
      <c r="Q1990" s="103" t="s">
        <v>1316</v>
      </c>
      <c r="R1990" s="106">
        <v>7900</v>
      </c>
      <c r="S1990" s="102" t="s">
        <v>1264</v>
      </c>
      <c r="T1990" s="104"/>
      <c r="U1990" s="102" t="s">
        <v>11</v>
      </c>
      <c r="V1990" s="102" t="s">
        <v>12</v>
      </c>
      <c r="W1990" s="102" t="s">
        <v>13</v>
      </c>
      <c r="X1990" s="102" t="s">
        <v>14</v>
      </c>
      <c r="Y1990" s="108">
        <v>6210</v>
      </c>
      <c r="Z1990" s="108">
        <v>8021103</v>
      </c>
      <c r="AA1990" s="139">
        <v>7.8509316770186341E-2</v>
      </c>
      <c r="AB1990" s="99" t="s">
        <v>1281</v>
      </c>
    </row>
    <row r="1991" spans="1:28" ht="15" customHeight="1" x14ac:dyDescent="0.25">
      <c r="A1991" s="97" t="s">
        <v>2038</v>
      </c>
      <c r="B1991" s="98">
        <v>4</v>
      </c>
      <c r="C1991" s="99" t="s">
        <v>1571</v>
      </c>
      <c r="D1991" s="99" t="s">
        <v>538</v>
      </c>
      <c r="E1991" s="97" t="s">
        <v>1266</v>
      </c>
      <c r="F1991" s="100" t="s">
        <v>395</v>
      </c>
      <c r="G1991" s="99" t="s">
        <v>351</v>
      </c>
      <c r="H1991" s="101">
        <v>43844</v>
      </c>
      <c r="I1991" s="101">
        <v>44342</v>
      </c>
      <c r="J1991" s="102" t="s">
        <v>1051</v>
      </c>
      <c r="K1991" s="103"/>
      <c r="L1991" s="104" t="s">
        <v>635</v>
      </c>
      <c r="M1991" s="105">
        <v>0</v>
      </c>
      <c r="N1991" s="106">
        <v>1975</v>
      </c>
      <c r="O1991" s="103">
        <v>28601</v>
      </c>
      <c r="P1991" s="101">
        <v>44342</v>
      </c>
      <c r="Q1991" s="103" t="s">
        <v>2570</v>
      </c>
      <c r="R1991" s="106">
        <v>1975</v>
      </c>
      <c r="S1991" s="110" t="s">
        <v>1264</v>
      </c>
      <c r="T1991" s="104"/>
      <c r="U1991" s="102" t="s">
        <v>11</v>
      </c>
      <c r="V1991" s="102" t="s">
        <v>12</v>
      </c>
      <c r="W1991" s="102" t="s">
        <v>13</v>
      </c>
      <c r="X1991" s="102" t="s">
        <v>14</v>
      </c>
      <c r="Y1991" s="108">
        <v>6210</v>
      </c>
      <c r="Z1991" s="108">
        <v>8021103</v>
      </c>
      <c r="AA1991" s="139">
        <v>1.9627329192546585E-2</v>
      </c>
      <c r="AB1991" s="111" t="s">
        <v>1281</v>
      </c>
    </row>
    <row r="1992" spans="1:28" ht="15" customHeight="1" x14ac:dyDescent="0.25">
      <c r="A1992" s="97" t="s">
        <v>2038</v>
      </c>
      <c r="B1992" s="98">
        <v>4</v>
      </c>
      <c r="C1992" s="99" t="s">
        <v>1571</v>
      </c>
      <c r="D1992" s="99" t="s">
        <v>538</v>
      </c>
      <c r="E1992" s="97" t="s">
        <v>1266</v>
      </c>
      <c r="F1992" s="100" t="s">
        <v>395</v>
      </c>
      <c r="G1992" s="99" t="s">
        <v>351</v>
      </c>
      <c r="H1992" s="101">
        <v>43844</v>
      </c>
      <c r="I1992" s="101">
        <v>45138</v>
      </c>
      <c r="J1992" s="102" t="s">
        <v>2726</v>
      </c>
      <c r="K1992" s="103" t="s">
        <v>562</v>
      </c>
      <c r="L1992" s="104" t="s">
        <v>635</v>
      </c>
      <c r="M1992" s="105">
        <v>9875</v>
      </c>
      <c r="N1992" s="106">
        <v>9875</v>
      </c>
      <c r="O1992" s="103"/>
      <c r="P1992" s="101"/>
      <c r="Q1992" s="103"/>
      <c r="R1992" s="106">
        <v>0</v>
      </c>
      <c r="S1992" s="110" t="s">
        <v>1264</v>
      </c>
      <c r="T1992" s="104"/>
      <c r="U1992" s="102" t="s">
        <v>11</v>
      </c>
      <c r="V1992" s="102" t="s">
        <v>12</v>
      </c>
      <c r="W1992" s="102" t="s">
        <v>13</v>
      </c>
      <c r="X1992" s="102" t="s">
        <v>14</v>
      </c>
      <c r="Y1992" s="108">
        <v>6210</v>
      </c>
      <c r="Z1992" s="108">
        <v>8021103</v>
      </c>
      <c r="AA1992" s="139">
        <v>0</v>
      </c>
      <c r="AB1992" s="111" t="s">
        <v>1281</v>
      </c>
    </row>
    <row r="1993" spans="1:28" ht="15" customHeight="1" x14ac:dyDescent="0.25">
      <c r="A1993" s="97" t="s">
        <v>2043</v>
      </c>
      <c r="B1993" s="98">
        <v>4</v>
      </c>
      <c r="C1993" s="99" t="s">
        <v>1562</v>
      </c>
      <c r="D1993" s="99" t="s">
        <v>462</v>
      </c>
      <c r="E1993" s="97" t="s">
        <v>4</v>
      </c>
      <c r="F1993" s="100" t="s">
        <v>5</v>
      </c>
      <c r="G1993" s="99" t="s">
        <v>1288</v>
      </c>
      <c r="H1993" s="101">
        <v>43647</v>
      </c>
      <c r="I1993" s="101">
        <v>43748</v>
      </c>
      <c r="J1993" s="102" t="s">
        <v>6</v>
      </c>
      <c r="K1993" s="103" t="s">
        <v>7</v>
      </c>
      <c r="L1993" s="104" t="s">
        <v>8</v>
      </c>
      <c r="M1993" s="105">
        <v>0</v>
      </c>
      <c r="N1993" s="106">
        <v>5068.92</v>
      </c>
      <c r="O1993" s="103" t="s">
        <v>35</v>
      </c>
      <c r="P1993" s="101">
        <v>43748</v>
      </c>
      <c r="Q1993" s="103" t="s">
        <v>25</v>
      </c>
      <c r="R1993" s="106">
        <v>5068.92</v>
      </c>
      <c r="S1993" s="110"/>
      <c r="T1993" s="104"/>
      <c r="U1993" s="102" t="s">
        <v>11</v>
      </c>
      <c r="V1993" s="102" t="s">
        <v>12</v>
      </c>
      <c r="W1993" s="102" t="s">
        <v>13</v>
      </c>
      <c r="X1993" s="102" t="s">
        <v>14</v>
      </c>
      <c r="Y1993" s="108">
        <v>4300</v>
      </c>
      <c r="Z1993" s="108">
        <v>9311101</v>
      </c>
      <c r="AA1993" s="139">
        <v>1.1666949483601595E-3</v>
      </c>
      <c r="AB1993" s="111" t="s">
        <v>2890</v>
      </c>
    </row>
    <row r="1994" spans="1:28" ht="15" customHeight="1" x14ac:dyDescent="0.25">
      <c r="A1994" s="97" t="s">
        <v>2043</v>
      </c>
      <c r="B1994" s="98">
        <v>4</v>
      </c>
      <c r="C1994" s="99" t="s">
        <v>1562</v>
      </c>
      <c r="D1994" s="99" t="s">
        <v>462</v>
      </c>
      <c r="E1994" s="97" t="s">
        <v>4</v>
      </c>
      <c r="F1994" s="100" t="s">
        <v>5</v>
      </c>
      <c r="G1994" s="99" t="s">
        <v>1288</v>
      </c>
      <c r="H1994" s="101">
        <v>43647</v>
      </c>
      <c r="I1994" s="101">
        <v>43748</v>
      </c>
      <c r="J1994" s="102" t="s">
        <v>6</v>
      </c>
      <c r="K1994" s="103" t="s">
        <v>7</v>
      </c>
      <c r="L1994" s="104" t="s">
        <v>8</v>
      </c>
      <c r="M1994" s="105">
        <v>0</v>
      </c>
      <c r="N1994" s="106">
        <v>151.32</v>
      </c>
      <c r="O1994" s="103" t="s">
        <v>35</v>
      </c>
      <c r="P1994" s="101">
        <v>43748</v>
      </c>
      <c r="Q1994" s="103" t="s">
        <v>25</v>
      </c>
      <c r="R1994" s="106">
        <v>151.32</v>
      </c>
      <c r="S1994" s="110"/>
      <c r="T1994" s="104"/>
      <c r="U1994" s="102" t="s">
        <v>11</v>
      </c>
      <c r="V1994" s="102" t="s">
        <v>12</v>
      </c>
      <c r="W1994" s="102" t="s">
        <v>13</v>
      </c>
      <c r="X1994" s="102" t="s">
        <v>14</v>
      </c>
      <c r="Y1994" s="108">
        <v>4340</v>
      </c>
      <c r="Z1994" s="108">
        <v>9311101</v>
      </c>
      <c r="AA1994" s="139">
        <v>3.4828776067852586E-5</v>
      </c>
      <c r="AB1994" s="111" t="s">
        <v>2890</v>
      </c>
    </row>
    <row r="1995" spans="1:28" ht="15" customHeight="1" x14ac:dyDescent="0.25">
      <c r="A1995" s="97" t="s">
        <v>2043</v>
      </c>
      <c r="B1995" s="98">
        <v>4</v>
      </c>
      <c r="C1995" s="99" t="s">
        <v>1562</v>
      </c>
      <c r="D1995" s="99" t="s">
        <v>462</v>
      </c>
      <c r="E1995" s="97" t="s">
        <v>4</v>
      </c>
      <c r="F1995" s="100" t="s">
        <v>5</v>
      </c>
      <c r="G1995" s="99" t="s">
        <v>1288</v>
      </c>
      <c r="H1995" s="101">
        <v>43647</v>
      </c>
      <c r="I1995" s="101">
        <v>43748</v>
      </c>
      <c r="J1995" s="102" t="s">
        <v>6</v>
      </c>
      <c r="K1995" s="103" t="s">
        <v>7</v>
      </c>
      <c r="L1995" s="104" t="s">
        <v>8</v>
      </c>
      <c r="M1995" s="105">
        <v>0</v>
      </c>
      <c r="N1995" s="106">
        <v>123.5</v>
      </c>
      <c r="O1995" s="103" t="s">
        <v>35</v>
      </c>
      <c r="P1995" s="101">
        <v>43748</v>
      </c>
      <c r="Q1995" s="103" t="s">
        <v>25</v>
      </c>
      <c r="R1995" s="106">
        <v>123.5</v>
      </c>
      <c r="S1995" s="110"/>
      <c r="T1995" s="104"/>
      <c r="U1995" s="102" t="s">
        <v>11</v>
      </c>
      <c r="V1995" s="102" t="s">
        <v>12</v>
      </c>
      <c r="W1995" s="102" t="s">
        <v>13</v>
      </c>
      <c r="X1995" s="102" t="s">
        <v>14</v>
      </c>
      <c r="Y1995" s="108">
        <v>4340</v>
      </c>
      <c r="Z1995" s="108">
        <v>9311101</v>
      </c>
      <c r="AA1995" s="139">
        <v>2.8425547478058385E-5</v>
      </c>
      <c r="AB1995" s="111" t="s">
        <v>2890</v>
      </c>
    </row>
    <row r="1996" spans="1:28" ht="15" customHeight="1" x14ac:dyDescent="0.25">
      <c r="A1996" s="97" t="s">
        <v>2043</v>
      </c>
      <c r="B1996" s="98">
        <v>4</v>
      </c>
      <c r="C1996" s="99" t="s">
        <v>1562</v>
      </c>
      <c r="D1996" s="99" t="s">
        <v>462</v>
      </c>
      <c r="E1996" s="97" t="s">
        <v>4</v>
      </c>
      <c r="F1996" s="100" t="s">
        <v>5</v>
      </c>
      <c r="G1996" s="99" t="s">
        <v>1288</v>
      </c>
      <c r="H1996" s="101">
        <v>43647</v>
      </c>
      <c r="I1996" s="101">
        <v>43748</v>
      </c>
      <c r="J1996" s="102" t="s">
        <v>6</v>
      </c>
      <c r="K1996" s="103" t="s">
        <v>7</v>
      </c>
      <c r="L1996" s="104" t="s">
        <v>8</v>
      </c>
      <c r="M1996" s="105">
        <v>0</v>
      </c>
      <c r="N1996" s="106">
        <v>65</v>
      </c>
      <c r="O1996" s="103" t="s">
        <v>35</v>
      </c>
      <c r="P1996" s="101">
        <v>43748</v>
      </c>
      <c r="Q1996" s="103" t="s">
        <v>25</v>
      </c>
      <c r="R1996" s="106">
        <v>65</v>
      </c>
      <c r="S1996" s="110"/>
      <c r="T1996" s="104"/>
      <c r="U1996" s="102" t="s">
        <v>11</v>
      </c>
      <c r="V1996" s="102" t="s">
        <v>12</v>
      </c>
      <c r="W1996" s="102" t="s">
        <v>13</v>
      </c>
      <c r="X1996" s="102" t="s">
        <v>14</v>
      </c>
      <c r="Y1996" s="108">
        <v>4340</v>
      </c>
      <c r="Z1996" s="108">
        <v>9311101</v>
      </c>
      <c r="AA1996" s="139">
        <v>1.4960814462135991E-5</v>
      </c>
      <c r="AB1996" s="111" t="s">
        <v>2890</v>
      </c>
    </row>
    <row r="1997" spans="1:28" ht="15" customHeight="1" x14ac:dyDescent="0.25">
      <c r="A1997" s="97" t="s">
        <v>2043</v>
      </c>
      <c r="B1997" s="98">
        <v>4</v>
      </c>
      <c r="C1997" s="99" t="s">
        <v>1562</v>
      </c>
      <c r="D1997" s="99" t="s">
        <v>462</v>
      </c>
      <c r="E1997" s="97" t="s">
        <v>4</v>
      </c>
      <c r="F1997" s="100" t="s">
        <v>5</v>
      </c>
      <c r="G1997" s="99" t="s">
        <v>1288</v>
      </c>
      <c r="H1997" s="101">
        <v>43647</v>
      </c>
      <c r="I1997" s="101">
        <v>43748</v>
      </c>
      <c r="J1997" s="102" t="s">
        <v>6</v>
      </c>
      <c r="K1997" s="103" t="s">
        <v>7</v>
      </c>
      <c r="L1997" s="104" t="s">
        <v>8</v>
      </c>
      <c r="M1997" s="105">
        <v>0</v>
      </c>
      <c r="N1997" s="106">
        <v>39</v>
      </c>
      <c r="O1997" s="103" t="s">
        <v>35</v>
      </c>
      <c r="P1997" s="101">
        <v>43748</v>
      </c>
      <c r="Q1997" s="103" t="s">
        <v>25</v>
      </c>
      <c r="R1997" s="106">
        <v>39</v>
      </c>
      <c r="S1997" s="110"/>
      <c r="T1997" s="104"/>
      <c r="U1997" s="102" t="s">
        <v>11</v>
      </c>
      <c r="V1997" s="102" t="s">
        <v>12</v>
      </c>
      <c r="W1997" s="102" t="s">
        <v>13</v>
      </c>
      <c r="X1997" s="102" t="s">
        <v>14</v>
      </c>
      <c r="Y1997" s="108">
        <v>4340</v>
      </c>
      <c r="Z1997" s="108">
        <v>9311101</v>
      </c>
      <c r="AA1997" s="139">
        <v>8.9764886772815951E-6</v>
      </c>
      <c r="AB1997" s="111" t="s">
        <v>2890</v>
      </c>
    </row>
    <row r="1998" spans="1:28" ht="15" customHeight="1" x14ac:dyDescent="0.25">
      <c r="A1998" s="97" t="s">
        <v>2043</v>
      </c>
      <c r="B1998" s="98">
        <v>4</v>
      </c>
      <c r="C1998" s="99" t="s">
        <v>1562</v>
      </c>
      <c r="D1998" s="99" t="s">
        <v>462</v>
      </c>
      <c r="E1998" s="97" t="s">
        <v>4</v>
      </c>
      <c r="F1998" s="100" t="s">
        <v>5</v>
      </c>
      <c r="G1998" s="99" t="s">
        <v>1288</v>
      </c>
      <c r="H1998" s="101">
        <v>43647</v>
      </c>
      <c r="I1998" s="101">
        <v>43748</v>
      </c>
      <c r="J1998" s="102" t="s">
        <v>6</v>
      </c>
      <c r="K1998" s="103" t="s">
        <v>7</v>
      </c>
      <c r="L1998" s="104" t="s">
        <v>8</v>
      </c>
      <c r="M1998" s="105">
        <v>0</v>
      </c>
      <c r="N1998" s="106">
        <v>19.5</v>
      </c>
      <c r="O1998" s="103" t="s">
        <v>35</v>
      </c>
      <c r="P1998" s="101">
        <v>43748</v>
      </c>
      <c r="Q1998" s="103" t="s">
        <v>25</v>
      </c>
      <c r="R1998" s="106">
        <v>19.5</v>
      </c>
      <c r="S1998" s="110"/>
      <c r="T1998" s="104"/>
      <c r="U1998" s="102" t="s">
        <v>11</v>
      </c>
      <c r="V1998" s="102" t="s">
        <v>12</v>
      </c>
      <c r="W1998" s="102" t="s">
        <v>13</v>
      </c>
      <c r="X1998" s="102" t="s">
        <v>14</v>
      </c>
      <c r="Y1998" s="108">
        <v>4340</v>
      </c>
      <c r="Z1998" s="108">
        <v>9311101</v>
      </c>
      <c r="AA1998" s="139">
        <v>4.4882443386407976E-6</v>
      </c>
      <c r="AB1998" s="111" t="s">
        <v>2890</v>
      </c>
    </row>
    <row r="1999" spans="1:28" ht="15" customHeight="1" x14ac:dyDescent="0.25">
      <c r="A1999" s="97" t="s">
        <v>2043</v>
      </c>
      <c r="B1999" s="98">
        <v>4</v>
      </c>
      <c r="C1999" s="99" t="s">
        <v>1562</v>
      </c>
      <c r="D1999" s="99" t="s">
        <v>462</v>
      </c>
      <c r="E1999" s="97" t="s">
        <v>4</v>
      </c>
      <c r="F1999" s="100" t="s">
        <v>5</v>
      </c>
      <c r="G1999" s="99" t="s">
        <v>1288</v>
      </c>
      <c r="H1999" s="101">
        <v>43647</v>
      </c>
      <c r="I1999" s="101">
        <v>43748</v>
      </c>
      <c r="J1999" s="102" t="s">
        <v>6</v>
      </c>
      <c r="K1999" s="103" t="s">
        <v>7</v>
      </c>
      <c r="L1999" s="104" t="s">
        <v>8</v>
      </c>
      <c r="M1999" s="105">
        <v>0</v>
      </c>
      <c r="N1999" s="106">
        <v>416.39</v>
      </c>
      <c r="O1999" s="103" t="s">
        <v>35</v>
      </c>
      <c r="P1999" s="101">
        <v>43748</v>
      </c>
      <c r="Q1999" s="103" t="s">
        <v>25</v>
      </c>
      <c r="R1999" s="106">
        <v>416.39</v>
      </c>
      <c r="S1999" s="110"/>
      <c r="T1999" s="104"/>
      <c r="U1999" s="102" t="s">
        <v>11</v>
      </c>
      <c r="V1999" s="102" t="s">
        <v>12</v>
      </c>
      <c r="W1999" s="102" t="s">
        <v>13</v>
      </c>
      <c r="X1999" s="102" t="s">
        <v>14</v>
      </c>
      <c r="Y1999" s="108">
        <v>4340</v>
      </c>
      <c r="Z1999" s="108">
        <v>9311101</v>
      </c>
      <c r="AA1999" s="139">
        <v>9.583897744444316E-5</v>
      </c>
      <c r="AB1999" s="111" t="s">
        <v>2890</v>
      </c>
    </row>
    <row r="2000" spans="1:28" ht="15" customHeight="1" x14ac:dyDescent="0.25">
      <c r="A2000" s="97" t="s">
        <v>2043</v>
      </c>
      <c r="B2000" s="98">
        <v>4</v>
      </c>
      <c r="C2000" s="99" t="s">
        <v>1562</v>
      </c>
      <c r="D2000" s="99" t="s">
        <v>462</v>
      </c>
      <c r="E2000" s="97" t="s">
        <v>4</v>
      </c>
      <c r="F2000" s="100" t="s">
        <v>5</v>
      </c>
      <c r="G2000" s="99" t="s">
        <v>1288</v>
      </c>
      <c r="H2000" s="101">
        <v>43647</v>
      </c>
      <c r="I2000" s="101">
        <v>43781</v>
      </c>
      <c r="J2000" s="102" t="s">
        <v>6</v>
      </c>
      <c r="K2000" s="103" t="s">
        <v>7</v>
      </c>
      <c r="L2000" s="99" t="s">
        <v>8</v>
      </c>
      <c r="M2000" s="105">
        <v>0</v>
      </c>
      <c r="N2000" s="106">
        <v>7798.34</v>
      </c>
      <c r="O2000" s="103" t="s">
        <v>479</v>
      </c>
      <c r="P2000" s="101">
        <v>43781</v>
      </c>
      <c r="Q2000" s="103" t="s">
        <v>480</v>
      </c>
      <c r="R2000" s="106">
        <v>7798.34</v>
      </c>
      <c r="S2000" s="110"/>
      <c r="T2000" s="104"/>
      <c r="U2000" s="102" t="s">
        <v>11</v>
      </c>
      <c r="V2000" s="102" t="s">
        <v>12</v>
      </c>
      <c r="W2000" s="102" t="s">
        <v>13</v>
      </c>
      <c r="X2000" s="102" t="s">
        <v>14</v>
      </c>
      <c r="Y2000" s="108">
        <v>4300</v>
      </c>
      <c r="Z2000" s="108">
        <v>9311101</v>
      </c>
      <c r="AA2000" s="139">
        <v>1.7949156592715937E-3</v>
      </c>
      <c r="AB2000" s="111" t="s">
        <v>2890</v>
      </c>
    </row>
    <row r="2001" spans="1:28" ht="15" customHeight="1" x14ac:dyDescent="0.25">
      <c r="A2001" s="97" t="s">
        <v>2043</v>
      </c>
      <c r="B2001" s="98">
        <v>4</v>
      </c>
      <c r="C2001" s="99" t="s">
        <v>1562</v>
      </c>
      <c r="D2001" s="97" t="s">
        <v>462</v>
      </c>
      <c r="E2001" s="97" t="s">
        <v>4</v>
      </c>
      <c r="F2001" s="100" t="s">
        <v>5</v>
      </c>
      <c r="G2001" s="97" t="s">
        <v>1288</v>
      </c>
      <c r="H2001" s="101">
        <v>43647</v>
      </c>
      <c r="I2001" s="101">
        <v>43781</v>
      </c>
      <c r="J2001" s="102" t="s">
        <v>6</v>
      </c>
      <c r="K2001" s="103" t="s">
        <v>7</v>
      </c>
      <c r="L2001" s="104" t="s">
        <v>8</v>
      </c>
      <c r="M2001" s="105">
        <v>0</v>
      </c>
      <c r="N2001" s="106">
        <v>190</v>
      </c>
      <c r="O2001" s="103" t="s">
        <v>479</v>
      </c>
      <c r="P2001" s="101">
        <v>43781</v>
      </c>
      <c r="Q2001" s="103" t="s">
        <v>480</v>
      </c>
      <c r="R2001" s="106">
        <v>190</v>
      </c>
      <c r="S2001" s="102"/>
      <c r="T2001" s="104"/>
      <c r="U2001" s="102" t="s">
        <v>11</v>
      </c>
      <c r="V2001" s="102" t="s">
        <v>12</v>
      </c>
      <c r="W2001" s="102" t="s">
        <v>13</v>
      </c>
      <c r="X2001" s="102" t="s">
        <v>14</v>
      </c>
      <c r="Y2001" s="108">
        <v>4340</v>
      </c>
      <c r="Z2001" s="108">
        <v>9311101</v>
      </c>
      <c r="AA2001" s="139">
        <v>4.3731611504705202E-5</v>
      </c>
      <c r="AB2001" s="99" t="s">
        <v>2890</v>
      </c>
    </row>
    <row r="2002" spans="1:28" ht="15" customHeight="1" x14ac:dyDescent="0.25">
      <c r="A2002" s="97" t="s">
        <v>2043</v>
      </c>
      <c r="B2002" s="98">
        <v>4</v>
      </c>
      <c r="C2002" s="99" t="s">
        <v>1562</v>
      </c>
      <c r="D2002" s="97" t="s">
        <v>462</v>
      </c>
      <c r="E2002" s="97" t="s">
        <v>4</v>
      </c>
      <c r="F2002" s="100" t="s">
        <v>5</v>
      </c>
      <c r="G2002" s="97" t="s">
        <v>1288</v>
      </c>
      <c r="H2002" s="101">
        <v>43647</v>
      </c>
      <c r="I2002" s="101">
        <v>43781</v>
      </c>
      <c r="J2002" s="102" t="s">
        <v>6</v>
      </c>
      <c r="K2002" s="103" t="s">
        <v>7</v>
      </c>
      <c r="L2002" s="104" t="s">
        <v>8</v>
      </c>
      <c r="M2002" s="105">
        <v>0</v>
      </c>
      <c r="N2002" s="106">
        <v>100</v>
      </c>
      <c r="O2002" s="103" t="s">
        <v>479</v>
      </c>
      <c r="P2002" s="101">
        <v>43781</v>
      </c>
      <c r="Q2002" s="103" t="s">
        <v>480</v>
      </c>
      <c r="R2002" s="106">
        <v>100</v>
      </c>
      <c r="S2002" s="102"/>
      <c r="T2002" s="104"/>
      <c r="U2002" s="102" t="s">
        <v>11</v>
      </c>
      <c r="V2002" s="102" t="s">
        <v>12</v>
      </c>
      <c r="W2002" s="102" t="s">
        <v>13</v>
      </c>
      <c r="X2002" s="102" t="s">
        <v>14</v>
      </c>
      <c r="Y2002" s="108">
        <v>4340</v>
      </c>
      <c r="Z2002" s="108">
        <v>9311101</v>
      </c>
      <c r="AA2002" s="139">
        <v>2.301663763405537E-5</v>
      </c>
      <c r="AB2002" s="99" t="s">
        <v>2890</v>
      </c>
    </row>
    <row r="2003" spans="1:28" ht="15" customHeight="1" x14ac:dyDescent="0.25">
      <c r="A2003" s="97" t="s">
        <v>2043</v>
      </c>
      <c r="B2003" s="98">
        <v>4</v>
      </c>
      <c r="C2003" s="99" t="s">
        <v>1562</v>
      </c>
      <c r="D2003" s="97" t="s">
        <v>462</v>
      </c>
      <c r="E2003" s="97" t="s">
        <v>4</v>
      </c>
      <c r="F2003" s="100" t="s">
        <v>5</v>
      </c>
      <c r="G2003" s="97" t="s">
        <v>1288</v>
      </c>
      <c r="H2003" s="101">
        <v>43647</v>
      </c>
      <c r="I2003" s="101">
        <v>43781</v>
      </c>
      <c r="J2003" s="102" t="s">
        <v>6</v>
      </c>
      <c r="K2003" s="103" t="s">
        <v>7</v>
      </c>
      <c r="L2003" s="104" t="s">
        <v>8</v>
      </c>
      <c r="M2003" s="105">
        <v>0</v>
      </c>
      <c r="N2003" s="106">
        <v>60</v>
      </c>
      <c r="O2003" s="103" t="s">
        <v>479</v>
      </c>
      <c r="P2003" s="101">
        <v>43781</v>
      </c>
      <c r="Q2003" s="103" t="s">
        <v>480</v>
      </c>
      <c r="R2003" s="106">
        <v>60</v>
      </c>
      <c r="S2003" s="102"/>
      <c r="T2003" s="104"/>
      <c r="U2003" s="102" t="s">
        <v>11</v>
      </c>
      <c r="V2003" s="102" t="s">
        <v>12</v>
      </c>
      <c r="W2003" s="102" t="s">
        <v>13</v>
      </c>
      <c r="X2003" s="102" t="s">
        <v>14</v>
      </c>
      <c r="Y2003" s="108">
        <v>4340</v>
      </c>
      <c r="Z2003" s="108">
        <v>9311101</v>
      </c>
      <c r="AA2003" s="139">
        <v>1.3809982580433222E-5</v>
      </c>
      <c r="AB2003" s="99" t="s">
        <v>2890</v>
      </c>
    </row>
    <row r="2004" spans="1:28" ht="15" customHeight="1" x14ac:dyDescent="0.25">
      <c r="A2004" s="97" t="s">
        <v>2043</v>
      </c>
      <c r="B2004" s="98">
        <v>4</v>
      </c>
      <c r="C2004" s="99" t="s">
        <v>1562</v>
      </c>
      <c r="D2004" s="97" t="s">
        <v>462</v>
      </c>
      <c r="E2004" s="97" t="s">
        <v>4</v>
      </c>
      <c r="F2004" s="100" t="s">
        <v>5</v>
      </c>
      <c r="G2004" s="97" t="s">
        <v>1288</v>
      </c>
      <c r="H2004" s="101">
        <v>43647</v>
      </c>
      <c r="I2004" s="101">
        <v>43781</v>
      </c>
      <c r="J2004" s="102" t="s">
        <v>6</v>
      </c>
      <c r="K2004" s="103" t="s">
        <v>7</v>
      </c>
      <c r="L2004" s="104" t="s">
        <v>8</v>
      </c>
      <c r="M2004" s="105">
        <v>0</v>
      </c>
      <c r="N2004" s="106">
        <v>30</v>
      </c>
      <c r="O2004" s="103" t="s">
        <v>479</v>
      </c>
      <c r="P2004" s="101">
        <v>43781</v>
      </c>
      <c r="Q2004" s="103" t="s">
        <v>480</v>
      </c>
      <c r="R2004" s="106">
        <v>30</v>
      </c>
      <c r="S2004" s="102"/>
      <c r="T2004" s="104"/>
      <c r="U2004" s="102" t="s">
        <v>11</v>
      </c>
      <c r="V2004" s="102" t="s">
        <v>12</v>
      </c>
      <c r="W2004" s="102" t="s">
        <v>13</v>
      </c>
      <c r="X2004" s="102" t="s">
        <v>14</v>
      </c>
      <c r="Y2004" s="108">
        <v>4340</v>
      </c>
      <c r="Z2004" s="108">
        <v>9311101</v>
      </c>
      <c r="AA2004" s="139">
        <v>6.9049912902166112E-6</v>
      </c>
      <c r="AB2004" s="99" t="s">
        <v>2890</v>
      </c>
    </row>
    <row r="2005" spans="1:28" ht="15" customHeight="1" x14ac:dyDescent="0.25">
      <c r="A2005" s="97" t="s">
        <v>2043</v>
      </c>
      <c r="B2005" s="98">
        <v>4</v>
      </c>
      <c r="C2005" s="99" t="s">
        <v>1562</v>
      </c>
      <c r="D2005" s="97" t="s">
        <v>462</v>
      </c>
      <c r="E2005" s="97" t="s">
        <v>4</v>
      </c>
      <c r="F2005" s="100" t="s">
        <v>5</v>
      </c>
      <c r="G2005" s="97" t="s">
        <v>1288</v>
      </c>
      <c r="H2005" s="101">
        <v>43647</v>
      </c>
      <c r="I2005" s="101">
        <v>43781</v>
      </c>
      <c r="J2005" s="102" t="s">
        <v>6</v>
      </c>
      <c r="K2005" s="103" t="s">
        <v>7</v>
      </c>
      <c r="L2005" s="104" t="s">
        <v>8</v>
      </c>
      <c r="M2005" s="105">
        <v>0</v>
      </c>
      <c r="N2005" s="106">
        <v>232.8</v>
      </c>
      <c r="O2005" s="103" t="s">
        <v>479</v>
      </c>
      <c r="P2005" s="101">
        <v>43781</v>
      </c>
      <c r="Q2005" s="103" t="s">
        <v>480</v>
      </c>
      <c r="R2005" s="106">
        <v>232.8</v>
      </c>
      <c r="S2005" s="102"/>
      <c r="T2005" s="104"/>
      <c r="U2005" s="102" t="s">
        <v>11</v>
      </c>
      <c r="V2005" s="102" t="s">
        <v>12</v>
      </c>
      <c r="W2005" s="102" t="s">
        <v>13</v>
      </c>
      <c r="X2005" s="102" t="s">
        <v>14</v>
      </c>
      <c r="Y2005" s="108">
        <v>4340</v>
      </c>
      <c r="Z2005" s="108">
        <v>9311101</v>
      </c>
      <c r="AA2005" s="139">
        <v>5.3582732412080904E-5</v>
      </c>
      <c r="AB2005" s="99" t="s">
        <v>2890</v>
      </c>
    </row>
    <row r="2006" spans="1:28" ht="15" customHeight="1" x14ac:dyDescent="0.25">
      <c r="A2006" s="97" t="s">
        <v>2043</v>
      </c>
      <c r="B2006" s="98">
        <v>4</v>
      </c>
      <c r="C2006" s="99" t="s">
        <v>1562</v>
      </c>
      <c r="D2006" s="97" t="s">
        <v>462</v>
      </c>
      <c r="E2006" s="97" t="s">
        <v>4</v>
      </c>
      <c r="F2006" s="100" t="s">
        <v>5</v>
      </c>
      <c r="G2006" s="97" t="s">
        <v>1288</v>
      </c>
      <c r="H2006" s="101">
        <v>43647</v>
      </c>
      <c r="I2006" s="101">
        <v>43781</v>
      </c>
      <c r="J2006" s="102" t="s">
        <v>6</v>
      </c>
      <c r="K2006" s="103" t="s">
        <v>7</v>
      </c>
      <c r="L2006" s="104" t="s">
        <v>8</v>
      </c>
      <c r="M2006" s="105">
        <v>0</v>
      </c>
      <c r="N2006" s="106">
        <v>640.6</v>
      </c>
      <c r="O2006" s="103" t="s">
        <v>479</v>
      </c>
      <c r="P2006" s="101">
        <v>43781</v>
      </c>
      <c r="Q2006" s="103" t="s">
        <v>480</v>
      </c>
      <c r="R2006" s="106">
        <v>640.6</v>
      </c>
      <c r="S2006" s="102"/>
      <c r="T2006" s="104"/>
      <c r="U2006" s="102" t="s">
        <v>11</v>
      </c>
      <c r="V2006" s="102" t="s">
        <v>12</v>
      </c>
      <c r="W2006" s="102" t="s">
        <v>13</v>
      </c>
      <c r="X2006" s="102" t="s">
        <v>14</v>
      </c>
      <c r="Y2006" s="108">
        <v>4340</v>
      </c>
      <c r="Z2006" s="108">
        <v>9311101</v>
      </c>
      <c r="AA2006" s="139">
        <v>1.4744458068375872E-4</v>
      </c>
      <c r="AB2006" s="99" t="s">
        <v>2890</v>
      </c>
    </row>
    <row r="2007" spans="1:28" ht="15" customHeight="1" x14ac:dyDescent="0.25">
      <c r="A2007" s="97" t="s">
        <v>2043</v>
      </c>
      <c r="B2007" s="98">
        <v>4</v>
      </c>
      <c r="C2007" s="99" t="s">
        <v>1562</v>
      </c>
      <c r="D2007" s="97" t="s">
        <v>462</v>
      </c>
      <c r="E2007" s="97" t="s">
        <v>4</v>
      </c>
      <c r="F2007" s="100" t="s">
        <v>5</v>
      </c>
      <c r="G2007" s="97" t="s">
        <v>1287</v>
      </c>
      <c r="H2007" s="101">
        <v>43647</v>
      </c>
      <c r="I2007" s="101">
        <v>43805</v>
      </c>
      <c r="J2007" s="102" t="s">
        <v>6</v>
      </c>
      <c r="K2007" s="103" t="s">
        <v>494</v>
      </c>
      <c r="L2007" s="104" t="s">
        <v>498</v>
      </c>
      <c r="M2007" s="105">
        <v>0</v>
      </c>
      <c r="N2007" s="106">
        <v>1306.26</v>
      </c>
      <c r="O2007" s="103" t="s">
        <v>499</v>
      </c>
      <c r="P2007" s="101">
        <v>43805</v>
      </c>
      <c r="Q2007" s="103" t="s">
        <v>500</v>
      </c>
      <c r="R2007" s="106">
        <v>1306.26</v>
      </c>
      <c r="S2007" s="102"/>
      <c r="T2007" s="104"/>
      <c r="U2007" s="102" t="s">
        <v>11</v>
      </c>
      <c r="V2007" s="102" t="s">
        <v>12</v>
      </c>
      <c r="W2007" s="102" t="s">
        <v>13</v>
      </c>
      <c r="X2007" s="102" t="s">
        <v>14</v>
      </c>
      <c r="Y2007" s="108">
        <v>4400</v>
      </c>
      <c r="Z2007" s="108">
        <v>9311101</v>
      </c>
      <c r="AA2007" s="139">
        <v>1</v>
      </c>
      <c r="AB2007" s="99" t="s">
        <v>1484</v>
      </c>
    </row>
    <row r="2008" spans="1:28" ht="15" customHeight="1" x14ac:dyDescent="0.25">
      <c r="A2008" s="97" t="s">
        <v>2043</v>
      </c>
      <c r="B2008" s="98">
        <v>4</v>
      </c>
      <c r="C2008" s="99" t="s">
        <v>1562</v>
      </c>
      <c r="D2008" s="97" t="s">
        <v>462</v>
      </c>
      <c r="E2008" s="97" t="s">
        <v>4</v>
      </c>
      <c r="F2008" s="100" t="s">
        <v>5</v>
      </c>
      <c r="G2008" s="97" t="s">
        <v>1288</v>
      </c>
      <c r="H2008" s="101">
        <v>43647</v>
      </c>
      <c r="I2008" s="101">
        <v>43760</v>
      </c>
      <c r="J2008" s="102" t="s">
        <v>6</v>
      </c>
      <c r="K2008" s="103" t="s">
        <v>98</v>
      </c>
      <c r="L2008" s="104" t="s">
        <v>2165</v>
      </c>
      <c r="M2008" s="105">
        <v>0</v>
      </c>
      <c r="N2008" s="106">
        <v>70185.039999999994</v>
      </c>
      <c r="O2008" s="103" t="s">
        <v>120</v>
      </c>
      <c r="P2008" s="101">
        <v>43760</v>
      </c>
      <c r="Q2008" s="103" t="s">
        <v>104</v>
      </c>
      <c r="R2008" s="106">
        <v>70185.039999999994</v>
      </c>
      <c r="S2008" s="102"/>
      <c r="T2008" s="104"/>
      <c r="U2008" s="102" t="s">
        <v>11</v>
      </c>
      <c r="V2008" s="102" t="s">
        <v>12</v>
      </c>
      <c r="W2008" s="102" t="s">
        <v>13</v>
      </c>
      <c r="X2008" s="102" t="s">
        <v>14</v>
      </c>
      <c r="Y2008" s="108">
        <v>4300</v>
      </c>
      <c r="Z2008" s="108">
        <v>9311101</v>
      </c>
      <c r="AA2008" s="139">
        <v>2.5016518520557335E-2</v>
      </c>
      <c r="AB2008" s="99" t="s">
        <v>2891</v>
      </c>
    </row>
    <row r="2009" spans="1:28" ht="15" customHeight="1" x14ac:dyDescent="0.25">
      <c r="A2009" s="97" t="s">
        <v>2043</v>
      </c>
      <c r="B2009" s="98">
        <v>4</v>
      </c>
      <c r="C2009" s="99" t="s">
        <v>1562</v>
      </c>
      <c r="D2009" s="97" t="s">
        <v>462</v>
      </c>
      <c r="E2009" s="97" t="s">
        <v>4</v>
      </c>
      <c r="F2009" s="100" t="s">
        <v>5</v>
      </c>
      <c r="G2009" s="97" t="s">
        <v>1288</v>
      </c>
      <c r="H2009" s="101">
        <v>43647</v>
      </c>
      <c r="I2009" s="101">
        <v>43760</v>
      </c>
      <c r="J2009" s="102" t="s">
        <v>6</v>
      </c>
      <c r="K2009" s="103" t="s">
        <v>98</v>
      </c>
      <c r="L2009" s="104" t="s">
        <v>2165</v>
      </c>
      <c r="M2009" s="105">
        <v>0</v>
      </c>
      <c r="N2009" s="106">
        <v>270</v>
      </c>
      <c r="O2009" s="103" t="s">
        <v>120</v>
      </c>
      <c r="P2009" s="101">
        <v>43760</v>
      </c>
      <c r="Q2009" s="103" t="s">
        <v>104</v>
      </c>
      <c r="R2009" s="106">
        <v>270</v>
      </c>
      <c r="S2009" s="102"/>
      <c r="T2009" s="104"/>
      <c r="U2009" s="102" t="s">
        <v>11</v>
      </c>
      <c r="V2009" s="102" t="s">
        <v>12</v>
      </c>
      <c r="W2009" s="102" t="s">
        <v>13</v>
      </c>
      <c r="X2009" s="102" t="s">
        <v>14</v>
      </c>
      <c r="Y2009" s="108">
        <v>4340</v>
      </c>
      <c r="Z2009" s="108">
        <v>9311101</v>
      </c>
      <c r="AA2009" s="139">
        <v>9.6237887740043768E-5</v>
      </c>
      <c r="AB2009" s="99" t="s">
        <v>2891</v>
      </c>
    </row>
    <row r="2010" spans="1:28" ht="15" customHeight="1" x14ac:dyDescent="0.25">
      <c r="A2010" s="97" t="s">
        <v>2043</v>
      </c>
      <c r="B2010" s="98">
        <v>4</v>
      </c>
      <c r="C2010" s="99" t="s">
        <v>1562</v>
      </c>
      <c r="D2010" s="97" t="s">
        <v>462</v>
      </c>
      <c r="E2010" s="97" t="s">
        <v>4</v>
      </c>
      <c r="F2010" s="100" t="s">
        <v>5</v>
      </c>
      <c r="G2010" s="97" t="s">
        <v>1288</v>
      </c>
      <c r="H2010" s="101">
        <v>43647</v>
      </c>
      <c r="I2010" s="101">
        <v>43760</v>
      </c>
      <c r="J2010" s="102" t="s">
        <v>6</v>
      </c>
      <c r="K2010" s="103" t="s">
        <v>98</v>
      </c>
      <c r="L2010" s="104" t="s">
        <v>2165</v>
      </c>
      <c r="M2010" s="105">
        <v>0</v>
      </c>
      <c r="N2010" s="106">
        <v>540</v>
      </c>
      <c r="O2010" s="103" t="s">
        <v>120</v>
      </c>
      <c r="P2010" s="101">
        <v>43760</v>
      </c>
      <c r="Q2010" s="103" t="s">
        <v>104</v>
      </c>
      <c r="R2010" s="106">
        <v>540</v>
      </c>
      <c r="S2010" s="102"/>
      <c r="T2010" s="104"/>
      <c r="U2010" s="102" t="s">
        <v>11</v>
      </c>
      <c r="V2010" s="102" t="s">
        <v>12</v>
      </c>
      <c r="W2010" s="102" t="s">
        <v>13</v>
      </c>
      <c r="X2010" s="102" t="s">
        <v>14</v>
      </c>
      <c r="Y2010" s="108">
        <v>4340</v>
      </c>
      <c r="Z2010" s="108">
        <v>9311101</v>
      </c>
      <c r="AA2010" s="139">
        <v>1.9247577548008754E-4</v>
      </c>
      <c r="AB2010" s="99" t="s">
        <v>2891</v>
      </c>
    </row>
    <row r="2011" spans="1:28" ht="15" customHeight="1" x14ac:dyDescent="0.25">
      <c r="A2011" s="97" t="s">
        <v>2043</v>
      </c>
      <c r="B2011" s="98">
        <v>4</v>
      </c>
      <c r="C2011" s="99" t="s">
        <v>1562</v>
      </c>
      <c r="D2011" s="97" t="s">
        <v>462</v>
      </c>
      <c r="E2011" s="97" t="s">
        <v>4</v>
      </c>
      <c r="F2011" s="100" t="s">
        <v>5</v>
      </c>
      <c r="G2011" s="97" t="s">
        <v>1288</v>
      </c>
      <c r="H2011" s="101">
        <v>43647</v>
      </c>
      <c r="I2011" s="101">
        <v>43760</v>
      </c>
      <c r="J2011" s="102" t="s">
        <v>6</v>
      </c>
      <c r="K2011" s="103" t="s">
        <v>98</v>
      </c>
      <c r="L2011" s="104" t="s">
        <v>2165</v>
      </c>
      <c r="M2011" s="105">
        <v>0</v>
      </c>
      <c r="N2011" s="106">
        <v>900</v>
      </c>
      <c r="O2011" s="103" t="s">
        <v>120</v>
      </c>
      <c r="P2011" s="101">
        <v>43760</v>
      </c>
      <c r="Q2011" s="103" t="s">
        <v>104</v>
      </c>
      <c r="R2011" s="106">
        <v>900</v>
      </c>
      <c r="S2011" s="102"/>
      <c r="T2011" s="104"/>
      <c r="U2011" s="102" t="s">
        <v>11</v>
      </c>
      <c r="V2011" s="102" t="s">
        <v>12</v>
      </c>
      <c r="W2011" s="102" t="s">
        <v>13</v>
      </c>
      <c r="X2011" s="102" t="s">
        <v>14</v>
      </c>
      <c r="Y2011" s="108">
        <v>4340</v>
      </c>
      <c r="Z2011" s="108">
        <v>9311101</v>
      </c>
      <c r="AA2011" s="139">
        <v>3.2079295913347921E-4</v>
      </c>
      <c r="AB2011" s="99" t="s">
        <v>2891</v>
      </c>
    </row>
    <row r="2012" spans="1:28" ht="15" customHeight="1" x14ac:dyDescent="0.25">
      <c r="A2012" s="97" t="s">
        <v>2043</v>
      </c>
      <c r="B2012" s="98">
        <v>4</v>
      </c>
      <c r="C2012" s="99" t="s">
        <v>1562</v>
      </c>
      <c r="D2012" s="97" t="s">
        <v>462</v>
      </c>
      <c r="E2012" s="97" t="s">
        <v>4</v>
      </c>
      <c r="F2012" s="100" t="s">
        <v>5</v>
      </c>
      <c r="G2012" s="97" t="s">
        <v>1288</v>
      </c>
      <c r="H2012" s="101">
        <v>43647</v>
      </c>
      <c r="I2012" s="101">
        <v>43760</v>
      </c>
      <c r="J2012" s="102" t="s">
        <v>6</v>
      </c>
      <c r="K2012" s="103" t="s">
        <v>98</v>
      </c>
      <c r="L2012" s="104" t="s">
        <v>2165</v>
      </c>
      <c r="M2012" s="105">
        <v>0</v>
      </c>
      <c r="N2012" s="106">
        <v>1710</v>
      </c>
      <c r="O2012" s="103" t="s">
        <v>120</v>
      </c>
      <c r="P2012" s="101">
        <v>43760</v>
      </c>
      <c r="Q2012" s="103" t="s">
        <v>104</v>
      </c>
      <c r="R2012" s="106">
        <v>1710</v>
      </c>
      <c r="S2012" s="102"/>
      <c r="T2012" s="104"/>
      <c r="U2012" s="102" t="s">
        <v>11</v>
      </c>
      <c r="V2012" s="102" t="s">
        <v>12</v>
      </c>
      <c r="W2012" s="102" t="s">
        <v>13</v>
      </c>
      <c r="X2012" s="102" t="s">
        <v>14</v>
      </c>
      <c r="Y2012" s="108">
        <v>4340</v>
      </c>
      <c r="Z2012" s="108">
        <v>9311101</v>
      </c>
      <c r="AA2012" s="139">
        <v>6.0950662235361049E-4</v>
      </c>
      <c r="AB2012" s="99" t="s">
        <v>2891</v>
      </c>
    </row>
    <row r="2013" spans="1:28" ht="15" customHeight="1" x14ac:dyDescent="0.25">
      <c r="A2013" s="97" t="s">
        <v>2043</v>
      </c>
      <c r="B2013" s="98">
        <v>4</v>
      </c>
      <c r="C2013" s="99" t="s">
        <v>1562</v>
      </c>
      <c r="D2013" s="97" t="s">
        <v>462</v>
      </c>
      <c r="E2013" s="97" t="s">
        <v>4</v>
      </c>
      <c r="F2013" s="100" t="s">
        <v>5</v>
      </c>
      <c r="G2013" s="97" t="s">
        <v>1288</v>
      </c>
      <c r="H2013" s="101">
        <v>43647</v>
      </c>
      <c r="I2013" s="101">
        <v>43760</v>
      </c>
      <c r="J2013" s="102" t="s">
        <v>6</v>
      </c>
      <c r="K2013" s="103" t="s">
        <v>98</v>
      </c>
      <c r="L2013" s="104" t="s">
        <v>2165</v>
      </c>
      <c r="M2013" s="105">
        <v>0</v>
      </c>
      <c r="N2013" s="106">
        <v>2095.1999999999998</v>
      </c>
      <c r="O2013" s="103" t="s">
        <v>120</v>
      </c>
      <c r="P2013" s="101">
        <v>43760</v>
      </c>
      <c r="Q2013" s="103" t="s">
        <v>104</v>
      </c>
      <c r="R2013" s="106">
        <v>2095.1999999999998</v>
      </c>
      <c r="S2013" s="102"/>
      <c r="T2013" s="104"/>
      <c r="U2013" s="102" t="s">
        <v>11</v>
      </c>
      <c r="V2013" s="102" t="s">
        <v>12</v>
      </c>
      <c r="W2013" s="102" t="s">
        <v>13</v>
      </c>
      <c r="X2013" s="102" t="s">
        <v>14</v>
      </c>
      <c r="Y2013" s="108">
        <v>4340</v>
      </c>
      <c r="Z2013" s="108">
        <v>9311101</v>
      </c>
      <c r="AA2013" s="139">
        <v>7.4680600886273957E-4</v>
      </c>
      <c r="AB2013" s="99" t="s">
        <v>2891</v>
      </c>
    </row>
    <row r="2014" spans="1:28" ht="15" customHeight="1" x14ac:dyDescent="0.25">
      <c r="A2014" s="97" t="s">
        <v>2043</v>
      </c>
      <c r="B2014" s="98">
        <v>4</v>
      </c>
      <c r="C2014" s="99" t="s">
        <v>1562</v>
      </c>
      <c r="D2014" s="97" t="s">
        <v>462</v>
      </c>
      <c r="E2014" s="97" t="s">
        <v>4</v>
      </c>
      <c r="F2014" s="100" t="s">
        <v>5</v>
      </c>
      <c r="G2014" s="97" t="s">
        <v>1288</v>
      </c>
      <c r="H2014" s="101">
        <v>43647</v>
      </c>
      <c r="I2014" s="101">
        <v>43760</v>
      </c>
      <c r="J2014" s="102" t="s">
        <v>6</v>
      </c>
      <c r="K2014" s="103" t="s">
        <v>98</v>
      </c>
      <c r="L2014" s="104" t="s">
        <v>2165</v>
      </c>
      <c r="M2014" s="105">
        <v>0</v>
      </c>
      <c r="N2014" s="106">
        <v>5765.4</v>
      </c>
      <c r="O2014" s="103" t="s">
        <v>120</v>
      </c>
      <c r="P2014" s="101">
        <v>43760</v>
      </c>
      <c r="Q2014" s="103" t="s">
        <v>104</v>
      </c>
      <c r="R2014" s="106">
        <v>5765.4</v>
      </c>
      <c r="S2014" s="102"/>
      <c r="T2014" s="104"/>
      <c r="U2014" s="102" t="s">
        <v>11</v>
      </c>
      <c r="V2014" s="102" t="s">
        <v>12</v>
      </c>
      <c r="W2014" s="102" t="s">
        <v>13</v>
      </c>
      <c r="X2014" s="102" t="s">
        <v>14</v>
      </c>
      <c r="Y2014" s="108">
        <v>4340</v>
      </c>
      <c r="Z2014" s="108">
        <v>9311101</v>
      </c>
      <c r="AA2014" s="139">
        <v>2.0549996962090675E-3</v>
      </c>
      <c r="AB2014" s="99" t="s">
        <v>2891</v>
      </c>
    </row>
    <row r="2015" spans="1:28" ht="15" customHeight="1" x14ac:dyDescent="0.25">
      <c r="A2015" s="97" t="s">
        <v>2043</v>
      </c>
      <c r="B2015" s="98">
        <v>4</v>
      </c>
      <c r="C2015" s="99" t="s">
        <v>1562</v>
      </c>
      <c r="D2015" s="97" t="s">
        <v>462</v>
      </c>
      <c r="E2015" s="97" t="s">
        <v>4</v>
      </c>
      <c r="F2015" s="100" t="s">
        <v>5</v>
      </c>
      <c r="G2015" s="97" t="s">
        <v>1287</v>
      </c>
      <c r="H2015" s="101">
        <v>43647</v>
      </c>
      <c r="I2015" s="101">
        <v>43760</v>
      </c>
      <c r="J2015" s="102" t="s">
        <v>6</v>
      </c>
      <c r="K2015" s="103" t="s">
        <v>179</v>
      </c>
      <c r="L2015" s="104" t="s">
        <v>180</v>
      </c>
      <c r="M2015" s="105">
        <v>0</v>
      </c>
      <c r="N2015" s="106">
        <v>10450.09</v>
      </c>
      <c r="O2015" s="103" t="s">
        <v>227</v>
      </c>
      <c r="P2015" s="101">
        <v>43760</v>
      </c>
      <c r="Q2015" s="103" t="s">
        <v>104</v>
      </c>
      <c r="R2015" s="106">
        <v>10450.09</v>
      </c>
      <c r="S2015" s="102"/>
      <c r="T2015" s="104"/>
      <c r="U2015" s="102" t="s">
        <v>11</v>
      </c>
      <c r="V2015" s="102" t="s">
        <v>12</v>
      </c>
      <c r="W2015" s="102" t="s">
        <v>13</v>
      </c>
      <c r="X2015" s="102" t="s">
        <v>14</v>
      </c>
      <c r="Y2015" s="108">
        <v>4400</v>
      </c>
      <c r="Z2015" s="108">
        <v>9311101</v>
      </c>
      <c r="AA2015" s="139">
        <v>1.3169317719907913E-2</v>
      </c>
      <c r="AB2015" s="99" t="s">
        <v>1508</v>
      </c>
    </row>
    <row r="2016" spans="1:28" ht="15" customHeight="1" x14ac:dyDescent="0.25">
      <c r="A2016" s="97" t="s">
        <v>2809</v>
      </c>
      <c r="B2016" s="98">
        <v>4</v>
      </c>
      <c r="C2016" s="99" t="s">
        <v>1565</v>
      </c>
      <c r="D2016" s="99" t="s">
        <v>462</v>
      </c>
      <c r="E2016" s="97" t="s">
        <v>4</v>
      </c>
      <c r="F2016" s="100" t="s">
        <v>284</v>
      </c>
      <c r="G2016" s="99" t="s">
        <v>285</v>
      </c>
      <c r="H2016" s="101">
        <v>44378</v>
      </c>
      <c r="I2016" s="101">
        <v>44447</v>
      </c>
      <c r="J2016" s="102" t="s">
        <v>2726</v>
      </c>
      <c r="K2016" s="103"/>
      <c r="L2016" s="104" t="s">
        <v>2929</v>
      </c>
      <c r="M2016" s="105">
        <v>0</v>
      </c>
      <c r="N2016" s="106">
        <v>800</v>
      </c>
      <c r="O2016" s="103">
        <v>100653</v>
      </c>
      <c r="P2016" s="101">
        <v>44447</v>
      </c>
      <c r="Q2016" s="103" t="s">
        <v>2939</v>
      </c>
      <c r="R2016" s="106">
        <v>800</v>
      </c>
      <c r="S2016" s="102"/>
      <c r="T2016" s="104"/>
      <c r="U2016" s="102" t="s">
        <v>11</v>
      </c>
      <c r="V2016" s="102" t="s">
        <v>12</v>
      </c>
      <c r="W2016" s="102" t="s">
        <v>13</v>
      </c>
      <c r="X2016" s="102" t="s">
        <v>14</v>
      </c>
      <c r="Y2016" s="108">
        <v>5800</v>
      </c>
      <c r="Z2016" s="108">
        <v>9311101</v>
      </c>
      <c r="AA2016" s="138">
        <v>4.3735683397387885E-4</v>
      </c>
      <c r="AB2016" s="111" t="s">
        <v>2810</v>
      </c>
    </row>
    <row r="2017" spans="1:28" ht="15" customHeight="1" x14ac:dyDescent="0.25">
      <c r="A2017" s="97" t="s">
        <v>2809</v>
      </c>
      <c r="B2017" s="98">
        <v>4</v>
      </c>
      <c r="C2017" s="99" t="s">
        <v>1565</v>
      </c>
      <c r="D2017" s="99" t="s">
        <v>462</v>
      </c>
      <c r="E2017" s="97" t="s">
        <v>4</v>
      </c>
      <c r="F2017" s="100" t="s">
        <v>284</v>
      </c>
      <c r="G2017" s="99" t="s">
        <v>285</v>
      </c>
      <c r="H2017" s="101">
        <v>44378</v>
      </c>
      <c r="I2017" s="101">
        <v>44468</v>
      </c>
      <c r="J2017" s="102" t="s">
        <v>2726</v>
      </c>
      <c r="K2017" s="103"/>
      <c r="L2017" s="104" t="s">
        <v>2929</v>
      </c>
      <c r="M2017" s="105">
        <v>0</v>
      </c>
      <c r="N2017" s="106">
        <v>1600</v>
      </c>
      <c r="O2017" s="103">
        <v>101514</v>
      </c>
      <c r="P2017" s="101">
        <v>44468</v>
      </c>
      <c r="Q2017" s="103" t="s">
        <v>3008</v>
      </c>
      <c r="R2017" s="106">
        <v>1600</v>
      </c>
      <c r="S2017" s="110"/>
      <c r="T2017" s="104"/>
      <c r="U2017" s="102" t="s">
        <v>11</v>
      </c>
      <c r="V2017" s="102" t="s">
        <v>12</v>
      </c>
      <c r="W2017" s="102" t="s">
        <v>13</v>
      </c>
      <c r="X2017" s="102" t="s">
        <v>14</v>
      </c>
      <c r="Y2017" s="108">
        <v>5800</v>
      </c>
      <c r="Z2017" s="108">
        <v>9311101</v>
      </c>
      <c r="AA2017" s="139">
        <v>8.747136679477577E-4</v>
      </c>
      <c r="AB2017" s="111" t="s">
        <v>2810</v>
      </c>
    </row>
    <row r="2018" spans="1:28" ht="15" customHeight="1" x14ac:dyDescent="0.25">
      <c r="A2018" s="97" t="s">
        <v>2809</v>
      </c>
      <c r="B2018" s="98">
        <v>4</v>
      </c>
      <c r="C2018" s="99" t="s">
        <v>1565</v>
      </c>
      <c r="D2018" s="99" t="s">
        <v>462</v>
      </c>
      <c r="E2018" s="97" t="s">
        <v>4</v>
      </c>
      <c r="F2018" s="100" t="s">
        <v>284</v>
      </c>
      <c r="G2018" s="99" t="s">
        <v>285</v>
      </c>
      <c r="H2018" s="101">
        <v>44378</v>
      </c>
      <c r="I2018" s="101">
        <v>45474</v>
      </c>
      <c r="J2018" s="102" t="s">
        <v>2726</v>
      </c>
      <c r="K2018" s="103" t="s">
        <v>2811</v>
      </c>
      <c r="L2018" s="104" t="s">
        <v>2929</v>
      </c>
      <c r="M2018" s="105">
        <v>198697</v>
      </c>
      <c r="N2018" s="106">
        <v>198697</v>
      </c>
      <c r="O2018" s="103"/>
      <c r="P2018" s="101"/>
      <c r="Q2018" s="103"/>
      <c r="R2018" s="106">
        <v>0</v>
      </c>
      <c r="S2018" s="110"/>
      <c r="T2018" s="104"/>
      <c r="U2018" s="102" t="s">
        <v>11</v>
      </c>
      <c r="V2018" s="102" t="s">
        <v>12</v>
      </c>
      <c r="W2018" s="102" t="s">
        <v>13</v>
      </c>
      <c r="X2018" s="102" t="s">
        <v>14</v>
      </c>
      <c r="Y2018" s="108">
        <v>5800</v>
      </c>
      <c r="Z2018" s="108">
        <v>9311101</v>
      </c>
      <c r="AA2018" s="139">
        <v>0</v>
      </c>
      <c r="AB2018" s="111" t="s">
        <v>2810</v>
      </c>
    </row>
    <row r="2019" spans="1:28" ht="15" customHeight="1" x14ac:dyDescent="0.25">
      <c r="A2019" s="97" t="s">
        <v>2809</v>
      </c>
      <c r="B2019" s="98">
        <v>4</v>
      </c>
      <c r="C2019" s="99" t="s">
        <v>1565</v>
      </c>
      <c r="D2019" s="99" t="s">
        <v>462</v>
      </c>
      <c r="E2019" s="97" t="s">
        <v>4</v>
      </c>
      <c r="F2019" s="100" t="s">
        <v>284</v>
      </c>
      <c r="G2019" s="99" t="s">
        <v>285</v>
      </c>
      <c r="H2019" s="101">
        <v>44502</v>
      </c>
      <c r="I2019" s="101">
        <v>44508</v>
      </c>
      <c r="J2019" s="102" t="s">
        <v>2726</v>
      </c>
      <c r="K2019" s="103" t="s">
        <v>3040</v>
      </c>
      <c r="L2019" s="104" t="s">
        <v>3042</v>
      </c>
      <c r="M2019" s="105">
        <v>0</v>
      </c>
      <c r="N2019" s="106">
        <v>5505</v>
      </c>
      <c r="O2019" s="103">
        <v>102578</v>
      </c>
      <c r="P2019" s="101">
        <v>44508</v>
      </c>
      <c r="Q2019" s="103" t="s">
        <v>3043</v>
      </c>
      <c r="R2019" s="106">
        <v>5505</v>
      </c>
      <c r="S2019" s="110"/>
      <c r="T2019" s="104"/>
      <c r="U2019" s="102" t="s">
        <v>11</v>
      </c>
      <c r="V2019" s="102" t="s">
        <v>12</v>
      </c>
      <c r="W2019" s="102" t="s">
        <v>13</v>
      </c>
      <c r="X2019" s="102" t="s">
        <v>14</v>
      </c>
      <c r="Y2019" s="108">
        <v>5800</v>
      </c>
      <c r="Z2019" s="108">
        <v>9311101</v>
      </c>
      <c r="AA2019" s="139">
        <v>0.11227819702223128</v>
      </c>
      <c r="AB2019" s="111" t="s">
        <v>3096</v>
      </c>
    </row>
    <row r="2020" spans="1:28" ht="15" customHeight="1" x14ac:dyDescent="0.25">
      <c r="A2020" s="97" t="s">
        <v>2040</v>
      </c>
      <c r="B2020" s="98">
        <v>4</v>
      </c>
      <c r="C2020" s="97" t="s">
        <v>318</v>
      </c>
      <c r="D2020" s="97" t="s">
        <v>462</v>
      </c>
      <c r="E2020" s="97" t="s">
        <v>4</v>
      </c>
      <c r="F2020" s="100" t="s">
        <v>658</v>
      </c>
      <c r="G2020" s="97" t="s">
        <v>1233</v>
      </c>
      <c r="H2020" s="101">
        <v>44202</v>
      </c>
      <c r="I2020" s="101">
        <v>44932</v>
      </c>
      <c r="J2020" s="102" t="s">
        <v>1051</v>
      </c>
      <c r="K2020" s="103" t="s">
        <v>1593</v>
      </c>
      <c r="L2020" s="104" t="s">
        <v>1680</v>
      </c>
      <c r="M2020" s="105">
        <v>0</v>
      </c>
      <c r="N2020" s="106">
        <v>22500</v>
      </c>
      <c r="O2020" s="103" t="s">
        <v>2261</v>
      </c>
      <c r="P2020" s="101">
        <v>44279</v>
      </c>
      <c r="Q2020" s="103" t="s">
        <v>2252</v>
      </c>
      <c r="R2020" s="106">
        <v>22500</v>
      </c>
      <c r="S2020" s="102"/>
      <c r="T2020" s="104"/>
      <c r="U2020" s="102" t="s">
        <v>11</v>
      </c>
      <c r="V2020" s="102" t="s">
        <v>12</v>
      </c>
      <c r="W2020" s="102" t="s">
        <v>13</v>
      </c>
      <c r="X2020" s="102" t="s">
        <v>14</v>
      </c>
      <c r="Y2020" s="108">
        <v>6250</v>
      </c>
      <c r="Z2020" s="108">
        <v>9311101</v>
      </c>
      <c r="AA2020" s="139">
        <v>0.23076923076923078</v>
      </c>
      <c r="AB2020" s="99" t="s">
        <v>1596</v>
      </c>
    </row>
    <row r="2021" spans="1:28" ht="15" customHeight="1" x14ac:dyDescent="0.25">
      <c r="A2021" s="97" t="s">
        <v>2040</v>
      </c>
      <c r="B2021" s="98">
        <v>4</v>
      </c>
      <c r="C2021" s="99" t="s">
        <v>318</v>
      </c>
      <c r="D2021" s="97" t="s">
        <v>462</v>
      </c>
      <c r="E2021" s="97" t="s">
        <v>4</v>
      </c>
      <c r="F2021" s="97" t="s">
        <v>658</v>
      </c>
      <c r="G2021" s="99" t="s">
        <v>1233</v>
      </c>
      <c r="H2021" s="101">
        <v>44393</v>
      </c>
      <c r="I2021" s="101">
        <v>44448</v>
      </c>
      <c r="J2021" s="102" t="s">
        <v>2726</v>
      </c>
      <c r="K2021" s="103" t="s">
        <v>2727</v>
      </c>
      <c r="L2021" s="99" t="s">
        <v>2820</v>
      </c>
      <c r="M2021" s="105">
        <v>0</v>
      </c>
      <c r="N2021" s="114">
        <v>19000</v>
      </c>
      <c r="O2021" s="103" t="s">
        <v>2946</v>
      </c>
      <c r="P2021" s="101">
        <v>44448</v>
      </c>
      <c r="Q2021" s="103" t="s">
        <v>2945</v>
      </c>
      <c r="R2021" s="114">
        <v>19000</v>
      </c>
      <c r="S2021" s="98"/>
      <c r="T2021" s="103"/>
      <c r="U2021" s="102" t="s">
        <v>11</v>
      </c>
      <c r="V2021" s="102" t="s">
        <v>12</v>
      </c>
      <c r="W2021" s="102" t="s">
        <v>13</v>
      </c>
      <c r="X2021" s="102" t="s">
        <v>14</v>
      </c>
      <c r="Y2021" s="113">
        <v>6250</v>
      </c>
      <c r="Z2021" s="113">
        <v>9311101</v>
      </c>
      <c r="AA2021" s="138">
        <v>1</v>
      </c>
      <c r="AB2021" s="99" t="s">
        <v>2728</v>
      </c>
    </row>
    <row r="2022" spans="1:28" ht="15" customHeight="1" x14ac:dyDescent="0.25">
      <c r="A2022" s="97" t="s">
        <v>2042</v>
      </c>
      <c r="B2022" s="98">
        <v>4</v>
      </c>
      <c r="C2022" s="97" t="s">
        <v>1656</v>
      </c>
      <c r="D2022" s="97" t="s">
        <v>462</v>
      </c>
      <c r="E2022" s="97" t="s">
        <v>4</v>
      </c>
      <c r="F2022" s="100" t="s">
        <v>492</v>
      </c>
      <c r="G2022" s="97" t="s">
        <v>140</v>
      </c>
      <c r="H2022" s="101">
        <v>43770</v>
      </c>
      <c r="I2022" s="101">
        <v>43864</v>
      </c>
      <c r="J2022" s="102" t="s">
        <v>6</v>
      </c>
      <c r="K2022" s="103" t="s">
        <v>147</v>
      </c>
      <c r="L2022" s="104" t="s">
        <v>148</v>
      </c>
      <c r="M2022" s="105">
        <v>0</v>
      </c>
      <c r="N2022" s="106">
        <v>13596.83</v>
      </c>
      <c r="O2022" s="103">
        <v>3207761219</v>
      </c>
      <c r="P2022" s="101">
        <v>43864</v>
      </c>
      <c r="Q2022" s="103" t="s">
        <v>604</v>
      </c>
      <c r="R2022" s="106">
        <v>13596.83</v>
      </c>
      <c r="S2022" s="102"/>
      <c r="T2022" s="104"/>
      <c r="U2022" s="102" t="s">
        <v>11</v>
      </c>
      <c r="V2022" s="102" t="s">
        <v>12</v>
      </c>
      <c r="W2022" s="102" t="s">
        <v>13</v>
      </c>
      <c r="X2022" s="102" t="s">
        <v>14</v>
      </c>
      <c r="Y2022" s="108">
        <v>4300</v>
      </c>
      <c r="Z2022" s="108">
        <v>9311101</v>
      </c>
      <c r="AA2022" s="139">
        <v>3.1596417264942563E-2</v>
      </c>
      <c r="AB2022" s="99" t="s">
        <v>2892</v>
      </c>
    </row>
    <row r="2023" spans="1:28" ht="15" customHeight="1" x14ac:dyDescent="0.25">
      <c r="A2023" s="97" t="s">
        <v>2042</v>
      </c>
      <c r="B2023" s="98">
        <v>4</v>
      </c>
      <c r="C2023" s="97" t="s">
        <v>1656</v>
      </c>
      <c r="D2023" s="97" t="s">
        <v>462</v>
      </c>
      <c r="E2023" s="97" t="s">
        <v>4</v>
      </c>
      <c r="F2023" s="100" t="s">
        <v>492</v>
      </c>
      <c r="G2023" s="97" t="s">
        <v>140</v>
      </c>
      <c r="H2023" s="101">
        <v>43770</v>
      </c>
      <c r="I2023" s="101">
        <v>43864</v>
      </c>
      <c r="J2023" s="102" t="s">
        <v>6</v>
      </c>
      <c r="K2023" s="103" t="s">
        <v>147</v>
      </c>
      <c r="L2023" s="104" t="s">
        <v>148</v>
      </c>
      <c r="M2023" s="105">
        <v>0</v>
      </c>
      <c r="N2023" s="106">
        <v>7123.78</v>
      </c>
      <c r="O2023" s="103">
        <v>3207761219</v>
      </c>
      <c r="P2023" s="101">
        <v>43864</v>
      </c>
      <c r="Q2023" s="103" t="s">
        <v>604</v>
      </c>
      <c r="R2023" s="106">
        <v>7123.78</v>
      </c>
      <c r="S2023" s="102"/>
      <c r="T2023" s="104"/>
      <c r="U2023" s="102" t="s">
        <v>11</v>
      </c>
      <c r="V2023" s="102" t="s">
        <v>12</v>
      </c>
      <c r="W2023" s="102" t="s">
        <v>13</v>
      </c>
      <c r="X2023" s="102" t="s">
        <v>14</v>
      </c>
      <c r="Y2023" s="108">
        <v>4400</v>
      </c>
      <c r="Z2023" s="108">
        <v>9311101</v>
      </c>
      <c r="AA2023" s="139">
        <v>1.6554294301219661E-2</v>
      </c>
      <c r="AB2023" s="99" t="s">
        <v>2892</v>
      </c>
    </row>
    <row r="2024" spans="1:28" ht="15" customHeight="1" x14ac:dyDescent="0.25">
      <c r="A2024" s="97" t="s">
        <v>2041</v>
      </c>
      <c r="B2024" s="98">
        <v>4</v>
      </c>
      <c r="C2024" s="97" t="s">
        <v>1566</v>
      </c>
      <c r="D2024" s="97" t="s">
        <v>462</v>
      </c>
      <c r="E2024" s="97" t="s">
        <v>4</v>
      </c>
      <c r="F2024" s="100" t="s">
        <v>591</v>
      </c>
      <c r="G2024" s="97" t="s">
        <v>1231</v>
      </c>
      <c r="H2024" s="101">
        <v>43971</v>
      </c>
      <c r="I2024" s="101">
        <v>44060</v>
      </c>
      <c r="J2024" s="102" t="s">
        <v>1051</v>
      </c>
      <c r="K2024" s="103" t="s">
        <v>834</v>
      </c>
      <c r="L2024" s="104" t="s">
        <v>858</v>
      </c>
      <c r="M2024" s="105">
        <v>0</v>
      </c>
      <c r="N2024" s="106">
        <v>2700</v>
      </c>
      <c r="O2024" s="103" t="s">
        <v>1132</v>
      </c>
      <c r="P2024" s="101">
        <v>44060</v>
      </c>
      <c r="Q2024" s="103" t="s">
        <v>1121</v>
      </c>
      <c r="R2024" s="106">
        <v>2700</v>
      </c>
      <c r="S2024" s="102"/>
      <c r="T2024" s="104"/>
      <c r="U2024" s="102" t="s">
        <v>11</v>
      </c>
      <c r="V2024" s="102" t="s">
        <v>12</v>
      </c>
      <c r="W2024" s="102" t="s">
        <v>13</v>
      </c>
      <c r="X2024" s="102" t="s">
        <v>14</v>
      </c>
      <c r="Y2024" s="108">
        <v>5850</v>
      </c>
      <c r="Z2024" s="108">
        <v>9311101</v>
      </c>
      <c r="AA2024" s="139">
        <v>1</v>
      </c>
      <c r="AB2024" s="99" t="s">
        <v>1210</v>
      </c>
    </row>
    <row r="2025" spans="1:28" ht="15" customHeight="1" x14ac:dyDescent="0.25">
      <c r="A2025" s="97" t="s">
        <v>2411</v>
      </c>
      <c r="B2025" s="98">
        <v>4</v>
      </c>
      <c r="C2025" s="99" t="s">
        <v>1571</v>
      </c>
      <c r="D2025" s="97" t="s">
        <v>462</v>
      </c>
      <c r="E2025" s="97" t="s">
        <v>4</v>
      </c>
      <c r="F2025" s="99" t="s">
        <v>399</v>
      </c>
      <c r="G2025" s="99" t="s">
        <v>351</v>
      </c>
      <c r="H2025" s="101">
        <v>44319</v>
      </c>
      <c r="I2025" s="101">
        <v>44448</v>
      </c>
      <c r="J2025" s="102" t="s">
        <v>2726</v>
      </c>
      <c r="K2025" s="103"/>
      <c r="L2025" s="104" t="s">
        <v>2522</v>
      </c>
      <c r="M2025" s="105">
        <v>0</v>
      </c>
      <c r="N2025" s="105">
        <v>23712</v>
      </c>
      <c r="O2025" s="103" t="s">
        <v>2979</v>
      </c>
      <c r="P2025" s="101">
        <v>44448</v>
      </c>
      <c r="Q2025" s="103" t="s">
        <v>2974</v>
      </c>
      <c r="R2025" s="105">
        <v>23712</v>
      </c>
      <c r="S2025" s="110"/>
      <c r="T2025" s="97"/>
      <c r="U2025" s="102" t="s">
        <v>11</v>
      </c>
      <c r="V2025" s="102" t="s">
        <v>12</v>
      </c>
      <c r="W2025" s="102" t="s">
        <v>13</v>
      </c>
      <c r="X2025" s="102" t="s">
        <v>14</v>
      </c>
      <c r="Y2025" s="113">
        <v>6210</v>
      </c>
      <c r="Z2025" s="113">
        <v>9311101</v>
      </c>
      <c r="AA2025" s="139">
        <v>0.12710120068610634</v>
      </c>
      <c r="AB2025" s="99" t="s">
        <v>2451</v>
      </c>
    </row>
    <row r="2026" spans="1:28" ht="15" customHeight="1" x14ac:dyDescent="0.25">
      <c r="A2026" s="97" t="s">
        <v>2411</v>
      </c>
      <c r="B2026" s="98">
        <v>4</v>
      </c>
      <c r="C2026" s="97" t="s">
        <v>1571</v>
      </c>
      <c r="D2026" s="97" t="s">
        <v>462</v>
      </c>
      <c r="E2026" s="97" t="s">
        <v>4</v>
      </c>
      <c r="F2026" s="100" t="s">
        <v>399</v>
      </c>
      <c r="G2026" s="97" t="s">
        <v>351</v>
      </c>
      <c r="H2026" s="101">
        <v>44319</v>
      </c>
      <c r="I2026" s="101">
        <v>44488</v>
      </c>
      <c r="J2026" s="102" t="s">
        <v>2726</v>
      </c>
      <c r="K2026" s="103"/>
      <c r="L2026" s="104" t="s">
        <v>2522</v>
      </c>
      <c r="M2026" s="105">
        <v>0</v>
      </c>
      <c r="N2026" s="106">
        <v>5833.89</v>
      </c>
      <c r="O2026" s="103">
        <v>3299</v>
      </c>
      <c r="P2026" s="101">
        <v>44488</v>
      </c>
      <c r="Q2026" s="103" t="s">
        <v>3023</v>
      </c>
      <c r="R2026" s="106">
        <v>5833.89</v>
      </c>
      <c r="S2026" s="102"/>
      <c r="T2026" s="104"/>
      <c r="U2026" s="102" t="s">
        <v>11</v>
      </c>
      <c r="V2026" s="102" t="s">
        <v>12</v>
      </c>
      <c r="W2026" s="102" t="s">
        <v>13</v>
      </c>
      <c r="X2026" s="102" t="s">
        <v>14</v>
      </c>
      <c r="Y2026" s="108">
        <v>6210</v>
      </c>
      <c r="Z2026" s="108">
        <v>9311101</v>
      </c>
      <c r="AA2026" s="139">
        <v>3.1270851200686109E-2</v>
      </c>
      <c r="AB2026" s="99" t="s">
        <v>2451</v>
      </c>
    </row>
    <row r="2027" spans="1:28" ht="15" customHeight="1" x14ac:dyDescent="0.25">
      <c r="A2027" s="97" t="s">
        <v>2411</v>
      </c>
      <c r="B2027" s="98">
        <v>4</v>
      </c>
      <c r="C2027" s="97" t="s">
        <v>1571</v>
      </c>
      <c r="D2027" s="97" t="s">
        <v>462</v>
      </c>
      <c r="E2027" s="97" t="s">
        <v>4</v>
      </c>
      <c r="F2027" s="100" t="s">
        <v>399</v>
      </c>
      <c r="G2027" s="97" t="s">
        <v>351</v>
      </c>
      <c r="H2027" s="101">
        <v>44319</v>
      </c>
      <c r="I2027" s="101">
        <v>45415</v>
      </c>
      <c r="J2027" s="102" t="s">
        <v>2726</v>
      </c>
      <c r="K2027" s="103" t="s">
        <v>2401</v>
      </c>
      <c r="L2027" s="104" t="s">
        <v>2522</v>
      </c>
      <c r="M2027" s="105">
        <v>157014.10999999999</v>
      </c>
      <c r="N2027" s="106">
        <v>157014.10999999999</v>
      </c>
      <c r="O2027" s="103"/>
      <c r="P2027" s="101"/>
      <c r="Q2027" s="103"/>
      <c r="R2027" s="106">
        <v>0</v>
      </c>
      <c r="S2027" s="102"/>
      <c r="T2027" s="104"/>
      <c r="U2027" s="102" t="s">
        <v>11</v>
      </c>
      <c r="V2027" s="102" t="s">
        <v>12</v>
      </c>
      <c r="W2027" s="102" t="s">
        <v>13</v>
      </c>
      <c r="X2027" s="102" t="s">
        <v>14</v>
      </c>
      <c r="Y2027" s="108">
        <v>6210</v>
      </c>
      <c r="Z2027" s="108">
        <v>9311101</v>
      </c>
      <c r="AA2027" s="139">
        <v>0</v>
      </c>
      <c r="AB2027" s="99" t="s">
        <v>2451</v>
      </c>
    </row>
    <row r="2028" spans="1:28" ht="15" customHeight="1" x14ac:dyDescent="0.25">
      <c r="A2028" s="97" t="s">
        <v>2044</v>
      </c>
      <c r="B2028" s="98">
        <v>4</v>
      </c>
      <c r="C2028" s="97" t="s">
        <v>318</v>
      </c>
      <c r="D2028" s="97" t="s">
        <v>462</v>
      </c>
      <c r="E2028" s="97" t="s">
        <v>441</v>
      </c>
      <c r="F2028" s="100" t="s">
        <v>442</v>
      </c>
      <c r="G2028" s="97" t="s">
        <v>318</v>
      </c>
      <c r="H2028" s="101">
        <v>43647</v>
      </c>
      <c r="I2028" s="101">
        <v>43816</v>
      </c>
      <c r="J2028" s="102" t="s">
        <v>6</v>
      </c>
      <c r="K2028" s="103"/>
      <c r="L2028" s="104" t="s">
        <v>513</v>
      </c>
      <c r="M2028" s="105">
        <v>0</v>
      </c>
      <c r="N2028" s="106">
        <v>23073.599999999999</v>
      </c>
      <c r="O2028" s="103" t="s">
        <v>483</v>
      </c>
      <c r="P2028" s="101">
        <v>43816</v>
      </c>
      <c r="Q2028" s="103" t="s">
        <v>520</v>
      </c>
      <c r="R2028" s="106">
        <v>23073.599999999999</v>
      </c>
      <c r="S2028" s="102"/>
      <c r="T2028" s="104"/>
      <c r="U2028" s="102" t="s">
        <v>11</v>
      </c>
      <c r="V2028" s="102" t="s">
        <v>12</v>
      </c>
      <c r="W2028" s="102" t="s">
        <v>13</v>
      </c>
      <c r="X2028" s="102" t="s">
        <v>14</v>
      </c>
      <c r="Y2028" s="108">
        <v>6250</v>
      </c>
      <c r="Z2028" s="108">
        <v>9311105</v>
      </c>
      <c r="AA2028" s="139">
        <v>5.0451588244580523E-3</v>
      </c>
      <c r="AB2028" s="99" t="s">
        <v>1028</v>
      </c>
    </row>
    <row r="2029" spans="1:28" ht="15" customHeight="1" x14ac:dyDescent="0.25">
      <c r="A2029" s="97" t="s">
        <v>2044</v>
      </c>
      <c r="B2029" s="98">
        <v>4</v>
      </c>
      <c r="C2029" s="97" t="s">
        <v>318</v>
      </c>
      <c r="D2029" s="97" t="s">
        <v>462</v>
      </c>
      <c r="E2029" s="97" t="s">
        <v>441</v>
      </c>
      <c r="F2029" s="100" t="s">
        <v>442</v>
      </c>
      <c r="G2029" s="97" t="s">
        <v>318</v>
      </c>
      <c r="H2029" s="101">
        <v>43647</v>
      </c>
      <c r="I2029" s="101">
        <v>44125</v>
      </c>
      <c r="J2029" s="102" t="s">
        <v>1051</v>
      </c>
      <c r="K2029" s="103"/>
      <c r="L2029" s="104" t="s">
        <v>513</v>
      </c>
      <c r="M2029" s="105">
        <v>0</v>
      </c>
      <c r="N2029" s="106">
        <v>69220.800000000003</v>
      </c>
      <c r="O2029" s="103" t="s">
        <v>718</v>
      </c>
      <c r="P2029" s="101">
        <v>44125</v>
      </c>
      <c r="Q2029" s="103" t="s">
        <v>1352</v>
      </c>
      <c r="R2029" s="106">
        <v>69220.800000000003</v>
      </c>
      <c r="S2029" s="102"/>
      <c r="T2029" s="104"/>
      <c r="U2029" s="102" t="s">
        <v>11</v>
      </c>
      <c r="V2029" s="102" t="s">
        <v>12</v>
      </c>
      <c r="W2029" s="102" t="s">
        <v>13</v>
      </c>
      <c r="X2029" s="102" t="s">
        <v>14</v>
      </c>
      <c r="Y2029" s="108">
        <v>6250</v>
      </c>
      <c r="Z2029" s="108">
        <v>9311105</v>
      </c>
      <c r="AA2029" s="139">
        <v>1.5135476473374158E-2</v>
      </c>
      <c r="AB2029" s="99" t="s">
        <v>1028</v>
      </c>
    </row>
    <row r="2030" spans="1:28" ht="15" customHeight="1" x14ac:dyDescent="0.25">
      <c r="A2030" s="97" t="s">
        <v>2044</v>
      </c>
      <c r="B2030" s="98">
        <v>4</v>
      </c>
      <c r="C2030" s="97" t="s">
        <v>318</v>
      </c>
      <c r="D2030" s="97" t="s">
        <v>462</v>
      </c>
      <c r="E2030" s="97" t="s">
        <v>441</v>
      </c>
      <c r="F2030" s="100" t="s">
        <v>442</v>
      </c>
      <c r="G2030" s="97" t="s">
        <v>318</v>
      </c>
      <c r="H2030" s="101">
        <v>43647</v>
      </c>
      <c r="I2030" s="101">
        <v>44364</v>
      </c>
      <c r="J2030" s="102" t="s">
        <v>1051</v>
      </c>
      <c r="K2030" s="103"/>
      <c r="L2030" s="104" t="s">
        <v>513</v>
      </c>
      <c r="M2030" s="105">
        <v>0</v>
      </c>
      <c r="N2030" s="106">
        <v>138441.60000000001</v>
      </c>
      <c r="O2030" s="103" t="s">
        <v>1085</v>
      </c>
      <c r="P2030" s="101">
        <v>44364</v>
      </c>
      <c r="Q2030" s="103" t="s">
        <v>2674</v>
      </c>
      <c r="R2030" s="106">
        <v>138441.60000000001</v>
      </c>
      <c r="S2030" s="102"/>
      <c r="T2030" s="104"/>
      <c r="U2030" s="102" t="s">
        <v>11</v>
      </c>
      <c r="V2030" s="102" t="s">
        <v>12</v>
      </c>
      <c r="W2030" s="102" t="s">
        <v>13</v>
      </c>
      <c r="X2030" s="102" t="s">
        <v>14</v>
      </c>
      <c r="Y2030" s="108">
        <v>6250</v>
      </c>
      <c r="Z2030" s="108">
        <v>9311105</v>
      </c>
      <c r="AA2030" s="139">
        <v>3.0270952946748315E-2</v>
      </c>
      <c r="AB2030" s="99" t="s">
        <v>1028</v>
      </c>
    </row>
    <row r="2031" spans="1:28" ht="15" customHeight="1" x14ac:dyDescent="0.25">
      <c r="A2031" s="97" t="s">
        <v>2044</v>
      </c>
      <c r="B2031" s="98">
        <v>4</v>
      </c>
      <c r="C2031" s="97" t="s">
        <v>318</v>
      </c>
      <c r="D2031" s="97" t="s">
        <v>462</v>
      </c>
      <c r="E2031" s="97" t="s">
        <v>441</v>
      </c>
      <c r="F2031" s="100" t="s">
        <v>442</v>
      </c>
      <c r="G2031" s="97" t="s">
        <v>318</v>
      </c>
      <c r="H2031" s="101">
        <v>43647</v>
      </c>
      <c r="I2031" s="101">
        <v>45673</v>
      </c>
      <c r="J2031" s="102" t="s">
        <v>2726</v>
      </c>
      <c r="K2031" s="103" t="s">
        <v>463</v>
      </c>
      <c r="L2031" s="104" t="s">
        <v>513</v>
      </c>
      <c r="M2031" s="105">
        <v>12144</v>
      </c>
      <c r="N2031" s="106">
        <v>12144</v>
      </c>
      <c r="O2031" s="103"/>
      <c r="P2031" s="101"/>
      <c r="Q2031" s="103"/>
      <c r="R2031" s="106">
        <v>0</v>
      </c>
      <c r="S2031" s="102"/>
      <c r="T2031" s="104"/>
      <c r="U2031" s="102" t="s">
        <v>11</v>
      </c>
      <c r="V2031" s="102" t="s">
        <v>12</v>
      </c>
      <c r="W2031" s="102" t="s">
        <v>13</v>
      </c>
      <c r="X2031" s="102" t="s">
        <v>14</v>
      </c>
      <c r="Y2031" s="108">
        <v>6250</v>
      </c>
      <c r="Z2031" s="108">
        <v>9311105</v>
      </c>
      <c r="AA2031" s="139">
        <v>0</v>
      </c>
      <c r="AB2031" s="99" t="s">
        <v>1028</v>
      </c>
    </row>
    <row r="2032" spans="1:28" ht="15" customHeight="1" x14ac:dyDescent="0.25">
      <c r="A2032" s="97" t="s">
        <v>2045</v>
      </c>
      <c r="B2032" s="98">
        <v>4</v>
      </c>
      <c r="C2032" s="97" t="s">
        <v>318</v>
      </c>
      <c r="D2032" s="97" t="s">
        <v>462</v>
      </c>
      <c r="E2032" s="97" t="s">
        <v>1043</v>
      </c>
      <c r="F2032" s="100" t="s">
        <v>334</v>
      </c>
      <c r="G2032" s="97" t="s">
        <v>318</v>
      </c>
      <c r="H2032" s="101">
        <v>43817</v>
      </c>
      <c r="I2032" s="101">
        <v>44309</v>
      </c>
      <c r="J2032" s="102" t="s">
        <v>1051</v>
      </c>
      <c r="K2032" s="103" t="s">
        <v>517</v>
      </c>
      <c r="L2032" s="104" t="s">
        <v>875</v>
      </c>
      <c r="M2032" s="105">
        <v>0</v>
      </c>
      <c r="N2032" s="106">
        <v>18000</v>
      </c>
      <c r="O2032" s="103" t="s">
        <v>483</v>
      </c>
      <c r="P2032" s="101">
        <v>44309</v>
      </c>
      <c r="Q2032" s="103" t="s">
        <v>2370</v>
      </c>
      <c r="R2032" s="106">
        <v>18000</v>
      </c>
      <c r="S2032" s="102"/>
      <c r="T2032" s="104"/>
      <c r="U2032" s="102" t="s">
        <v>11</v>
      </c>
      <c r="V2032" s="102" t="s">
        <v>12</v>
      </c>
      <c r="W2032" s="102" t="s">
        <v>13</v>
      </c>
      <c r="X2032" s="102" t="s">
        <v>14</v>
      </c>
      <c r="Y2032" s="108">
        <v>6150</v>
      </c>
      <c r="Z2032" s="108">
        <v>9311104</v>
      </c>
      <c r="AA2032" s="139">
        <v>1</v>
      </c>
      <c r="AB2032" s="97" t="s">
        <v>2512</v>
      </c>
    </row>
    <row r="2033" spans="1:28" ht="15" customHeight="1" x14ac:dyDescent="0.25">
      <c r="A2033" s="97" t="s">
        <v>2045</v>
      </c>
      <c r="B2033" s="98">
        <v>4</v>
      </c>
      <c r="C2033" s="97" t="s">
        <v>318</v>
      </c>
      <c r="D2033" s="97" t="s">
        <v>462</v>
      </c>
      <c r="E2033" s="97" t="s">
        <v>1043</v>
      </c>
      <c r="F2033" s="100" t="s">
        <v>564</v>
      </c>
      <c r="G2033" s="97" t="s">
        <v>318</v>
      </c>
      <c r="H2033" s="101">
        <v>44054</v>
      </c>
      <c r="I2033" s="101">
        <v>44784</v>
      </c>
      <c r="J2033" s="102" t="s">
        <v>1051</v>
      </c>
      <c r="K2033" s="103" t="s">
        <v>1101</v>
      </c>
      <c r="L2033" s="104" t="s">
        <v>1103</v>
      </c>
      <c r="M2033" s="105">
        <v>0</v>
      </c>
      <c r="N2033" s="106">
        <v>4800</v>
      </c>
      <c r="O2033" s="103">
        <v>3988</v>
      </c>
      <c r="P2033" s="101">
        <v>44125</v>
      </c>
      <c r="Q2033" s="103" t="s">
        <v>1364</v>
      </c>
      <c r="R2033" s="106">
        <v>4800</v>
      </c>
      <c r="S2033" s="102"/>
      <c r="T2033" s="104"/>
      <c r="U2033" s="102" t="s">
        <v>11</v>
      </c>
      <c r="V2033" s="102" t="s">
        <v>12</v>
      </c>
      <c r="W2033" s="102" t="s">
        <v>13</v>
      </c>
      <c r="X2033" s="102" t="s">
        <v>14</v>
      </c>
      <c r="Y2033" s="108">
        <v>5600</v>
      </c>
      <c r="Z2033" s="108">
        <v>9311104</v>
      </c>
      <c r="AA2033" s="139">
        <v>1</v>
      </c>
      <c r="AB2033" s="97" t="s">
        <v>1109</v>
      </c>
    </row>
    <row r="2034" spans="1:28" ht="15" customHeight="1" x14ac:dyDescent="0.25">
      <c r="A2034" s="97" t="s">
        <v>2173</v>
      </c>
      <c r="B2034" s="98">
        <v>4</v>
      </c>
      <c r="C2034" s="97" t="s">
        <v>1655</v>
      </c>
      <c r="D2034" s="97" t="s">
        <v>462</v>
      </c>
      <c r="E2034" s="97" t="s">
        <v>1266</v>
      </c>
      <c r="F2034" s="100" t="s">
        <v>418</v>
      </c>
      <c r="G2034" s="97" t="s">
        <v>3138</v>
      </c>
      <c r="H2034" s="101">
        <v>44272</v>
      </c>
      <c r="I2034" s="101">
        <v>44285</v>
      </c>
      <c r="J2034" s="102" t="s">
        <v>1051</v>
      </c>
      <c r="K2034" s="112" t="s">
        <v>2166</v>
      </c>
      <c r="L2034" s="99" t="s">
        <v>2271</v>
      </c>
      <c r="M2034" s="105">
        <v>0</v>
      </c>
      <c r="N2034" s="106">
        <v>564</v>
      </c>
      <c r="O2034" s="103" t="s">
        <v>271</v>
      </c>
      <c r="P2034" s="101">
        <v>44285</v>
      </c>
      <c r="Q2034" s="103" t="s">
        <v>2278</v>
      </c>
      <c r="R2034" s="106">
        <v>564</v>
      </c>
      <c r="S2034" s="102" t="s">
        <v>2377</v>
      </c>
      <c r="T2034" s="104"/>
      <c r="U2034" s="102" t="s">
        <v>11</v>
      </c>
      <c r="V2034" s="102" t="s">
        <v>12</v>
      </c>
      <c r="W2034" s="102" t="s">
        <v>13</v>
      </c>
      <c r="X2034" s="102" t="s">
        <v>14</v>
      </c>
      <c r="Y2034" s="113">
        <v>6230</v>
      </c>
      <c r="Z2034" s="108">
        <v>9311103</v>
      </c>
      <c r="AA2034" s="139">
        <v>7.9492600422832987E-2</v>
      </c>
      <c r="AB2034" s="99" t="s">
        <v>2181</v>
      </c>
    </row>
    <row r="2035" spans="1:28" ht="15" customHeight="1" x14ac:dyDescent="0.25">
      <c r="A2035" s="97" t="s">
        <v>2046</v>
      </c>
      <c r="B2035" s="98">
        <v>4</v>
      </c>
      <c r="C2035" s="97" t="s">
        <v>1571</v>
      </c>
      <c r="D2035" s="97" t="s">
        <v>462</v>
      </c>
      <c r="E2035" s="97" t="s">
        <v>1266</v>
      </c>
      <c r="F2035" s="100" t="s">
        <v>395</v>
      </c>
      <c r="G2035" s="97" t="s">
        <v>351</v>
      </c>
      <c r="H2035" s="101">
        <v>44124</v>
      </c>
      <c r="I2035" s="101">
        <v>44232</v>
      </c>
      <c r="J2035" s="102" t="s">
        <v>1051</v>
      </c>
      <c r="K2035" s="112"/>
      <c r="L2035" s="99" t="s">
        <v>1385</v>
      </c>
      <c r="M2035" s="105">
        <v>0</v>
      </c>
      <c r="N2035" s="105">
        <v>2425</v>
      </c>
      <c r="O2035" s="103">
        <v>28233</v>
      </c>
      <c r="P2035" s="101">
        <v>44232</v>
      </c>
      <c r="Q2035" s="103" t="s">
        <v>1706</v>
      </c>
      <c r="R2035" s="106">
        <v>2425</v>
      </c>
      <c r="S2035" s="102" t="s">
        <v>2377</v>
      </c>
      <c r="T2035" s="104"/>
      <c r="U2035" s="102" t="s">
        <v>11</v>
      </c>
      <c r="V2035" s="102" t="s">
        <v>12</v>
      </c>
      <c r="W2035" s="102" t="s">
        <v>13</v>
      </c>
      <c r="X2035" s="102" t="s">
        <v>14</v>
      </c>
      <c r="Y2035" s="108">
        <v>6210</v>
      </c>
      <c r="Z2035" s="108">
        <v>9311103</v>
      </c>
      <c r="AA2035" s="139">
        <v>6.2179487179487179E-3</v>
      </c>
      <c r="AB2035" s="99" t="s">
        <v>1347</v>
      </c>
    </row>
    <row r="2036" spans="1:28" ht="15" customHeight="1" x14ac:dyDescent="0.25">
      <c r="A2036" s="97" t="s">
        <v>2046</v>
      </c>
      <c r="B2036" s="98">
        <v>4</v>
      </c>
      <c r="C2036" s="99" t="s">
        <v>1571</v>
      </c>
      <c r="D2036" s="97" t="s">
        <v>462</v>
      </c>
      <c r="E2036" s="97" t="s">
        <v>1266</v>
      </c>
      <c r="F2036" s="97" t="s">
        <v>395</v>
      </c>
      <c r="G2036" s="99" t="s">
        <v>351</v>
      </c>
      <c r="H2036" s="101">
        <v>44124</v>
      </c>
      <c r="I2036" s="101">
        <v>44236</v>
      </c>
      <c r="J2036" s="102" t="s">
        <v>1051</v>
      </c>
      <c r="K2036" s="103"/>
      <c r="L2036" s="104" t="s">
        <v>1385</v>
      </c>
      <c r="M2036" s="105">
        <v>0</v>
      </c>
      <c r="N2036" s="114">
        <v>9700</v>
      </c>
      <c r="O2036" s="103">
        <v>28294</v>
      </c>
      <c r="P2036" s="101">
        <v>44236</v>
      </c>
      <c r="Q2036" s="103" t="s">
        <v>1735</v>
      </c>
      <c r="R2036" s="106">
        <v>9700</v>
      </c>
      <c r="S2036" s="98" t="s">
        <v>2377</v>
      </c>
      <c r="T2036" s="103"/>
      <c r="U2036" s="102" t="s">
        <v>11</v>
      </c>
      <c r="V2036" s="102" t="s">
        <v>12</v>
      </c>
      <c r="W2036" s="102" t="s">
        <v>13</v>
      </c>
      <c r="X2036" s="102" t="s">
        <v>14</v>
      </c>
      <c r="Y2036" s="113">
        <v>6210</v>
      </c>
      <c r="Z2036" s="113">
        <v>9311103</v>
      </c>
      <c r="AA2036" s="139">
        <v>2.4871794871794872E-2</v>
      </c>
      <c r="AB2036" s="99" t="s">
        <v>1347</v>
      </c>
    </row>
    <row r="2037" spans="1:28" ht="15" customHeight="1" x14ac:dyDescent="0.25">
      <c r="A2037" s="97" t="s">
        <v>2046</v>
      </c>
      <c r="B2037" s="98">
        <v>4</v>
      </c>
      <c r="C2037" s="99" t="s">
        <v>1571</v>
      </c>
      <c r="D2037" s="97" t="s">
        <v>462</v>
      </c>
      <c r="E2037" s="99" t="s">
        <v>1266</v>
      </c>
      <c r="F2037" s="99" t="s">
        <v>395</v>
      </c>
      <c r="G2037" s="99" t="s">
        <v>351</v>
      </c>
      <c r="H2037" s="101">
        <v>44124</v>
      </c>
      <c r="I2037" s="101">
        <v>44279</v>
      </c>
      <c r="J2037" s="102" t="s">
        <v>1051</v>
      </c>
      <c r="K2037" s="97"/>
      <c r="L2037" s="99" t="s">
        <v>1385</v>
      </c>
      <c r="M2037" s="105">
        <v>0</v>
      </c>
      <c r="N2037" s="105">
        <v>4850</v>
      </c>
      <c r="O2037" s="103">
        <v>28391</v>
      </c>
      <c r="P2037" s="101">
        <v>44279</v>
      </c>
      <c r="Q2037" s="103" t="s">
        <v>2253</v>
      </c>
      <c r="R2037" s="105">
        <v>4850</v>
      </c>
      <c r="S2037" s="110" t="s">
        <v>2377</v>
      </c>
      <c r="T2037" s="97"/>
      <c r="U2037" s="102" t="s">
        <v>11</v>
      </c>
      <c r="V2037" s="102" t="s">
        <v>12</v>
      </c>
      <c r="W2037" s="102" t="s">
        <v>13</v>
      </c>
      <c r="X2037" s="102" t="s">
        <v>14</v>
      </c>
      <c r="Y2037" s="113">
        <v>6210</v>
      </c>
      <c r="Z2037" s="113">
        <v>9311103</v>
      </c>
      <c r="AA2037" s="139">
        <v>1.2435897435897436E-2</v>
      </c>
      <c r="AB2037" s="104" t="s">
        <v>1347</v>
      </c>
    </row>
    <row r="2038" spans="1:28" ht="15" customHeight="1" x14ac:dyDescent="0.25">
      <c r="A2038" s="97" t="s">
        <v>2046</v>
      </c>
      <c r="B2038" s="98">
        <v>4</v>
      </c>
      <c r="C2038" s="99" t="s">
        <v>1571</v>
      </c>
      <c r="D2038" s="97" t="s">
        <v>462</v>
      </c>
      <c r="E2038" s="99" t="s">
        <v>1266</v>
      </c>
      <c r="F2038" s="99" t="s">
        <v>395</v>
      </c>
      <c r="G2038" s="99" t="s">
        <v>351</v>
      </c>
      <c r="H2038" s="101">
        <v>44124</v>
      </c>
      <c r="I2038" s="101">
        <v>44279</v>
      </c>
      <c r="J2038" s="102" t="s">
        <v>1051</v>
      </c>
      <c r="K2038" s="97"/>
      <c r="L2038" s="99" t="s">
        <v>1385</v>
      </c>
      <c r="M2038" s="105">
        <v>0</v>
      </c>
      <c r="N2038" s="105">
        <v>2425</v>
      </c>
      <c r="O2038" s="103">
        <v>28475</v>
      </c>
      <c r="P2038" s="101">
        <v>44279</v>
      </c>
      <c r="Q2038" s="103" t="s">
        <v>2253</v>
      </c>
      <c r="R2038" s="105">
        <v>2425</v>
      </c>
      <c r="S2038" s="110" t="s">
        <v>2377</v>
      </c>
      <c r="T2038" s="97"/>
      <c r="U2038" s="102" t="s">
        <v>11</v>
      </c>
      <c r="V2038" s="102" t="s">
        <v>12</v>
      </c>
      <c r="W2038" s="102" t="s">
        <v>13</v>
      </c>
      <c r="X2038" s="102" t="s">
        <v>14</v>
      </c>
      <c r="Y2038" s="113">
        <v>6210</v>
      </c>
      <c r="Z2038" s="113">
        <v>9311103</v>
      </c>
      <c r="AA2038" s="139">
        <v>6.2179487179487179E-3</v>
      </c>
      <c r="AB2038" s="104" t="s">
        <v>1347</v>
      </c>
    </row>
    <row r="2039" spans="1:28" ht="15" customHeight="1" x14ac:dyDescent="0.25">
      <c r="A2039" s="97" t="s">
        <v>2046</v>
      </c>
      <c r="B2039" s="98">
        <v>4</v>
      </c>
      <c r="C2039" s="99" t="s">
        <v>1571</v>
      </c>
      <c r="D2039" s="97" t="s">
        <v>462</v>
      </c>
      <c r="E2039" s="99" t="s">
        <v>1266</v>
      </c>
      <c r="F2039" s="99" t="s">
        <v>395</v>
      </c>
      <c r="G2039" s="99" t="s">
        <v>351</v>
      </c>
      <c r="H2039" s="101">
        <v>44124</v>
      </c>
      <c r="I2039" s="101">
        <v>44342</v>
      </c>
      <c r="J2039" s="102" t="s">
        <v>1051</v>
      </c>
      <c r="K2039" s="97"/>
      <c r="L2039" s="99" t="s">
        <v>1385</v>
      </c>
      <c r="M2039" s="105">
        <v>0</v>
      </c>
      <c r="N2039" s="105">
        <v>4850</v>
      </c>
      <c r="O2039" s="103">
        <v>28524</v>
      </c>
      <c r="P2039" s="101">
        <v>44342</v>
      </c>
      <c r="Q2039" s="103" t="s">
        <v>2570</v>
      </c>
      <c r="R2039" s="105">
        <v>4850</v>
      </c>
      <c r="S2039" s="110" t="s">
        <v>2377</v>
      </c>
      <c r="T2039" s="97"/>
      <c r="U2039" s="102" t="s">
        <v>11</v>
      </c>
      <c r="V2039" s="102" t="s">
        <v>12</v>
      </c>
      <c r="W2039" s="102" t="s">
        <v>13</v>
      </c>
      <c r="X2039" s="102" t="s">
        <v>14</v>
      </c>
      <c r="Y2039" s="113">
        <v>6210</v>
      </c>
      <c r="Z2039" s="113">
        <v>9311103</v>
      </c>
      <c r="AA2039" s="139">
        <v>1.2435897435897436E-2</v>
      </c>
      <c r="AB2039" s="104" t="s">
        <v>1347</v>
      </c>
    </row>
    <row r="2040" spans="1:28" ht="15" customHeight="1" x14ac:dyDescent="0.25">
      <c r="A2040" s="97" t="s">
        <v>2046</v>
      </c>
      <c r="B2040" s="98">
        <v>4</v>
      </c>
      <c r="C2040" s="97" t="s">
        <v>1571</v>
      </c>
      <c r="D2040" s="99" t="s">
        <v>462</v>
      </c>
      <c r="E2040" s="97" t="s">
        <v>1266</v>
      </c>
      <c r="F2040" s="100" t="s">
        <v>395</v>
      </c>
      <c r="G2040" s="97" t="s">
        <v>351</v>
      </c>
      <c r="H2040" s="101">
        <v>44124</v>
      </c>
      <c r="I2040" s="101">
        <v>44342</v>
      </c>
      <c r="J2040" s="102" t="s">
        <v>1051</v>
      </c>
      <c r="K2040" s="103"/>
      <c r="L2040" s="104" t="s">
        <v>1385</v>
      </c>
      <c r="M2040" s="105">
        <v>0</v>
      </c>
      <c r="N2040" s="106">
        <v>9700</v>
      </c>
      <c r="O2040" s="103">
        <v>28618</v>
      </c>
      <c r="P2040" s="101">
        <v>44342</v>
      </c>
      <c r="Q2040" s="103" t="s">
        <v>2570</v>
      </c>
      <c r="R2040" s="106">
        <v>9700</v>
      </c>
      <c r="S2040" s="102" t="s">
        <v>2377</v>
      </c>
      <c r="T2040" s="104"/>
      <c r="U2040" s="102" t="s">
        <v>11</v>
      </c>
      <c r="V2040" s="102" t="s">
        <v>12</v>
      </c>
      <c r="W2040" s="102" t="s">
        <v>13</v>
      </c>
      <c r="X2040" s="102" t="s">
        <v>14</v>
      </c>
      <c r="Y2040" s="108">
        <v>6210</v>
      </c>
      <c r="Z2040" s="108">
        <v>9311103</v>
      </c>
      <c r="AA2040" s="139">
        <v>2.4871794871794872E-2</v>
      </c>
      <c r="AB2040" s="99" t="s">
        <v>1347</v>
      </c>
    </row>
    <row r="2041" spans="1:28" ht="15" customHeight="1" x14ac:dyDescent="0.25">
      <c r="A2041" s="97" t="s">
        <v>2046</v>
      </c>
      <c r="B2041" s="98">
        <v>4</v>
      </c>
      <c r="C2041" s="97" t="s">
        <v>1571</v>
      </c>
      <c r="D2041" s="99" t="s">
        <v>462</v>
      </c>
      <c r="E2041" s="97" t="s">
        <v>1266</v>
      </c>
      <c r="F2041" s="100" t="s">
        <v>395</v>
      </c>
      <c r="G2041" s="97" t="s">
        <v>351</v>
      </c>
      <c r="H2041" s="101">
        <v>44124</v>
      </c>
      <c r="I2041" s="101">
        <v>44370</v>
      </c>
      <c r="J2041" s="102" t="s">
        <v>1051</v>
      </c>
      <c r="K2041" s="103"/>
      <c r="L2041" s="104" t="s">
        <v>1385</v>
      </c>
      <c r="M2041" s="105">
        <v>0</v>
      </c>
      <c r="N2041" s="106">
        <v>1455</v>
      </c>
      <c r="O2041" s="103">
        <v>28691</v>
      </c>
      <c r="P2041" s="101">
        <v>44370</v>
      </c>
      <c r="Q2041" s="103" t="s">
        <v>2707</v>
      </c>
      <c r="R2041" s="106">
        <v>1455</v>
      </c>
      <c r="S2041" s="102" t="s">
        <v>2377</v>
      </c>
      <c r="T2041" s="104"/>
      <c r="U2041" s="102" t="s">
        <v>11</v>
      </c>
      <c r="V2041" s="102" t="s">
        <v>12</v>
      </c>
      <c r="W2041" s="102" t="s">
        <v>13</v>
      </c>
      <c r="X2041" s="102" t="s">
        <v>14</v>
      </c>
      <c r="Y2041" s="108">
        <v>6210</v>
      </c>
      <c r="Z2041" s="108">
        <v>9311103</v>
      </c>
      <c r="AA2041" s="139">
        <v>3.7307692307692306E-3</v>
      </c>
      <c r="AB2041" s="99" t="s">
        <v>1347</v>
      </c>
    </row>
    <row r="2042" spans="1:28" ht="15" customHeight="1" x14ac:dyDescent="0.25">
      <c r="A2042" s="97" t="s">
        <v>2046</v>
      </c>
      <c r="B2042" s="98">
        <v>4</v>
      </c>
      <c r="C2042" s="97" t="s">
        <v>1571</v>
      </c>
      <c r="D2042" s="104" t="s">
        <v>462</v>
      </c>
      <c r="E2042" s="97" t="s">
        <v>1266</v>
      </c>
      <c r="F2042" s="100" t="s">
        <v>395</v>
      </c>
      <c r="G2042" s="97" t="s">
        <v>351</v>
      </c>
      <c r="H2042" s="101">
        <v>44124</v>
      </c>
      <c r="I2042" s="101">
        <v>44448</v>
      </c>
      <c r="J2042" s="102" t="s">
        <v>2726</v>
      </c>
      <c r="K2042" s="103"/>
      <c r="L2042" s="104" t="s">
        <v>1385</v>
      </c>
      <c r="M2042" s="105">
        <v>0</v>
      </c>
      <c r="N2042" s="106">
        <v>970</v>
      </c>
      <c r="O2042" s="103">
        <v>28839</v>
      </c>
      <c r="P2042" s="101">
        <v>44448</v>
      </c>
      <c r="Q2042" s="103" t="s">
        <v>2972</v>
      </c>
      <c r="R2042" s="106">
        <v>970</v>
      </c>
      <c r="S2042" s="102" t="s">
        <v>2377</v>
      </c>
      <c r="T2042" s="104"/>
      <c r="U2042" s="102" t="s">
        <v>11</v>
      </c>
      <c r="V2042" s="102" t="s">
        <v>12</v>
      </c>
      <c r="W2042" s="102" t="s">
        <v>13</v>
      </c>
      <c r="X2042" s="102" t="s">
        <v>14</v>
      </c>
      <c r="Y2042" s="108">
        <v>6210</v>
      </c>
      <c r="Z2042" s="108">
        <v>9311103</v>
      </c>
      <c r="AA2042" s="139">
        <v>2.4871794871794872E-3</v>
      </c>
      <c r="AB2042" s="99" t="s">
        <v>1347</v>
      </c>
    </row>
    <row r="2043" spans="1:28" ht="15" customHeight="1" x14ac:dyDescent="0.25">
      <c r="A2043" s="97" t="s">
        <v>2046</v>
      </c>
      <c r="B2043" s="98">
        <v>4</v>
      </c>
      <c r="C2043" s="97" t="s">
        <v>1571</v>
      </c>
      <c r="D2043" s="99" t="s">
        <v>462</v>
      </c>
      <c r="E2043" s="97" t="s">
        <v>1266</v>
      </c>
      <c r="F2043" s="100" t="s">
        <v>395</v>
      </c>
      <c r="G2043" s="97" t="s">
        <v>351</v>
      </c>
      <c r="H2043" s="101">
        <v>44124</v>
      </c>
      <c r="I2043" s="101">
        <v>45950</v>
      </c>
      <c r="J2043" s="102" t="s">
        <v>2726</v>
      </c>
      <c r="K2043" s="103" t="s">
        <v>1340</v>
      </c>
      <c r="L2043" s="104" t="s">
        <v>1385</v>
      </c>
      <c r="M2043" s="105">
        <v>12125</v>
      </c>
      <c r="N2043" s="106">
        <v>12125</v>
      </c>
      <c r="O2043" s="103"/>
      <c r="P2043" s="101"/>
      <c r="Q2043" s="103"/>
      <c r="R2043" s="106">
        <v>0</v>
      </c>
      <c r="S2043" s="102" t="s">
        <v>2377</v>
      </c>
      <c r="T2043" s="104"/>
      <c r="U2043" s="102" t="s">
        <v>11</v>
      </c>
      <c r="V2043" s="102" t="s">
        <v>12</v>
      </c>
      <c r="W2043" s="102" t="s">
        <v>13</v>
      </c>
      <c r="X2043" s="102" t="s">
        <v>14</v>
      </c>
      <c r="Y2043" s="108">
        <v>6210</v>
      </c>
      <c r="Z2043" s="108">
        <v>9311103</v>
      </c>
      <c r="AA2043" s="139">
        <v>0</v>
      </c>
      <c r="AB2043" s="99" t="s">
        <v>1347</v>
      </c>
    </row>
    <row r="2044" spans="1:28" ht="15" customHeight="1" x14ac:dyDescent="0.25">
      <c r="A2044" s="97" t="s">
        <v>2420</v>
      </c>
      <c r="B2044" s="98">
        <v>4</v>
      </c>
      <c r="C2044" s="97" t="s">
        <v>1571</v>
      </c>
      <c r="D2044" s="99" t="s">
        <v>462</v>
      </c>
      <c r="E2044" s="97" t="s">
        <v>238</v>
      </c>
      <c r="F2044" s="100" t="s">
        <v>399</v>
      </c>
      <c r="G2044" s="97" t="s">
        <v>351</v>
      </c>
      <c r="H2044" s="101">
        <v>44319</v>
      </c>
      <c r="I2044" s="101">
        <v>45415</v>
      </c>
      <c r="J2044" s="102" t="s">
        <v>2726</v>
      </c>
      <c r="K2044" s="103" t="s">
        <v>2406</v>
      </c>
      <c r="L2044" s="104" t="s">
        <v>2527</v>
      </c>
      <c r="M2044" s="105">
        <v>97400</v>
      </c>
      <c r="N2044" s="106">
        <v>97400</v>
      </c>
      <c r="O2044" s="103"/>
      <c r="P2044" s="101"/>
      <c r="Q2044" s="103"/>
      <c r="R2044" s="106">
        <v>0</v>
      </c>
      <c r="S2044" s="102"/>
      <c r="T2044" s="104"/>
      <c r="U2044" s="102" t="s">
        <v>11</v>
      </c>
      <c r="V2044" s="102" t="s">
        <v>12</v>
      </c>
      <c r="W2044" s="102" t="s">
        <v>13</v>
      </c>
      <c r="X2044" s="102" t="s">
        <v>14</v>
      </c>
      <c r="Y2044" s="108">
        <v>6210</v>
      </c>
      <c r="Z2044" s="108">
        <v>9311102</v>
      </c>
      <c r="AA2044" s="139">
        <v>0</v>
      </c>
      <c r="AB2044" s="99" t="s">
        <v>2421</v>
      </c>
    </row>
    <row r="2045" spans="1:28" ht="15" customHeight="1" x14ac:dyDescent="0.25">
      <c r="A2045" s="97" t="s">
        <v>2049</v>
      </c>
      <c r="B2045" s="98">
        <v>8</v>
      </c>
      <c r="C2045" s="99" t="s">
        <v>1562</v>
      </c>
      <c r="D2045" s="99" t="s">
        <v>464</v>
      </c>
      <c r="E2045" s="97" t="s">
        <v>4</v>
      </c>
      <c r="F2045" s="100" t="s">
        <v>5</v>
      </c>
      <c r="G2045" s="97" t="s">
        <v>1288</v>
      </c>
      <c r="H2045" s="101">
        <v>43647</v>
      </c>
      <c r="I2045" s="101">
        <v>43746</v>
      </c>
      <c r="J2045" s="102" t="s">
        <v>6</v>
      </c>
      <c r="K2045" s="103" t="s">
        <v>7</v>
      </c>
      <c r="L2045" s="104" t="s">
        <v>8</v>
      </c>
      <c r="M2045" s="105">
        <v>0</v>
      </c>
      <c r="N2045" s="106">
        <v>6238.67</v>
      </c>
      <c r="O2045" s="103" t="s">
        <v>15</v>
      </c>
      <c r="P2045" s="101">
        <v>43746</v>
      </c>
      <c r="Q2045" s="103" t="s">
        <v>10</v>
      </c>
      <c r="R2045" s="106">
        <v>6238.67</v>
      </c>
      <c r="S2045" s="102"/>
      <c r="T2045" s="104"/>
      <c r="U2045" s="102" t="s">
        <v>11</v>
      </c>
      <c r="V2045" s="102" t="s">
        <v>12</v>
      </c>
      <c r="W2045" s="102" t="s">
        <v>13</v>
      </c>
      <c r="X2045" s="102" t="s">
        <v>14</v>
      </c>
      <c r="Y2045" s="108">
        <v>4300</v>
      </c>
      <c r="Z2045" s="108">
        <v>9331101</v>
      </c>
      <c r="AA2045" s="139">
        <v>1.4359320670845222E-3</v>
      </c>
      <c r="AB2045" s="99" t="s">
        <v>2893</v>
      </c>
    </row>
    <row r="2046" spans="1:28" ht="15" customHeight="1" x14ac:dyDescent="0.25">
      <c r="A2046" s="97" t="s">
        <v>2049</v>
      </c>
      <c r="B2046" s="98">
        <v>8</v>
      </c>
      <c r="C2046" s="99" t="s">
        <v>1562</v>
      </c>
      <c r="D2046" s="99" t="s">
        <v>464</v>
      </c>
      <c r="E2046" s="97" t="s">
        <v>4</v>
      </c>
      <c r="F2046" s="100" t="s">
        <v>5</v>
      </c>
      <c r="G2046" s="97" t="s">
        <v>1288</v>
      </c>
      <c r="H2046" s="101">
        <v>43647</v>
      </c>
      <c r="I2046" s="101">
        <v>43746</v>
      </c>
      <c r="J2046" s="102" t="s">
        <v>6</v>
      </c>
      <c r="K2046" s="103" t="s">
        <v>7</v>
      </c>
      <c r="L2046" s="104" t="s">
        <v>8</v>
      </c>
      <c r="M2046" s="105">
        <v>0</v>
      </c>
      <c r="N2046" s="106">
        <v>186.24</v>
      </c>
      <c r="O2046" s="103" t="s">
        <v>15</v>
      </c>
      <c r="P2046" s="101">
        <v>43746</v>
      </c>
      <c r="Q2046" s="103" t="s">
        <v>10</v>
      </c>
      <c r="R2046" s="106">
        <v>186.24</v>
      </c>
      <c r="S2046" s="102"/>
      <c r="T2046" s="104"/>
      <c r="U2046" s="102" t="s">
        <v>11</v>
      </c>
      <c r="V2046" s="102" t="s">
        <v>12</v>
      </c>
      <c r="W2046" s="102" t="s">
        <v>13</v>
      </c>
      <c r="X2046" s="102" t="s">
        <v>14</v>
      </c>
      <c r="Y2046" s="108">
        <v>4340</v>
      </c>
      <c r="Z2046" s="108">
        <v>9331101</v>
      </c>
      <c r="AA2046" s="139">
        <v>4.2866185929664723E-5</v>
      </c>
      <c r="AB2046" s="99" t="s">
        <v>2893</v>
      </c>
    </row>
    <row r="2047" spans="1:28" ht="15" customHeight="1" x14ac:dyDescent="0.25">
      <c r="A2047" s="97" t="s">
        <v>2049</v>
      </c>
      <c r="B2047" s="98">
        <v>8</v>
      </c>
      <c r="C2047" s="99" t="s">
        <v>1562</v>
      </c>
      <c r="D2047" s="99" t="s">
        <v>464</v>
      </c>
      <c r="E2047" s="97" t="s">
        <v>4</v>
      </c>
      <c r="F2047" s="100" t="s">
        <v>5</v>
      </c>
      <c r="G2047" s="97" t="s">
        <v>1288</v>
      </c>
      <c r="H2047" s="101">
        <v>43647</v>
      </c>
      <c r="I2047" s="101">
        <v>43746</v>
      </c>
      <c r="J2047" s="102" t="s">
        <v>6</v>
      </c>
      <c r="K2047" s="103" t="s">
        <v>7</v>
      </c>
      <c r="L2047" s="104" t="s">
        <v>8</v>
      </c>
      <c r="M2047" s="105">
        <v>0</v>
      </c>
      <c r="N2047" s="106">
        <v>152</v>
      </c>
      <c r="O2047" s="103" t="s">
        <v>15</v>
      </c>
      <c r="P2047" s="101">
        <v>43746</v>
      </c>
      <c r="Q2047" s="103" t="s">
        <v>10</v>
      </c>
      <c r="R2047" s="106">
        <v>152</v>
      </c>
      <c r="S2047" s="102"/>
      <c r="T2047" s="104"/>
      <c r="U2047" s="102" t="s">
        <v>11</v>
      </c>
      <c r="V2047" s="102" t="s">
        <v>12</v>
      </c>
      <c r="W2047" s="102" t="s">
        <v>13</v>
      </c>
      <c r="X2047" s="102" t="s">
        <v>14</v>
      </c>
      <c r="Y2047" s="108">
        <v>4340</v>
      </c>
      <c r="Z2047" s="108">
        <v>9331101</v>
      </c>
      <c r="AA2047" s="139">
        <v>3.4985289203764165E-5</v>
      </c>
      <c r="AB2047" s="99" t="s">
        <v>2893</v>
      </c>
    </row>
    <row r="2048" spans="1:28" ht="15" customHeight="1" x14ac:dyDescent="0.25">
      <c r="A2048" s="97" t="s">
        <v>2049</v>
      </c>
      <c r="B2048" s="98">
        <v>8</v>
      </c>
      <c r="C2048" s="99" t="s">
        <v>1562</v>
      </c>
      <c r="D2048" s="99" t="s">
        <v>464</v>
      </c>
      <c r="E2048" s="97" t="s">
        <v>4</v>
      </c>
      <c r="F2048" s="100" t="s">
        <v>5</v>
      </c>
      <c r="G2048" s="97" t="s">
        <v>1288</v>
      </c>
      <c r="H2048" s="101">
        <v>43647</v>
      </c>
      <c r="I2048" s="101">
        <v>43746</v>
      </c>
      <c r="J2048" s="102" t="s">
        <v>6</v>
      </c>
      <c r="K2048" s="103" t="s">
        <v>7</v>
      </c>
      <c r="L2048" s="104" t="s">
        <v>8</v>
      </c>
      <c r="M2048" s="105">
        <v>0</v>
      </c>
      <c r="N2048" s="106">
        <v>80</v>
      </c>
      <c r="O2048" s="103" t="s">
        <v>15</v>
      </c>
      <c r="P2048" s="101">
        <v>43746</v>
      </c>
      <c r="Q2048" s="103" t="s">
        <v>10</v>
      </c>
      <c r="R2048" s="106">
        <v>80</v>
      </c>
      <c r="S2048" s="102"/>
      <c r="T2048" s="104"/>
      <c r="U2048" s="102" t="s">
        <v>11</v>
      </c>
      <c r="V2048" s="102" t="s">
        <v>12</v>
      </c>
      <c r="W2048" s="102" t="s">
        <v>13</v>
      </c>
      <c r="X2048" s="102" t="s">
        <v>14</v>
      </c>
      <c r="Y2048" s="108">
        <v>4340</v>
      </c>
      <c r="Z2048" s="108">
        <v>9331101</v>
      </c>
      <c r="AA2048" s="139">
        <v>1.8413310107244298E-5</v>
      </c>
      <c r="AB2048" s="99" t="s">
        <v>2893</v>
      </c>
    </row>
    <row r="2049" spans="1:28" ht="15" customHeight="1" x14ac:dyDescent="0.25">
      <c r="A2049" s="97" t="s">
        <v>2049</v>
      </c>
      <c r="B2049" s="98">
        <v>8</v>
      </c>
      <c r="C2049" s="99" t="s">
        <v>1562</v>
      </c>
      <c r="D2049" s="99" t="s">
        <v>464</v>
      </c>
      <c r="E2049" s="97" t="s">
        <v>4</v>
      </c>
      <c r="F2049" s="100" t="s">
        <v>5</v>
      </c>
      <c r="G2049" s="97" t="s">
        <v>1288</v>
      </c>
      <c r="H2049" s="101">
        <v>43647</v>
      </c>
      <c r="I2049" s="101">
        <v>43746</v>
      </c>
      <c r="J2049" s="102" t="s">
        <v>6</v>
      </c>
      <c r="K2049" s="103" t="s">
        <v>7</v>
      </c>
      <c r="L2049" s="104" t="s">
        <v>8</v>
      </c>
      <c r="M2049" s="105">
        <v>0</v>
      </c>
      <c r="N2049" s="106">
        <v>48</v>
      </c>
      <c r="O2049" s="103" t="s">
        <v>15</v>
      </c>
      <c r="P2049" s="101">
        <v>43746</v>
      </c>
      <c r="Q2049" s="103" t="s">
        <v>10</v>
      </c>
      <c r="R2049" s="106">
        <v>48</v>
      </c>
      <c r="S2049" s="102"/>
      <c r="T2049" s="104"/>
      <c r="U2049" s="102" t="s">
        <v>11</v>
      </c>
      <c r="V2049" s="102" t="s">
        <v>12</v>
      </c>
      <c r="W2049" s="102" t="s">
        <v>13</v>
      </c>
      <c r="X2049" s="102" t="s">
        <v>14</v>
      </c>
      <c r="Y2049" s="108">
        <v>4340</v>
      </c>
      <c r="Z2049" s="108">
        <v>9331101</v>
      </c>
      <c r="AA2049" s="139">
        <v>1.1047986064346577E-5</v>
      </c>
      <c r="AB2049" s="99" t="s">
        <v>2893</v>
      </c>
    </row>
    <row r="2050" spans="1:28" ht="15" customHeight="1" x14ac:dyDescent="0.25">
      <c r="A2050" s="97" t="s">
        <v>2049</v>
      </c>
      <c r="B2050" s="98">
        <v>8</v>
      </c>
      <c r="C2050" s="99" t="s">
        <v>1562</v>
      </c>
      <c r="D2050" s="99" t="s">
        <v>464</v>
      </c>
      <c r="E2050" s="97" t="s">
        <v>4</v>
      </c>
      <c r="F2050" s="100" t="s">
        <v>5</v>
      </c>
      <c r="G2050" s="97" t="s">
        <v>1288</v>
      </c>
      <c r="H2050" s="101">
        <v>43647</v>
      </c>
      <c r="I2050" s="101">
        <v>43746</v>
      </c>
      <c r="J2050" s="102" t="s">
        <v>6</v>
      </c>
      <c r="K2050" s="103" t="s">
        <v>7</v>
      </c>
      <c r="L2050" s="104" t="s">
        <v>8</v>
      </c>
      <c r="M2050" s="105">
        <v>0</v>
      </c>
      <c r="N2050" s="106">
        <v>24</v>
      </c>
      <c r="O2050" s="103" t="s">
        <v>15</v>
      </c>
      <c r="P2050" s="101">
        <v>43746</v>
      </c>
      <c r="Q2050" s="103" t="s">
        <v>10</v>
      </c>
      <c r="R2050" s="106">
        <v>24</v>
      </c>
      <c r="S2050" s="102"/>
      <c r="T2050" s="104"/>
      <c r="U2050" s="102" t="s">
        <v>11</v>
      </c>
      <c r="V2050" s="102" t="s">
        <v>12</v>
      </c>
      <c r="W2050" s="102" t="s">
        <v>13</v>
      </c>
      <c r="X2050" s="102" t="s">
        <v>14</v>
      </c>
      <c r="Y2050" s="108">
        <v>4340</v>
      </c>
      <c r="Z2050" s="108">
        <v>9331101</v>
      </c>
      <c r="AA2050" s="139">
        <v>5.5239930321732886E-6</v>
      </c>
      <c r="AB2050" s="99" t="s">
        <v>2893</v>
      </c>
    </row>
    <row r="2051" spans="1:28" ht="15" customHeight="1" x14ac:dyDescent="0.25">
      <c r="A2051" s="97" t="s">
        <v>2049</v>
      </c>
      <c r="B2051" s="98">
        <v>8</v>
      </c>
      <c r="C2051" s="99" t="s">
        <v>1562</v>
      </c>
      <c r="D2051" s="99" t="s">
        <v>464</v>
      </c>
      <c r="E2051" s="97" t="s">
        <v>4</v>
      </c>
      <c r="F2051" s="100" t="s">
        <v>5</v>
      </c>
      <c r="G2051" s="97" t="s">
        <v>1288</v>
      </c>
      <c r="H2051" s="101">
        <v>43647</v>
      </c>
      <c r="I2051" s="101">
        <v>43746</v>
      </c>
      <c r="J2051" s="102" t="s">
        <v>6</v>
      </c>
      <c r="K2051" s="103" t="s">
        <v>7</v>
      </c>
      <c r="L2051" s="104" t="s">
        <v>8</v>
      </c>
      <c r="M2051" s="105">
        <v>0</v>
      </c>
      <c r="N2051" s="106">
        <v>512.48</v>
      </c>
      <c r="O2051" s="103" t="s">
        <v>15</v>
      </c>
      <c r="P2051" s="101">
        <v>43746</v>
      </c>
      <c r="Q2051" s="103" t="s">
        <v>10</v>
      </c>
      <c r="R2051" s="106">
        <v>512.48</v>
      </c>
      <c r="S2051" s="102"/>
      <c r="T2051" s="104"/>
      <c r="U2051" s="102" t="s">
        <v>11</v>
      </c>
      <c r="V2051" s="102" t="s">
        <v>12</v>
      </c>
      <c r="W2051" s="102" t="s">
        <v>13</v>
      </c>
      <c r="X2051" s="102" t="s">
        <v>14</v>
      </c>
      <c r="Y2051" s="108">
        <v>4340</v>
      </c>
      <c r="Z2051" s="108">
        <v>9331101</v>
      </c>
      <c r="AA2051" s="139">
        <v>1.1795566454700697E-4</v>
      </c>
      <c r="AB2051" s="99" t="s">
        <v>2893</v>
      </c>
    </row>
    <row r="2052" spans="1:28" ht="15" customHeight="1" x14ac:dyDescent="0.25">
      <c r="A2052" s="97" t="s">
        <v>2049</v>
      </c>
      <c r="B2052" s="98">
        <v>8</v>
      </c>
      <c r="C2052" s="99" t="s">
        <v>1562</v>
      </c>
      <c r="D2052" s="99" t="s">
        <v>464</v>
      </c>
      <c r="E2052" s="97" t="s">
        <v>4</v>
      </c>
      <c r="F2052" s="100" t="s">
        <v>5</v>
      </c>
      <c r="G2052" s="97" t="s">
        <v>1288</v>
      </c>
      <c r="H2052" s="101">
        <v>43647</v>
      </c>
      <c r="I2052" s="101">
        <v>43759</v>
      </c>
      <c r="J2052" s="102" t="s">
        <v>6</v>
      </c>
      <c r="K2052" s="103" t="s">
        <v>7</v>
      </c>
      <c r="L2052" s="104" t="s">
        <v>8</v>
      </c>
      <c r="M2052" s="105">
        <v>0</v>
      </c>
      <c r="N2052" s="106">
        <v>7798.34</v>
      </c>
      <c r="O2052" s="103" t="s">
        <v>91</v>
      </c>
      <c r="P2052" s="101">
        <v>43759</v>
      </c>
      <c r="Q2052" s="103" t="s">
        <v>88</v>
      </c>
      <c r="R2052" s="106">
        <v>7798.34</v>
      </c>
      <c r="S2052" s="102"/>
      <c r="T2052" s="104"/>
      <c r="U2052" s="102" t="s">
        <v>11</v>
      </c>
      <c r="V2052" s="102" t="s">
        <v>12</v>
      </c>
      <c r="W2052" s="102" t="s">
        <v>13</v>
      </c>
      <c r="X2052" s="102" t="s">
        <v>14</v>
      </c>
      <c r="Y2052" s="108">
        <v>4300</v>
      </c>
      <c r="Z2052" s="108">
        <v>9331101</v>
      </c>
      <c r="AA2052" s="139">
        <v>1.7949156592715937E-3</v>
      </c>
      <c r="AB2052" s="99" t="s">
        <v>2893</v>
      </c>
    </row>
    <row r="2053" spans="1:28" ht="15" customHeight="1" x14ac:dyDescent="0.25">
      <c r="A2053" s="97" t="s">
        <v>2049</v>
      </c>
      <c r="B2053" s="98">
        <v>8</v>
      </c>
      <c r="C2053" s="99" t="s">
        <v>1562</v>
      </c>
      <c r="D2053" s="99" t="s">
        <v>464</v>
      </c>
      <c r="E2053" s="97" t="s">
        <v>4</v>
      </c>
      <c r="F2053" s="100" t="s">
        <v>5</v>
      </c>
      <c r="G2053" s="97" t="s">
        <v>1288</v>
      </c>
      <c r="H2053" s="101">
        <v>43647</v>
      </c>
      <c r="I2053" s="101">
        <v>43759</v>
      </c>
      <c r="J2053" s="102" t="s">
        <v>6</v>
      </c>
      <c r="K2053" s="103" t="s">
        <v>7</v>
      </c>
      <c r="L2053" s="104" t="s">
        <v>8</v>
      </c>
      <c r="M2053" s="105">
        <v>0</v>
      </c>
      <c r="N2053" s="106">
        <v>190</v>
      </c>
      <c r="O2053" s="103" t="s">
        <v>91</v>
      </c>
      <c r="P2053" s="101">
        <v>43759</v>
      </c>
      <c r="Q2053" s="103" t="s">
        <v>88</v>
      </c>
      <c r="R2053" s="106">
        <v>190</v>
      </c>
      <c r="S2053" s="102"/>
      <c r="T2053" s="104"/>
      <c r="U2053" s="102" t="s">
        <v>11</v>
      </c>
      <c r="V2053" s="102" t="s">
        <v>12</v>
      </c>
      <c r="W2053" s="102" t="s">
        <v>13</v>
      </c>
      <c r="X2053" s="102" t="s">
        <v>14</v>
      </c>
      <c r="Y2053" s="108">
        <v>4340</v>
      </c>
      <c r="Z2053" s="108">
        <v>9331101</v>
      </c>
      <c r="AA2053" s="139">
        <v>4.3731611504705202E-5</v>
      </c>
      <c r="AB2053" s="99" t="s">
        <v>2893</v>
      </c>
    </row>
    <row r="2054" spans="1:28" ht="15" customHeight="1" x14ac:dyDescent="0.25">
      <c r="A2054" s="97" t="s">
        <v>2049</v>
      </c>
      <c r="B2054" s="98">
        <v>8</v>
      </c>
      <c r="C2054" s="99" t="s">
        <v>1562</v>
      </c>
      <c r="D2054" s="99" t="s">
        <v>464</v>
      </c>
      <c r="E2054" s="97" t="s">
        <v>4</v>
      </c>
      <c r="F2054" s="100" t="s">
        <v>5</v>
      </c>
      <c r="G2054" s="97" t="s">
        <v>1288</v>
      </c>
      <c r="H2054" s="101">
        <v>43647</v>
      </c>
      <c r="I2054" s="101">
        <v>43759</v>
      </c>
      <c r="J2054" s="102" t="s">
        <v>6</v>
      </c>
      <c r="K2054" s="103" t="s">
        <v>7</v>
      </c>
      <c r="L2054" s="104" t="s">
        <v>8</v>
      </c>
      <c r="M2054" s="105">
        <v>0</v>
      </c>
      <c r="N2054" s="106">
        <v>100</v>
      </c>
      <c r="O2054" s="103" t="s">
        <v>91</v>
      </c>
      <c r="P2054" s="101">
        <v>43759</v>
      </c>
      <c r="Q2054" s="103" t="s">
        <v>88</v>
      </c>
      <c r="R2054" s="106">
        <v>100</v>
      </c>
      <c r="S2054" s="102"/>
      <c r="T2054" s="104"/>
      <c r="U2054" s="102" t="s">
        <v>11</v>
      </c>
      <c r="V2054" s="102" t="s">
        <v>12</v>
      </c>
      <c r="W2054" s="102" t="s">
        <v>13</v>
      </c>
      <c r="X2054" s="102" t="s">
        <v>14</v>
      </c>
      <c r="Y2054" s="108">
        <v>4340</v>
      </c>
      <c r="Z2054" s="108">
        <v>9331101</v>
      </c>
      <c r="AA2054" s="139">
        <v>2.301663763405537E-5</v>
      </c>
      <c r="AB2054" s="99" t="s">
        <v>2893</v>
      </c>
    </row>
    <row r="2055" spans="1:28" ht="15" customHeight="1" x14ac:dyDescent="0.25">
      <c r="A2055" s="97" t="s">
        <v>2049</v>
      </c>
      <c r="B2055" s="98">
        <v>8</v>
      </c>
      <c r="C2055" s="99" t="s">
        <v>1562</v>
      </c>
      <c r="D2055" s="99" t="s">
        <v>464</v>
      </c>
      <c r="E2055" s="97" t="s">
        <v>4</v>
      </c>
      <c r="F2055" s="100" t="s">
        <v>5</v>
      </c>
      <c r="G2055" s="97" t="s">
        <v>1288</v>
      </c>
      <c r="H2055" s="101">
        <v>43647</v>
      </c>
      <c r="I2055" s="101">
        <v>43759</v>
      </c>
      <c r="J2055" s="102" t="s">
        <v>6</v>
      </c>
      <c r="K2055" s="103" t="s">
        <v>7</v>
      </c>
      <c r="L2055" s="104" t="s">
        <v>8</v>
      </c>
      <c r="M2055" s="105">
        <v>0</v>
      </c>
      <c r="N2055" s="106">
        <v>60</v>
      </c>
      <c r="O2055" s="103" t="s">
        <v>91</v>
      </c>
      <c r="P2055" s="101">
        <v>43759</v>
      </c>
      <c r="Q2055" s="103" t="s">
        <v>88</v>
      </c>
      <c r="R2055" s="106">
        <v>60</v>
      </c>
      <c r="S2055" s="102"/>
      <c r="T2055" s="104"/>
      <c r="U2055" s="102" t="s">
        <v>11</v>
      </c>
      <c r="V2055" s="102" t="s">
        <v>12</v>
      </c>
      <c r="W2055" s="102" t="s">
        <v>13</v>
      </c>
      <c r="X2055" s="102" t="s">
        <v>14</v>
      </c>
      <c r="Y2055" s="108">
        <v>4340</v>
      </c>
      <c r="Z2055" s="108">
        <v>9331101</v>
      </c>
      <c r="AA2055" s="139">
        <v>1.3809982580433222E-5</v>
      </c>
      <c r="AB2055" s="99" t="s">
        <v>2893</v>
      </c>
    </row>
    <row r="2056" spans="1:28" ht="15" customHeight="1" x14ac:dyDescent="0.25">
      <c r="A2056" s="97" t="s">
        <v>2049</v>
      </c>
      <c r="B2056" s="98">
        <v>8</v>
      </c>
      <c r="C2056" s="99" t="s">
        <v>1562</v>
      </c>
      <c r="D2056" s="99" t="s">
        <v>464</v>
      </c>
      <c r="E2056" s="97" t="s">
        <v>4</v>
      </c>
      <c r="F2056" s="100" t="s">
        <v>5</v>
      </c>
      <c r="G2056" s="97" t="s">
        <v>1288</v>
      </c>
      <c r="H2056" s="101">
        <v>43647</v>
      </c>
      <c r="I2056" s="101">
        <v>43759</v>
      </c>
      <c r="J2056" s="102" t="s">
        <v>6</v>
      </c>
      <c r="K2056" s="103" t="s">
        <v>7</v>
      </c>
      <c r="L2056" s="104" t="s">
        <v>8</v>
      </c>
      <c r="M2056" s="105">
        <v>0</v>
      </c>
      <c r="N2056" s="106">
        <v>30</v>
      </c>
      <c r="O2056" s="103" t="s">
        <v>91</v>
      </c>
      <c r="P2056" s="101">
        <v>43759</v>
      </c>
      <c r="Q2056" s="103" t="s">
        <v>88</v>
      </c>
      <c r="R2056" s="106">
        <v>30</v>
      </c>
      <c r="S2056" s="102"/>
      <c r="T2056" s="104"/>
      <c r="U2056" s="102" t="s">
        <v>11</v>
      </c>
      <c r="V2056" s="102" t="s">
        <v>12</v>
      </c>
      <c r="W2056" s="102" t="s">
        <v>13</v>
      </c>
      <c r="X2056" s="102" t="s">
        <v>14</v>
      </c>
      <c r="Y2056" s="108">
        <v>4340</v>
      </c>
      <c r="Z2056" s="108">
        <v>9331101</v>
      </c>
      <c r="AA2056" s="139">
        <v>6.9049912902166112E-6</v>
      </c>
      <c r="AB2056" s="99" t="s">
        <v>2893</v>
      </c>
    </row>
    <row r="2057" spans="1:28" ht="15" customHeight="1" x14ac:dyDescent="0.25">
      <c r="A2057" s="97" t="s">
        <v>2049</v>
      </c>
      <c r="B2057" s="98">
        <v>8</v>
      </c>
      <c r="C2057" s="99" t="s">
        <v>1562</v>
      </c>
      <c r="D2057" s="99" t="s">
        <v>464</v>
      </c>
      <c r="E2057" s="97" t="s">
        <v>4</v>
      </c>
      <c r="F2057" s="100" t="s">
        <v>5</v>
      </c>
      <c r="G2057" s="97" t="s">
        <v>1288</v>
      </c>
      <c r="H2057" s="101">
        <v>43647</v>
      </c>
      <c r="I2057" s="101">
        <v>43759</v>
      </c>
      <c r="J2057" s="102" t="s">
        <v>6</v>
      </c>
      <c r="K2057" s="103" t="s">
        <v>7</v>
      </c>
      <c r="L2057" s="104" t="s">
        <v>8</v>
      </c>
      <c r="M2057" s="105">
        <v>0</v>
      </c>
      <c r="N2057" s="106">
        <v>232.8</v>
      </c>
      <c r="O2057" s="103" t="s">
        <v>91</v>
      </c>
      <c r="P2057" s="101">
        <v>43759</v>
      </c>
      <c r="Q2057" s="103" t="s">
        <v>88</v>
      </c>
      <c r="R2057" s="106">
        <v>232.8</v>
      </c>
      <c r="S2057" s="102"/>
      <c r="T2057" s="104"/>
      <c r="U2057" s="102" t="s">
        <v>11</v>
      </c>
      <c r="V2057" s="102" t="s">
        <v>12</v>
      </c>
      <c r="W2057" s="102" t="s">
        <v>13</v>
      </c>
      <c r="X2057" s="102" t="s">
        <v>14</v>
      </c>
      <c r="Y2057" s="108">
        <v>4340</v>
      </c>
      <c r="Z2057" s="108">
        <v>9331101</v>
      </c>
      <c r="AA2057" s="139">
        <v>5.3582732412080904E-5</v>
      </c>
      <c r="AB2057" s="99" t="s">
        <v>2893</v>
      </c>
    </row>
    <row r="2058" spans="1:28" ht="15" customHeight="1" x14ac:dyDescent="0.25">
      <c r="A2058" s="97" t="s">
        <v>2049</v>
      </c>
      <c r="B2058" s="98">
        <v>8</v>
      </c>
      <c r="C2058" s="99" t="s">
        <v>1562</v>
      </c>
      <c r="D2058" s="99" t="s">
        <v>464</v>
      </c>
      <c r="E2058" s="97" t="s">
        <v>4</v>
      </c>
      <c r="F2058" s="100" t="s">
        <v>5</v>
      </c>
      <c r="G2058" s="97" t="s">
        <v>1288</v>
      </c>
      <c r="H2058" s="101">
        <v>43647</v>
      </c>
      <c r="I2058" s="101">
        <v>43759</v>
      </c>
      <c r="J2058" s="102" t="s">
        <v>6</v>
      </c>
      <c r="K2058" s="103" t="s">
        <v>7</v>
      </c>
      <c r="L2058" s="104" t="s">
        <v>8</v>
      </c>
      <c r="M2058" s="105">
        <v>0</v>
      </c>
      <c r="N2058" s="106">
        <v>640.6</v>
      </c>
      <c r="O2058" s="103" t="s">
        <v>91</v>
      </c>
      <c r="P2058" s="101">
        <v>43759</v>
      </c>
      <c r="Q2058" s="103" t="s">
        <v>88</v>
      </c>
      <c r="R2058" s="106">
        <v>640.6</v>
      </c>
      <c r="S2058" s="102"/>
      <c r="T2058" s="104"/>
      <c r="U2058" s="102" t="s">
        <v>11</v>
      </c>
      <c r="V2058" s="102" t="s">
        <v>12</v>
      </c>
      <c r="W2058" s="102" t="s">
        <v>13</v>
      </c>
      <c r="X2058" s="102" t="s">
        <v>14</v>
      </c>
      <c r="Y2058" s="108">
        <v>4340</v>
      </c>
      <c r="Z2058" s="108">
        <v>9331101</v>
      </c>
      <c r="AA2058" s="139">
        <v>1.4744458068375872E-4</v>
      </c>
      <c r="AB2058" s="99" t="s">
        <v>2893</v>
      </c>
    </row>
    <row r="2059" spans="1:28" ht="15" customHeight="1" x14ac:dyDescent="0.25">
      <c r="A2059" s="97" t="s">
        <v>2049</v>
      </c>
      <c r="B2059" s="98">
        <v>8</v>
      </c>
      <c r="C2059" s="99" t="s">
        <v>1562</v>
      </c>
      <c r="D2059" s="99" t="s">
        <v>464</v>
      </c>
      <c r="E2059" s="97" t="s">
        <v>4</v>
      </c>
      <c r="F2059" s="100" t="s">
        <v>5</v>
      </c>
      <c r="G2059" s="97" t="s">
        <v>1288</v>
      </c>
      <c r="H2059" s="101">
        <v>43647</v>
      </c>
      <c r="I2059" s="101">
        <v>43760</v>
      </c>
      <c r="J2059" s="102" t="s">
        <v>6</v>
      </c>
      <c r="K2059" s="103" t="s">
        <v>98</v>
      </c>
      <c r="L2059" s="104" t="s">
        <v>2165</v>
      </c>
      <c r="M2059" s="105">
        <v>0</v>
      </c>
      <c r="N2059" s="106">
        <v>58487.55</v>
      </c>
      <c r="O2059" s="103" t="s">
        <v>106</v>
      </c>
      <c r="P2059" s="101">
        <v>43760</v>
      </c>
      <c r="Q2059" s="103" t="s">
        <v>104</v>
      </c>
      <c r="R2059" s="106">
        <v>58487.55</v>
      </c>
      <c r="S2059" s="102"/>
      <c r="T2059" s="104"/>
      <c r="U2059" s="102" t="s">
        <v>11</v>
      </c>
      <c r="V2059" s="102" t="s">
        <v>12</v>
      </c>
      <c r="W2059" s="102" t="s">
        <v>13</v>
      </c>
      <c r="X2059" s="102" t="s">
        <v>14</v>
      </c>
      <c r="Y2059" s="108">
        <v>4300</v>
      </c>
      <c r="Z2059" s="108">
        <v>9331101</v>
      </c>
      <c r="AA2059" s="139">
        <v>2.0847104707741471E-2</v>
      </c>
      <c r="AB2059" s="99" t="s">
        <v>2894</v>
      </c>
    </row>
    <row r="2060" spans="1:28" ht="15" customHeight="1" x14ac:dyDescent="0.25">
      <c r="A2060" s="97" t="s">
        <v>2049</v>
      </c>
      <c r="B2060" s="98">
        <v>8</v>
      </c>
      <c r="C2060" s="99" t="s">
        <v>1562</v>
      </c>
      <c r="D2060" s="99" t="s">
        <v>464</v>
      </c>
      <c r="E2060" s="97" t="s">
        <v>4</v>
      </c>
      <c r="F2060" s="100" t="s">
        <v>5</v>
      </c>
      <c r="G2060" s="97" t="s">
        <v>1288</v>
      </c>
      <c r="H2060" s="101">
        <v>43647</v>
      </c>
      <c r="I2060" s="101">
        <v>43760</v>
      </c>
      <c r="J2060" s="102" t="s">
        <v>6</v>
      </c>
      <c r="K2060" s="103" t="s">
        <v>98</v>
      </c>
      <c r="L2060" s="104" t="s">
        <v>2165</v>
      </c>
      <c r="M2060" s="105">
        <v>0</v>
      </c>
      <c r="N2060" s="106">
        <v>7798.34</v>
      </c>
      <c r="O2060" s="103" t="s">
        <v>118</v>
      </c>
      <c r="P2060" s="101">
        <v>43760</v>
      </c>
      <c r="Q2060" s="103" t="s">
        <v>104</v>
      </c>
      <c r="R2060" s="106">
        <v>7798.34</v>
      </c>
      <c r="S2060" s="102"/>
      <c r="T2060" s="104"/>
      <c r="U2060" s="102" t="s">
        <v>11</v>
      </c>
      <c r="V2060" s="102" t="s">
        <v>12</v>
      </c>
      <c r="W2060" s="102" t="s">
        <v>13</v>
      </c>
      <c r="X2060" s="102" t="s">
        <v>14</v>
      </c>
      <c r="Y2060" s="108">
        <v>4300</v>
      </c>
      <c r="Z2060" s="108">
        <v>9331101</v>
      </c>
      <c r="AA2060" s="139">
        <v>2.7796139610321959E-3</v>
      </c>
      <c r="AB2060" s="99" t="s">
        <v>2894</v>
      </c>
    </row>
    <row r="2061" spans="1:28" ht="15" customHeight="1" x14ac:dyDescent="0.25">
      <c r="A2061" s="97" t="s">
        <v>2049</v>
      </c>
      <c r="B2061" s="98">
        <v>8</v>
      </c>
      <c r="C2061" s="99" t="s">
        <v>1562</v>
      </c>
      <c r="D2061" s="99" t="s">
        <v>464</v>
      </c>
      <c r="E2061" s="97" t="s">
        <v>4</v>
      </c>
      <c r="F2061" s="100" t="s">
        <v>5</v>
      </c>
      <c r="G2061" s="97" t="s">
        <v>1288</v>
      </c>
      <c r="H2061" s="101">
        <v>43647</v>
      </c>
      <c r="I2061" s="101">
        <v>43760</v>
      </c>
      <c r="J2061" s="102" t="s">
        <v>6</v>
      </c>
      <c r="K2061" s="103" t="s">
        <v>98</v>
      </c>
      <c r="L2061" s="104" t="s">
        <v>2165</v>
      </c>
      <c r="M2061" s="105">
        <v>0</v>
      </c>
      <c r="N2061" s="106">
        <v>225</v>
      </c>
      <c r="O2061" s="103" t="s">
        <v>106</v>
      </c>
      <c r="P2061" s="101">
        <v>43760</v>
      </c>
      <c r="Q2061" s="103" t="s">
        <v>104</v>
      </c>
      <c r="R2061" s="106">
        <v>225</v>
      </c>
      <c r="S2061" s="102"/>
      <c r="T2061" s="104"/>
      <c r="U2061" s="102" t="s">
        <v>11</v>
      </c>
      <c r="V2061" s="102" t="s">
        <v>12</v>
      </c>
      <c r="W2061" s="102" t="s">
        <v>13</v>
      </c>
      <c r="X2061" s="102" t="s">
        <v>14</v>
      </c>
      <c r="Y2061" s="108">
        <v>4340</v>
      </c>
      <c r="Z2061" s="108">
        <v>9331101</v>
      </c>
      <c r="AA2061" s="139">
        <v>8.0198239783369803E-5</v>
      </c>
      <c r="AB2061" s="99" t="s">
        <v>2894</v>
      </c>
    </row>
    <row r="2062" spans="1:28" ht="15" customHeight="1" x14ac:dyDescent="0.25">
      <c r="A2062" s="97" t="s">
        <v>2049</v>
      </c>
      <c r="B2062" s="98">
        <v>8</v>
      </c>
      <c r="C2062" s="99" t="s">
        <v>1562</v>
      </c>
      <c r="D2062" s="99" t="s">
        <v>464</v>
      </c>
      <c r="E2062" s="97" t="s">
        <v>4</v>
      </c>
      <c r="F2062" s="100" t="s">
        <v>5</v>
      </c>
      <c r="G2062" s="97" t="s">
        <v>1288</v>
      </c>
      <c r="H2062" s="101">
        <v>43647</v>
      </c>
      <c r="I2062" s="101">
        <v>43760</v>
      </c>
      <c r="J2062" s="102" t="s">
        <v>6</v>
      </c>
      <c r="K2062" s="103" t="s">
        <v>98</v>
      </c>
      <c r="L2062" s="104" t="s">
        <v>2165</v>
      </c>
      <c r="M2062" s="105">
        <v>0</v>
      </c>
      <c r="N2062" s="106">
        <v>450</v>
      </c>
      <c r="O2062" s="103" t="s">
        <v>106</v>
      </c>
      <c r="P2062" s="101">
        <v>43760</v>
      </c>
      <c r="Q2062" s="103" t="s">
        <v>104</v>
      </c>
      <c r="R2062" s="106">
        <v>450</v>
      </c>
      <c r="S2062" s="102"/>
      <c r="T2062" s="104"/>
      <c r="U2062" s="102" t="s">
        <v>11</v>
      </c>
      <c r="V2062" s="102" t="s">
        <v>12</v>
      </c>
      <c r="W2062" s="102" t="s">
        <v>13</v>
      </c>
      <c r="X2062" s="102" t="s">
        <v>14</v>
      </c>
      <c r="Y2062" s="108">
        <v>4340</v>
      </c>
      <c r="Z2062" s="108">
        <v>9331101</v>
      </c>
      <c r="AA2062" s="139">
        <v>1.6039647956673961E-4</v>
      </c>
      <c r="AB2062" s="99" t="s">
        <v>2894</v>
      </c>
    </row>
    <row r="2063" spans="1:28" ht="15" customHeight="1" x14ac:dyDescent="0.25">
      <c r="A2063" s="97" t="s">
        <v>2049</v>
      </c>
      <c r="B2063" s="98">
        <v>8</v>
      </c>
      <c r="C2063" s="99" t="s">
        <v>1562</v>
      </c>
      <c r="D2063" s="99" t="s">
        <v>464</v>
      </c>
      <c r="E2063" s="97" t="s">
        <v>4</v>
      </c>
      <c r="F2063" s="100" t="s">
        <v>5</v>
      </c>
      <c r="G2063" s="97" t="s">
        <v>1288</v>
      </c>
      <c r="H2063" s="101">
        <v>43647</v>
      </c>
      <c r="I2063" s="101">
        <v>43760</v>
      </c>
      <c r="J2063" s="102" t="s">
        <v>6</v>
      </c>
      <c r="K2063" s="103" t="s">
        <v>98</v>
      </c>
      <c r="L2063" s="104" t="s">
        <v>2165</v>
      </c>
      <c r="M2063" s="105">
        <v>0</v>
      </c>
      <c r="N2063" s="106">
        <v>750</v>
      </c>
      <c r="O2063" s="103" t="s">
        <v>106</v>
      </c>
      <c r="P2063" s="101">
        <v>43760</v>
      </c>
      <c r="Q2063" s="103" t="s">
        <v>104</v>
      </c>
      <c r="R2063" s="106">
        <v>750</v>
      </c>
      <c r="S2063" s="102"/>
      <c r="T2063" s="104"/>
      <c r="U2063" s="102" t="s">
        <v>11</v>
      </c>
      <c r="V2063" s="102" t="s">
        <v>12</v>
      </c>
      <c r="W2063" s="102" t="s">
        <v>13</v>
      </c>
      <c r="X2063" s="102" t="s">
        <v>14</v>
      </c>
      <c r="Y2063" s="108">
        <v>4340</v>
      </c>
      <c r="Z2063" s="108">
        <v>9331101</v>
      </c>
      <c r="AA2063" s="139">
        <v>2.6732746594456601E-4</v>
      </c>
      <c r="AB2063" s="99" t="s">
        <v>2894</v>
      </c>
    </row>
    <row r="2064" spans="1:28" ht="15" customHeight="1" x14ac:dyDescent="0.25">
      <c r="A2064" s="97" t="s">
        <v>2049</v>
      </c>
      <c r="B2064" s="98">
        <v>8</v>
      </c>
      <c r="C2064" s="99" t="s">
        <v>1562</v>
      </c>
      <c r="D2064" s="99" t="s">
        <v>464</v>
      </c>
      <c r="E2064" s="97" t="s">
        <v>4</v>
      </c>
      <c r="F2064" s="100" t="s">
        <v>5</v>
      </c>
      <c r="G2064" s="97" t="s">
        <v>1288</v>
      </c>
      <c r="H2064" s="101">
        <v>43647</v>
      </c>
      <c r="I2064" s="101">
        <v>43760</v>
      </c>
      <c r="J2064" s="102" t="s">
        <v>6</v>
      </c>
      <c r="K2064" s="103" t="s">
        <v>98</v>
      </c>
      <c r="L2064" s="104" t="s">
        <v>2165</v>
      </c>
      <c r="M2064" s="105">
        <v>0</v>
      </c>
      <c r="N2064" s="106">
        <v>1425</v>
      </c>
      <c r="O2064" s="103" t="s">
        <v>106</v>
      </c>
      <c r="P2064" s="101">
        <v>43760</v>
      </c>
      <c r="Q2064" s="103" t="s">
        <v>104</v>
      </c>
      <c r="R2064" s="106">
        <v>1425</v>
      </c>
      <c r="S2064" s="102"/>
      <c r="T2064" s="104"/>
      <c r="U2064" s="102" t="s">
        <v>11</v>
      </c>
      <c r="V2064" s="102" t="s">
        <v>12</v>
      </c>
      <c r="W2064" s="102" t="s">
        <v>13</v>
      </c>
      <c r="X2064" s="102" t="s">
        <v>14</v>
      </c>
      <c r="Y2064" s="108">
        <v>4340</v>
      </c>
      <c r="Z2064" s="108">
        <v>9331101</v>
      </c>
      <c r="AA2064" s="139">
        <v>5.0792218529467539E-4</v>
      </c>
      <c r="AB2064" s="99" t="s">
        <v>2894</v>
      </c>
    </row>
    <row r="2065" spans="1:28" ht="15" customHeight="1" x14ac:dyDescent="0.25">
      <c r="A2065" s="97" t="s">
        <v>2049</v>
      </c>
      <c r="B2065" s="98">
        <v>8</v>
      </c>
      <c r="C2065" s="99" t="s">
        <v>1562</v>
      </c>
      <c r="D2065" s="99" t="s">
        <v>464</v>
      </c>
      <c r="E2065" s="97" t="s">
        <v>4</v>
      </c>
      <c r="F2065" s="100" t="s">
        <v>5</v>
      </c>
      <c r="G2065" s="97" t="s">
        <v>1288</v>
      </c>
      <c r="H2065" s="101">
        <v>43647</v>
      </c>
      <c r="I2065" s="101">
        <v>43760</v>
      </c>
      <c r="J2065" s="102" t="s">
        <v>6</v>
      </c>
      <c r="K2065" s="103" t="s">
        <v>98</v>
      </c>
      <c r="L2065" s="104" t="s">
        <v>2165</v>
      </c>
      <c r="M2065" s="105">
        <v>0</v>
      </c>
      <c r="N2065" s="106">
        <v>1746</v>
      </c>
      <c r="O2065" s="103" t="s">
        <v>106</v>
      </c>
      <c r="P2065" s="101">
        <v>43760</v>
      </c>
      <c r="Q2065" s="103" t="s">
        <v>104</v>
      </c>
      <c r="R2065" s="106">
        <v>1746</v>
      </c>
      <c r="S2065" s="102"/>
      <c r="T2065" s="104"/>
      <c r="U2065" s="102" t="s">
        <v>11</v>
      </c>
      <c r="V2065" s="102" t="s">
        <v>12</v>
      </c>
      <c r="W2065" s="102" t="s">
        <v>13</v>
      </c>
      <c r="X2065" s="102" t="s">
        <v>14</v>
      </c>
      <c r="Y2065" s="108">
        <v>4340</v>
      </c>
      <c r="Z2065" s="108">
        <v>9331101</v>
      </c>
      <c r="AA2065" s="139">
        <v>6.2233834071894964E-4</v>
      </c>
      <c r="AB2065" s="99" t="s">
        <v>2894</v>
      </c>
    </row>
    <row r="2066" spans="1:28" ht="15" customHeight="1" x14ac:dyDescent="0.25">
      <c r="A2066" s="97" t="s">
        <v>2049</v>
      </c>
      <c r="B2066" s="98">
        <v>8</v>
      </c>
      <c r="C2066" s="99" t="s">
        <v>1562</v>
      </c>
      <c r="D2066" s="99" t="s">
        <v>464</v>
      </c>
      <c r="E2066" s="97" t="s">
        <v>4</v>
      </c>
      <c r="F2066" s="100" t="s">
        <v>5</v>
      </c>
      <c r="G2066" s="97" t="s">
        <v>1288</v>
      </c>
      <c r="H2066" s="101">
        <v>43647</v>
      </c>
      <c r="I2066" s="101">
        <v>43760</v>
      </c>
      <c r="J2066" s="102" t="s">
        <v>6</v>
      </c>
      <c r="K2066" s="103" t="s">
        <v>98</v>
      </c>
      <c r="L2066" s="104" t="s">
        <v>2165</v>
      </c>
      <c r="M2066" s="105">
        <v>0</v>
      </c>
      <c r="N2066" s="106">
        <v>4804.5</v>
      </c>
      <c r="O2066" s="103" t="s">
        <v>106</v>
      </c>
      <c r="P2066" s="101">
        <v>43760</v>
      </c>
      <c r="Q2066" s="103" t="s">
        <v>104</v>
      </c>
      <c r="R2066" s="106">
        <v>4804.5</v>
      </c>
      <c r="S2066" s="102"/>
      <c r="T2066" s="104"/>
      <c r="U2066" s="102" t="s">
        <v>11</v>
      </c>
      <c r="V2066" s="102" t="s">
        <v>12</v>
      </c>
      <c r="W2066" s="102" t="s">
        <v>13</v>
      </c>
      <c r="X2066" s="102" t="s">
        <v>14</v>
      </c>
      <c r="Y2066" s="108">
        <v>4340</v>
      </c>
      <c r="Z2066" s="108">
        <v>9331101</v>
      </c>
      <c r="AA2066" s="139">
        <v>1.7124997468408898E-3</v>
      </c>
      <c r="AB2066" s="99" t="s">
        <v>2894</v>
      </c>
    </row>
    <row r="2067" spans="1:28" ht="15" customHeight="1" x14ac:dyDescent="0.25">
      <c r="A2067" s="97" t="s">
        <v>2049</v>
      </c>
      <c r="B2067" s="98">
        <v>8</v>
      </c>
      <c r="C2067" s="99" t="s">
        <v>1562</v>
      </c>
      <c r="D2067" s="99" t="s">
        <v>464</v>
      </c>
      <c r="E2067" s="97" t="s">
        <v>4</v>
      </c>
      <c r="F2067" s="100" t="s">
        <v>5</v>
      </c>
      <c r="G2067" s="97" t="s">
        <v>1288</v>
      </c>
      <c r="H2067" s="101">
        <v>43647</v>
      </c>
      <c r="I2067" s="101">
        <v>43760</v>
      </c>
      <c r="J2067" s="102" t="s">
        <v>6</v>
      </c>
      <c r="K2067" s="103" t="s">
        <v>98</v>
      </c>
      <c r="L2067" s="104" t="s">
        <v>2165</v>
      </c>
      <c r="M2067" s="105">
        <v>0</v>
      </c>
      <c r="N2067" s="106">
        <v>100</v>
      </c>
      <c r="O2067" s="103" t="s">
        <v>118</v>
      </c>
      <c r="P2067" s="101">
        <v>43760</v>
      </c>
      <c r="Q2067" s="103" t="s">
        <v>104</v>
      </c>
      <c r="R2067" s="106">
        <v>100</v>
      </c>
      <c r="S2067" s="102"/>
      <c r="T2067" s="104"/>
      <c r="U2067" s="102" t="s">
        <v>11</v>
      </c>
      <c r="V2067" s="102" t="s">
        <v>12</v>
      </c>
      <c r="W2067" s="102" t="s">
        <v>13</v>
      </c>
      <c r="X2067" s="102" t="s">
        <v>14</v>
      </c>
      <c r="Y2067" s="108">
        <v>4340</v>
      </c>
      <c r="Z2067" s="108">
        <v>9331101</v>
      </c>
      <c r="AA2067" s="139">
        <v>3.5643662125942132E-5</v>
      </c>
      <c r="AB2067" s="99" t="s">
        <v>2894</v>
      </c>
    </row>
    <row r="2068" spans="1:28" ht="15" customHeight="1" x14ac:dyDescent="0.25">
      <c r="A2068" s="97" t="s">
        <v>2049</v>
      </c>
      <c r="B2068" s="98">
        <v>8</v>
      </c>
      <c r="C2068" s="99" t="s">
        <v>1562</v>
      </c>
      <c r="D2068" s="99" t="s">
        <v>464</v>
      </c>
      <c r="E2068" s="97" t="s">
        <v>4</v>
      </c>
      <c r="F2068" s="100" t="s">
        <v>5</v>
      </c>
      <c r="G2068" s="97" t="s">
        <v>1288</v>
      </c>
      <c r="H2068" s="101">
        <v>43647</v>
      </c>
      <c r="I2068" s="101">
        <v>43760</v>
      </c>
      <c r="J2068" s="102" t="s">
        <v>6</v>
      </c>
      <c r="K2068" s="103" t="s">
        <v>98</v>
      </c>
      <c r="L2068" s="104" t="s">
        <v>2165</v>
      </c>
      <c r="M2068" s="105">
        <v>0</v>
      </c>
      <c r="N2068" s="106">
        <v>190</v>
      </c>
      <c r="O2068" s="103" t="s">
        <v>118</v>
      </c>
      <c r="P2068" s="101">
        <v>43760</v>
      </c>
      <c r="Q2068" s="103" t="s">
        <v>104</v>
      </c>
      <c r="R2068" s="106">
        <v>190</v>
      </c>
      <c r="S2068" s="102"/>
      <c r="T2068" s="104"/>
      <c r="U2068" s="102" t="s">
        <v>11</v>
      </c>
      <c r="V2068" s="102" t="s">
        <v>12</v>
      </c>
      <c r="W2068" s="102" t="s">
        <v>13</v>
      </c>
      <c r="X2068" s="102" t="s">
        <v>14</v>
      </c>
      <c r="Y2068" s="108">
        <v>4340</v>
      </c>
      <c r="Z2068" s="108">
        <v>9331101</v>
      </c>
      <c r="AA2068" s="139">
        <v>6.7722958039290057E-5</v>
      </c>
      <c r="AB2068" s="97" t="s">
        <v>2894</v>
      </c>
    </row>
    <row r="2069" spans="1:28" ht="15" customHeight="1" x14ac:dyDescent="0.25">
      <c r="A2069" s="97" t="s">
        <v>2049</v>
      </c>
      <c r="B2069" s="98">
        <v>8</v>
      </c>
      <c r="C2069" s="99" t="s">
        <v>1562</v>
      </c>
      <c r="D2069" s="99" t="s">
        <v>464</v>
      </c>
      <c r="E2069" s="97" t="s">
        <v>4</v>
      </c>
      <c r="F2069" s="100" t="s">
        <v>5</v>
      </c>
      <c r="G2069" s="97" t="s">
        <v>1288</v>
      </c>
      <c r="H2069" s="101">
        <v>43647</v>
      </c>
      <c r="I2069" s="101">
        <v>43760</v>
      </c>
      <c r="J2069" s="102" t="s">
        <v>6</v>
      </c>
      <c r="K2069" s="103" t="s">
        <v>98</v>
      </c>
      <c r="L2069" s="104" t="s">
        <v>2165</v>
      </c>
      <c r="M2069" s="105">
        <v>0</v>
      </c>
      <c r="N2069" s="106">
        <v>232.8</v>
      </c>
      <c r="O2069" s="103" t="s">
        <v>118</v>
      </c>
      <c r="P2069" s="101">
        <v>43760</v>
      </c>
      <c r="Q2069" s="103" t="s">
        <v>104</v>
      </c>
      <c r="R2069" s="106">
        <v>232.8</v>
      </c>
      <c r="S2069" s="102"/>
      <c r="T2069" s="104"/>
      <c r="U2069" s="102" t="s">
        <v>11</v>
      </c>
      <c r="V2069" s="102" t="s">
        <v>12</v>
      </c>
      <c r="W2069" s="102" t="s">
        <v>13</v>
      </c>
      <c r="X2069" s="102" t="s">
        <v>14</v>
      </c>
      <c r="Y2069" s="108">
        <v>4340</v>
      </c>
      <c r="Z2069" s="108">
        <v>9331101</v>
      </c>
      <c r="AA2069" s="139">
        <v>8.297844542919329E-5</v>
      </c>
      <c r="AB2069" s="97" t="s">
        <v>2894</v>
      </c>
    </row>
    <row r="2070" spans="1:28" ht="15" customHeight="1" x14ac:dyDescent="0.25">
      <c r="A2070" s="97" t="s">
        <v>2049</v>
      </c>
      <c r="B2070" s="98">
        <v>8</v>
      </c>
      <c r="C2070" s="99" t="s">
        <v>1562</v>
      </c>
      <c r="D2070" s="99" t="s">
        <v>464</v>
      </c>
      <c r="E2070" s="97" t="s">
        <v>4</v>
      </c>
      <c r="F2070" s="100" t="s">
        <v>5</v>
      </c>
      <c r="G2070" s="97" t="s">
        <v>1288</v>
      </c>
      <c r="H2070" s="101">
        <v>43647</v>
      </c>
      <c r="I2070" s="101">
        <v>43760</v>
      </c>
      <c r="J2070" s="102" t="s">
        <v>6</v>
      </c>
      <c r="K2070" s="103" t="s">
        <v>98</v>
      </c>
      <c r="L2070" s="104" t="s">
        <v>2165</v>
      </c>
      <c r="M2070" s="105">
        <v>0</v>
      </c>
      <c r="N2070" s="106">
        <v>640.6</v>
      </c>
      <c r="O2070" s="103" t="s">
        <v>118</v>
      </c>
      <c r="P2070" s="101">
        <v>43760</v>
      </c>
      <c r="Q2070" s="103" t="s">
        <v>104</v>
      </c>
      <c r="R2070" s="106">
        <v>640.6</v>
      </c>
      <c r="S2070" s="102"/>
      <c r="T2070" s="104"/>
      <c r="U2070" s="102" t="s">
        <v>11</v>
      </c>
      <c r="V2070" s="102" t="s">
        <v>12</v>
      </c>
      <c r="W2070" s="102" t="s">
        <v>13</v>
      </c>
      <c r="X2070" s="102" t="s">
        <v>14</v>
      </c>
      <c r="Y2070" s="108">
        <v>4340</v>
      </c>
      <c r="Z2070" s="108">
        <v>9331101</v>
      </c>
      <c r="AA2070" s="139">
        <v>2.2833329957878531E-4</v>
      </c>
      <c r="AB2070" s="97" t="s">
        <v>2894</v>
      </c>
    </row>
    <row r="2071" spans="1:28" ht="15" customHeight="1" x14ac:dyDescent="0.25">
      <c r="A2071" s="97" t="s">
        <v>2049</v>
      </c>
      <c r="B2071" s="98">
        <v>8</v>
      </c>
      <c r="C2071" s="99" t="s">
        <v>1562</v>
      </c>
      <c r="D2071" s="97" t="s">
        <v>464</v>
      </c>
      <c r="E2071" s="97" t="s">
        <v>4</v>
      </c>
      <c r="F2071" s="99" t="s">
        <v>5</v>
      </c>
      <c r="G2071" s="99" t="s">
        <v>1288</v>
      </c>
      <c r="H2071" s="101">
        <v>43647</v>
      </c>
      <c r="I2071" s="101">
        <v>43760</v>
      </c>
      <c r="J2071" s="102" t="s">
        <v>6</v>
      </c>
      <c r="K2071" s="103" t="s">
        <v>98</v>
      </c>
      <c r="L2071" s="99" t="s">
        <v>2165</v>
      </c>
      <c r="M2071" s="105">
        <v>0</v>
      </c>
      <c r="N2071" s="106">
        <v>60</v>
      </c>
      <c r="O2071" s="103" t="s">
        <v>118</v>
      </c>
      <c r="P2071" s="101">
        <v>43760</v>
      </c>
      <c r="Q2071" s="103" t="s">
        <v>104</v>
      </c>
      <c r="R2071" s="106">
        <v>60</v>
      </c>
      <c r="S2071" s="102"/>
      <c r="T2071" s="97"/>
      <c r="U2071" s="102" t="s">
        <v>11</v>
      </c>
      <c r="V2071" s="102" t="s">
        <v>12</v>
      </c>
      <c r="W2071" s="102" t="s">
        <v>13</v>
      </c>
      <c r="X2071" s="102" t="s">
        <v>14</v>
      </c>
      <c r="Y2071" s="108">
        <v>4340</v>
      </c>
      <c r="Z2071" s="113">
        <v>9331101</v>
      </c>
      <c r="AA2071" s="139">
        <v>2.138619727556528E-5</v>
      </c>
      <c r="AB2071" s="104" t="s">
        <v>2894</v>
      </c>
    </row>
    <row r="2072" spans="1:28" ht="15" customHeight="1" x14ac:dyDescent="0.25">
      <c r="A2072" s="97" t="s">
        <v>2049</v>
      </c>
      <c r="B2072" s="98">
        <v>8</v>
      </c>
      <c r="C2072" s="99" t="s">
        <v>1562</v>
      </c>
      <c r="D2072" s="99" t="s">
        <v>464</v>
      </c>
      <c r="E2072" s="97" t="s">
        <v>4</v>
      </c>
      <c r="F2072" s="100" t="s">
        <v>5</v>
      </c>
      <c r="G2072" s="97" t="s">
        <v>1288</v>
      </c>
      <c r="H2072" s="101">
        <v>43647</v>
      </c>
      <c r="I2072" s="101">
        <v>43760</v>
      </c>
      <c r="J2072" s="102" t="s">
        <v>6</v>
      </c>
      <c r="K2072" s="112" t="s">
        <v>98</v>
      </c>
      <c r="L2072" s="99" t="s">
        <v>2165</v>
      </c>
      <c r="M2072" s="105">
        <v>0</v>
      </c>
      <c r="N2072" s="106">
        <v>30</v>
      </c>
      <c r="O2072" s="103" t="s">
        <v>118</v>
      </c>
      <c r="P2072" s="101">
        <v>43760</v>
      </c>
      <c r="Q2072" s="103" t="s">
        <v>104</v>
      </c>
      <c r="R2072" s="106">
        <v>30</v>
      </c>
      <c r="S2072" s="102"/>
      <c r="T2072" s="104"/>
      <c r="U2072" s="102" t="s">
        <v>11</v>
      </c>
      <c r="V2072" s="102" t="s">
        <v>12</v>
      </c>
      <c r="W2072" s="102" t="s">
        <v>13</v>
      </c>
      <c r="X2072" s="102" t="s">
        <v>14</v>
      </c>
      <c r="Y2072" s="113">
        <v>4340</v>
      </c>
      <c r="Z2072" s="108">
        <v>9331101</v>
      </c>
      <c r="AA2072" s="139">
        <v>1.069309863778264E-5</v>
      </c>
      <c r="AB2072" s="99" t="s">
        <v>2894</v>
      </c>
    </row>
    <row r="2073" spans="1:28" ht="15" customHeight="1" x14ac:dyDescent="0.25">
      <c r="A2073" s="97" t="s">
        <v>2049</v>
      </c>
      <c r="B2073" s="98">
        <v>8</v>
      </c>
      <c r="C2073" s="99" t="s">
        <v>1562</v>
      </c>
      <c r="D2073" s="99" t="s">
        <v>464</v>
      </c>
      <c r="E2073" s="97" t="s">
        <v>4</v>
      </c>
      <c r="F2073" s="100" t="s">
        <v>5</v>
      </c>
      <c r="G2073" s="97" t="s">
        <v>1287</v>
      </c>
      <c r="H2073" s="101">
        <v>43647</v>
      </c>
      <c r="I2073" s="101">
        <v>43749</v>
      </c>
      <c r="J2073" s="102" t="s">
        <v>6</v>
      </c>
      <c r="K2073" s="112" t="s">
        <v>179</v>
      </c>
      <c r="L2073" s="99" t="s">
        <v>180</v>
      </c>
      <c r="M2073" s="105">
        <v>0</v>
      </c>
      <c r="N2073" s="105">
        <v>16981.39</v>
      </c>
      <c r="O2073" s="103" t="s">
        <v>207</v>
      </c>
      <c r="P2073" s="101">
        <v>43749</v>
      </c>
      <c r="Q2073" s="103" t="s">
        <v>203</v>
      </c>
      <c r="R2073" s="106">
        <v>16981.39</v>
      </c>
      <c r="S2073" s="102"/>
      <c r="T2073" s="104"/>
      <c r="U2073" s="102" t="s">
        <v>11</v>
      </c>
      <c r="V2073" s="102" t="s">
        <v>12</v>
      </c>
      <c r="W2073" s="102" t="s">
        <v>13</v>
      </c>
      <c r="X2073" s="102" t="s">
        <v>14</v>
      </c>
      <c r="Y2073" s="108">
        <v>4400</v>
      </c>
      <c r="Z2073" s="108">
        <v>9331101</v>
      </c>
      <c r="AA2073" s="139">
        <v>2.1400133418531996E-2</v>
      </c>
      <c r="AB2073" s="99" t="s">
        <v>1509</v>
      </c>
    </row>
    <row r="2074" spans="1:28" ht="15" customHeight="1" x14ac:dyDescent="0.25">
      <c r="A2074" s="97" t="s">
        <v>2049</v>
      </c>
      <c r="B2074" s="98">
        <v>8</v>
      </c>
      <c r="C2074" s="99" t="s">
        <v>1562</v>
      </c>
      <c r="D2074" s="99" t="s">
        <v>464</v>
      </c>
      <c r="E2074" s="97" t="s">
        <v>4</v>
      </c>
      <c r="F2074" s="100" t="s">
        <v>5</v>
      </c>
      <c r="G2074" s="99" t="s">
        <v>1287</v>
      </c>
      <c r="H2074" s="101">
        <v>43647</v>
      </c>
      <c r="I2074" s="101">
        <v>43749</v>
      </c>
      <c r="J2074" s="102" t="s">
        <v>6</v>
      </c>
      <c r="K2074" s="103" t="s">
        <v>179</v>
      </c>
      <c r="L2074" s="104" t="s">
        <v>180</v>
      </c>
      <c r="M2074" s="105">
        <v>0</v>
      </c>
      <c r="N2074" s="106">
        <v>1306.26</v>
      </c>
      <c r="O2074" s="103" t="s">
        <v>208</v>
      </c>
      <c r="P2074" s="101">
        <v>43749</v>
      </c>
      <c r="Q2074" s="103" t="s">
        <v>203</v>
      </c>
      <c r="R2074" s="106">
        <v>1306.26</v>
      </c>
      <c r="S2074" s="110"/>
      <c r="T2074" s="104"/>
      <c r="U2074" s="102" t="s">
        <v>11</v>
      </c>
      <c r="V2074" s="102" t="s">
        <v>12</v>
      </c>
      <c r="W2074" s="102" t="s">
        <v>13</v>
      </c>
      <c r="X2074" s="102" t="s">
        <v>14</v>
      </c>
      <c r="Y2074" s="108">
        <v>4400</v>
      </c>
      <c r="Z2074" s="108">
        <v>9331101</v>
      </c>
      <c r="AA2074" s="139">
        <v>1.6461631397248165E-3</v>
      </c>
      <c r="AB2074" s="111" t="s">
        <v>1509</v>
      </c>
    </row>
    <row r="2075" spans="1:28" ht="15" customHeight="1" x14ac:dyDescent="0.25">
      <c r="A2075" s="97" t="s">
        <v>2048</v>
      </c>
      <c r="B2075" s="98">
        <v>8</v>
      </c>
      <c r="C2075" s="97" t="s">
        <v>1656</v>
      </c>
      <c r="D2075" s="99" t="s">
        <v>464</v>
      </c>
      <c r="E2075" s="97" t="s">
        <v>4</v>
      </c>
      <c r="F2075" s="99" t="s">
        <v>492</v>
      </c>
      <c r="G2075" s="99" t="s">
        <v>140</v>
      </c>
      <c r="H2075" s="101">
        <v>43770</v>
      </c>
      <c r="I2075" s="101">
        <v>43864</v>
      </c>
      <c r="J2075" s="102" t="s">
        <v>6</v>
      </c>
      <c r="K2075" s="112" t="s">
        <v>147</v>
      </c>
      <c r="L2075" s="99" t="s">
        <v>148</v>
      </c>
      <c r="M2075" s="105">
        <v>0</v>
      </c>
      <c r="N2075" s="105">
        <v>13596.83</v>
      </c>
      <c r="O2075" s="103">
        <v>3207761219</v>
      </c>
      <c r="P2075" s="101">
        <v>43864</v>
      </c>
      <c r="Q2075" s="103" t="s">
        <v>604</v>
      </c>
      <c r="R2075" s="105">
        <v>13596.83</v>
      </c>
      <c r="S2075" s="110"/>
      <c r="T2075" s="97"/>
      <c r="U2075" s="102" t="s">
        <v>11</v>
      </c>
      <c r="V2075" s="102" t="s">
        <v>12</v>
      </c>
      <c r="W2075" s="102" t="s">
        <v>13</v>
      </c>
      <c r="X2075" s="102" t="s">
        <v>14</v>
      </c>
      <c r="Y2075" s="113">
        <v>4300</v>
      </c>
      <c r="Z2075" s="113">
        <v>9331101</v>
      </c>
      <c r="AA2075" s="139">
        <v>3.1596417264942563E-2</v>
      </c>
      <c r="AB2075" s="104" t="s">
        <v>2895</v>
      </c>
    </row>
    <row r="2076" spans="1:28" ht="15" customHeight="1" x14ac:dyDescent="0.25">
      <c r="A2076" s="97" t="s">
        <v>2048</v>
      </c>
      <c r="B2076" s="98">
        <v>8</v>
      </c>
      <c r="C2076" s="97" t="s">
        <v>1656</v>
      </c>
      <c r="D2076" s="99" t="s">
        <v>464</v>
      </c>
      <c r="E2076" s="97" t="s">
        <v>4</v>
      </c>
      <c r="F2076" s="99" t="s">
        <v>492</v>
      </c>
      <c r="G2076" s="99" t="s">
        <v>140</v>
      </c>
      <c r="H2076" s="101">
        <v>43770</v>
      </c>
      <c r="I2076" s="101">
        <v>43864</v>
      </c>
      <c r="J2076" s="102" t="s">
        <v>6</v>
      </c>
      <c r="K2076" s="103" t="s">
        <v>147</v>
      </c>
      <c r="L2076" s="99" t="s">
        <v>148</v>
      </c>
      <c r="M2076" s="105">
        <v>0</v>
      </c>
      <c r="N2076" s="105">
        <v>7123.78</v>
      </c>
      <c r="O2076" s="103">
        <v>3207761219</v>
      </c>
      <c r="P2076" s="101">
        <v>43864</v>
      </c>
      <c r="Q2076" s="103" t="s">
        <v>604</v>
      </c>
      <c r="R2076" s="105">
        <v>7123.78</v>
      </c>
      <c r="S2076" s="110"/>
      <c r="T2076" s="97"/>
      <c r="U2076" s="102" t="s">
        <v>11</v>
      </c>
      <c r="V2076" s="102" t="s">
        <v>12</v>
      </c>
      <c r="W2076" s="102" t="s">
        <v>13</v>
      </c>
      <c r="X2076" s="102" t="s">
        <v>14</v>
      </c>
      <c r="Y2076" s="113">
        <v>4400</v>
      </c>
      <c r="Z2076" s="113">
        <v>9331101</v>
      </c>
      <c r="AA2076" s="139">
        <v>1.6554294301219661E-2</v>
      </c>
      <c r="AB2076" s="99" t="s">
        <v>2895</v>
      </c>
    </row>
    <row r="2077" spans="1:28" ht="15" customHeight="1" x14ac:dyDescent="0.25">
      <c r="A2077" s="97" t="s">
        <v>2047</v>
      </c>
      <c r="B2077" s="98">
        <v>8</v>
      </c>
      <c r="C2077" s="97" t="s">
        <v>1566</v>
      </c>
      <c r="D2077" s="97" t="s">
        <v>464</v>
      </c>
      <c r="E2077" s="97" t="s">
        <v>4</v>
      </c>
      <c r="F2077" s="100" t="s">
        <v>591</v>
      </c>
      <c r="G2077" s="97" t="s">
        <v>1231</v>
      </c>
      <c r="H2077" s="101">
        <v>43971</v>
      </c>
      <c r="I2077" s="101">
        <v>44060</v>
      </c>
      <c r="J2077" s="102" t="s">
        <v>1051</v>
      </c>
      <c r="K2077" s="103" t="s">
        <v>835</v>
      </c>
      <c r="L2077" s="104" t="s">
        <v>859</v>
      </c>
      <c r="M2077" s="105">
        <v>0</v>
      </c>
      <c r="N2077" s="106">
        <v>2600</v>
      </c>
      <c r="O2077" s="103" t="s">
        <v>1133</v>
      </c>
      <c r="P2077" s="101">
        <v>44060</v>
      </c>
      <c r="Q2077" s="103" t="s">
        <v>1121</v>
      </c>
      <c r="R2077" s="106">
        <v>2600</v>
      </c>
      <c r="S2077" s="102"/>
      <c r="T2077" s="104"/>
      <c r="U2077" s="102" t="s">
        <v>11</v>
      </c>
      <c r="V2077" s="102" t="s">
        <v>12</v>
      </c>
      <c r="W2077" s="102" t="s">
        <v>13</v>
      </c>
      <c r="X2077" s="102" t="s">
        <v>14</v>
      </c>
      <c r="Y2077" s="108">
        <v>5850</v>
      </c>
      <c r="Z2077" s="108">
        <v>9331101</v>
      </c>
      <c r="AA2077" s="139">
        <v>1</v>
      </c>
      <c r="AB2077" s="99" t="s">
        <v>1211</v>
      </c>
    </row>
    <row r="2078" spans="1:28" ht="15" customHeight="1" x14ac:dyDescent="0.25">
      <c r="A2078" s="97" t="s">
        <v>2050</v>
      </c>
      <c r="B2078" s="98">
        <v>8</v>
      </c>
      <c r="C2078" s="97" t="s">
        <v>318</v>
      </c>
      <c r="D2078" s="97" t="s">
        <v>464</v>
      </c>
      <c r="E2078" s="97" t="s">
        <v>441</v>
      </c>
      <c r="F2078" s="100" t="s">
        <v>442</v>
      </c>
      <c r="G2078" s="97" t="s">
        <v>318</v>
      </c>
      <c r="H2078" s="101">
        <v>43647</v>
      </c>
      <c r="I2078" s="101">
        <v>43816</v>
      </c>
      <c r="J2078" s="102" t="s">
        <v>6</v>
      </c>
      <c r="K2078" s="103"/>
      <c r="L2078" s="104" t="s">
        <v>513</v>
      </c>
      <c r="M2078" s="105">
        <v>0</v>
      </c>
      <c r="N2078" s="106">
        <v>24518.639999999999</v>
      </c>
      <c r="O2078" s="103" t="s">
        <v>483</v>
      </c>
      <c r="P2078" s="101">
        <v>43816</v>
      </c>
      <c r="Q2078" s="103" t="s">
        <v>520</v>
      </c>
      <c r="R2078" s="106">
        <v>24518.639999999999</v>
      </c>
      <c r="S2078" s="102"/>
      <c r="T2078" s="104"/>
      <c r="U2078" s="102" t="s">
        <v>11</v>
      </c>
      <c r="V2078" s="102" t="s">
        <v>12</v>
      </c>
      <c r="W2078" s="102" t="s">
        <v>13</v>
      </c>
      <c r="X2078" s="102" t="s">
        <v>14</v>
      </c>
      <c r="Y2078" s="108">
        <v>6250</v>
      </c>
      <c r="Z2078" s="108">
        <v>9331105</v>
      </c>
      <c r="AA2078" s="139">
        <v>5.3611240967907127E-3</v>
      </c>
      <c r="AB2078" s="99" t="s">
        <v>1029</v>
      </c>
    </row>
    <row r="2079" spans="1:28" ht="15" customHeight="1" x14ac:dyDescent="0.25">
      <c r="A2079" s="97" t="s">
        <v>2050</v>
      </c>
      <c r="B2079" s="98">
        <v>8</v>
      </c>
      <c r="C2079" s="97" t="s">
        <v>318</v>
      </c>
      <c r="D2079" s="97" t="s">
        <v>464</v>
      </c>
      <c r="E2079" s="97" t="s">
        <v>441</v>
      </c>
      <c r="F2079" s="100" t="s">
        <v>442</v>
      </c>
      <c r="G2079" s="97" t="s">
        <v>318</v>
      </c>
      <c r="H2079" s="101">
        <v>43647</v>
      </c>
      <c r="I2079" s="101">
        <v>44313</v>
      </c>
      <c r="J2079" s="102" t="s">
        <v>1051</v>
      </c>
      <c r="K2079" s="103"/>
      <c r="L2079" s="104" t="s">
        <v>513</v>
      </c>
      <c r="M2079" s="105">
        <v>0</v>
      </c>
      <c r="N2079" s="106">
        <v>220667.81</v>
      </c>
      <c r="O2079" s="103" t="s">
        <v>760</v>
      </c>
      <c r="P2079" s="101">
        <v>44313</v>
      </c>
      <c r="Q2079" s="103" t="s">
        <v>2380</v>
      </c>
      <c r="R2079" s="106">
        <v>220667.81</v>
      </c>
      <c r="S2079" s="102"/>
      <c r="T2079" s="104"/>
      <c r="U2079" s="102" t="s">
        <v>11</v>
      </c>
      <c r="V2079" s="102" t="s">
        <v>12</v>
      </c>
      <c r="W2079" s="102" t="s">
        <v>13</v>
      </c>
      <c r="X2079" s="102" t="s">
        <v>14</v>
      </c>
      <c r="Y2079" s="108">
        <v>6250</v>
      </c>
      <c r="Z2079" s="108">
        <v>9331105</v>
      </c>
      <c r="AA2079" s="139">
        <v>4.8250127803868184E-2</v>
      </c>
      <c r="AB2079" s="99" t="s">
        <v>1029</v>
      </c>
    </row>
    <row r="2080" spans="1:28" ht="15" customHeight="1" x14ac:dyDescent="0.25">
      <c r="A2080" s="97" t="s">
        <v>2050</v>
      </c>
      <c r="B2080" s="98">
        <v>8</v>
      </c>
      <c r="C2080" s="97" t="s">
        <v>318</v>
      </c>
      <c r="D2080" s="97" t="s">
        <v>464</v>
      </c>
      <c r="E2080" s="97" t="s">
        <v>441</v>
      </c>
      <c r="F2080" s="100" t="s">
        <v>442</v>
      </c>
      <c r="G2080" s="97" t="s">
        <v>318</v>
      </c>
      <c r="H2080" s="101">
        <v>43647</v>
      </c>
      <c r="I2080" s="101">
        <v>45673</v>
      </c>
      <c r="J2080" s="102" t="s">
        <v>2726</v>
      </c>
      <c r="K2080" s="103" t="s">
        <v>465</v>
      </c>
      <c r="L2080" s="104" t="s">
        <v>513</v>
      </c>
      <c r="M2080" s="105">
        <v>12904.549999999988</v>
      </c>
      <c r="N2080" s="106">
        <v>12904.549999999988</v>
      </c>
      <c r="O2080" s="103"/>
      <c r="P2080" s="101"/>
      <c r="Q2080" s="103"/>
      <c r="R2080" s="106">
        <v>0</v>
      </c>
      <c r="S2080" s="102"/>
      <c r="T2080" s="104"/>
      <c r="U2080" s="102" t="s">
        <v>11</v>
      </c>
      <c r="V2080" s="102" t="s">
        <v>12</v>
      </c>
      <c r="W2080" s="102" t="s">
        <v>13</v>
      </c>
      <c r="X2080" s="102" t="s">
        <v>14</v>
      </c>
      <c r="Y2080" s="108">
        <v>6250</v>
      </c>
      <c r="Z2080" s="108">
        <v>9331105</v>
      </c>
      <c r="AA2080" s="139">
        <v>0</v>
      </c>
      <c r="AB2080" s="99" t="s">
        <v>1029</v>
      </c>
    </row>
    <row r="2081" spans="1:28" ht="15" customHeight="1" x14ac:dyDescent="0.25">
      <c r="A2081" s="97" t="s">
        <v>2053</v>
      </c>
      <c r="B2081" s="98">
        <v>6</v>
      </c>
      <c r="C2081" s="99" t="s">
        <v>1562</v>
      </c>
      <c r="D2081" s="97" t="s">
        <v>307</v>
      </c>
      <c r="E2081" s="97" t="s">
        <v>4</v>
      </c>
      <c r="F2081" s="100" t="s">
        <v>5</v>
      </c>
      <c r="G2081" s="97" t="s">
        <v>1288</v>
      </c>
      <c r="H2081" s="101">
        <v>43647</v>
      </c>
      <c r="I2081" s="101">
        <v>43746</v>
      </c>
      <c r="J2081" s="102" t="s">
        <v>6</v>
      </c>
      <c r="K2081" s="103" t="s">
        <v>7</v>
      </c>
      <c r="L2081" s="104" t="s">
        <v>8</v>
      </c>
      <c r="M2081" s="105">
        <v>0</v>
      </c>
      <c r="N2081" s="106">
        <v>15596.68</v>
      </c>
      <c r="O2081" s="103" t="s">
        <v>9</v>
      </c>
      <c r="P2081" s="101">
        <v>43746</v>
      </c>
      <c r="Q2081" s="103" t="s">
        <v>10</v>
      </c>
      <c r="R2081" s="106">
        <v>15596.68</v>
      </c>
      <c r="S2081" s="102"/>
      <c r="T2081" s="104"/>
      <c r="U2081" s="102" t="s">
        <v>11</v>
      </c>
      <c r="V2081" s="102" t="s">
        <v>12</v>
      </c>
      <c r="W2081" s="102" t="s">
        <v>13</v>
      </c>
      <c r="X2081" s="102" t="s">
        <v>14</v>
      </c>
      <c r="Y2081" s="108">
        <v>4300</v>
      </c>
      <c r="Z2081" s="108">
        <v>9341101</v>
      </c>
      <c r="AA2081" s="139">
        <v>3.5898313185431874E-3</v>
      </c>
      <c r="AB2081" s="99" t="s">
        <v>2896</v>
      </c>
    </row>
    <row r="2082" spans="1:28" ht="15" customHeight="1" x14ac:dyDescent="0.25">
      <c r="A2082" s="97" t="s">
        <v>2053</v>
      </c>
      <c r="B2082" s="98">
        <v>6</v>
      </c>
      <c r="C2082" s="99" t="s">
        <v>1562</v>
      </c>
      <c r="D2082" s="97" t="s">
        <v>307</v>
      </c>
      <c r="E2082" s="97" t="s">
        <v>4</v>
      </c>
      <c r="F2082" s="100" t="s">
        <v>5</v>
      </c>
      <c r="G2082" s="97" t="s">
        <v>1288</v>
      </c>
      <c r="H2082" s="101">
        <v>43647</v>
      </c>
      <c r="I2082" s="101">
        <v>43746</v>
      </c>
      <c r="J2082" s="102" t="s">
        <v>6</v>
      </c>
      <c r="K2082" s="103" t="s">
        <v>7</v>
      </c>
      <c r="L2082" s="104" t="s">
        <v>8</v>
      </c>
      <c r="M2082" s="105">
        <v>0</v>
      </c>
      <c r="N2082" s="106">
        <v>12087.43</v>
      </c>
      <c r="O2082" s="103" t="s">
        <v>19</v>
      </c>
      <c r="P2082" s="101">
        <v>43746</v>
      </c>
      <c r="Q2082" s="103" t="s">
        <v>10</v>
      </c>
      <c r="R2082" s="106">
        <v>12087.43</v>
      </c>
      <c r="S2082" s="102"/>
      <c r="T2082" s="104"/>
      <c r="U2082" s="102" t="s">
        <v>11</v>
      </c>
      <c r="V2082" s="102" t="s">
        <v>12</v>
      </c>
      <c r="W2082" s="102" t="s">
        <v>13</v>
      </c>
      <c r="X2082" s="102" t="s">
        <v>14</v>
      </c>
      <c r="Y2082" s="108">
        <v>4300</v>
      </c>
      <c r="Z2082" s="108">
        <v>9341101</v>
      </c>
      <c r="AA2082" s="139">
        <v>2.7821199623700994E-3</v>
      </c>
      <c r="AB2082" s="99" t="s">
        <v>2896</v>
      </c>
    </row>
    <row r="2083" spans="1:28" ht="15" customHeight="1" x14ac:dyDescent="0.25">
      <c r="A2083" s="97" t="s">
        <v>2053</v>
      </c>
      <c r="B2083" s="98">
        <v>6</v>
      </c>
      <c r="C2083" s="99" t="s">
        <v>1562</v>
      </c>
      <c r="D2083" s="97" t="s">
        <v>307</v>
      </c>
      <c r="E2083" s="97" t="s">
        <v>4</v>
      </c>
      <c r="F2083" s="100" t="s">
        <v>5</v>
      </c>
      <c r="G2083" s="97" t="s">
        <v>1288</v>
      </c>
      <c r="H2083" s="101">
        <v>43647</v>
      </c>
      <c r="I2083" s="101">
        <v>43746</v>
      </c>
      <c r="J2083" s="102" t="s">
        <v>6</v>
      </c>
      <c r="K2083" s="103" t="s">
        <v>7</v>
      </c>
      <c r="L2083" s="104" t="s">
        <v>8</v>
      </c>
      <c r="M2083" s="105">
        <v>0</v>
      </c>
      <c r="N2083" s="106">
        <v>200</v>
      </c>
      <c r="O2083" s="103" t="s">
        <v>9</v>
      </c>
      <c r="P2083" s="101">
        <v>43746</v>
      </c>
      <c r="Q2083" s="103" t="s">
        <v>10</v>
      </c>
      <c r="R2083" s="106">
        <v>200</v>
      </c>
      <c r="S2083" s="102"/>
      <c r="T2083" s="104"/>
      <c r="U2083" s="102" t="s">
        <v>11</v>
      </c>
      <c r="V2083" s="102" t="s">
        <v>12</v>
      </c>
      <c r="W2083" s="102" t="s">
        <v>13</v>
      </c>
      <c r="X2083" s="102" t="s">
        <v>14</v>
      </c>
      <c r="Y2083" s="108">
        <v>4340</v>
      </c>
      <c r="Z2083" s="108">
        <v>9341101</v>
      </c>
      <c r="AA2083" s="139">
        <v>4.6033275268110739E-5</v>
      </c>
      <c r="AB2083" s="99" t="s">
        <v>2896</v>
      </c>
    </row>
    <row r="2084" spans="1:28" ht="15" customHeight="1" x14ac:dyDescent="0.25">
      <c r="A2084" s="97" t="s">
        <v>2053</v>
      </c>
      <c r="B2084" s="98">
        <v>6</v>
      </c>
      <c r="C2084" s="99" t="s">
        <v>1562</v>
      </c>
      <c r="D2084" s="97" t="s">
        <v>307</v>
      </c>
      <c r="E2084" s="97" t="s">
        <v>4</v>
      </c>
      <c r="F2084" s="100" t="s">
        <v>5</v>
      </c>
      <c r="G2084" s="97" t="s">
        <v>1288</v>
      </c>
      <c r="H2084" s="101">
        <v>43647</v>
      </c>
      <c r="I2084" s="101">
        <v>43746</v>
      </c>
      <c r="J2084" s="102" t="s">
        <v>6</v>
      </c>
      <c r="K2084" s="103" t="s">
        <v>7</v>
      </c>
      <c r="L2084" s="104" t="s">
        <v>8</v>
      </c>
      <c r="M2084" s="105">
        <v>0</v>
      </c>
      <c r="N2084" s="106">
        <v>120</v>
      </c>
      <c r="O2084" s="103" t="s">
        <v>9</v>
      </c>
      <c r="P2084" s="101">
        <v>43746</v>
      </c>
      <c r="Q2084" s="103" t="s">
        <v>10</v>
      </c>
      <c r="R2084" s="106">
        <v>120</v>
      </c>
      <c r="S2084" s="102"/>
      <c r="T2084" s="104"/>
      <c r="U2084" s="102" t="s">
        <v>11</v>
      </c>
      <c r="V2084" s="102" t="s">
        <v>12</v>
      </c>
      <c r="W2084" s="102" t="s">
        <v>13</v>
      </c>
      <c r="X2084" s="102" t="s">
        <v>14</v>
      </c>
      <c r="Y2084" s="108">
        <v>4340</v>
      </c>
      <c r="Z2084" s="108">
        <v>9341101</v>
      </c>
      <c r="AA2084" s="139">
        <v>2.7619965160866445E-5</v>
      </c>
      <c r="AB2084" s="99" t="s">
        <v>2896</v>
      </c>
    </row>
    <row r="2085" spans="1:28" ht="15" customHeight="1" x14ac:dyDescent="0.25">
      <c r="A2085" s="97" t="s">
        <v>2053</v>
      </c>
      <c r="B2085" s="98">
        <v>6</v>
      </c>
      <c r="C2085" s="99" t="s">
        <v>1562</v>
      </c>
      <c r="D2085" s="97" t="s">
        <v>307</v>
      </c>
      <c r="E2085" s="97" t="s">
        <v>4</v>
      </c>
      <c r="F2085" s="100" t="s">
        <v>5</v>
      </c>
      <c r="G2085" s="97" t="s">
        <v>1288</v>
      </c>
      <c r="H2085" s="101">
        <v>43647</v>
      </c>
      <c r="I2085" s="101">
        <v>43746</v>
      </c>
      <c r="J2085" s="102" t="s">
        <v>6</v>
      </c>
      <c r="K2085" s="103" t="s">
        <v>7</v>
      </c>
      <c r="L2085" s="104" t="s">
        <v>8</v>
      </c>
      <c r="M2085" s="105">
        <v>0</v>
      </c>
      <c r="N2085" s="106">
        <v>60</v>
      </c>
      <c r="O2085" s="103" t="s">
        <v>9</v>
      </c>
      <c r="P2085" s="101">
        <v>43746</v>
      </c>
      <c r="Q2085" s="103" t="s">
        <v>10</v>
      </c>
      <c r="R2085" s="106">
        <v>60</v>
      </c>
      <c r="S2085" s="102"/>
      <c r="T2085" s="104"/>
      <c r="U2085" s="102" t="s">
        <v>11</v>
      </c>
      <c r="V2085" s="102" t="s">
        <v>12</v>
      </c>
      <c r="W2085" s="102" t="s">
        <v>13</v>
      </c>
      <c r="X2085" s="102" t="s">
        <v>14</v>
      </c>
      <c r="Y2085" s="108">
        <v>4340</v>
      </c>
      <c r="Z2085" s="108">
        <v>9341101</v>
      </c>
      <c r="AA2085" s="139">
        <v>1.3809982580433222E-5</v>
      </c>
      <c r="AB2085" s="99" t="s">
        <v>2896</v>
      </c>
    </row>
    <row r="2086" spans="1:28" ht="15" customHeight="1" x14ac:dyDescent="0.25">
      <c r="A2086" s="97" t="s">
        <v>2053</v>
      </c>
      <c r="B2086" s="98">
        <v>6</v>
      </c>
      <c r="C2086" s="99" t="s">
        <v>1562</v>
      </c>
      <c r="D2086" s="97" t="s">
        <v>307</v>
      </c>
      <c r="E2086" s="97" t="s">
        <v>4</v>
      </c>
      <c r="F2086" s="100" t="s">
        <v>5</v>
      </c>
      <c r="G2086" s="97" t="s">
        <v>1288</v>
      </c>
      <c r="H2086" s="101">
        <v>43647</v>
      </c>
      <c r="I2086" s="101">
        <v>43746</v>
      </c>
      <c r="J2086" s="102" t="s">
        <v>6</v>
      </c>
      <c r="K2086" s="103" t="s">
        <v>7</v>
      </c>
      <c r="L2086" s="104" t="s">
        <v>8</v>
      </c>
      <c r="M2086" s="105">
        <v>0</v>
      </c>
      <c r="N2086" s="106">
        <v>380</v>
      </c>
      <c r="O2086" s="103" t="s">
        <v>9</v>
      </c>
      <c r="P2086" s="101">
        <v>43746</v>
      </c>
      <c r="Q2086" s="103" t="s">
        <v>10</v>
      </c>
      <c r="R2086" s="106">
        <v>380</v>
      </c>
      <c r="S2086" s="102"/>
      <c r="T2086" s="104"/>
      <c r="U2086" s="102" t="s">
        <v>11</v>
      </c>
      <c r="V2086" s="102" t="s">
        <v>12</v>
      </c>
      <c r="W2086" s="102" t="s">
        <v>13</v>
      </c>
      <c r="X2086" s="102" t="s">
        <v>14</v>
      </c>
      <c r="Y2086" s="108">
        <v>4340</v>
      </c>
      <c r="Z2086" s="108">
        <v>9341101</v>
      </c>
      <c r="AA2086" s="139">
        <v>8.7463223009410403E-5</v>
      </c>
      <c r="AB2086" s="99" t="s">
        <v>2896</v>
      </c>
    </row>
    <row r="2087" spans="1:28" ht="15" customHeight="1" x14ac:dyDescent="0.25">
      <c r="A2087" s="97" t="s">
        <v>2053</v>
      </c>
      <c r="B2087" s="98">
        <v>6</v>
      </c>
      <c r="C2087" s="99" t="s">
        <v>1562</v>
      </c>
      <c r="D2087" s="97" t="s">
        <v>307</v>
      </c>
      <c r="E2087" s="97" t="s">
        <v>4</v>
      </c>
      <c r="F2087" s="100" t="s">
        <v>5</v>
      </c>
      <c r="G2087" s="97" t="s">
        <v>1288</v>
      </c>
      <c r="H2087" s="101">
        <v>43647</v>
      </c>
      <c r="I2087" s="101">
        <v>43746</v>
      </c>
      <c r="J2087" s="102" t="s">
        <v>6</v>
      </c>
      <c r="K2087" s="103" t="s">
        <v>7</v>
      </c>
      <c r="L2087" s="104" t="s">
        <v>8</v>
      </c>
      <c r="M2087" s="105">
        <v>0</v>
      </c>
      <c r="N2087" s="106">
        <v>465.6</v>
      </c>
      <c r="O2087" s="103" t="s">
        <v>9</v>
      </c>
      <c r="P2087" s="101">
        <v>43746</v>
      </c>
      <c r="Q2087" s="103" t="s">
        <v>10</v>
      </c>
      <c r="R2087" s="106">
        <v>465.6</v>
      </c>
      <c r="S2087" s="102"/>
      <c r="T2087" s="104"/>
      <c r="U2087" s="102" t="s">
        <v>11</v>
      </c>
      <c r="V2087" s="102" t="s">
        <v>12</v>
      </c>
      <c r="W2087" s="102" t="s">
        <v>13</v>
      </c>
      <c r="X2087" s="102" t="s">
        <v>14</v>
      </c>
      <c r="Y2087" s="108">
        <v>4340</v>
      </c>
      <c r="Z2087" s="108">
        <v>9341101</v>
      </c>
      <c r="AA2087" s="139">
        <v>1.0716546482416181E-4</v>
      </c>
      <c r="AB2087" s="99" t="s">
        <v>2896</v>
      </c>
    </row>
    <row r="2088" spans="1:28" ht="15" customHeight="1" x14ac:dyDescent="0.25">
      <c r="A2088" s="97" t="s">
        <v>2053</v>
      </c>
      <c r="B2088" s="98">
        <v>6</v>
      </c>
      <c r="C2088" s="99" t="s">
        <v>1562</v>
      </c>
      <c r="D2088" s="97" t="s">
        <v>307</v>
      </c>
      <c r="E2088" s="97" t="s">
        <v>4</v>
      </c>
      <c r="F2088" s="100" t="s">
        <v>5</v>
      </c>
      <c r="G2088" s="97" t="s">
        <v>1288</v>
      </c>
      <c r="H2088" s="101">
        <v>43647</v>
      </c>
      <c r="I2088" s="101">
        <v>43746</v>
      </c>
      <c r="J2088" s="102" t="s">
        <v>6</v>
      </c>
      <c r="K2088" s="103" t="s">
        <v>7</v>
      </c>
      <c r="L2088" s="104" t="s">
        <v>8</v>
      </c>
      <c r="M2088" s="105">
        <v>0</v>
      </c>
      <c r="N2088" s="106">
        <v>1281.2</v>
      </c>
      <c r="O2088" s="103" t="s">
        <v>9</v>
      </c>
      <c r="P2088" s="101">
        <v>43746</v>
      </c>
      <c r="Q2088" s="103" t="s">
        <v>10</v>
      </c>
      <c r="R2088" s="106">
        <v>1281.2</v>
      </c>
      <c r="S2088" s="102"/>
      <c r="T2088" s="104"/>
      <c r="U2088" s="102" t="s">
        <v>11</v>
      </c>
      <c r="V2088" s="102" t="s">
        <v>12</v>
      </c>
      <c r="W2088" s="102" t="s">
        <v>13</v>
      </c>
      <c r="X2088" s="102" t="s">
        <v>14</v>
      </c>
      <c r="Y2088" s="108">
        <v>4340</v>
      </c>
      <c r="Z2088" s="108">
        <v>9341101</v>
      </c>
      <c r="AA2088" s="139">
        <v>2.9488916136751744E-4</v>
      </c>
      <c r="AB2088" s="99" t="s">
        <v>2896</v>
      </c>
    </row>
    <row r="2089" spans="1:28" ht="15" customHeight="1" x14ac:dyDescent="0.25">
      <c r="A2089" s="97" t="s">
        <v>2053</v>
      </c>
      <c r="B2089" s="98">
        <v>6</v>
      </c>
      <c r="C2089" s="99" t="s">
        <v>1562</v>
      </c>
      <c r="D2089" s="97" t="s">
        <v>307</v>
      </c>
      <c r="E2089" s="97" t="s">
        <v>4</v>
      </c>
      <c r="F2089" s="100" t="s">
        <v>5</v>
      </c>
      <c r="G2089" s="97" t="s">
        <v>1288</v>
      </c>
      <c r="H2089" s="101">
        <v>43647</v>
      </c>
      <c r="I2089" s="101">
        <v>43746</v>
      </c>
      <c r="J2089" s="102" t="s">
        <v>6</v>
      </c>
      <c r="K2089" s="103" t="s">
        <v>7</v>
      </c>
      <c r="L2089" s="104" t="s">
        <v>8</v>
      </c>
      <c r="M2089" s="105">
        <v>0</v>
      </c>
      <c r="N2089" s="106">
        <v>155</v>
      </c>
      <c r="O2089" s="103" t="s">
        <v>19</v>
      </c>
      <c r="P2089" s="101">
        <v>43746</v>
      </c>
      <c r="Q2089" s="103" t="s">
        <v>10</v>
      </c>
      <c r="R2089" s="106">
        <v>155</v>
      </c>
      <c r="S2089" s="102"/>
      <c r="T2089" s="104"/>
      <c r="U2089" s="102" t="s">
        <v>11</v>
      </c>
      <c r="V2089" s="102" t="s">
        <v>12</v>
      </c>
      <c r="W2089" s="102" t="s">
        <v>13</v>
      </c>
      <c r="X2089" s="102" t="s">
        <v>14</v>
      </c>
      <c r="Y2089" s="108">
        <v>4340</v>
      </c>
      <c r="Z2089" s="108">
        <v>9341101</v>
      </c>
      <c r="AA2089" s="139">
        <v>3.5675788332785823E-5</v>
      </c>
      <c r="AB2089" s="99" t="s">
        <v>2896</v>
      </c>
    </row>
    <row r="2090" spans="1:28" ht="15" customHeight="1" x14ac:dyDescent="0.25">
      <c r="A2090" s="97" t="s">
        <v>2053</v>
      </c>
      <c r="B2090" s="98">
        <v>6</v>
      </c>
      <c r="C2090" s="99" t="s">
        <v>1562</v>
      </c>
      <c r="D2090" s="97" t="s">
        <v>307</v>
      </c>
      <c r="E2090" s="97" t="s">
        <v>4</v>
      </c>
      <c r="F2090" s="100" t="s">
        <v>5</v>
      </c>
      <c r="G2090" s="97" t="s">
        <v>1288</v>
      </c>
      <c r="H2090" s="101">
        <v>43647</v>
      </c>
      <c r="I2090" s="101">
        <v>43746</v>
      </c>
      <c r="J2090" s="102" t="s">
        <v>6</v>
      </c>
      <c r="K2090" s="103" t="s">
        <v>7</v>
      </c>
      <c r="L2090" s="104" t="s">
        <v>8</v>
      </c>
      <c r="M2090" s="105">
        <v>0</v>
      </c>
      <c r="N2090" s="106">
        <v>93</v>
      </c>
      <c r="O2090" s="103" t="s">
        <v>19</v>
      </c>
      <c r="P2090" s="101">
        <v>43746</v>
      </c>
      <c r="Q2090" s="103" t="s">
        <v>10</v>
      </c>
      <c r="R2090" s="106">
        <v>93</v>
      </c>
      <c r="S2090" s="102"/>
      <c r="T2090" s="104"/>
      <c r="U2090" s="102" t="s">
        <v>11</v>
      </c>
      <c r="V2090" s="102" t="s">
        <v>12</v>
      </c>
      <c r="W2090" s="102" t="s">
        <v>13</v>
      </c>
      <c r="X2090" s="102" t="s">
        <v>14</v>
      </c>
      <c r="Y2090" s="108">
        <v>4340</v>
      </c>
      <c r="Z2090" s="108">
        <v>9341101</v>
      </c>
      <c r="AA2090" s="139">
        <v>2.1405472999671497E-5</v>
      </c>
      <c r="AB2090" s="99" t="s">
        <v>2896</v>
      </c>
    </row>
    <row r="2091" spans="1:28" ht="15" customHeight="1" x14ac:dyDescent="0.25">
      <c r="A2091" s="97" t="s">
        <v>2053</v>
      </c>
      <c r="B2091" s="98">
        <v>6</v>
      </c>
      <c r="C2091" s="99" t="s">
        <v>1562</v>
      </c>
      <c r="D2091" s="97" t="s">
        <v>307</v>
      </c>
      <c r="E2091" s="97" t="s">
        <v>4</v>
      </c>
      <c r="F2091" s="100" t="s">
        <v>5</v>
      </c>
      <c r="G2091" s="97" t="s">
        <v>1288</v>
      </c>
      <c r="H2091" s="101">
        <v>43647</v>
      </c>
      <c r="I2091" s="101">
        <v>43746</v>
      </c>
      <c r="J2091" s="102" t="s">
        <v>6</v>
      </c>
      <c r="K2091" s="103" t="s">
        <v>7</v>
      </c>
      <c r="L2091" s="104" t="s">
        <v>8</v>
      </c>
      <c r="M2091" s="105">
        <v>0</v>
      </c>
      <c r="N2091" s="106">
        <v>46.5</v>
      </c>
      <c r="O2091" s="103" t="s">
        <v>19</v>
      </c>
      <c r="P2091" s="101">
        <v>43746</v>
      </c>
      <c r="Q2091" s="103" t="s">
        <v>10</v>
      </c>
      <c r="R2091" s="106">
        <v>46.5</v>
      </c>
      <c r="S2091" s="102"/>
      <c r="T2091" s="104"/>
      <c r="U2091" s="102" t="s">
        <v>11</v>
      </c>
      <c r="V2091" s="102" t="s">
        <v>12</v>
      </c>
      <c r="W2091" s="102" t="s">
        <v>13</v>
      </c>
      <c r="X2091" s="102" t="s">
        <v>14</v>
      </c>
      <c r="Y2091" s="108">
        <v>4340</v>
      </c>
      <c r="Z2091" s="108">
        <v>9341101</v>
      </c>
      <c r="AA2091" s="139">
        <v>1.0702736499835748E-5</v>
      </c>
      <c r="AB2091" s="97" t="s">
        <v>2896</v>
      </c>
    </row>
    <row r="2092" spans="1:28" ht="15" customHeight="1" x14ac:dyDescent="0.25">
      <c r="A2092" s="97" t="s">
        <v>2053</v>
      </c>
      <c r="B2092" s="98">
        <v>6</v>
      </c>
      <c r="C2092" s="99" t="s">
        <v>1562</v>
      </c>
      <c r="D2092" s="97" t="s">
        <v>307</v>
      </c>
      <c r="E2092" s="97" t="s">
        <v>4</v>
      </c>
      <c r="F2092" s="100" t="s">
        <v>5</v>
      </c>
      <c r="G2092" s="99" t="s">
        <v>1288</v>
      </c>
      <c r="H2092" s="101">
        <v>43647</v>
      </c>
      <c r="I2092" s="101">
        <v>43746</v>
      </c>
      <c r="J2092" s="102" t="s">
        <v>6</v>
      </c>
      <c r="K2092" s="103" t="s">
        <v>7</v>
      </c>
      <c r="L2092" s="104" t="s">
        <v>8</v>
      </c>
      <c r="M2092" s="105">
        <v>0</v>
      </c>
      <c r="N2092" s="106">
        <v>294.5</v>
      </c>
      <c r="O2092" s="103" t="s">
        <v>19</v>
      </c>
      <c r="P2092" s="101">
        <v>43746</v>
      </c>
      <c r="Q2092" s="103" t="s">
        <v>10</v>
      </c>
      <c r="R2092" s="106">
        <v>294.5</v>
      </c>
      <c r="S2092" s="110"/>
      <c r="T2092" s="104"/>
      <c r="U2092" s="102" t="s">
        <v>11</v>
      </c>
      <c r="V2092" s="102" t="s">
        <v>12</v>
      </c>
      <c r="W2092" s="102" t="s">
        <v>13</v>
      </c>
      <c r="X2092" s="102" t="s">
        <v>14</v>
      </c>
      <c r="Y2092" s="108">
        <v>4340</v>
      </c>
      <c r="Z2092" s="108">
        <v>9341101</v>
      </c>
      <c r="AA2092" s="139">
        <v>6.7783997832293068E-5</v>
      </c>
      <c r="AB2092" s="111" t="s">
        <v>2896</v>
      </c>
    </row>
    <row r="2093" spans="1:28" ht="15" customHeight="1" x14ac:dyDescent="0.25">
      <c r="A2093" s="97" t="s">
        <v>2053</v>
      </c>
      <c r="B2093" s="98">
        <v>6</v>
      </c>
      <c r="C2093" s="99" t="s">
        <v>1562</v>
      </c>
      <c r="D2093" s="99" t="s">
        <v>307</v>
      </c>
      <c r="E2093" s="97" t="s">
        <v>4</v>
      </c>
      <c r="F2093" s="100" t="s">
        <v>5</v>
      </c>
      <c r="G2093" s="99" t="s">
        <v>1288</v>
      </c>
      <c r="H2093" s="101">
        <v>43647</v>
      </c>
      <c r="I2093" s="101">
        <v>43746</v>
      </c>
      <c r="J2093" s="102" t="s">
        <v>6</v>
      </c>
      <c r="K2093" s="103" t="s">
        <v>7</v>
      </c>
      <c r="L2093" s="104" t="s">
        <v>8</v>
      </c>
      <c r="M2093" s="105">
        <v>0</v>
      </c>
      <c r="N2093" s="106">
        <v>360.84</v>
      </c>
      <c r="O2093" s="103" t="s">
        <v>19</v>
      </c>
      <c r="P2093" s="101">
        <v>43746</v>
      </c>
      <c r="Q2093" s="103" t="s">
        <v>10</v>
      </c>
      <c r="R2093" s="106">
        <v>360.84</v>
      </c>
      <c r="S2093" s="110"/>
      <c r="T2093" s="104"/>
      <c r="U2093" s="102" t="s">
        <v>11</v>
      </c>
      <c r="V2093" s="102" t="s">
        <v>12</v>
      </c>
      <c r="W2093" s="102" t="s">
        <v>13</v>
      </c>
      <c r="X2093" s="102" t="s">
        <v>14</v>
      </c>
      <c r="Y2093" s="108">
        <v>4340</v>
      </c>
      <c r="Z2093" s="108">
        <v>9341101</v>
      </c>
      <c r="AA2093" s="139">
        <v>8.3053235238725396E-5</v>
      </c>
      <c r="AB2093" s="111" t="s">
        <v>2896</v>
      </c>
    </row>
    <row r="2094" spans="1:28" ht="15" customHeight="1" x14ac:dyDescent="0.25">
      <c r="A2094" s="97" t="s">
        <v>2053</v>
      </c>
      <c r="B2094" s="98">
        <v>6</v>
      </c>
      <c r="C2094" s="99" t="s">
        <v>1562</v>
      </c>
      <c r="D2094" s="97" t="s">
        <v>307</v>
      </c>
      <c r="E2094" s="97" t="s">
        <v>4</v>
      </c>
      <c r="F2094" s="99" t="s">
        <v>5</v>
      </c>
      <c r="G2094" s="99" t="s">
        <v>1288</v>
      </c>
      <c r="H2094" s="101">
        <v>43647</v>
      </c>
      <c r="I2094" s="101">
        <v>43746</v>
      </c>
      <c r="J2094" s="102" t="s">
        <v>6</v>
      </c>
      <c r="K2094" s="112" t="s">
        <v>7</v>
      </c>
      <c r="L2094" s="99" t="s">
        <v>8</v>
      </c>
      <c r="M2094" s="105">
        <v>0</v>
      </c>
      <c r="N2094" s="105">
        <v>992.93</v>
      </c>
      <c r="O2094" s="103" t="s">
        <v>19</v>
      </c>
      <c r="P2094" s="101">
        <v>43746</v>
      </c>
      <c r="Q2094" s="103" t="s">
        <v>10</v>
      </c>
      <c r="R2094" s="105">
        <v>992.93</v>
      </c>
      <c r="S2094" s="110"/>
      <c r="T2094" s="97"/>
      <c r="U2094" s="102" t="s">
        <v>11</v>
      </c>
      <c r="V2094" s="102" t="s">
        <v>12</v>
      </c>
      <c r="W2094" s="102" t="s">
        <v>13</v>
      </c>
      <c r="X2094" s="102" t="s">
        <v>14</v>
      </c>
      <c r="Y2094" s="113">
        <v>4340</v>
      </c>
      <c r="Z2094" s="113">
        <v>9341101</v>
      </c>
      <c r="AA2094" s="139">
        <v>2.2853910005982597E-4</v>
      </c>
      <c r="AB2094" s="104" t="s">
        <v>2896</v>
      </c>
    </row>
    <row r="2095" spans="1:28" ht="15" customHeight="1" x14ac:dyDescent="0.25">
      <c r="A2095" s="97" t="s">
        <v>2053</v>
      </c>
      <c r="B2095" s="98">
        <v>6</v>
      </c>
      <c r="C2095" s="99" t="s">
        <v>1562</v>
      </c>
      <c r="D2095" s="97" t="s">
        <v>307</v>
      </c>
      <c r="E2095" s="97" t="s">
        <v>4</v>
      </c>
      <c r="F2095" s="99" t="s">
        <v>5</v>
      </c>
      <c r="G2095" s="99" t="s">
        <v>1288</v>
      </c>
      <c r="H2095" s="101">
        <v>43647</v>
      </c>
      <c r="I2095" s="101">
        <v>43759</v>
      </c>
      <c r="J2095" s="102" t="s">
        <v>6</v>
      </c>
      <c r="K2095" s="103" t="s">
        <v>7</v>
      </c>
      <c r="L2095" s="99" t="s">
        <v>8</v>
      </c>
      <c r="M2095" s="105">
        <v>0</v>
      </c>
      <c r="N2095" s="105">
        <v>7798.34</v>
      </c>
      <c r="O2095" s="103" t="s">
        <v>89</v>
      </c>
      <c r="P2095" s="101">
        <v>43759</v>
      </c>
      <c r="Q2095" s="103" t="s">
        <v>88</v>
      </c>
      <c r="R2095" s="105">
        <v>7798.34</v>
      </c>
      <c r="S2095" s="110"/>
      <c r="T2095" s="97"/>
      <c r="U2095" s="102" t="s">
        <v>11</v>
      </c>
      <c r="V2095" s="102" t="s">
        <v>12</v>
      </c>
      <c r="W2095" s="102" t="s">
        <v>13</v>
      </c>
      <c r="X2095" s="102" t="s">
        <v>14</v>
      </c>
      <c r="Y2095" s="113">
        <v>4300</v>
      </c>
      <c r="Z2095" s="113">
        <v>9341101</v>
      </c>
      <c r="AA2095" s="139">
        <v>1.7949156592715937E-3</v>
      </c>
      <c r="AB2095" s="99" t="s">
        <v>2896</v>
      </c>
    </row>
    <row r="2096" spans="1:28" ht="15" customHeight="1" x14ac:dyDescent="0.25">
      <c r="A2096" s="97" t="s">
        <v>2053</v>
      </c>
      <c r="B2096" s="98">
        <v>6</v>
      </c>
      <c r="C2096" s="99" t="s">
        <v>1562</v>
      </c>
      <c r="D2096" s="99" t="s">
        <v>307</v>
      </c>
      <c r="E2096" s="97" t="s">
        <v>4</v>
      </c>
      <c r="F2096" s="100" t="s">
        <v>5</v>
      </c>
      <c r="G2096" s="99" t="s">
        <v>1288</v>
      </c>
      <c r="H2096" s="101">
        <v>43647</v>
      </c>
      <c r="I2096" s="101">
        <v>43759</v>
      </c>
      <c r="J2096" s="102" t="s">
        <v>6</v>
      </c>
      <c r="K2096" s="103" t="s">
        <v>7</v>
      </c>
      <c r="L2096" s="104" t="s">
        <v>8</v>
      </c>
      <c r="M2096" s="105">
        <v>0</v>
      </c>
      <c r="N2096" s="106">
        <v>190</v>
      </c>
      <c r="O2096" s="103" t="s">
        <v>89</v>
      </c>
      <c r="P2096" s="101">
        <v>43759</v>
      </c>
      <c r="Q2096" s="103" t="s">
        <v>88</v>
      </c>
      <c r="R2096" s="106">
        <v>190</v>
      </c>
      <c r="S2096" s="110"/>
      <c r="T2096" s="104"/>
      <c r="U2096" s="102" t="s">
        <v>11</v>
      </c>
      <c r="V2096" s="102" t="s">
        <v>12</v>
      </c>
      <c r="W2096" s="102" t="s">
        <v>13</v>
      </c>
      <c r="X2096" s="102" t="s">
        <v>14</v>
      </c>
      <c r="Y2096" s="108">
        <v>4340</v>
      </c>
      <c r="Z2096" s="108">
        <v>9341101</v>
      </c>
      <c r="AA2096" s="139">
        <v>4.3731611504705202E-5</v>
      </c>
      <c r="AB2096" s="111" t="s">
        <v>2896</v>
      </c>
    </row>
    <row r="2097" spans="1:28" ht="15" customHeight="1" x14ac:dyDescent="0.25">
      <c r="A2097" s="97" t="s">
        <v>2053</v>
      </c>
      <c r="B2097" s="98">
        <v>6</v>
      </c>
      <c r="C2097" s="99" t="s">
        <v>1562</v>
      </c>
      <c r="D2097" s="99" t="s">
        <v>307</v>
      </c>
      <c r="E2097" s="97" t="s">
        <v>4</v>
      </c>
      <c r="F2097" s="100" t="s">
        <v>5</v>
      </c>
      <c r="G2097" s="99" t="s">
        <v>1288</v>
      </c>
      <c r="H2097" s="101">
        <v>43647</v>
      </c>
      <c r="I2097" s="101">
        <v>43759</v>
      </c>
      <c r="J2097" s="102" t="s">
        <v>6</v>
      </c>
      <c r="K2097" s="103" t="s">
        <v>7</v>
      </c>
      <c r="L2097" s="104" t="s">
        <v>8</v>
      </c>
      <c r="M2097" s="105">
        <v>0</v>
      </c>
      <c r="N2097" s="106">
        <v>100</v>
      </c>
      <c r="O2097" s="103" t="s">
        <v>89</v>
      </c>
      <c r="P2097" s="101">
        <v>43759</v>
      </c>
      <c r="Q2097" s="103" t="s">
        <v>88</v>
      </c>
      <c r="R2097" s="106">
        <v>100</v>
      </c>
      <c r="S2097" s="110"/>
      <c r="T2097" s="104"/>
      <c r="U2097" s="102" t="s">
        <v>11</v>
      </c>
      <c r="V2097" s="102" t="s">
        <v>12</v>
      </c>
      <c r="W2097" s="102" t="s">
        <v>13</v>
      </c>
      <c r="X2097" s="102" t="s">
        <v>14</v>
      </c>
      <c r="Y2097" s="108">
        <v>4340</v>
      </c>
      <c r="Z2097" s="108">
        <v>9341101</v>
      </c>
      <c r="AA2097" s="139">
        <v>2.301663763405537E-5</v>
      </c>
      <c r="AB2097" s="111" t="s">
        <v>2896</v>
      </c>
    </row>
    <row r="2098" spans="1:28" ht="15" customHeight="1" x14ac:dyDescent="0.25">
      <c r="A2098" s="97" t="s">
        <v>2053</v>
      </c>
      <c r="B2098" s="98">
        <v>6</v>
      </c>
      <c r="C2098" s="99" t="s">
        <v>1562</v>
      </c>
      <c r="D2098" s="99" t="s">
        <v>307</v>
      </c>
      <c r="E2098" s="97" t="s">
        <v>4</v>
      </c>
      <c r="F2098" s="100" t="s">
        <v>5</v>
      </c>
      <c r="G2098" s="99" t="s">
        <v>1288</v>
      </c>
      <c r="H2098" s="101">
        <v>43647</v>
      </c>
      <c r="I2098" s="101">
        <v>43759</v>
      </c>
      <c r="J2098" s="102" t="s">
        <v>6</v>
      </c>
      <c r="K2098" s="103" t="s">
        <v>7</v>
      </c>
      <c r="L2098" s="104" t="s">
        <v>8</v>
      </c>
      <c r="M2098" s="105">
        <v>0</v>
      </c>
      <c r="N2098" s="106">
        <v>60</v>
      </c>
      <c r="O2098" s="103" t="s">
        <v>89</v>
      </c>
      <c r="P2098" s="101">
        <v>43759</v>
      </c>
      <c r="Q2098" s="103" t="s">
        <v>88</v>
      </c>
      <c r="R2098" s="106">
        <v>60</v>
      </c>
      <c r="S2098" s="110"/>
      <c r="T2098" s="104"/>
      <c r="U2098" s="102" t="s">
        <v>11</v>
      </c>
      <c r="V2098" s="102" t="s">
        <v>12</v>
      </c>
      <c r="W2098" s="102" t="s">
        <v>13</v>
      </c>
      <c r="X2098" s="102" t="s">
        <v>14</v>
      </c>
      <c r="Y2098" s="108">
        <v>4340</v>
      </c>
      <c r="Z2098" s="108">
        <v>9341101</v>
      </c>
      <c r="AA2098" s="139">
        <v>1.3809982580433222E-5</v>
      </c>
      <c r="AB2098" s="111" t="s">
        <v>2896</v>
      </c>
    </row>
    <row r="2099" spans="1:28" ht="15" customHeight="1" x14ac:dyDescent="0.25">
      <c r="A2099" s="97" t="s">
        <v>2053</v>
      </c>
      <c r="B2099" s="98">
        <v>6</v>
      </c>
      <c r="C2099" s="99" t="s">
        <v>1562</v>
      </c>
      <c r="D2099" s="99" t="s">
        <v>307</v>
      </c>
      <c r="E2099" s="97" t="s">
        <v>4</v>
      </c>
      <c r="F2099" s="100" t="s">
        <v>5</v>
      </c>
      <c r="G2099" s="99" t="s">
        <v>1288</v>
      </c>
      <c r="H2099" s="101">
        <v>43647</v>
      </c>
      <c r="I2099" s="101">
        <v>43759</v>
      </c>
      <c r="J2099" s="102" t="s">
        <v>6</v>
      </c>
      <c r="K2099" s="103" t="s">
        <v>7</v>
      </c>
      <c r="L2099" s="104" t="s">
        <v>8</v>
      </c>
      <c r="M2099" s="105">
        <v>0</v>
      </c>
      <c r="N2099" s="106">
        <v>30</v>
      </c>
      <c r="O2099" s="103" t="s">
        <v>89</v>
      </c>
      <c r="P2099" s="101">
        <v>43759</v>
      </c>
      <c r="Q2099" s="103" t="s">
        <v>88</v>
      </c>
      <c r="R2099" s="106">
        <v>30</v>
      </c>
      <c r="S2099" s="110"/>
      <c r="T2099" s="104"/>
      <c r="U2099" s="102" t="s">
        <v>11</v>
      </c>
      <c r="V2099" s="102" t="s">
        <v>12</v>
      </c>
      <c r="W2099" s="102" t="s">
        <v>13</v>
      </c>
      <c r="X2099" s="102" t="s">
        <v>14</v>
      </c>
      <c r="Y2099" s="108">
        <v>4340</v>
      </c>
      <c r="Z2099" s="108">
        <v>9341101</v>
      </c>
      <c r="AA2099" s="139">
        <v>6.9049912902166112E-6</v>
      </c>
      <c r="AB2099" s="111" t="s">
        <v>2896</v>
      </c>
    </row>
    <row r="2100" spans="1:28" x14ac:dyDescent="0.25">
      <c r="A2100" s="97" t="s">
        <v>2053</v>
      </c>
      <c r="B2100" s="98">
        <v>6</v>
      </c>
      <c r="C2100" s="99" t="s">
        <v>1562</v>
      </c>
      <c r="D2100" s="97" t="s">
        <v>307</v>
      </c>
      <c r="E2100" s="97" t="s">
        <v>4</v>
      </c>
      <c r="F2100" s="99" t="s">
        <v>5</v>
      </c>
      <c r="G2100" s="99" t="s">
        <v>1288</v>
      </c>
      <c r="H2100" s="101">
        <v>43647</v>
      </c>
      <c r="I2100" s="101">
        <v>43759</v>
      </c>
      <c r="J2100" s="102" t="s">
        <v>6</v>
      </c>
      <c r="K2100" s="103" t="s">
        <v>7</v>
      </c>
      <c r="L2100" s="104" t="s">
        <v>8</v>
      </c>
      <c r="M2100" s="105">
        <v>0</v>
      </c>
      <c r="N2100" s="105">
        <v>232.8</v>
      </c>
      <c r="O2100" s="103" t="s">
        <v>89</v>
      </c>
      <c r="P2100" s="101">
        <v>43759</v>
      </c>
      <c r="Q2100" s="103" t="s">
        <v>88</v>
      </c>
      <c r="R2100" s="105">
        <v>232.8</v>
      </c>
      <c r="S2100" s="110"/>
      <c r="T2100" s="97"/>
      <c r="U2100" s="102" t="s">
        <v>11</v>
      </c>
      <c r="V2100" s="102" t="s">
        <v>12</v>
      </c>
      <c r="W2100" s="102" t="s">
        <v>13</v>
      </c>
      <c r="X2100" s="102" t="s">
        <v>14</v>
      </c>
      <c r="Y2100" s="113">
        <v>4340</v>
      </c>
      <c r="Z2100" s="113">
        <v>9341101</v>
      </c>
      <c r="AA2100" s="139">
        <v>5.3582732412080904E-5</v>
      </c>
      <c r="AB2100" s="99" t="s">
        <v>2896</v>
      </c>
    </row>
    <row r="2101" spans="1:28" ht="15" customHeight="1" x14ac:dyDescent="0.25">
      <c r="A2101" s="97" t="s">
        <v>2053</v>
      </c>
      <c r="B2101" s="98">
        <v>6</v>
      </c>
      <c r="C2101" s="99" t="s">
        <v>1562</v>
      </c>
      <c r="D2101" s="97" t="s">
        <v>307</v>
      </c>
      <c r="E2101" s="97" t="s">
        <v>4</v>
      </c>
      <c r="F2101" s="99" t="s">
        <v>5</v>
      </c>
      <c r="G2101" s="99" t="s">
        <v>1288</v>
      </c>
      <c r="H2101" s="101">
        <v>43647</v>
      </c>
      <c r="I2101" s="101">
        <v>43759</v>
      </c>
      <c r="J2101" s="102" t="s">
        <v>6</v>
      </c>
      <c r="K2101" s="103" t="s">
        <v>7</v>
      </c>
      <c r="L2101" s="104" t="s">
        <v>8</v>
      </c>
      <c r="M2101" s="105">
        <v>0</v>
      </c>
      <c r="N2101" s="105">
        <v>640.6</v>
      </c>
      <c r="O2101" s="103" t="s">
        <v>89</v>
      </c>
      <c r="P2101" s="101">
        <v>43759</v>
      </c>
      <c r="Q2101" s="103" t="s">
        <v>88</v>
      </c>
      <c r="R2101" s="105">
        <v>640.6</v>
      </c>
      <c r="S2101" s="110"/>
      <c r="T2101" s="97"/>
      <c r="U2101" s="102" t="s">
        <v>11</v>
      </c>
      <c r="V2101" s="102" t="s">
        <v>12</v>
      </c>
      <c r="W2101" s="102" t="s">
        <v>13</v>
      </c>
      <c r="X2101" s="102" t="s">
        <v>14</v>
      </c>
      <c r="Y2101" s="113">
        <v>4340</v>
      </c>
      <c r="Z2101" s="113">
        <v>9341101</v>
      </c>
      <c r="AA2101" s="139">
        <v>1.4744458068375872E-4</v>
      </c>
      <c r="AB2101" s="99" t="s">
        <v>2896</v>
      </c>
    </row>
    <row r="2102" spans="1:28" ht="15" customHeight="1" x14ac:dyDescent="0.25">
      <c r="A2102" s="97" t="s">
        <v>2053</v>
      </c>
      <c r="B2102" s="98">
        <v>6</v>
      </c>
      <c r="C2102" s="99" t="s">
        <v>1562</v>
      </c>
      <c r="D2102" s="99" t="s">
        <v>307</v>
      </c>
      <c r="E2102" s="97" t="s">
        <v>4</v>
      </c>
      <c r="F2102" s="100" t="s">
        <v>5</v>
      </c>
      <c r="G2102" s="97" t="s">
        <v>1288</v>
      </c>
      <c r="H2102" s="101">
        <v>43647</v>
      </c>
      <c r="I2102" s="101">
        <v>43760</v>
      </c>
      <c r="J2102" s="102" t="s">
        <v>6</v>
      </c>
      <c r="K2102" s="103" t="s">
        <v>98</v>
      </c>
      <c r="L2102" s="104" t="s">
        <v>2165</v>
      </c>
      <c r="M2102" s="105">
        <v>0</v>
      </c>
      <c r="N2102" s="106">
        <v>159865.97</v>
      </c>
      <c r="O2102" s="103" t="s">
        <v>105</v>
      </c>
      <c r="P2102" s="101">
        <v>43760</v>
      </c>
      <c r="Q2102" s="103" t="s">
        <v>104</v>
      </c>
      <c r="R2102" s="106">
        <v>159865.97</v>
      </c>
      <c r="S2102" s="110"/>
      <c r="T2102" s="104"/>
      <c r="U2102" s="102" t="s">
        <v>11</v>
      </c>
      <c r="V2102" s="102" t="s">
        <v>12</v>
      </c>
      <c r="W2102" s="102" t="s">
        <v>13</v>
      </c>
      <c r="X2102" s="102" t="s">
        <v>14</v>
      </c>
      <c r="Y2102" s="108">
        <v>4300</v>
      </c>
      <c r="Z2102" s="108">
        <v>9341101</v>
      </c>
      <c r="AA2102" s="139">
        <v>5.6982086201160013E-2</v>
      </c>
      <c r="AB2102" s="99" t="s">
        <v>2897</v>
      </c>
    </row>
    <row r="2103" spans="1:28" ht="15" customHeight="1" x14ac:dyDescent="0.25">
      <c r="A2103" s="97" t="s">
        <v>2053</v>
      </c>
      <c r="B2103" s="98">
        <v>6</v>
      </c>
      <c r="C2103" s="99" t="s">
        <v>1562</v>
      </c>
      <c r="D2103" s="97" t="s">
        <v>307</v>
      </c>
      <c r="E2103" s="97" t="s">
        <v>4</v>
      </c>
      <c r="F2103" s="97" t="s">
        <v>5</v>
      </c>
      <c r="G2103" s="99" t="s">
        <v>1288</v>
      </c>
      <c r="H2103" s="101">
        <v>43647</v>
      </c>
      <c r="I2103" s="101">
        <v>43760</v>
      </c>
      <c r="J2103" s="102" t="s">
        <v>6</v>
      </c>
      <c r="K2103" s="103" t="s">
        <v>98</v>
      </c>
      <c r="L2103" s="104" t="s">
        <v>2165</v>
      </c>
      <c r="M2103" s="105">
        <v>0</v>
      </c>
      <c r="N2103" s="114">
        <v>615</v>
      </c>
      <c r="O2103" s="103" t="s">
        <v>105</v>
      </c>
      <c r="P2103" s="101">
        <v>43760</v>
      </c>
      <c r="Q2103" s="103" t="s">
        <v>104</v>
      </c>
      <c r="R2103" s="105">
        <v>615</v>
      </c>
      <c r="S2103" s="98"/>
      <c r="T2103" s="103"/>
      <c r="U2103" s="102" t="s">
        <v>11</v>
      </c>
      <c r="V2103" s="102" t="s">
        <v>12</v>
      </c>
      <c r="W2103" s="102" t="s">
        <v>13</v>
      </c>
      <c r="X2103" s="102" t="s">
        <v>14</v>
      </c>
      <c r="Y2103" s="113">
        <v>4340</v>
      </c>
      <c r="Z2103" s="108">
        <v>9341101</v>
      </c>
      <c r="AA2103" s="139">
        <v>2.1920852207454414E-4</v>
      </c>
      <c r="AB2103" s="118" t="s">
        <v>2897</v>
      </c>
    </row>
    <row r="2104" spans="1:28" ht="15" customHeight="1" x14ac:dyDescent="0.25">
      <c r="A2104" s="97" t="s">
        <v>2053</v>
      </c>
      <c r="B2104" s="98">
        <v>6</v>
      </c>
      <c r="C2104" s="99" t="s">
        <v>1562</v>
      </c>
      <c r="D2104" s="97" t="s">
        <v>307</v>
      </c>
      <c r="E2104" s="97" t="s">
        <v>4</v>
      </c>
      <c r="F2104" s="97" t="s">
        <v>5</v>
      </c>
      <c r="G2104" s="99" t="s">
        <v>1288</v>
      </c>
      <c r="H2104" s="101">
        <v>43647</v>
      </c>
      <c r="I2104" s="101">
        <v>43760</v>
      </c>
      <c r="J2104" s="102" t="s">
        <v>6</v>
      </c>
      <c r="K2104" s="103" t="s">
        <v>98</v>
      </c>
      <c r="L2104" s="104" t="s">
        <v>2165</v>
      </c>
      <c r="M2104" s="105">
        <v>0</v>
      </c>
      <c r="N2104" s="114">
        <v>1230</v>
      </c>
      <c r="O2104" s="103" t="s">
        <v>105</v>
      </c>
      <c r="P2104" s="101">
        <v>43760</v>
      </c>
      <c r="Q2104" s="103" t="s">
        <v>104</v>
      </c>
      <c r="R2104" s="105">
        <v>1230</v>
      </c>
      <c r="S2104" s="98"/>
      <c r="T2104" s="103"/>
      <c r="U2104" s="102" t="s">
        <v>11</v>
      </c>
      <c r="V2104" s="102" t="s">
        <v>12</v>
      </c>
      <c r="W2104" s="102" t="s">
        <v>13</v>
      </c>
      <c r="X2104" s="102" t="s">
        <v>14</v>
      </c>
      <c r="Y2104" s="113">
        <v>4340</v>
      </c>
      <c r="Z2104" s="108">
        <v>9341101</v>
      </c>
      <c r="AA2104" s="139">
        <v>4.3841704414908828E-4</v>
      </c>
      <c r="AB2104" s="118" t="s">
        <v>2897</v>
      </c>
    </row>
    <row r="2105" spans="1:28" ht="15" customHeight="1" x14ac:dyDescent="0.25">
      <c r="A2105" s="97" t="s">
        <v>2053</v>
      </c>
      <c r="B2105" s="98">
        <v>6</v>
      </c>
      <c r="C2105" s="99" t="s">
        <v>1562</v>
      </c>
      <c r="D2105" s="97" t="s">
        <v>307</v>
      </c>
      <c r="E2105" s="97" t="s">
        <v>4</v>
      </c>
      <c r="F2105" s="97" t="s">
        <v>5</v>
      </c>
      <c r="G2105" s="99" t="s">
        <v>1288</v>
      </c>
      <c r="H2105" s="101">
        <v>43647</v>
      </c>
      <c r="I2105" s="101">
        <v>43760</v>
      </c>
      <c r="J2105" s="102" t="s">
        <v>6</v>
      </c>
      <c r="K2105" s="103" t="s">
        <v>98</v>
      </c>
      <c r="L2105" s="104" t="s">
        <v>2165</v>
      </c>
      <c r="M2105" s="105">
        <v>0</v>
      </c>
      <c r="N2105" s="114">
        <v>2050</v>
      </c>
      <c r="O2105" s="103" t="s">
        <v>105</v>
      </c>
      <c r="P2105" s="101">
        <v>43760</v>
      </c>
      <c r="Q2105" s="103" t="s">
        <v>104</v>
      </c>
      <c r="R2105" s="105">
        <v>2050</v>
      </c>
      <c r="S2105" s="98"/>
      <c r="T2105" s="103"/>
      <c r="U2105" s="102" t="s">
        <v>11</v>
      </c>
      <c r="V2105" s="102" t="s">
        <v>12</v>
      </c>
      <c r="W2105" s="102" t="s">
        <v>13</v>
      </c>
      <c r="X2105" s="102" t="s">
        <v>14</v>
      </c>
      <c r="Y2105" s="113">
        <v>4340</v>
      </c>
      <c r="Z2105" s="108">
        <v>9341101</v>
      </c>
      <c r="AA2105" s="139">
        <v>7.3069507358181377E-4</v>
      </c>
      <c r="AB2105" s="118" t="s">
        <v>2897</v>
      </c>
    </row>
    <row r="2106" spans="1:28" ht="15" customHeight="1" x14ac:dyDescent="0.25">
      <c r="A2106" s="97" t="s">
        <v>2053</v>
      </c>
      <c r="B2106" s="98">
        <v>6</v>
      </c>
      <c r="C2106" s="99" t="s">
        <v>1562</v>
      </c>
      <c r="D2106" s="99" t="s">
        <v>307</v>
      </c>
      <c r="E2106" s="97" t="s">
        <v>4</v>
      </c>
      <c r="F2106" s="100" t="s">
        <v>5</v>
      </c>
      <c r="G2106" s="99" t="s">
        <v>1288</v>
      </c>
      <c r="H2106" s="101">
        <v>43647</v>
      </c>
      <c r="I2106" s="101">
        <v>43760</v>
      </c>
      <c r="J2106" s="102" t="s">
        <v>6</v>
      </c>
      <c r="K2106" s="103" t="s">
        <v>98</v>
      </c>
      <c r="L2106" s="104" t="s">
        <v>2165</v>
      </c>
      <c r="M2106" s="105">
        <v>0</v>
      </c>
      <c r="N2106" s="106">
        <v>3895</v>
      </c>
      <c r="O2106" s="103" t="s">
        <v>105</v>
      </c>
      <c r="P2106" s="101">
        <v>43760</v>
      </c>
      <c r="Q2106" s="103" t="s">
        <v>104</v>
      </c>
      <c r="R2106" s="106">
        <v>3895</v>
      </c>
      <c r="S2106" s="98"/>
      <c r="T2106" s="104"/>
      <c r="U2106" s="102" t="s">
        <v>11</v>
      </c>
      <c r="V2106" s="102" t="s">
        <v>12</v>
      </c>
      <c r="W2106" s="102" t="s">
        <v>13</v>
      </c>
      <c r="X2106" s="102" t="s">
        <v>14</v>
      </c>
      <c r="Y2106" s="108">
        <v>4340</v>
      </c>
      <c r="Z2106" s="108">
        <v>9341101</v>
      </c>
      <c r="AA2106" s="139">
        <v>1.3883206398054462E-3</v>
      </c>
      <c r="AB2106" s="111" t="s">
        <v>2897</v>
      </c>
    </row>
    <row r="2107" spans="1:28" ht="15" customHeight="1" x14ac:dyDescent="0.25">
      <c r="A2107" s="97" t="s">
        <v>2053</v>
      </c>
      <c r="B2107" s="98">
        <v>6</v>
      </c>
      <c r="C2107" s="99" t="s">
        <v>1562</v>
      </c>
      <c r="D2107" s="99" t="s">
        <v>307</v>
      </c>
      <c r="E2107" s="97" t="s">
        <v>4</v>
      </c>
      <c r="F2107" s="100" t="s">
        <v>5</v>
      </c>
      <c r="G2107" s="99" t="s">
        <v>1288</v>
      </c>
      <c r="H2107" s="101">
        <v>43647</v>
      </c>
      <c r="I2107" s="101">
        <v>43760</v>
      </c>
      <c r="J2107" s="102" t="s">
        <v>6</v>
      </c>
      <c r="K2107" s="103" t="s">
        <v>98</v>
      </c>
      <c r="L2107" s="104" t="s">
        <v>2165</v>
      </c>
      <c r="M2107" s="105">
        <v>0</v>
      </c>
      <c r="N2107" s="106">
        <v>4772.4000000000005</v>
      </c>
      <c r="O2107" s="103" t="s">
        <v>105</v>
      </c>
      <c r="P2107" s="101">
        <v>43760</v>
      </c>
      <c r="Q2107" s="103" t="s">
        <v>104</v>
      </c>
      <c r="R2107" s="106">
        <v>4772.4000000000005</v>
      </c>
      <c r="S2107" s="98"/>
      <c r="T2107" s="104"/>
      <c r="U2107" s="102" t="s">
        <v>11</v>
      </c>
      <c r="V2107" s="102" t="s">
        <v>12</v>
      </c>
      <c r="W2107" s="102" t="s">
        <v>13</v>
      </c>
      <c r="X2107" s="102" t="s">
        <v>14</v>
      </c>
      <c r="Y2107" s="108">
        <v>4340</v>
      </c>
      <c r="Z2107" s="108">
        <v>9341101</v>
      </c>
      <c r="AA2107" s="139">
        <v>1.7010581312984626E-3</v>
      </c>
      <c r="AB2107" s="111" t="s">
        <v>2897</v>
      </c>
    </row>
    <row r="2108" spans="1:28" ht="15" customHeight="1" x14ac:dyDescent="0.25">
      <c r="A2108" s="97" t="s">
        <v>2053</v>
      </c>
      <c r="B2108" s="98">
        <v>6</v>
      </c>
      <c r="C2108" s="99" t="s">
        <v>1562</v>
      </c>
      <c r="D2108" s="99" t="s">
        <v>307</v>
      </c>
      <c r="E2108" s="97" t="s">
        <v>4</v>
      </c>
      <c r="F2108" s="100" t="s">
        <v>5</v>
      </c>
      <c r="G2108" s="99" t="s">
        <v>1288</v>
      </c>
      <c r="H2108" s="101">
        <v>43647</v>
      </c>
      <c r="I2108" s="101">
        <v>43760</v>
      </c>
      <c r="J2108" s="102" t="s">
        <v>6</v>
      </c>
      <c r="K2108" s="103" t="s">
        <v>98</v>
      </c>
      <c r="L2108" s="104" t="s">
        <v>2165</v>
      </c>
      <c r="M2108" s="105">
        <v>0</v>
      </c>
      <c r="N2108" s="106">
        <v>13132.3</v>
      </c>
      <c r="O2108" s="103" t="s">
        <v>105</v>
      </c>
      <c r="P2108" s="101">
        <v>43760</v>
      </c>
      <c r="Q2108" s="103" t="s">
        <v>104</v>
      </c>
      <c r="R2108" s="106">
        <v>13132.3</v>
      </c>
      <c r="S2108" s="98"/>
      <c r="T2108" s="104"/>
      <c r="U2108" s="102" t="s">
        <v>11</v>
      </c>
      <c r="V2108" s="102" t="s">
        <v>12</v>
      </c>
      <c r="W2108" s="102" t="s">
        <v>13</v>
      </c>
      <c r="X2108" s="102" t="s">
        <v>14</v>
      </c>
      <c r="Y2108" s="108">
        <v>4340</v>
      </c>
      <c r="Z2108" s="108">
        <v>9341101</v>
      </c>
      <c r="AA2108" s="139">
        <v>4.6808326413650984E-3</v>
      </c>
      <c r="AB2108" s="111" t="s">
        <v>2897</v>
      </c>
    </row>
    <row r="2109" spans="1:28" ht="15" customHeight="1" x14ac:dyDescent="0.25">
      <c r="A2109" s="97" t="s">
        <v>2053</v>
      </c>
      <c r="B2109" s="98">
        <v>6</v>
      </c>
      <c r="C2109" s="99" t="s">
        <v>1562</v>
      </c>
      <c r="D2109" s="104" t="s">
        <v>307</v>
      </c>
      <c r="E2109" s="97" t="s">
        <v>4</v>
      </c>
      <c r="F2109" s="100" t="s">
        <v>5</v>
      </c>
      <c r="G2109" s="97" t="s">
        <v>1287</v>
      </c>
      <c r="H2109" s="101">
        <v>43647</v>
      </c>
      <c r="I2109" s="101">
        <v>43731</v>
      </c>
      <c r="J2109" s="102" t="s">
        <v>6</v>
      </c>
      <c r="K2109" s="103" t="s">
        <v>153</v>
      </c>
      <c r="L2109" s="104" t="s">
        <v>154</v>
      </c>
      <c r="M2109" s="105">
        <v>0</v>
      </c>
      <c r="N2109" s="106">
        <v>1300.32</v>
      </c>
      <c r="O2109" s="103" t="s">
        <v>164</v>
      </c>
      <c r="P2109" s="101">
        <v>43731</v>
      </c>
      <c r="Q2109" s="103" t="s">
        <v>156</v>
      </c>
      <c r="R2109" s="106">
        <v>1300.32</v>
      </c>
      <c r="S2109" s="102"/>
      <c r="T2109" s="104"/>
      <c r="U2109" s="102" t="s">
        <v>11</v>
      </c>
      <c r="V2109" s="102" t="s">
        <v>12</v>
      </c>
      <c r="W2109" s="102" t="s">
        <v>13</v>
      </c>
      <c r="X2109" s="102" t="s">
        <v>14</v>
      </c>
      <c r="Y2109" s="108">
        <v>4400</v>
      </c>
      <c r="Z2109" s="108">
        <v>9341101</v>
      </c>
      <c r="AA2109" s="139">
        <v>1.4267996540972046E-2</v>
      </c>
      <c r="AB2109" s="99" t="s">
        <v>1479</v>
      </c>
    </row>
    <row r="2110" spans="1:28" ht="15" customHeight="1" x14ac:dyDescent="0.25">
      <c r="A2110" s="97" t="s">
        <v>2053</v>
      </c>
      <c r="B2110" s="98">
        <v>6</v>
      </c>
      <c r="C2110" s="99" t="s">
        <v>1562</v>
      </c>
      <c r="D2110" s="104" t="s">
        <v>307</v>
      </c>
      <c r="E2110" s="97" t="s">
        <v>4</v>
      </c>
      <c r="F2110" s="100" t="s">
        <v>5</v>
      </c>
      <c r="G2110" s="97" t="s">
        <v>1287</v>
      </c>
      <c r="H2110" s="101">
        <v>43647</v>
      </c>
      <c r="I2110" s="101">
        <v>43749</v>
      </c>
      <c r="J2110" s="102" t="s">
        <v>6</v>
      </c>
      <c r="K2110" s="103" t="s">
        <v>179</v>
      </c>
      <c r="L2110" s="104" t="s">
        <v>180</v>
      </c>
      <c r="M2110" s="105">
        <v>0</v>
      </c>
      <c r="N2110" s="106">
        <v>1306.26</v>
      </c>
      <c r="O2110" s="103" t="s">
        <v>202</v>
      </c>
      <c r="P2110" s="101">
        <v>43749</v>
      </c>
      <c r="Q2110" s="103" t="s">
        <v>203</v>
      </c>
      <c r="R2110" s="106">
        <v>1306.26</v>
      </c>
      <c r="S2110" s="102"/>
      <c r="T2110" s="104"/>
      <c r="U2110" s="102" t="s">
        <v>11</v>
      </c>
      <c r="V2110" s="102" t="s">
        <v>12</v>
      </c>
      <c r="W2110" s="102" t="s">
        <v>13</v>
      </c>
      <c r="X2110" s="102" t="s">
        <v>14</v>
      </c>
      <c r="Y2110" s="108">
        <v>4400</v>
      </c>
      <c r="Z2110" s="108">
        <v>9341101</v>
      </c>
      <c r="AA2110" s="139">
        <v>1.6461631397248165E-3</v>
      </c>
      <c r="AB2110" s="99" t="s">
        <v>1510</v>
      </c>
    </row>
    <row r="2111" spans="1:28" ht="15" customHeight="1" x14ac:dyDescent="0.25">
      <c r="A2111" s="97" t="s">
        <v>2053</v>
      </c>
      <c r="B2111" s="98">
        <v>6</v>
      </c>
      <c r="C2111" s="99" t="s">
        <v>1562</v>
      </c>
      <c r="D2111" s="104" t="s">
        <v>307</v>
      </c>
      <c r="E2111" s="97" t="s">
        <v>4</v>
      </c>
      <c r="F2111" s="100" t="s">
        <v>5</v>
      </c>
      <c r="G2111" s="97" t="s">
        <v>1287</v>
      </c>
      <c r="H2111" s="101">
        <v>43647</v>
      </c>
      <c r="I2111" s="101">
        <v>43749</v>
      </c>
      <c r="J2111" s="102" t="s">
        <v>6</v>
      </c>
      <c r="K2111" s="103" t="s">
        <v>179</v>
      </c>
      <c r="L2111" s="104" t="s">
        <v>180</v>
      </c>
      <c r="M2111" s="105">
        <v>0</v>
      </c>
      <c r="N2111" s="106">
        <v>32656.53</v>
      </c>
      <c r="O2111" s="103" t="s">
        <v>204</v>
      </c>
      <c r="P2111" s="101">
        <v>43749</v>
      </c>
      <c r="Q2111" s="103" t="s">
        <v>203</v>
      </c>
      <c r="R2111" s="106">
        <v>32656.53</v>
      </c>
      <c r="S2111" s="102"/>
      <c r="T2111" s="104"/>
      <c r="U2111" s="102" t="s">
        <v>11</v>
      </c>
      <c r="V2111" s="102" t="s">
        <v>12</v>
      </c>
      <c r="W2111" s="102" t="s">
        <v>13</v>
      </c>
      <c r="X2111" s="102" t="s">
        <v>14</v>
      </c>
      <c r="Y2111" s="108">
        <v>4400</v>
      </c>
      <c r="Z2111" s="108">
        <v>9341101</v>
      </c>
      <c r="AA2111" s="139">
        <v>4.1154116299448554E-2</v>
      </c>
      <c r="AB2111" s="99" t="s">
        <v>1510</v>
      </c>
    </row>
    <row r="2112" spans="1:28" ht="15" customHeight="1" x14ac:dyDescent="0.25">
      <c r="A2112" s="97" t="s">
        <v>2052</v>
      </c>
      <c r="B2112" s="98">
        <v>6</v>
      </c>
      <c r="C2112" s="99" t="s">
        <v>1656</v>
      </c>
      <c r="D2112" s="104" t="s">
        <v>307</v>
      </c>
      <c r="E2112" s="97" t="s">
        <v>4</v>
      </c>
      <c r="F2112" s="100" t="s">
        <v>228</v>
      </c>
      <c r="G2112" s="97" t="s">
        <v>2755</v>
      </c>
      <c r="H2112" s="101">
        <v>43724</v>
      </c>
      <c r="I2112" s="101">
        <v>43739</v>
      </c>
      <c r="J2112" s="102" t="s">
        <v>6</v>
      </c>
      <c r="K2112" s="103" t="s">
        <v>233</v>
      </c>
      <c r="L2112" s="104" t="s">
        <v>234</v>
      </c>
      <c r="M2112" s="105">
        <v>0</v>
      </c>
      <c r="N2112" s="106">
        <v>1464.78</v>
      </c>
      <c r="O2112" s="103" t="s">
        <v>235</v>
      </c>
      <c r="P2112" s="101">
        <v>43739</v>
      </c>
      <c r="Q2112" s="103" t="s">
        <v>236</v>
      </c>
      <c r="R2112" s="106">
        <v>1464.78</v>
      </c>
      <c r="S2112" s="102"/>
      <c r="T2112" s="104"/>
      <c r="U2112" s="102" t="s">
        <v>11</v>
      </c>
      <c r="V2112" s="102" t="s">
        <v>12</v>
      </c>
      <c r="W2112" s="102" t="s">
        <v>13</v>
      </c>
      <c r="X2112" s="102" t="s">
        <v>14</v>
      </c>
      <c r="Y2112" s="108">
        <v>4400</v>
      </c>
      <c r="Z2112" s="108">
        <v>9341101</v>
      </c>
      <c r="AA2112" s="139">
        <v>1</v>
      </c>
      <c r="AB2112" s="99" t="s">
        <v>1551</v>
      </c>
    </row>
    <row r="2113" spans="1:28" ht="15" customHeight="1" x14ac:dyDescent="0.25">
      <c r="A2113" s="97" t="s">
        <v>2052</v>
      </c>
      <c r="B2113" s="98">
        <v>6</v>
      </c>
      <c r="C2113" s="97" t="s">
        <v>1656</v>
      </c>
      <c r="D2113" s="104" t="s">
        <v>307</v>
      </c>
      <c r="E2113" s="97" t="s">
        <v>4</v>
      </c>
      <c r="F2113" s="100" t="s">
        <v>492</v>
      </c>
      <c r="G2113" s="97" t="s">
        <v>140</v>
      </c>
      <c r="H2113" s="101">
        <v>43770</v>
      </c>
      <c r="I2113" s="101">
        <v>43864</v>
      </c>
      <c r="J2113" s="102" t="s">
        <v>6</v>
      </c>
      <c r="K2113" s="103" t="s">
        <v>147</v>
      </c>
      <c r="L2113" s="104" t="s">
        <v>148</v>
      </c>
      <c r="M2113" s="105">
        <v>0</v>
      </c>
      <c r="N2113" s="106">
        <v>13596.83</v>
      </c>
      <c r="O2113" s="103">
        <v>3207761219</v>
      </c>
      <c r="P2113" s="101">
        <v>43864</v>
      </c>
      <c r="Q2113" s="103" t="s">
        <v>604</v>
      </c>
      <c r="R2113" s="106">
        <v>13596.83</v>
      </c>
      <c r="S2113" s="102"/>
      <c r="T2113" s="104"/>
      <c r="U2113" s="102" t="s">
        <v>11</v>
      </c>
      <c r="V2113" s="102" t="s">
        <v>12</v>
      </c>
      <c r="W2113" s="102" t="s">
        <v>13</v>
      </c>
      <c r="X2113" s="102" t="s">
        <v>14</v>
      </c>
      <c r="Y2113" s="108">
        <v>4300</v>
      </c>
      <c r="Z2113" s="108">
        <v>9341101</v>
      </c>
      <c r="AA2113" s="139">
        <v>3.1596417264942563E-2</v>
      </c>
      <c r="AB2113" s="99" t="s">
        <v>2898</v>
      </c>
    </row>
    <row r="2114" spans="1:28" ht="15" customHeight="1" x14ac:dyDescent="0.25">
      <c r="A2114" s="97" t="s">
        <v>2052</v>
      </c>
      <c r="B2114" s="98">
        <v>6</v>
      </c>
      <c r="C2114" s="97" t="s">
        <v>1656</v>
      </c>
      <c r="D2114" s="104" t="s">
        <v>307</v>
      </c>
      <c r="E2114" s="97" t="s">
        <v>4</v>
      </c>
      <c r="F2114" s="100" t="s">
        <v>492</v>
      </c>
      <c r="G2114" s="97" t="s">
        <v>140</v>
      </c>
      <c r="H2114" s="101">
        <v>43770</v>
      </c>
      <c r="I2114" s="101">
        <v>43864</v>
      </c>
      <c r="J2114" s="102" t="s">
        <v>6</v>
      </c>
      <c r="K2114" s="103" t="s">
        <v>147</v>
      </c>
      <c r="L2114" s="104" t="s">
        <v>148</v>
      </c>
      <c r="M2114" s="105">
        <v>0</v>
      </c>
      <c r="N2114" s="106">
        <v>7123.78</v>
      </c>
      <c r="O2114" s="103">
        <v>3207761219</v>
      </c>
      <c r="P2114" s="101">
        <v>43864</v>
      </c>
      <c r="Q2114" s="103" t="s">
        <v>604</v>
      </c>
      <c r="R2114" s="106">
        <v>7123.78</v>
      </c>
      <c r="S2114" s="102"/>
      <c r="T2114" s="104"/>
      <c r="U2114" s="102" t="s">
        <v>11</v>
      </c>
      <c r="V2114" s="102" t="s">
        <v>12</v>
      </c>
      <c r="W2114" s="102" t="s">
        <v>13</v>
      </c>
      <c r="X2114" s="102" t="s">
        <v>14</v>
      </c>
      <c r="Y2114" s="108">
        <v>4400</v>
      </c>
      <c r="Z2114" s="108">
        <v>9341101</v>
      </c>
      <c r="AA2114" s="139">
        <v>1.6554294301219661E-2</v>
      </c>
      <c r="AB2114" s="99" t="s">
        <v>2898</v>
      </c>
    </row>
    <row r="2115" spans="1:28" ht="15" customHeight="1" x14ac:dyDescent="0.25">
      <c r="A2115" s="97" t="s">
        <v>2051</v>
      </c>
      <c r="B2115" s="98">
        <v>6</v>
      </c>
      <c r="C2115" s="97" t="s">
        <v>1566</v>
      </c>
      <c r="D2115" s="104" t="s">
        <v>307</v>
      </c>
      <c r="E2115" s="97" t="s">
        <v>4</v>
      </c>
      <c r="F2115" s="100" t="s">
        <v>591</v>
      </c>
      <c r="G2115" s="97" t="s">
        <v>1231</v>
      </c>
      <c r="H2115" s="101">
        <v>44069</v>
      </c>
      <c r="I2115" s="101">
        <v>44117</v>
      </c>
      <c r="J2115" s="102" t="s">
        <v>1051</v>
      </c>
      <c r="K2115" s="103" t="s">
        <v>1182</v>
      </c>
      <c r="L2115" s="104" t="s">
        <v>1192</v>
      </c>
      <c r="M2115" s="105">
        <v>0</v>
      </c>
      <c r="N2115" s="106">
        <v>3000</v>
      </c>
      <c r="O2115" s="103" t="s">
        <v>1309</v>
      </c>
      <c r="P2115" s="101">
        <v>44117</v>
      </c>
      <c r="Q2115" s="103" t="s">
        <v>1304</v>
      </c>
      <c r="R2115" s="106">
        <v>3000</v>
      </c>
      <c r="S2115" s="102"/>
      <c r="T2115" s="104"/>
      <c r="U2115" s="102" t="s">
        <v>11</v>
      </c>
      <c r="V2115" s="102" t="s">
        <v>12</v>
      </c>
      <c r="W2115" s="102" t="s">
        <v>13</v>
      </c>
      <c r="X2115" s="102" t="s">
        <v>14</v>
      </c>
      <c r="Y2115" s="108">
        <v>5850</v>
      </c>
      <c r="Z2115" s="108">
        <v>9341101</v>
      </c>
      <c r="AA2115" s="139">
        <v>7.281553398058252E-2</v>
      </c>
      <c r="AB2115" s="99" t="s">
        <v>1224</v>
      </c>
    </row>
    <row r="2116" spans="1:28" ht="15" customHeight="1" x14ac:dyDescent="0.25">
      <c r="A2116" s="97" t="s">
        <v>2055</v>
      </c>
      <c r="B2116" s="98">
        <v>6</v>
      </c>
      <c r="C2116" s="97" t="s">
        <v>1655</v>
      </c>
      <c r="D2116" s="104" t="s">
        <v>307</v>
      </c>
      <c r="E2116" s="97" t="s">
        <v>316</v>
      </c>
      <c r="F2116" s="100" t="s">
        <v>418</v>
      </c>
      <c r="G2116" s="97" t="s">
        <v>3138</v>
      </c>
      <c r="H2116" s="101">
        <v>43845</v>
      </c>
      <c r="I2116" s="101">
        <v>43874</v>
      </c>
      <c r="J2116" s="102" t="s">
        <v>6</v>
      </c>
      <c r="K2116" s="103" t="s">
        <v>572</v>
      </c>
      <c r="L2116" s="104" t="s">
        <v>2219</v>
      </c>
      <c r="M2116" s="105">
        <v>0</v>
      </c>
      <c r="N2116" s="106">
        <v>1125</v>
      </c>
      <c r="O2116" s="103" t="s">
        <v>271</v>
      </c>
      <c r="P2116" s="101">
        <v>43874</v>
      </c>
      <c r="Q2116" s="103" t="s">
        <v>624</v>
      </c>
      <c r="R2116" s="106">
        <v>1125</v>
      </c>
      <c r="S2116" s="102" t="s">
        <v>670</v>
      </c>
      <c r="T2116" s="104"/>
      <c r="U2116" s="102" t="s">
        <v>11</v>
      </c>
      <c r="V2116" s="102" t="s">
        <v>12</v>
      </c>
      <c r="W2116" s="102" t="s">
        <v>13</v>
      </c>
      <c r="X2116" s="102" t="s">
        <v>14</v>
      </c>
      <c r="Y2116" s="108">
        <v>6230</v>
      </c>
      <c r="Z2116" s="108">
        <v>9341103</v>
      </c>
      <c r="AA2116" s="139">
        <v>1</v>
      </c>
      <c r="AB2116" s="99" t="s">
        <v>982</v>
      </c>
    </row>
    <row r="2117" spans="1:28" ht="15" customHeight="1" x14ac:dyDescent="0.25">
      <c r="A2117" s="97" t="s">
        <v>2054</v>
      </c>
      <c r="B2117" s="98">
        <v>6</v>
      </c>
      <c r="C2117" s="97" t="s">
        <v>1571</v>
      </c>
      <c r="D2117" s="104" t="s">
        <v>307</v>
      </c>
      <c r="E2117" s="97" t="s">
        <v>316</v>
      </c>
      <c r="F2117" s="100" t="s">
        <v>395</v>
      </c>
      <c r="G2117" s="97" t="s">
        <v>351</v>
      </c>
      <c r="H2117" s="101">
        <v>43844</v>
      </c>
      <c r="I2117" s="101">
        <v>45138</v>
      </c>
      <c r="J2117" s="102" t="s">
        <v>2726</v>
      </c>
      <c r="K2117" s="103" t="s">
        <v>563</v>
      </c>
      <c r="L2117" s="104" t="s">
        <v>635</v>
      </c>
      <c r="M2117" s="105">
        <v>12375</v>
      </c>
      <c r="N2117" s="106">
        <v>12375</v>
      </c>
      <c r="O2117" s="103"/>
      <c r="P2117" s="101"/>
      <c r="Q2117" s="103"/>
      <c r="R2117" s="106">
        <v>0</v>
      </c>
      <c r="S2117" s="102" t="s">
        <v>670</v>
      </c>
      <c r="T2117" s="104"/>
      <c r="U2117" s="102" t="s">
        <v>11</v>
      </c>
      <c r="V2117" s="102" t="s">
        <v>12</v>
      </c>
      <c r="W2117" s="102" t="s">
        <v>13</v>
      </c>
      <c r="X2117" s="102" t="s">
        <v>14</v>
      </c>
      <c r="Y2117" s="108">
        <v>6210</v>
      </c>
      <c r="Z2117" s="108">
        <v>9341103</v>
      </c>
      <c r="AA2117" s="139">
        <v>0</v>
      </c>
      <c r="AB2117" s="99" t="s">
        <v>3201</v>
      </c>
    </row>
    <row r="2118" spans="1:28" ht="15" customHeight="1" x14ac:dyDescent="0.25">
      <c r="A2118" s="97" t="s">
        <v>2057</v>
      </c>
      <c r="B2118" s="98">
        <v>8</v>
      </c>
      <c r="C2118" s="99" t="s">
        <v>1562</v>
      </c>
      <c r="D2118" s="104" t="s">
        <v>428</v>
      </c>
      <c r="E2118" s="97" t="s">
        <v>4</v>
      </c>
      <c r="F2118" s="100" t="s">
        <v>5</v>
      </c>
      <c r="G2118" s="97" t="s">
        <v>1288</v>
      </c>
      <c r="H2118" s="101">
        <v>43647</v>
      </c>
      <c r="I2118" s="101">
        <v>43748</v>
      </c>
      <c r="J2118" s="102" t="s">
        <v>6</v>
      </c>
      <c r="K2118" s="103" t="s">
        <v>7</v>
      </c>
      <c r="L2118" s="104" t="s">
        <v>8</v>
      </c>
      <c r="M2118" s="105">
        <v>0</v>
      </c>
      <c r="N2118" s="106">
        <v>6210.31</v>
      </c>
      <c r="O2118" s="103" t="s">
        <v>49</v>
      </c>
      <c r="P2118" s="101">
        <v>43748</v>
      </c>
      <c r="Q2118" s="103" t="s">
        <v>25</v>
      </c>
      <c r="R2118" s="106">
        <v>6210.31</v>
      </c>
      <c r="S2118" s="102"/>
      <c r="T2118" s="104"/>
      <c r="U2118" s="102" t="s">
        <v>11</v>
      </c>
      <c r="V2118" s="102" t="s">
        <v>12</v>
      </c>
      <c r="W2118" s="102" t="s">
        <v>13</v>
      </c>
      <c r="X2118" s="102" t="s">
        <v>14</v>
      </c>
      <c r="Y2118" s="108">
        <v>4300</v>
      </c>
      <c r="Z2118" s="108">
        <v>9441101</v>
      </c>
      <c r="AA2118" s="139">
        <v>1.4294045486515042E-3</v>
      </c>
      <c r="AB2118" s="99" t="s">
        <v>2899</v>
      </c>
    </row>
    <row r="2119" spans="1:28" ht="15" customHeight="1" x14ac:dyDescent="0.25">
      <c r="A2119" s="97" t="s">
        <v>2057</v>
      </c>
      <c r="B2119" s="98">
        <v>8</v>
      </c>
      <c r="C2119" s="99" t="s">
        <v>1562</v>
      </c>
      <c r="D2119" s="104" t="s">
        <v>428</v>
      </c>
      <c r="E2119" s="97" t="s">
        <v>4</v>
      </c>
      <c r="F2119" s="100" t="s">
        <v>5</v>
      </c>
      <c r="G2119" s="97" t="s">
        <v>1288</v>
      </c>
      <c r="H2119" s="101">
        <v>43647</v>
      </c>
      <c r="I2119" s="101">
        <v>43748</v>
      </c>
      <c r="J2119" s="102" t="s">
        <v>6</v>
      </c>
      <c r="K2119" s="103" t="s">
        <v>7</v>
      </c>
      <c r="L2119" s="104" t="s">
        <v>8</v>
      </c>
      <c r="M2119" s="105">
        <v>0</v>
      </c>
      <c r="N2119" s="106">
        <v>186.24</v>
      </c>
      <c r="O2119" s="103" t="s">
        <v>49</v>
      </c>
      <c r="P2119" s="101">
        <v>43748</v>
      </c>
      <c r="Q2119" s="103" t="s">
        <v>25</v>
      </c>
      <c r="R2119" s="106">
        <v>186.24</v>
      </c>
      <c r="S2119" s="102"/>
      <c r="T2119" s="104"/>
      <c r="U2119" s="102" t="s">
        <v>11</v>
      </c>
      <c r="V2119" s="102" t="s">
        <v>12</v>
      </c>
      <c r="W2119" s="102" t="s">
        <v>13</v>
      </c>
      <c r="X2119" s="102" t="s">
        <v>14</v>
      </c>
      <c r="Y2119" s="108">
        <v>4340</v>
      </c>
      <c r="Z2119" s="108">
        <v>9441101</v>
      </c>
      <c r="AA2119" s="139">
        <v>4.2866185929664723E-5</v>
      </c>
      <c r="AB2119" s="99" t="s">
        <v>2899</v>
      </c>
    </row>
    <row r="2120" spans="1:28" ht="15" customHeight="1" x14ac:dyDescent="0.25">
      <c r="A2120" s="97" t="s">
        <v>2057</v>
      </c>
      <c r="B2120" s="98">
        <v>8</v>
      </c>
      <c r="C2120" s="99" t="s">
        <v>1562</v>
      </c>
      <c r="D2120" s="104" t="s">
        <v>428</v>
      </c>
      <c r="E2120" s="97" t="s">
        <v>4</v>
      </c>
      <c r="F2120" s="100" t="s">
        <v>5</v>
      </c>
      <c r="G2120" s="97" t="s">
        <v>1288</v>
      </c>
      <c r="H2120" s="101">
        <v>43647</v>
      </c>
      <c r="I2120" s="101">
        <v>43748</v>
      </c>
      <c r="J2120" s="102" t="s">
        <v>6</v>
      </c>
      <c r="K2120" s="103" t="s">
        <v>7</v>
      </c>
      <c r="L2120" s="104" t="s">
        <v>8</v>
      </c>
      <c r="M2120" s="105">
        <v>0</v>
      </c>
      <c r="N2120" s="106">
        <v>152</v>
      </c>
      <c r="O2120" s="103" t="s">
        <v>49</v>
      </c>
      <c r="P2120" s="101">
        <v>43748</v>
      </c>
      <c r="Q2120" s="103" t="s">
        <v>25</v>
      </c>
      <c r="R2120" s="106">
        <v>152</v>
      </c>
      <c r="S2120" s="102"/>
      <c r="T2120" s="104"/>
      <c r="U2120" s="102" t="s">
        <v>11</v>
      </c>
      <c r="V2120" s="102" t="s">
        <v>12</v>
      </c>
      <c r="W2120" s="102" t="s">
        <v>13</v>
      </c>
      <c r="X2120" s="102" t="s">
        <v>14</v>
      </c>
      <c r="Y2120" s="108">
        <v>4340</v>
      </c>
      <c r="Z2120" s="108">
        <v>9441101</v>
      </c>
      <c r="AA2120" s="139">
        <v>3.4985289203764165E-5</v>
      </c>
      <c r="AB2120" s="99" t="s">
        <v>2899</v>
      </c>
    </row>
    <row r="2121" spans="1:28" ht="15" customHeight="1" x14ac:dyDescent="0.25">
      <c r="A2121" s="97" t="s">
        <v>2057</v>
      </c>
      <c r="B2121" s="98">
        <v>8</v>
      </c>
      <c r="C2121" s="99" t="s">
        <v>1562</v>
      </c>
      <c r="D2121" s="104" t="s">
        <v>428</v>
      </c>
      <c r="E2121" s="97" t="s">
        <v>4</v>
      </c>
      <c r="F2121" s="100" t="s">
        <v>5</v>
      </c>
      <c r="G2121" s="97" t="s">
        <v>1288</v>
      </c>
      <c r="H2121" s="101">
        <v>43647</v>
      </c>
      <c r="I2121" s="101">
        <v>43748</v>
      </c>
      <c r="J2121" s="102" t="s">
        <v>6</v>
      </c>
      <c r="K2121" s="103" t="s">
        <v>7</v>
      </c>
      <c r="L2121" s="104" t="s">
        <v>8</v>
      </c>
      <c r="M2121" s="105">
        <v>0</v>
      </c>
      <c r="N2121" s="106">
        <v>80</v>
      </c>
      <c r="O2121" s="103" t="s">
        <v>49</v>
      </c>
      <c r="P2121" s="101">
        <v>43748</v>
      </c>
      <c r="Q2121" s="103" t="s">
        <v>25</v>
      </c>
      <c r="R2121" s="106">
        <v>80</v>
      </c>
      <c r="S2121" s="102"/>
      <c r="T2121" s="104"/>
      <c r="U2121" s="102" t="s">
        <v>11</v>
      </c>
      <c r="V2121" s="102" t="s">
        <v>12</v>
      </c>
      <c r="W2121" s="102" t="s">
        <v>13</v>
      </c>
      <c r="X2121" s="102" t="s">
        <v>14</v>
      </c>
      <c r="Y2121" s="108">
        <v>4340</v>
      </c>
      <c r="Z2121" s="108">
        <v>9441101</v>
      </c>
      <c r="AA2121" s="139">
        <v>1.8413310107244298E-5</v>
      </c>
      <c r="AB2121" s="99" t="s">
        <v>2899</v>
      </c>
    </row>
    <row r="2122" spans="1:28" ht="15" customHeight="1" x14ac:dyDescent="0.25">
      <c r="A2122" s="97" t="s">
        <v>2057</v>
      </c>
      <c r="B2122" s="98">
        <v>8</v>
      </c>
      <c r="C2122" s="99" t="s">
        <v>1562</v>
      </c>
      <c r="D2122" s="104" t="s">
        <v>428</v>
      </c>
      <c r="E2122" s="97" t="s">
        <v>4</v>
      </c>
      <c r="F2122" s="100" t="s">
        <v>5</v>
      </c>
      <c r="G2122" s="97" t="s">
        <v>1288</v>
      </c>
      <c r="H2122" s="101">
        <v>43647</v>
      </c>
      <c r="I2122" s="101">
        <v>43748</v>
      </c>
      <c r="J2122" s="102" t="s">
        <v>6</v>
      </c>
      <c r="K2122" s="103" t="s">
        <v>7</v>
      </c>
      <c r="L2122" s="104" t="s">
        <v>8</v>
      </c>
      <c r="M2122" s="105">
        <v>0</v>
      </c>
      <c r="N2122" s="106">
        <v>48</v>
      </c>
      <c r="O2122" s="103" t="s">
        <v>49</v>
      </c>
      <c r="P2122" s="101">
        <v>43748</v>
      </c>
      <c r="Q2122" s="103" t="s">
        <v>25</v>
      </c>
      <c r="R2122" s="106">
        <v>48</v>
      </c>
      <c r="S2122" s="102"/>
      <c r="T2122" s="104"/>
      <c r="U2122" s="102" t="s">
        <v>11</v>
      </c>
      <c r="V2122" s="102" t="s">
        <v>12</v>
      </c>
      <c r="W2122" s="102" t="s">
        <v>13</v>
      </c>
      <c r="X2122" s="102" t="s">
        <v>14</v>
      </c>
      <c r="Y2122" s="108">
        <v>4340</v>
      </c>
      <c r="Z2122" s="108">
        <v>9441101</v>
      </c>
      <c r="AA2122" s="139">
        <v>1.1047986064346577E-5</v>
      </c>
      <c r="AB2122" s="99" t="s">
        <v>2899</v>
      </c>
    </row>
    <row r="2123" spans="1:28" ht="15" customHeight="1" x14ac:dyDescent="0.25">
      <c r="A2123" s="97" t="s">
        <v>2057</v>
      </c>
      <c r="B2123" s="98">
        <v>8</v>
      </c>
      <c r="C2123" s="99" t="s">
        <v>1562</v>
      </c>
      <c r="D2123" s="104" t="s">
        <v>428</v>
      </c>
      <c r="E2123" s="97" t="s">
        <v>4</v>
      </c>
      <c r="F2123" s="100" t="s">
        <v>5</v>
      </c>
      <c r="G2123" s="97" t="s">
        <v>1288</v>
      </c>
      <c r="H2123" s="101">
        <v>43647</v>
      </c>
      <c r="I2123" s="101">
        <v>43748</v>
      </c>
      <c r="J2123" s="102" t="s">
        <v>6</v>
      </c>
      <c r="K2123" s="103" t="s">
        <v>7</v>
      </c>
      <c r="L2123" s="104" t="s">
        <v>8</v>
      </c>
      <c r="M2123" s="105">
        <v>0</v>
      </c>
      <c r="N2123" s="106">
        <v>24</v>
      </c>
      <c r="O2123" s="103" t="s">
        <v>49</v>
      </c>
      <c r="P2123" s="101">
        <v>43748</v>
      </c>
      <c r="Q2123" s="103" t="s">
        <v>25</v>
      </c>
      <c r="R2123" s="106">
        <v>24</v>
      </c>
      <c r="S2123" s="102"/>
      <c r="T2123" s="104"/>
      <c r="U2123" s="102" t="s">
        <v>11</v>
      </c>
      <c r="V2123" s="102" t="s">
        <v>12</v>
      </c>
      <c r="W2123" s="102" t="s">
        <v>13</v>
      </c>
      <c r="X2123" s="102" t="s">
        <v>14</v>
      </c>
      <c r="Y2123" s="108">
        <v>4340</v>
      </c>
      <c r="Z2123" s="108">
        <v>9441101</v>
      </c>
      <c r="AA2123" s="139">
        <v>5.5239930321732886E-6</v>
      </c>
      <c r="AB2123" s="97" t="s">
        <v>2899</v>
      </c>
    </row>
    <row r="2124" spans="1:28" ht="15" customHeight="1" x14ac:dyDescent="0.25">
      <c r="A2124" s="97" t="s">
        <v>2057</v>
      </c>
      <c r="B2124" s="98">
        <v>8</v>
      </c>
      <c r="C2124" s="99" t="s">
        <v>1562</v>
      </c>
      <c r="D2124" s="99" t="s">
        <v>428</v>
      </c>
      <c r="E2124" s="97" t="s">
        <v>4</v>
      </c>
      <c r="F2124" s="97" t="s">
        <v>5</v>
      </c>
      <c r="G2124" s="99" t="s">
        <v>1288</v>
      </c>
      <c r="H2124" s="101">
        <v>43647</v>
      </c>
      <c r="I2124" s="101">
        <v>43748</v>
      </c>
      <c r="J2124" s="102" t="s">
        <v>6</v>
      </c>
      <c r="K2124" s="103" t="s">
        <v>7</v>
      </c>
      <c r="L2124" s="99" t="s">
        <v>8</v>
      </c>
      <c r="M2124" s="105">
        <v>0</v>
      </c>
      <c r="N2124" s="114">
        <v>512.48</v>
      </c>
      <c r="O2124" s="103" t="s">
        <v>49</v>
      </c>
      <c r="P2124" s="101">
        <v>43748</v>
      </c>
      <c r="Q2124" s="103" t="s">
        <v>25</v>
      </c>
      <c r="R2124" s="105">
        <v>512.48</v>
      </c>
      <c r="S2124" s="102"/>
      <c r="T2124" s="103"/>
      <c r="U2124" s="102" t="s">
        <v>11</v>
      </c>
      <c r="V2124" s="102" t="s">
        <v>12</v>
      </c>
      <c r="W2124" s="102" t="s">
        <v>13</v>
      </c>
      <c r="X2124" s="102" t="s">
        <v>14</v>
      </c>
      <c r="Y2124" s="113">
        <v>4340</v>
      </c>
      <c r="Z2124" s="108">
        <v>9441101</v>
      </c>
      <c r="AA2124" s="139">
        <v>1.1795566454700697E-4</v>
      </c>
      <c r="AB2124" s="115" t="s">
        <v>2899</v>
      </c>
    </row>
    <row r="2125" spans="1:28" ht="15" customHeight="1" x14ac:dyDescent="0.25">
      <c r="A2125" s="97" t="s">
        <v>2057</v>
      </c>
      <c r="B2125" s="98">
        <v>8</v>
      </c>
      <c r="C2125" s="99" t="s">
        <v>1562</v>
      </c>
      <c r="D2125" s="104" t="s">
        <v>428</v>
      </c>
      <c r="E2125" s="97" t="s">
        <v>4</v>
      </c>
      <c r="F2125" s="100" t="s">
        <v>5</v>
      </c>
      <c r="G2125" s="97" t="s">
        <v>1288</v>
      </c>
      <c r="H2125" s="101">
        <v>43647</v>
      </c>
      <c r="I2125" s="101">
        <v>43760</v>
      </c>
      <c r="J2125" s="102" t="s">
        <v>6</v>
      </c>
      <c r="K2125" s="103" t="s">
        <v>98</v>
      </c>
      <c r="L2125" s="104" t="s">
        <v>2165</v>
      </c>
      <c r="M2125" s="105">
        <v>0</v>
      </c>
      <c r="N2125" s="106">
        <v>62103.14</v>
      </c>
      <c r="O2125" s="103" t="s">
        <v>121</v>
      </c>
      <c r="P2125" s="101">
        <v>43760</v>
      </c>
      <c r="Q2125" s="103" t="s">
        <v>104</v>
      </c>
      <c r="R2125" s="106">
        <v>62103.14</v>
      </c>
      <c r="S2125" s="102"/>
      <c r="T2125" s="104"/>
      <c r="U2125" s="102" t="s">
        <v>11</v>
      </c>
      <c r="V2125" s="102" t="s">
        <v>12</v>
      </c>
      <c r="W2125" s="102" t="s">
        <v>13</v>
      </c>
      <c r="X2125" s="102" t="s">
        <v>14</v>
      </c>
      <c r="Y2125" s="108">
        <v>4300</v>
      </c>
      <c r="Z2125" s="108">
        <v>9441101</v>
      </c>
      <c r="AA2125" s="139">
        <v>2.2135833391200819E-2</v>
      </c>
      <c r="AB2125" s="97" t="s">
        <v>2900</v>
      </c>
    </row>
    <row r="2126" spans="1:28" ht="15" customHeight="1" x14ac:dyDescent="0.25">
      <c r="A2126" s="97" t="s">
        <v>2057</v>
      </c>
      <c r="B2126" s="98">
        <v>8</v>
      </c>
      <c r="C2126" s="99" t="s">
        <v>1562</v>
      </c>
      <c r="D2126" s="104" t="s">
        <v>428</v>
      </c>
      <c r="E2126" s="97" t="s">
        <v>4</v>
      </c>
      <c r="F2126" s="100" t="s">
        <v>5</v>
      </c>
      <c r="G2126" s="97" t="s">
        <v>1288</v>
      </c>
      <c r="H2126" s="101">
        <v>43647</v>
      </c>
      <c r="I2126" s="101">
        <v>43760</v>
      </c>
      <c r="J2126" s="102" t="s">
        <v>6</v>
      </c>
      <c r="K2126" s="103" t="s">
        <v>98</v>
      </c>
      <c r="L2126" s="104" t="s">
        <v>2165</v>
      </c>
      <c r="M2126" s="105">
        <v>0</v>
      </c>
      <c r="N2126" s="106">
        <v>240</v>
      </c>
      <c r="O2126" s="103" t="s">
        <v>121</v>
      </c>
      <c r="P2126" s="101">
        <v>43760</v>
      </c>
      <c r="Q2126" s="103" t="s">
        <v>104</v>
      </c>
      <c r="R2126" s="106">
        <v>240</v>
      </c>
      <c r="S2126" s="102"/>
      <c r="T2126" s="104"/>
      <c r="U2126" s="102" t="s">
        <v>11</v>
      </c>
      <c r="V2126" s="102" t="s">
        <v>12</v>
      </c>
      <c r="W2126" s="102" t="s">
        <v>13</v>
      </c>
      <c r="X2126" s="102" t="s">
        <v>14</v>
      </c>
      <c r="Y2126" s="108">
        <v>4340</v>
      </c>
      <c r="Z2126" s="108">
        <v>9441101</v>
      </c>
      <c r="AA2126" s="139">
        <v>8.554478910226112E-5</v>
      </c>
      <c r="AB2126" s="97" t="s">
        <v>2900</v>
      </c>
    </row>
    <row r="2127" spans="1:28" ht="15" customHeight="1" x14ac:dyDescent="0.25">
      <c r="A2127" s="97" t="s">
        <v>2057</v>
      </c>
      <c r="B2127" s="98">
        <v>8</v>
      </c>
      <c r="C2127" s="99" t="s">
        <v>1562</v>
      </c>
      <c r="D2127" s="104" t="s">
        <v>428</v>
      </c>
      <c r="E2127" s="97" t="s">
        <v>4</v>
      </c>
      <c r="F2127" s="99" t="s">
        <v>5</v>
      </c>
      <c r="G2127" s="99" t="s">
        <v>1288</v>
      </c>
      <c r="H2127" s="101">
        <v>43647</v>
      </c>
      <c r="I2127" s="101">
        <v>43760</v>
      </c>
      <c r="J2127" s="102" t="s">
        <v>6</v>
      </c>
      <c r="K2127" s="103" t="s">
        <v>98</v>
      </c>
      <c r="L2127" s="99" t="s">
        <v>2165</v>
      </c>
      <c r="M2127" s="105">
        <v>0</v>
      </c>
      <c r="N2127" s="105">
        <v>480</v>
      </c>
      <c r="O2127" s="103" t="s">
        <v>121</v>
      </c>
      <c r="P2127" s="101">
        <v>43760</v>
      </c>
      <c r="Q2127" s="103" t="s">
        <v>104</v>
      </c>
      <c r="R2127" s="105">
        <v>480</v>
      </c>
      <c r="S2127" s="110"/>
      <c r="T2127" s="97"/>
      <c r="U2127" s="102" t="s">
        <v>11</v>
      </c>
      <c r="V2127" s="102" t="s">
        <v>12</v>
      </c>
      <c r="W2127" s="102" t="s">
        <v>13</v>
      </c>
      <c r="X2127" s="102" t="s">
        <v>14</v>
      </c>
      <c r="Y2127" s="113">
        <v>4340</v>
      </c>
      <c r="Z2127" s="113">
        <v>9441101</v>
      </c>
      <c r="AA2127" s="139">
        <v>1.7108957820452224E-4</v>
      </c>
      <c r="AB2127" s="99" t="s">
        <v>2900</v>
      </c>
    </row>
    <row r="2128" spans="1:28" ht="15" customHeight="1" x14ac:dyDescent="0.25">
      <c r="A2128" s="97" t="s">
        <v>2057</v>
      </c>
      <c r="B2128" s="98">
        <v>8</v>
      </c>
      <c r="C2128" s="99" t="s">
        <v>1562</v>
      </c>
      <c r="D2128" s="99" t="s">
        <v>428</v>
      </c>
      <c r="E2128" s="97" t="s">
        <v>4</v>
      </c>
      <c r="F2128" s="100" t="s">
        <v>5</v>
      </c>
      <c r="G2128" s="99" t="s">
        <v>1288</v>
      </c>
      <c r="H2128" s="101">
        <v>43647</v>
      </c>
      <c r="I2128" s="101">
        <v>43760</v>
      </c>
      <c r="J2128" s="102" t="s">
        <v>6</v>
      </c>
      <c r="K2128" s="103" t="s">
        <v>98</v>
      </c>
      <c r="L2128" s="104" t="s">
        <v>2165</v>
      </c>
      <c r="M2128" s="105">
        <v>0</v>
      </c>
      <c r="N2128" s="106">
        <v>800</v>
      </c>
      <c r="O2128" s="103" t="s">
        <v>121</v>
      </c>
      <c r="P2128" s="101">
        <v>43760</v>
      </c>
      <c r="Q2128" s="103" t="s">
        <v>104</v>
      </c>
      <c r="R2128" s="106">
        <v>800</v>
      </c>
      <c r="S2128" s="110"/>
      <c r="T2128" s="104"/>
      <c r="U2128" s="102" t="s">
        <v>11</v>
      </c>
      <c r="V2128" s="102" t="s">
        <v>12</v>
      </c>
      <c r="W2128" s="102" t="s">
        <v>13</v>
      </c>
      <c r="X2128" s="102" t="s">
        <v>14</v>
      </c>
      <c r="Y2128" s="108">
        <v>4340</v>
      </c>
      <c r="Z2128" s="108">
        <v>9441101</v>
      </c>
      <c r="AA2128" s="139">
        <v>2.8514929700753706E-4</v>
      </c>
      <c r="AB2128" s="111" t="s">
        <v>2900</v>
      </c>
    </row>
    <row r="2129" spans="1:28" ht="15" customHeight="1" x14ac:dyDescent="0.25">
      <c r="A2129" s="97" t="s">
        <v>2057</v>
      </c>
      <c r="B2129" s="98">
        <v>8</v>
      </c>
      <c r="C2129" s="99" t="s">
        <v>1562</v>
      </c>
      <c r="D2129" s="99" t="s">
        <v>428</v>
      </c>
      <c r="E2129" s="97" t="s">
        <v>4</v>
      </c>
      <c r="F2129" s="100" t="s">
        <v>5</v>
      </c>
      <c r="G2129" s="97" t="s">
        <v>1288</v>
      </c>
      <c r="H2129" s="101">
        <v>43647</v>
      </c>
      <c r="I2129" s="101">
        <v>43760</v>
      </c>
      <c r="J2129" s="102" t="s">
        <v>6</v>
      </c>
      <c r="K2129" s="103" t="s">
        <v>98</v>
      </c>
      <c r="L2129" s="104" t="s">
        <v>2165</v>
      </c>
      <c r="M2129" s="105">
        <v>0</v>
      </c>
      <c r="N2129" s="106">
        <v>1520</v>
      </c>
      <c r="O2129" s="103" t="s">
        <v>121</v>
      </c>
      <c r="P2129" s="101">
        <v>43760</v>
      </c>
      <c r="Q2129" s="103" t="s">
        <v>104</v>
      </c>
      <c r="R2129" s="106">
        <v>1520</v>
      </c>
      <c r="S2129" s="102"/>
      <c r="T2129" s="104"/>
      <c r="U2129" s="102" t="s">
        <v>11</v>
      </c>
      <c r="V2129" s="102" t="s">
        <v>12</v>
      </c>
      <c r="W2129" s="102" t="s">
        <v>13</v>
      </c>
      <c r="X2129" s="102" t="s">
        <v>14</v>
      </c>
      <c r="Y2129" s="108">
        <v>4340</v>
      </c>
      <c r="Z2129" s="108">
        <v>9441101</v>
      </c>
      <c r="AA2129" s="139">
        <v>5.4178366431432046E-4</v>
      </c>
      <c r="AB2129" s="99" t="s">
        <v>2900</v>
      </c>
    </row>
    <row r="2130" spans="1:28" ht="15" customHeight="1" x14ac:dyDescent="0.25">
      <c r="A2130" s="97" t="s">
        <v>2057</v>
      </c>
      <c r="B2130" s="98">
        <v>8</v>
      </c>
      <c r="C2130" s="99" t="s">
        <v>1562</v>
      </c>
      <c r="D2130" s="99" t="s">
        <v>428</v>
      </c>
      <c r="E2130" s="97" t="s">
        <v>4</v>
      </c>
      <c r="F2130" s="100" t="s">
        <v>5</v>
      </c>
      <c r="G2130" s="97" t="s">
        <v>1288</v>
      </c>
      <c r="H2130" s="101">
        <v>43647</v>
      </c>
      <c r="I2130" s="101">
        <v>43760</v>
      </c>
      <c r="J2130" s="102" t="s">
        <v>6</v>
      </c>
      <c r="K2130" s="103" t="s">
        <v>98</v>
      </c>
      <c r="L2130" s="104" t="s">
        <v>2165</v>
      </c>
      <c r="M2130" s="105">
        <v>0</v>
      </c>
      <c r="N2130" s="106">
        <v>1862.4</v>
      </c>
      <c r="O2130" s="103" t="s">
        <v>121</v>
      </c>
      <c r="P2130" s="101">
        <v>43760</v>
      </c>
      <c r="Q2130" s="103" t="s">
        <v>104</v>
      </c>
      <c r="R2130" s="106">
        <v>1862.4</v>
      </c>
      <c r="S2130" s="102"/>
      <c r="T2130" s="104"/>
      <c r="U2130" s="102" t="s">
        <v>11</v>
      </c>
      <c r="V2130" s="102" t="s">
        <v>12</v>
      </c>
      <c r="W2130" s="102" t="s">
        <v>13</v>
      </c>
      <c r="X2130" s="102" t="s">
        <v>14</v>
      </c>
      <c r="Y2130" s="108">
        <v>4340</v>
      </c>
      <c r="Z2130" s="108">
        <v>9441101</v>
      </c>
      <c r="AA2130" s="139">
        <v>6.6382756343354632E-4</v>
      </c>
      <c r="AB2130" s="99" t="s">
        <v>2900</v>
      </c>
    </row>
    <row r="2131" spans="1:28" ht="15" customHeight="1" x14ac:dyDescent="0.25">
      <c r="A2131" s="97" t="s">
        <v>2057</v>
      </c>
      <c r="B2131" s="98">
        <v>8</v>
      </c>
      <c r="C2131" s="99" t="s">
        <v>1562</v>
      </c>
      <c r="D2131" s="99" t="s">
        <v>428</v>
      </c>
      <c r="E2131" s="97" t="s">
        <v>4</v>
      </c>
      <c r="F2131" s="100" t="s">
        <v>5</v>
      </c>
      <c r="G2131" s="97" t="s">
        <v>1288</v>
      </c>
      <c r="H2131" s="101">
        <v>43647</v>
      </c>
      <c r="I2131" s="101">
        <v>43760</v>
      </c>
      <c r="J2131" s="102" t="s">
        <v>6</v>
      </c>
      <c r="K2131" s="103" t="s">
        <v>98</v>
      </c>
      <c r="L2131" s="104" t="s">
        <v>2165</v>
      </c>
      <c r="M2131" s="105">
        <v>0</v>
      </c>
      <c r="N2131" s="106">
        <v>5124.8</v>
      </c>
      <c r="O2131" s="103" t="s">
        <v>121</v>
      </c>
      <c r="P2131" s="101">
        <v>43760</v>
      </c>
      <c r="Q2131" s="103" t="s">
        <v>104</v>
      </c>
      <c r="R2131" s="106">
        <v>5124.8</v>
      </c>
      <c r="S2131" s="102"/>
      <c r="T2131" s="104"/>
      <c r="U2131" s="102" t="s">
        <v>11</v>
      </c>
      <c r="V2131" s="102" t="s">
        <v>12</v>
      </c>
      <c r="W2131" s="102" t="s">
        <v>13</v>
      </c>
      <c r="X2131" s="102" t="s">
        <v>14</v>
      </c>
      <c r="Y2131" s="108">
        <v>4340</v>
      </c>
      <c r="Z2131" s="108">
        <v>9441101</v>
      </c>
      <c r="AA2131" s="139">
        <v>1.8266663966302824E-3</v>
      </c>
      <c r="AB2131" s="99" t="s">
        <v>2900</v>
      </c>
    </row>
    <row r="2132" spans="1:28" ht="15" customHeight="1" x14ac:dyDescent="0.25">
      <c r="A2132" s="97" t="s">
        <v>2057</v>
      </c>
      <c r="B2132" s="98">
        <v>8</v>
      </c>
      <c r="C2132" s="99" t="s">
        <v>1562</v>
      </c>
      <c r="D2132" s="99" t="s">
        <v>428</v>
      </c>
      <c r="E2132" s="97" t="s">
        <v>4</v>
      </c>
      <c r="F2132" s="100" t="s">
        <v>5</v>
      </c>
      <c r="G2132" s="97" t="s">
        <v>1287</v>
      </c>
      <c r="H2132" s="101">
        <v>43647</v>
      </c>
      <c r="I2132" s="101">
        <v>43759</v>
      </c>
      <c r="J2132" s="102" t="s">
        <v>6</v>
      </c>
      <c r="K2132" s="103" t="s">
        <v>179</v>
      </c>
      <c r="L2132" s="104" t="s">
        <v>180</v>
      </c>
      <c r="M2132" s="105">
        <v>0</v>
      </c>
      <c r="N2132" s="106">
        <v>7801.94</v>
      </c>
      <c r="O2132" s="103" t="s">
        <v>219</v>
      </c>
      <c r="P2132" s="101">
        <v>43759</v>
      </c>
      <c r="Q2132" s="103" t="s">
        <v>88</v>
      </c>
      <c r="R2132" s="106">
        <v>7801.94</v>
      </c>
      <c r="S2132" s="102"/>
      <c r="T2132" s="104"/>
      <c r="U2132" s="102" t="s">
        <v>11</v>
      </c>
      <c r="V2132" s="102" t="s">
        <v>12</v>
      </c>
      <c r="W2132" s="102" t="s">
        <v>13</v>
      </c>
      <c r="X2132" s="102" t="s">
        <v>14</v>
      </c>
      <c r="Y2132" s="108">
        <v>4400</v>
      </c>
      <c r="Z2132" s="108">
        <v>9441101</v>
      </c>
      <c r="AA2132" s="139">
        <v>9.8320901247413491E-3</v>
      </c>
      <c r="AB2132" s="99" t="s">
        <v>1511</v>
      </c>
    </row>
    <row r="2133" spans="1:28" ht="15" customHeight="1" x14ac:dyDescent="0.25">
      <c r="A2133" s="97" t="s">
        <v>2988</v>
      </c>
      <c r="B2133" s="98">
        <v>8</v>
      </c>
      <c r="C2133" s="97" t="s">
        <v>318</v>
      </c>
      <c r="D2133" s="97" t="s">
        <v>428</v>
      </c>
      <c r="E2133" s="97" t="s">
        <v>4</v>
      </c>
      <c r="F2133" s="100" t="s">
        <v>671</v>
      </c>
      <c r="G2133" s="97" t="s">
        <v>318</v>
      </c>
      <c r="H2133" s="101">
        <v>43887</v>
      </c>
      <c r="I2133" s="101">
        <v>44448</v>
      </c>
      <c r="J2133" s="102" t="s">
        <v>2726</v>
      </c>
      <c r="K2133" s="103"/>
      <c r="L2133" s="104" t="s">
        <v>685</v>
      </c>
      <c r="M2133" s="105">
        <v>0</v>
      </c>
      <c r="N2133" s="106">
        <v>19116.72</v>
      </c>
      <c r="O2133" s="103" t="s">
        <v>1190</v>
      </c>
      <c r="P2133" s="101">
        <v>44448</v>
      </c>
      <c r="Q2133" s="103" t="s">
        <v>2943</v>
      </c>
      <c r="R2133" s="106">
        <v>19116.72</v>
      </c>
      <c r="S2133" s="102"/>
      <c r="T2133" s="104"/>
      <c r="U2133" s="102" t="s">
        <v>11</v>
      </c>
      <c r="V2133" s="102" t="s">
        <v>12</v>
      </c>
      <c r="W2133" s="102" t="s">
        <v>13</v>
      </c>
      <c r="X2133" s="102" t="s">
        <v>14</v>
      </c>
      <c r="Y2133" s="108">
        <v>6250</v>
      </c>
      <c r="Z2133" s="108">
        <v>9441101</v>
      </c>
      <c r="AA2133" s="138">
        <v>4.2461822226802809E-2</v>
      </c>
      <c r="AB2133" s="111" t="s">
        <v>2989</v>
      </c>
    </row>
    <row r="2134" spans="1:28" ht="15" customHeight="1" x14ac:dyDescent="0.25">
      <c r="A2134" s="97" t="s">
        <v>2056</v>
      </c>
      <c r="B2134" s="98">
        <v>8</v>
      </c>
      <c r="C2134" s="97" t="s">
        <v>1566</v>
      </c>
      <c r="D2134" s="99" t="s">
        <v>428</v>
      </c>
      <c r="E2134" s="97" t="s">
        <v>4</v>
      </c>
      <c r="F2134" s="100" t="s">
        <v>591</v>
      </c>
      <c r="G2134" s="97" t="s">
        <v>1231</v>
      </c>
      <c r="H2134" s="101">
        <v>44069</v>
      </c>
      <c r="I2134" s="101">
        <v>44117</v>
      </c>
      <c r="J2134" s="102" t="s">
        <v>1051</v>
      </c>
      <c r="K2134" s="103" t="s">
        <v>1187</v>
      </c>
      <c r="L2134" s="104" t="s">
        <v>1192</v>
      </c>
      <c r="M2134" s="105">
        <v>0</v>
      </c>
      <c r="N2134" s="106">
        <v>2700</v>
      </c>
      <c r="O2134" s="103" t="s">
        <v>1310</v>
      </c>
      <c r="P2134" s="101">
        <v>44117</v>
      </c>
      <c r="Q2134" s="103" t="s">
        <v>1304</v>
      </c>
      <c r="R2134" s="106">
        <v>2700</v>
      </c>
      <c r="S2134" s="102"/>
      <c r="T2134" s="104"/>
      <c r="U2134" s="102" t="s">
        <v>11</v>
      </c>
      <c r="V2134" s="102" t="s">
        <v>12</v>
      </c>
      <c r="W2134" s="102" t="s">
        <v>13</v>
      </c>
      <c r="X2134" s="102" t="s">
        <v>14</v>
      </c>
      <c r="Y2134" s="108">
        <v>5850</v>
      </c>
      <c r="Z2134" s="108">
        <v>9441101</v>
      </c>
      <c r="AA2134" s="109">
        <v>6.553398058252427E-2</v>
      </c>
      <c r="AB2134" s="99" t="s">
        <v>1225</v>
      </c>
    </row>
    <row r="2135" spans="1:28" ht="15" customHeight="1" x14ac:dyDescent="0.25">
      <c r="A2135" s="97" t="s">
        <v>2735</v>
      </c>
      <c r="B2135" s="98">
        <v>8</v>
      </c>
      <c r="C2135" s="97" t="s">
        <v>1655</v>
      </c>
      <c r="D2135" s="99" t="s">
        <v>428</v>
      </c>
      <c r="E2135" s="97" t="s">
        <v>1266</v>
      </c>
      <c r="F2135" s="100" t="s">
        <v>1609</v>
      </c>
      <c r="G2135" s="97" t="s">
        <v>3138</v>
      </c>
      <c r="H2135" s="101">
        <v>44390</v>
      </c>
      <c r="I2135" s="101">
        <v>44410</v>
      </c>
      <c r="J2135" s="102" t="s">
        <v>2726</v>
      </c>
      <c r="K2135" s="103" t="s">
        <v>2736</v>
      </c>
      <c r="L2135" s="104" t="s">
        <v>2781</v>
      </c>
      <c r="M2135" s="105">
        <v>0</v>
      </c>
      <c r="N2135" s="106">
        <v>698.75</v>
      </c>
      <c r="O2135" s="103">
        <v>12664</v>
      </c>
      <c r="P2135" s="101">
        <v>44417</v>
      </c>
      <c r="Q2135" s="103" t="s">
        <v>2786</v>
      </c>
      <c r="R2135" s="106">
        <v>698.75</v>
      </c>
      <c r="S2135" s="102" t="s">
        <v>661</v>
      </c>
      <c r="T2135" s="104"/>
      <c r="U2135" s="102" t="s">
        <v>11</v>
      </c>
      <c r="V2135" s="102" t="s">
        <v>12</v>
      </c>
      <c r="W2135" s="102" t="s">
        <v>13</v>
      </c>
      <c r="X2135" s="102" t="s">
        <v>14</v>
      </c>
      <c r="Y2135" s="108">
        <v>6230</v>
      </c>
      <c r="Z2135" s="108">
        <v>9441103</v>
      </c>
      <c r="AA2135" s="109">
        <v>1</v>
      </c>
      <c r="AB2135" s="99" t="s">
        <v>3218</v>
      </c>
    </row>
    <row r="2136" spans="1:28" ht="15" customHeight="1" x14ac:dyDescent="0.25">
      <c r="A2136" s="97" t="s">
        <v>2060</v>
      </c>
      <c r="B2136" s="98">
        <v>8</v>
      </c>
      <c r="C2136" s="97" t="s">
        <v>1655</v>
      </c>
      <c r="D2136" s="99" t="s">
        <v>428</v>
      </c>
      <c r="E2136" s="97" t="s">
        <v>316</v>
      </c>
      <c r="F2136" s="100" t="s">
        <v>418</v>
      </c>
      <c r="G2136" s="97" t="s">
        <v>3138</v>
      </c>
      <c r="H2136" s="101">
        <v>43717</v>
      </c>
      <c r="I2136" s="101">
        <v>43721</v>
      </c>
      <c r="J2136" s="102" t="s">
        <v>6</v>
      </c>
      <c r="K2136" s="103" t="s">
        <v>429</v>
      </c>
      <c r="L2136" s="104" t="s">
        <v>430</v>
      </c>
      <c r="M2136" s="105">
        <v>0</v>
      </c>
      <c r="N2136" s="106">
        <v>630</v>
      </c>
      <c r="O2136" s="103" t="s">
        <v>271</v>
      </c>
      <c r="P2136" s="101">
        <v>43721</v>
      </c>
      <c r="Q2136" s="103" t="s">
        <v>585</v>
      </c>
      <c r="R2136" s="106">
        <v>630</v>
      </c>
      <c r="S2136" s="102" t="s">
        <v>661</v>
      </c>
      <c r="T2136" s="104"/>
      <c r="U2136" s="102" t="s">
        <v>11</v>
      </c>
      <c r="V2136" s="102" t="s">
        <v>12</v>
      </c>
      <c r="W2136" s="102" t="s">
        <v>13</v>
      </c>
      <c r="X2136" s="102" t="s">
        <v>14</v>
      </c>
      <c r="Y2136" s="108">
        <v>6230</v>
      </c>
      <c r="Z2136" s="108">
        <v>9441103</v>
      </c>
      <c r="AA2136" s="139">
        <v>1</v>
      </c>
      <c r="AB2136" s="99" t="s">
        <v>978</v>
      </c>
    </row>
    <row r="2137" spans="1:28" ht="15" customHeight="1" x14ac:dyDescent="0.25">
      <c r="A2137" s="97" t="s">
        <v>2059</v>
      </c>
      <c r="B2137" s="98">
        <v>8</v>
      </c>
      <c r="C2137" s="97" t="s">
        <v>1571</v>
      </c>
      <c r="D2137" s="99" t="s">
        <v>428</v>
      </c>
      <c r="E2137" s="97" t="s">
        <v>1266</v>
      </c>
      <c r="F2137" s="100" t="s">
        <v>395</v>
      </c>
      <c r="G2137" s="97" t="s">
        <v>351</v>
      </c>
      <c r="H2137" s="101">
        <v>43282</v>
      </c>
      <c r="I2137" s="101">
        <v>44118</v>
      </c>
      <c r="J2137" s="102" t="s">
        <v>1051</v>
      </c>
      <c r="K2137" s="103"/>
      <c r="L2137" s="104" t="s">
        <v>1270</v>
      </c>
      <c r="M2137" s="105">
        <v>0</v>
      </c>
      <c r="N2137" s="106">
        <v>2275</v>
      </c>
      <c r="O2137" s="103">
        <v>28044</v>
      </c>
      <c r="P2137" s="101">
        <v>44118</v>
      </c>
      <c r="Q2137" s="103" t="s">
        <v>1316</v>
      </c>
      <c r="R2137" s="106">
        <v>2275</v>
      </c>
      <c r="S2137" s="102" t="s">
        <v>661</v>
      </c>
      <c r="T2137" s="104"/>
      <c r="U2137" s="102" t="s">
        <v>11</v>
      </c>
      <c r="V2137" s="102" t="s">
        <v>12</v>
      </c>
      <c r="W2137" s="102" t="s">
        <v>13</v>
      </c>
      <c r="X2137" s="102" t="s">
        <v>14</v>
      </c>
      <c r="Y2137" s="108">
        <v>6210</v>
      </c>
      <c r="Z2137" s="108">
        <v>9441103</v>
      </c>
      <c r="AA2137" s="139">
        <v>1.3276918587686024E-2</v>
      </c>
      <c r="AB2137" s="99" t="s">
        <v>3202</v>
      </c>
    </row>
    <row r="2138" spans="1:28" ht="15" customHeight="1" x14ac:dyDescent="0.25">
      <c r="A2138" s="97" t="s">
        <v>2059</v>
      </c>
      <c r="B2138" s="98">
        <v>8</v>
      </c>
      <c r="C2138" s="97" t="s">
        <v>1571</v>
      </c>
      <c r="D2138" s="99" t="s">
        <v>428</v>
      </c>
      <c r="E2138" s="97" t="s">
        <v>1266</v>
      </c>
      <c r="F2138" s="100" t="s">
        <v>395</v>
      </c>
      <c r="G2138" s="97" t="s">
        <v>351</v>
      </c>
      <c r="H2138" s="101">
        <v>43282</v>
      </c>
      <c r="I2138" s="101">
        <v>44203</v>
      </c>
      <c r="J2138" s="102" t="s">
        <v>1051</v>
      </c>
      <c r="K2138" s="103"/>
      <c r="L2138" s="104" t="s">
        <v>1270</v>
      </c>
      <c r="M2138" s="105">
        <v>0</v>
      </c>
      <c r="N2138" s="106">
        <v>2275</v>
      </c>
      <c r="O2138" s="103">
        <v>28118</v>
      </c>
      <c r="P2138" s="101">
        <v>44203</v>
      </c>
      <c r="Q2138" s="103" t="s">
        <v>1602</v>
      </c>
      <c r="R2138" s="106">
        <v>2275</v>
      </c>
      <c r="S2138" s="102" t="s">
        <v>661</v>
      </c>
      <c r="T2138" s="104"/>
      <c r="U2138" s="102" t="s">
        <v>11</v>
      </c>
      <c r="V2138" s="102" t="s">
        <v>12</v>
      </c>
      <c r="W2138" s="102" t="s">
        <v>13</v>
      </c>
      <c r="X2138" s="102" t="s">
        <v>14</v>
      </c>
      <c r="Y2138" s="108">
        <v>6210</v>
      </c>
      <c r="Z2138" s="108">
        <v>9441103</v>
      </c>
      <c r="AA2138" s="139">
        <v>1.3276918587686024E-2</v>
      </c>
      <c r="AB2138" s="99" t="s">
        <v>3202</v>
      </c>
    </row>
    <row r="2139" spans="1:28" ht="15" customHeight="1" x14ac:dyDescent="0.25">
      <c r="A2139" s="97" t="s">
        <v>2059</v>
      </c>
      <c r="B2139" s="98">
        <v>8</v>
      </c>
      <c r="C2139" s="97" t="s">
        <v>1571</v>
      </c>
      <c r="D2139" s="99" t="s">
        <v>428</v>
      </c>
      <c r="E2139" s="97" t="s">
        <v>1266</v>
      </c>
      <c r="F2139" s="100" t="s">
        <v>395</v>
      </c>
      <c r="G2139" s="97" t="s">
        <v>351</v>
      </c>
      <c r="H2139" s="101">
        <v>43282</v>
      </c>
      <c r="I2139" s="101">
        <v>44232</v>
      </c>
      <c r="J2139" s="102" t="s">
        <v>1051</v>
      </c>
      <c r="K2139" s="103"/>
      <c r="L2139" s="104" t="s">
        <v>1270</v>
      </c>
      <c r="M2139" s="105">
        <v>0</v>
      </c>
      <c r="N2139" s="106">
        <v>2275</v>
      </c>
      <c r="O2139" s="103">
        <v>28162</v>
      </c>
      <c r="P2139" s="101">
        <v>44232</v>
      </c>
      <c r="Q2139" s="103" t="s">
        <v>1706</v>
      </c>
      <c r="R2139" s="106">
        <v>2275</v>
      </c>
      <c r="S2139" s="102" t="s">
        <v>661</v>
      </c>
      <c r="T2139" s="104"/>
      <c r="U2139" s="102" t="s">
        <v>11</v>
      </c>
      <c r="V2139" s="102" t="s">
        <v>12</v>
      </c>
      <c r="W2139" s="102" t="s">
        <v>13</v>
      </c>
      <c r="X2139" s="102" t="s">
        <v>14</v>
      </c>
      <c r="Y2139" s="108">
        <v>6210</v>
      </c>
      <c r="Z2139" s="108">
        <v>9441103</v>
      </c>
      <c r="AA2139" s="139">
        <v>1.3276918587686024E-2</v>
      </c>
      <c r="AB2139" s="99" t="s">
        <v>3202</v>
      </c>
    </row>
    <row r="2140" spans="1:28" ht="15" customHeight="1" x14ac:dyDescent="0.25">
      <c r="A2140" s="97" t="s">
        <v>2059</v>
      </c>
      <c r="B2140" s="98">
        <v>8</v>
      </c>
      <c r="C2140" s="97" t="s">
        <v>1571</v>
      </c>
      <c r="D2140" s="99" t="s">
        <v>428</v>
      </c>
      <c r="E2140" s="97" t="s">
        <v>1266</v>
      </c>
      <c r="F2140" s="100" t="s">
        <v>395</v>
      </c>
      <c r="G2140" s="97" t="s">
        <v>351</v>
      </c>
      <c r="H2140" s="101">
        <v>43282</v>
      </c>
      <c r="I2140" s="101">
        <v>44236</v>
      </c>
      <c r="J2140" s="102" t="s">
        <v>1051</v>
      </c>
      <c r="K2140" s="103"/>
      <c r="L2140" s="104" t="s">
        <v>1270</v>
      </c>
      <c r="M2140" s="105">
        <v>0</v>
      </c>
      <c r="N2140" s="106">
        <v>3640</v>
      </c>
      <c r="O2140" s="103">
        <v>28274</v>
      </c>
      <c r="P2140" s="101">
        <v>44236</v>
      </c>
      <c r="Q2140" s="103" t="s">
        <v>1735</v>
      </c>
      <c r="R2140" s="106">
        <v>3640</v>
      </c>
      <c r="S2140" s="102" t="s">
        <v>661</v>
      </c>
      <c r="T2140" s="104"/>
      <c r="U2140" s="102" t="s">
        <v>11</v>
      </c>
      <c r="V2140" s="102" t="s">
        <v>12</v>
      </c>
      <c r="W2140" s="102" t="s">
        <v>13</v>
      </c>
      <c r="X2140" s="102" t="s">
        <v>14</v>
      </c>
      <c r="Y2140" s="108">
        <v>6210</v>
      </c>
      <c r="Z2140" s="108">
        <v>9441103</v>
      </c>
      <c r="AA2140" s="139">
        <v>2.1243069740297636E-2</v>
      </c>
      <c r="AB2140" s="99" t="s">
        <v>3202</v>
      </c>
    </row>
    <row r="2141" spans="1:28" ht="15" customHeight="1" x14ac:dyDescent="0.25">
      <c r="A2141" s="97" t="s">
        <v>2059</v>
      </c>
      <c r="B2141" s="98">
        <v>8</v>
      </c>
      <c r="C2141" s="97" t="s">
        <v>1571</v>
      </c>
      <c r="D2141" s="99" t="s">
        <v>428</v>
      </c>
      <c r="E2141" s="97" t="s">
        <v>1266</v>
      </c>
      <c r="F2141" s="100" t="s">
        <v>395</v>
      </c>
      <c r="G2141" s="97" t="s">
        <v>351</v>
      </c>
      <c r="H2141" s="101">
        <v>43282</v>
      </c>
      <c r="I2141" s="101">
        <v>44497</v>
      </c>
      <c r="J2141" s="102" t="s">
        <v>2726</v>
      </c>
      <c r="K2141" s="103" t="s">
        <v>1267</v>
      </c>
      <c r="L2141" s="104" t="s">
        <v>1270</v>
      </c>
      <c r="M2141" s="105">
        <v>0</v>
      </c>
      <c r="N2141" s="106">
        <v>910</v>
      </c>
      <c r="O2141" s="103">
        <v>28874</v>
      </c>
      <c r="P2141" s="101">
        <v>44497</v>
      </c>
      <c r="Q2141" s="103" t="s">
        <v>3037</v>
      </c>
      <c r="R2141" s="106">
        <v>910</v>
      </c>
      <c r="S2141" s="102" t="s">
        <v>661</v>
      </c>
      <c r="T2141" s="104"/>
      <c r="U2141" s="102" t="s">
        <v>11</v>
      </c>
      <c r="V2141" s="102" t="s">
        <v>12</v>
      </c>
      <c r="W2141" s="102" t="s">
        <v>13</v>
      </c>
      <c r="X2141" s="102" t="s">
        <v>14</v>
      </c>
      <c r="Y2141" s="108">
        <v>6210</v>
      </c>
      <c r="Z2141" s="108">
        <v>9441103</v>
      </c>
      <c r="AA2141" s="139">
        <v>5.3107674350744089E-3</v>
      </c>
      <c r="AB2141" s="99" t="s">
        <v>3202</v>
      </c>
    </row>
    <row r="2142" spans="1:28" ht="15" customHeight="1" x14ac:dyDescent="0.25">
      <c r="A2142" s="97" t="s">
        <v>2061</v>
      </c>
      <c r="B2142" s="98">
        <v>8</v>
      </c>
      <c r="C2142" s="97" t="s">
        <v>1564</v>
      </c>
      <c r="D2142" s="99" t="s">
        <v>428</v>
      </c>
      <c r="E2142" s="97" t="s">
        <v>316</v>
      </c>
      <c r="F2142" s="100" t="s">
        <v>468</v>
      </c>
      <c r="G2142" s="97" t="s">
        <v>469</v>
      </c>
      <c r="H2142" s="101">
        <v>44062</v>
      </c>
      <c r="I2142" s="101">
        <v>44118</v>
      </c>
      <c r="J2142" s="102" t="s">
        <v>1051</v>
      </c>
      <c r="K2142" s="103"/>
      <c r="L2142" s="104" t="s">
        <v>1170</v>
      </c>
      <c r="M2142" s="105">
        <v>0</v>
      </c>
      <c r="N2142" s="106">
        <v>3675</v>
      </c>
      <c r="O2142" s="103" t="s">
        <v>1319</v>
      </c>
      <c r="P2142" s="101">
        <v>44118</v>
      </c>
      <c r="Q2142" s="103" t="s">
        <v>1318</v>
      </c>
      <c r="R2142" s="106">
        <v>3675</v>
      </c>
      <c r="S2142" s="102" t="s">
        <v>661</v>
      </c>
      <c r="T2142" s="104"/>
      <c r="U2142" s="102" t="s">
        <v>11</v>
      </c>
      <c r="V2142" s="102" t="s">
        <v>12</v>
      </c>
      <c r="W2142" s="102" t="s">
        <v>13</v>
      </c>
      <c r="X2142" s="102" t="s">
        <v>14</v>
      </c>
      <c r="Y2142" s="108">
        <v>6281</v>
      </c>
      <c r="Z2142" s="108">
        <v>9441103</v>
      </c>
      <c r="AA2142" s="139">
        <v>0.5</v>
      </c>
      <c r="AB2142" s="99" t="s">
        <v>1113</v>
      </c>
    </row>
    <row r="2143" spans="1:28" ht="15" customHeight="1" x14ac:dyDescent="0.25">
      <c r="A2143" s="97" t="s">
        <v>2061</v>
      </c>
      <c r="B2143" s="98">
        <v>8</v>
      </c>
      <c r="C2143" s="97" t="s">
        <v>1564</v>
      </c>
      <c r="D2143" s="99" t="s">
        <v>428</v>
      </c>
      <c r="E2143" s="97" t="s">
        <v>316</v>
      </c>
      <c r="F2143" s="100" t="s">
        <v>468</v>
      </c>
      <c r="G2143" s="97" t="s">
        <v>469</v>
      </c>
      <c r="H2143" s="101">
        <v>44062</v>
      </c>
      <c r="I2143" s="101">
        <v>44236</v>
      </c>
      <c r="J2143" s="102" t="s">
        <v>1051</v>
      </c>
      <c r="K2143" s="103" t="s">
        <v>1112</v>
      </c>
      <c r="L2143" s="104" t="s">
        <v>1170</v>
      </c>
      <c r="M2143" s="105">
        <v>0</v>
      </c>
      <c r="N2143" s="106">
        <v>3675</v>
      </c>
      <c r="O2143" s="103" t="s">
        <v>1728</v>
      </c>
      <c r="P2143" s="101">
        <v>44236</v>
      </c>
      <c r="Q2143" s="103" t="s">
        <v>1729</v>
      </c>
      <c r="R2143" s="106">
        <v>3675</v>
      </c>
      <c r="S2143" s="102" t="s">
        <v>661</v>
      </c>
      <c r="T2143" s="104"/>
      <c r="U2143" s="102" t="s">
        <v>11</v>
      </c>
      <c r="V2143" s="102" t="s">
        <v>12</v>
      </c>
      <c r="W2143" s="102" t="s">
        <v>13</v>
      </c>
      <c r="X2143" s="102" t="s">
        <v>14</v>
      </c>
      <c r="Y2143" s="108">
        <v>6281</v>
      </c>
      <c r="Z2143" s="108">
        <v>9441103</v>
      </c>
      <c r="AA2143" s="139">
        <v>0.5</v>
      </c>
      <c r="AB2143" s="99" t="s">
        <v>1113</v>
      </c>
    </row>
    <row r="2144" spans="1:28" ht="15" customHeight="1" x14ac:dyDescent="0.25">
      <c r="A2144" s="97" t="s">
        <v>2058</v>
      </c>
      <c r="B2144" s="98">
        <v>8</v>
      </c>
      <c r="C2144" s="97" t="s">
        <v>318</v>
      </c>
      <c r="D2144" s="99" t="s">
        <v>428</v>
      </c>
      <c r="E2144" s="97" t="s">
        <v>316</v>
      </c>
      <c r="F2144" s="100" t="s">
        <v>321</v>
      </c>
      <c r="G2144" s="97" t="s">
        <v>318</v>
      </c>
      <c r="H2144" s="101">
        <v>43934</v>
      </c>
      <c r="I2144" s="101">
        <v>44117</v>
      </c>
      <c r="J2144" s="102" t="s">
        <v>1051</v>
      </c>
      <c r="K2144" s="103"/>
      <c r="L2144" s="104" t="s">
        <v>765</v>
      </c>
      <c r="M2144" s="105">
        <v>0</v>
      </c>
      <c r="N2144" s="106">
        <v>184497.98</v>
      </c>
      <c r="O2144" s="103" t="s">
        <v>483</v>
      </c>
      <c r="P2144" s="101">
        <v>44117</v>
      </c>
      <c r="Q2144" s="103" t="s">
        <v>1327</v>
      </c>
      <c r="R2144" s="106">
        <v>184497.98</v>
      </c>
      <c r="S2144" s="102" t="s">
        <v>661</v>
      </c>
      <c r="T2144" s="104"/>
      <c r="U2144" s="102" t="s">
        <v>11</v>
      </c>
      <c r="V2144" s="102" t="s">
        <v>12</v>
      </c>
      <c r="W2144" s="102" t="s">
        <v>13</v>
      </c>
      <c r="X2144" s="102" t="s">
        <v>14</v>
      </c>
      <c r="Y2144" s="108">
        <v>6150</v>
      </c>
      <c r="Z2144" s="108">
        <v>9441103</v>
      </c>
      <c r="AA2144" s="139">
        <v>0.84963614912129626</v>
      </c>
      <c r="AB2144" s="99" t="s">
        <v>3167</v>
      </c>
    </row>
    <row r="2145" spans="1:28" ht="15" customHeight="1" x14ac:dyDescent="0.25">
      <c r="A2145" s="97" t="s">
        <v>2058</v>
      </c>
      <c r="B2145" s="98">
        <v>8</v>
      </c>
      <c r="C2145" s="97" t="s">
        <v>318</v>
      </c>
      <c r="D2145" s="99" t="s">
        <v>428</v>
      </c>
      <c r="E2145" s="97" t="s">
        <v>316</v>
      </c>
      <c r="F2145" s="100" t="s">
        <v>321</v>
      </c>
      <c r="G2145" s="97" t="s">
        <v>318</v>
      </c>
      <c r="H2145" s="101">
        <v>43934</v>
      </c>
      <c r="I2145" s="101">
        <v>44139</v>
      </c>
      <c r="J2145" s="102" t="s">
        <v>1051</v>
      </c>
      <c r="K2145" s="103"/>
      <c r="L2145" s="104" t="s">
        <v>765</v>
      </c>
      <c r="M2145" s="105">
        <v>0</v>
      </c>
      <c r="N2145" s="106">
        <v>14431.45</v>
      </c>
      <c r="O2145" s="103" t="s">
        <v>718</v>
      </c>
      <c r="P2145" s="101">
        <v>44139</v>
      </c>
      <c r="Q2145" s="103" t="s">
        <v>1402</v>
      </c>
      <c r="R2145" s="106">
        <v>14431.45</v>
      </c>
      <c r="S2145" s="102" t="s">
        <v>661</v>
      </c>
      <c r="T2145" s="104"/>
      <c r="U2145" s="102" t="s">
        <v>11</v>
      </c>
      <c r="V2145" s="102" t="s">
        <v>12</v>
      </c>
      <c r="W2145" s="102" t="s">
        <v>13</v>
      </c>
      <c r="X2145" s="102" t="s">
        <v>14</v>
      </c>
      <c r="Y2145" s="108">
        <v>6150</v>
      </c>
      <c r="Z2145" s="108">
        <v>9441103</v>
      </c>
      <c r="AA2145" s="139">
        <v>6.6458622496769509E-2</v>
      </c>
      <c r="AB2145" s="99" t="s">
        <v>3167</v>
      </c>
    </row>
    <row r="2146" spans="1:28" ht="15" customHeight="1" x14ac:dyDescent="0.25">
      <c r="A2146" s="97" t="s">
        <v>2058</v>
      </c>
      <c r="B2146" s="98">
        <v>8</v>
      </c>
      <c r="C2146" s="97" t="s">
        <v>318</v>
      </c>
      <c r="D2146" s="99" t="s">
        <v>428</v>
      </c>
      <c r="E2146" s="97" t="s">
        <v>316</v>
      </c>
      <c r="F2146" s="100" t="s">
        <v>321</v>
      </c>
      <c r="G2146" s="97" t="s">
        <v>318</v>
      </c>
      <c r="H2146" s="101">
        <v>43934</v>
      </c>
      <c r="I2146" s="101">
        <v>44183</v>
      </c>
      <c r="J2146" s="102" t="s">
        <v>1051</v>
      </c>
      <c r="K2146" s="103"/>
      <c r="L2146" s="104" t="s">
        <v>765</v>
      </c>
      <c r="M2146" s="105">
        <v>0</v>
      </c>
      <c r="N2146" s="106">
        <v>12210.58</v>
      </c>
      <c r="O2146" s="103" t="s">
        <v>760</v>
      </c>
      <c r="P2146" s="101">
        <v>44183</v>
      </c>
      <c r="Q2146" s="103" t="s">
        <v>1600</v>
      </c>
      <c r="R2146" s="106">
        <v>12210.58</v>
      </c>
      <c r="S2146" s="102" t="s">
        <v>661</v>
      </c>
      <c r="T2146" s="104"/>
      <c r="U2146" s="102" t="s">
        <v>11</v>
      </c>
      <c r="V2146" s="102" t="s">
        <v>12</v>
      </c>
      <c r="W2146" s="102" t="s">
        <v>13</v>
      </c>
      <c r="X2146" s="102" t="s">
        <v>14</v>
      </c>
      <c r="Y2146" s="108">
        <v>6150</v>
      </c>
      <c r="Z2146" s="108">
        <v>9441103</v>
      </c>
      <c r="AA2146" s="139">
        <v>5.6231239874482732E-2</v>
      </c>
      <c r="AB2146" s="99" t="s">
        <v>3167</v>
      </c>
    </row>
    <row r="2147" spans="1:28" ht="15" customHeight="1" x14ac:dyDescent="0.25">
      <c r="A2147" s="97" t="s">
        <v>2058</v>
      </c>
      <c r="B2147" s="98">
        <v>8</v>
      </c>
      <c r="C2147" s="97" t="s">
        <v>318</v>
      </c>
      <c r="D2147" s="99" t="s">
        <v>428</v>
      </c>
      <c r="E2147" s="97" t="s">
        <v>316</v>
      </c>
      <c r="F2147" s="100" t="s">
        <v>321</v>
      </c>
      <c r="G2147" s="97" t="s">
        <v>318</v>
      </c>
      <c r="H2147" s="101">
        <v>43934</v>
      </c>
      <c r="I2147" s="101">
        <v>44323</v>
      </c>
      <c r="J2147" s="102" t="s">
        <v>1051</v>
      </c>
      <c r="K2147" s="103" t="s">
        <v>723</v>
      </c>
      <c r="L2147" s="104" t="s">
        <v>765</v>
      </c>
      <c r="M2147" s="105">
        <v>-1.546140993013978E-11</v>
      </c>
      <c r="N2147" s="106">
        <v>6009.3899999999849</v>
      </c>
      <c r="O2147" s="103" t="s">
        <v>867</v>
      </c>
      <c r="P2147" s="101">
        <v>44323</v>
      </c>
      <c r="Q2147" s="103" t="s">
        <v>2494</v>
      </c>
      <c r="R2147" s="106">
        <v>6009.39</v>
      </c>
      <c r="S2147" s="102" t="s">
        <v>661</v>
      </c>
      <c r="T2147" s="104"/>
      <c r="U2147" s="102" t="s">
        <v>11</v>
      </c>
      <c r="V2147" s="102" t="s">
        <v>12</v>
      </c>
      <c r="W2147" s="102" t="s">
        <v>13</v>
      </c>
      <c r="X2147" s="102" t="s">
        <v>14</v>
      </c>
      <c r="Y2147" s="108">
        <v>6150</v>
      </c>
      <c r="Z2147" s="108">
        <v>9441103</v>
      </c>
      <c r="AA2147" s="139">
        <v>2.7673988507451553E-2</v>
      </c>
      <c r="AB2147" s="99" t="s">
        <v>3167</v>
      </c>
    </row>
    <row r="2148" spans="1:28" ht="15" customHeight="1" x14ac:dyDescent="0.25">
      <c r="A2148" s="97" t="s">
        <v>2430</v>
      </c>
      <c r="B2148" s="98">
        <v>8</v>
      </c>
      <c r="C2148" s="97" t="s">
        <v>318</v>
      </c>
      <c r="D2148" s="99" t="s">
        <v>428</v>
      </c>
      <c r="E2148" s="97" t="s">
        <v>1266</v>
      </c>
      <c r="F2148" s="100" t="s">
        <v>321</v>
      </c>
      <c r="G2148" s="97" t="s">
        <v>318</v>
      </c>
      <c r="H2148" s="101">
        <v>44319</v>
      </c>
      <c r="I2148" s="101">
        <v>44323</v>
      </c>
      <c r="J2148" s="102" t="s">
        <v>1051</v>
      </c>
      <c r="K2148" s="103"/>
      <c r="L2148" s="104" t="s">
        <v>2493</v>
      </c>
      <c r="M2148" s="105">
        <v>0</v>
      </c>
      <c r="N2148" s="106">
        <v>819.47</v>
      </c>
      <c r="O2148" s="103" t="s">
        <v>867</v>
      </c>
      <c r="P2148" s="101">
        <v>44323</v>
      </c>
      <c r="Q2148" s="103" t="s">
        <v>2494</v>
      </c>
      <c r="R2148" s="106">
        <v>819.47</v>
      </c>
      <c r="S2148" s="102" t="s">
        <v>661</v>
      </c>
      <c r="T2148" s="104"/>
      <c r="U2148" s="102" t="s">
        <v>11</v>
      </c>
      <c r="V2148" s="102" t="s">
        <v>12</v>
      </c>
      <c r="W2148" s="102" t="s">
        <v>13</v>
      </c>
      <c r="X2148" s="102" t="s">
        <v>14</v>
      </c>
      <c r="Y2148" s="108">
        <v>6260</v>
      </c>
      <c r="Z2148" s="108">
        <v>9441103</v>
      </c>
      <c r="AA2148" s="139">
        <v>5.5214732193691884E-2</v>
      </c>
      <c r="AB2148" s="99" t="s">
        <v>3244</v>
      </c>
    </row>
    <row r="2149" spans="1:28" ht="15" customHeight="1" x14ac:dyDescent="0.25">
      <c r="A2149" s="97" t="s">
        <v>2430</v>
      </c>
      <c r="B2149" s="98">
        <v>8</v>
      </c>
      <c r="C2149" s="97" t="s">
        <v>318</v>
      </c>
      <c r="D2149" s="99" t="s">
        <v>428</v>
      </c>
      <c r="E2149" s="97" t="s">
        <v>1266</v>
      </c>
      <c r="F2149" s="100" t="s">
        <v>321</v>
      </c>
      <c r="G2149" s="97" t="s">
        <v>318</v>
      </c>
      <c r="H2149" s="101">
        <v>44319</v>
      </c>
      <c r="I2149" s="101">
        <v>44328</v>
      </c>
      <c r="J2149" s="102" t="s">
        <v>1051</v>
      </c>
      <c r="K2149" s="103"/>
      <c r="L2149" s="104" t="s">
        <v>2493</v>
      </c>
      <c r="M2149" s="105">
        <v>0</v>
      </c>
      <c r="N2149" s="106">
        <v>1947.5</v>
      </c>
      <c r="O2149" s="103" t="s">
        <v>1085</v>
      </c>
      <c r="P2149" s="101">
        <v>44328</v>
      </c>
      <c r="Q2149" s="103" t="s">
        <v>2513</v>
      </c>
      <c r="R2149" s="106">
        <v>1947.5</v>
      </c>
      <c r="S2149" s="102" t="s">
        <v>661</v>
      </c>
      <c r="T2149" s="104"/>
      <c r="U2149" s="102" t="s">
        <v>11</v>
      </c>
      <c r="V2149" s="102" t="s">
        <v>12</v>
      </c>
      <c r="W2149" s="102" t="s">
        <v>13</v>
      </c>
      <c r="X2149" s="102" t="s">
        <v>14</v>
      </c>
      <c r="Y2149" s="108">
        <v>6260</v>
      </c>
      <c r="Z2149" s="108">
        <v>9441103</v>
      </c>
      <c r="AA2149" s="139">
        <v>0.13121980175871592</v>
      </c>
      <c r="AB2149" s="99" t="s">
        <v>3244</v>
      </c>
    </row>
    <row r="2150" spans="1:28" ht="15" customHeight="1" x14ac:dyDescent="0.25">
      <c r="A2150" s="97" t="s">
        <v>2430</v>
      </c>
      <c r="B2150" s="98">
        <v>8</v>
      </c>
      <c r="C2150" s="97" t="s">
        <v>318</v>
      </c>
      <c r="D2150" s="99" t="s">
        <v>428</v>
      </c>
      <c r="E2150" s="97" t="s">
        <v>1266</v>
      </c>
      <c r="F2150" s="100" t="s">
        <v>321</v>
      </c>
      <c r="G2150" s="97" t="s">
        <v>318</v>
      </c>
      <c r="H2150" s="101">
        <v>44319</v>
      </c>
      <c r="I2150" s="101">
        <v>45118</v>
      </c>
      <c r="J2150" s="102" t="s">
        <v>2726</v>
      </c>
      <c r="K2150" s="103" t="s">
        <v>2431</v>
      </c>
      <c r="L2150" s="104" t="s">
        <v>2493</v>
      </c>
      <c r="M2150" s="105">
        <v>12074.54</v>
      </c>
      <c r="N2150" s="106">
        <v>12074.54</v>
      </c>
      <c r="O2150" s="103"/>
      <c r="P2150" s="101"/>
      <c r="Q2150" s="103"/>
      <c r="R2150" s="106">
        <v>0</v>
      </c>
      <c r="S2150" s="102" t="s">
        <v>661</v>
      </c>
      <c r="T2150" s="104"/>
      <c r="U2150" s="102" t="s">
        <v>11</v>
      </c>
      <c r="V2150" s="102" t="s">
        <v>12</v>
      </c>
      <c r="W2150" s="102" t="s">
        <v>13</v>
      </c>
      <c r="X2150" s="102" t="s">
        <v>14</v>
      </c>
      <c r="Y2150" s="108">
        <v>6260</v>
      </c>
      <c r="Z2150" s="108">
        <v>9441103</v>
      </c>
      <c r="AA2150" s="139">
        <v>0</v>
      </c>
      <c r="AB2150" s="99" t="s">
        <v>3244</v>
      </c>
    </row>
    <row r="2151" spans="1:28" ht="15" customHeight="1" x14ac:dyDescent="0.25">
      <c r="A2151" s="97" t="s">
        <v>2062</v>
      </c>
      <c r="B2151" s="98">
        <v>0</v>
      </c>
      <c r="C2151" s="99" t="s">
        <v>1562</v>
      </c>
      <c r="D2151" s="99" t="s">
        <v>518</v>
      </c>
      <c r="E2151" s="97" t="s">
        <v>4</v>
      </c>
      <c r="F2151" s="100" t="s">
        <v>5</v>
      </c>
      <c r="G2151" s="97" t="s">
        <v>1288</v>
      </c>
      <c r="H2151" s="101">
        <v>43647</v>
      </c>
      <c r="I2151" s="101">
        <v>43748</v>
      </c>
      <c r="J2151" s="102" t="s">
        <v>6</v>
      </c>
      <c r="K2151" s="103" t="s">
        <v>7</v>
      </c>
      <c r="L2151" s="104" t="s">
        <v>8</v>
      </c>
      <c r="M2151" s="105">
        <v>0</v>
      </c>
      <c r="N2151" s="106">
        <v>9703.6200000000008</v>
      </c>
      <c r="O2151" s="103" t="s">
        <v>54</v>
      </c>
      <c r="P2151" s="101">
        <v>43748</v>
      </c>
      <c r="Q2151" s="103" t="s">
        <v>25</v>
      </c>
      <c r="R2151" s="106">
        <v>9703.6200000000008</v>
      </c>
      <c r="S2151" s="102"/>
      <c r="T2151" s="104"/>
      <c r="U2151" s="102" t="s">
        <v>11</v>
      </c>
      <c r="V2151" s="102" t="s">
        <v>12</v>
      </c>
      <c r="W2151" s="102" t="s">
        <v>13</v>
      </c>
      <c r="X2151" s="102" t="s">
        <v>14</v>
      </c>
      <c r="Y2151" s="108">
        <v>4300</v>
      </c>
      <c r="Z2151" s="108">
        <v>9351101</v>
      </c>
      <c r="AA2151" s="139">
        <v>2.2334470527857241E-3</v>
      </c>
      <c r="AB2151" s="97" t="s">
        <v>2901</v>
      </c>
    </row>
    <row r="2152" spans="1:28" ht="15" customHeight="1" x14ac:dyDescent="0.25">
      <c r="A2152" s="97" t="s">
        <v>2062</v>
      </c>
      <c r="B2152" s="98">
        <v>0</v>
      </c>
      <c r="C2152" s="99" t="s">
        <v>1562</v>
      </c>
      <c r="D2152" s="99" t="s">
        <v>518</v>
      </c>
      <c r="E2152" s="97" t="s">
        <v>4</v>
      </c>
      <c r="F2152" s="97" t="s">
        <v>5</v>
      </c>
      <c r="G2152" s="99" t="s">
        <v>1288</v>
      </c>
      <c r="H2152" s="101">
        <v>43647</v>
      </c>
      <c r="I2152" s="101">
        <v>43748</v>
      </c>
      <c r="J2152" s="102" t="s">
        <v>6</v>
      </c>
      <c r="K2152" s="103" t="s">
        <v>7</v>
      </c>
      <c r="L2152" s="99" t="s">
        <v>8</v>
      </c>
      <c r="M2152" s="105">
        <v>0</v>
      </c>
      <c r="N2152" s="114">
        <v>125</v>
      </c>
      <c r="O2152" s="103" t="s">
        <v>54</v>
      </c>
      <c r="P2152" s="101">
        <v>43748</v>
      </c>
      <c r="Q2152" s="103" t="s">
        <v>25</v>
      </c>
      <c r="R2152" s="114">
        <v>125</v>
      </c>
      <c r="S2152" s="102"/>
      <c r="T2152" s="103"/>
      <c r="U2152" s="102" t="s">
        <v>11</v>
      </c>
      <c r="V2152" s="102" t="s">
        <v>12</v>
      </c>
      <c r="W2152" s="102" t="s">
        <v>13</v>
      </c>
      <c r="X2152" s="102" t="s">
        <v>14</v>
      </c>
      <c r="Y2152" s="113">
        <v>4340</v>
      </c>
      <c r="Z2152" s="113">
        <v>9351101</v>
      </c>
      <c r="AA2152" s="139">
        <v>2.8770797042569214E-5</v>
      </c>
      <c r="AB2152" s="115" t="s">
        <v>2901</v>
      </c>
    </row>
    <row r="2153" spans="1:28" ht="15" customHeight="1" x14ac:dyDescent="0.25">
      <c r="A2153" s="97" t="s">
        <v>2062</v>
      </c>
      <c r="B2153" s="98">
        <v>0</v>
      </c>
      <c r="C2153" s="99" t="s">
        <v>1562</v>
      </c>
      <c r="D2153" s="99" t="s">
        <v>518</v>
      </c>
      <c r="E2153" s="97" t="s">
        <v>4</v>
      </c>
      <c r="F2153" s="97" t="s">
        <v>5</v>
      </c>
      <c r="G2153" s="99" t="s">
        <v>1288</v>
      </c>
      <c r="H2153" s="101">
        <v>43647</v>
      </c>
      <c r="I2153" s="101">
        <v>43748</v>
      </c>
      <c r="J2153" s="102" t="s">
        <v>6</v>
      </c>
      <c r="K2153" s="103" t="s">
        <v>7</v>
      </c>
      <c r="L2153" s="99" t="s">
        <v>8</v>
      </c>
      <c r="M2153" s="105">
        <v>0</v>
      </c>
      <c r="N2153" s="114">
        <v>75</v>
      </c>
      <c r="O2153" s="103" t="s">
        <v>54</v>
      </c>
      <c r="P2153" s="101">
        <v>43748</v>
      </c>
      <c r="Q2153" s="103" t="s">
        <v>25</v>
      </c>
      <c r="R2153" s="105">
        <v>75</v>
      </c>
      <c r="S2153" s="102"/>
      <c r="T2153" s="103"/>
      <c r="U2153" s="102" t="s">
        <v>11</v>
      </c>
      <c r="V2153" s="102" t="s">
        <v>12</v>
      </c>
      <c r="W2153" s="102" t="s">
        <v>13</v>
      </c>
      <c r="X2153" s="102" t="s">
        <v>14</v>
      </c>
      <c r="Y2153" s="113">
        <v>4340</v>
      </c>
      <c r="Z2153" s="108">
        <v>9351101</v>
      </c>
      <c r="AA2153" s="139">
        <v>1.7262478225541529E-5</v>
      </c>
      <c r="AB2153" s="115" t="s">
        <v>2901</v>
      </c>
    </row>
    <row r="2154" spans="1:28" ht="15" customHeight="1" x14ac:dyDescent="0.25">
      <c r="A2154" s="97" t="s">
        <v>2062</v>
      </c>
      <c r="B2154" s="98">
        <v>0</v>
      </c>
      <c r="C2154" s="99" t="s">
        <v>1562</v>
      </c>
      <c r="D2154" s="99" t="s">
        <v>518</v>
      </c>
      <c r="E2154" s="97" t="s">
        <v>4</v>
      </c>
      <c r="F2154" s="100" t="s">
        <v>5</v>
      </c>
      <c r="G2154" s="99" t="s">
        <v>1288</v>
      </c>
      <c r="H2154" s="101">
        <v>43647</v>
      </c>
      <c r="I2154" s="101">
        <v>43748</v>
      </c>
      <c r="J2154" s="102" t="s">
        <v>6</v>
      </c>
      <c r="K2154" s="103" t="s">
        <v>7</v>
      </c>
      <c r="L2154" s="104" t="s">
        <v>8</v>
      </c>
      <c r="M2154" s="105">
        <v>0</v>
      </c>
      <c r="N2154" s="106">
        <v>37.5</v>
      </c>
      <c r="O2154" s="103" t="s">
        <v>54</v>
      </c>
      <c r="P2154" s="101">
        <v>43748</v>
      </c>
      <c r="Q2154" s="103" t="s">
        <v>25</v>
      </c>
      <c r="R2154" s="106">
        <v>37.5</v>
      </c>
      <c r="S2154" s="110"/>
      <c r="T2154" s="104"/>
      <c r="U2154" s="102" t="s">
        <v>11</v>
      </c>
      <c r="V2154" s="102" t="s">
        <v>12</v>
      </c>
      <c r="W2154" s="102" t="s">
        <v>13</v>
      </c>
      <c r="X2154" s="102" t="s">
        <v>14</v>
      </c>
      <c r="Y2154" s="108">
        <v>4340</v>
      </c>
      <c r="Z2154" s="108">
        <v>9351101</v>
      </c>
      <c r="AA2154" s="139">
        <v>8.6312391127707645E-6</v>
      </c>
      <c r="AB2154" s="111" t="s">
        <v>2901</v>
      </c>
    </row>
    <row r="2155" spans="1:28" ht="15" customHeight="1" x14ac:dyDescent="0.25">
      <c r="A2155" s="97" t="s">
        <v>2062</v>
      </c>
      <c r="B2155" s="98">
        <v>0</v>
      </c>
      <c r="C2155" s="99" t="s">
        <v>1562</v>
      </c>
      <c r="D2155" s="99" t="s">
        <v>518</v>
      </c>
      <c r="E2155" s="97" t="s">
        <v>4</v>
      </c>
      <c r="F2155" s="99" t="s">
        <v>5</v>
      </c>
      <c r="G2155" s="99" t="s">
        <v>1288</v>
      </c>
      <c r="H2155" s="101">
        <v>43647</v>
      </c>
      <c r="I2155" s="101">
        <v>43748</v>
      </c>
      <c r="J2155" s="102" t="s">
        <v>6</v>
      </c>
      <c r="K2155" s="103" t="s">
        <v>7</v>
      </c>
      <c r="L2155" s="99" t="s">
        <v>8</v>
      </c>
      <c r="M2155" s="105">
        <v>0</v>
      </c>
      <c r="N2155" s="105">
        <v>237.5</v>
      </c>
      <c r="O2155" s="103" t="s">
        <v>54</v>
      </c>
      <c r="P2155" s="101">
        <v>43748</v>
      </c>
      <c r="Q2155" s="103" t="s">
        <v>25</v>
      </c>
      <c r="R2155" s="105">
        <v>237.5</v>
      </c>
      <c r="S2155" s="110"/>
      <c r="T2155" s="97"/>
      <c r="U2155" s="102" t="s">
        <v>11</v>
      </c>
      <c r="V2155" s="102" t="s">
        <v>12</v>
      </c>
      <c r="W2155" s="102" t="s">
        <v>13</v>
      </c>
      <c r="X2155" s="102" t="s">
        <v>14</v>
      </c>
      <c r="Y2155" s="113">
        <v>4340</v>
      </c>
      <c r="Z2155" s="113">
        <v>9351101</v>
      </c>
      <c r="AA2155" s="139">
        <v>5.4664514380881507E-5</v>
      </c>
      <c r="AB2155" s="99" t="s">
        <v>2901</v>
      </c>
    </row>
    <row r="2156" spans="1:28" ht="15" customHeight="1" x14ac:dyDescent="0.25">
      <c r="A2156" s="97" t="s">
        <v>2062</v>
      </c>
      <c r="B2156" s="98">
        <v>0</v>
      </c>
      <c r="C2156" s="99" t="s">
        <v>1562</v>
      </c>
      <c r="D2156" s="99" t="s">
        <v>518</v>
      </c>
      <c r="E2156" s="97" t="s">
        <v>4</v>
      </c>
      <c r="F2156" s="100" t="s">
        <v>5</v>
      </c>
      <c r="G2156" s="99" t="s">
        <v>1288</v>
      </c>
      <c r="H2156" s="101">
        <v>43647</v>
      </c>
      <c r="I2156" s="101">
        <v>43748</v>
      </c>
      <c r="J2156" s="102" t="s">
        <v>6</v>
      </c>
      <c r="K2156" s="103" t="s">
        <v>7</v>
      </c>
      <c r="L2156" s="104" t="s">
        <v>8</v>
      </c>
      <c r="M2156" s="105">
        <v>0</v>
      </c>
      <c r="N2156" s="106">
        <v>291</v>
      </c>
      <c r="O2156" s="103" t="s">
        <v>54</v>
      </c>
      <c r="P2156" s="101">
        <v>43748</v>
      </c>
      <c r="Q2156" s="103" t="s">
        <v>25</v>
      </c>
      <c r="R2156" s="106">
        <v>291</v>
      </c>
      <c r="S2156" s="110"/>
      <c r="T2156" s="104"/>
      <c r="U2156" s="102" t="s">
        <v>11</v>
      </c>
      <c r="V2156" s="102" t="s">
        <v>12</v>
      </c>
      <c r="W2156" s="102" t="s">
        <v>13</v>
      </c>
      <c r="X2156" s="102" t="s">
        <v>14</v>
      </c>
      <c r="Y2156" s="108">
        <v>4340</v>
      </c>
      <c r="Z2156" s="108">
        <v>9351101</v>
      </c>
      <c r="AA2156" s="139">
        <v>6.6978415515101135E-5</v>
      </c>
      <c r="AB2156" s="111" t="s">
        <v>2901</v>
      </c>
    </row>
    <row r="2157" spans="1:28" ht="15" customHeight="1" x14ac:dyDescent="0.25">
      <c r="A2157" s="97" t="s">
        <v>2062</v>
      </c>
      <c r="B2157" s="98">
        <v>0</v>
      </c>
      <c r="C2157" s="99" t="s">
        <v>1562</v>
      </c>
      <c r="D2157" s="99" t="s">
        <v>518</v>
      </c>
      <c r="E2157" s="97" t="s">
        <v>4</v>
      </c>
      <c r="F2157" s="100" t="s">
        <v>5</v>
      </c>
      <c r="G2157" s="99" t="s">
        <v>1288</v>
      </c>
      <c r="H2157" s="101">
        <v>43647</v>
      </c>
      <c r="I2157" s="101">
        <v>43748</v>
      </c>
      <c r="J2157" s="102" t="s">
        <v>6</v>
      </c>
      <c r="K2157" s="103" t="s">
        <v>7</v>
      </c>
      <c r="L2157" s="104" t="s">
        <v>8</v>
      </c>
      <c r="M2157" s="105">
        <v>0</v>
      </c>
      <c r="N2157" s="106">
        <v>800.75</v>
      </c>
      <c r="O2157" s="103" t="s">
        <v>54</v>
      </c>
      <c r="P2157" s="101">
        <v>43748</v>
      </c>
      <c r="Q2157" s="103" t="s">
        <v>25</v>
      </c>
      <c r="R2157" s="106">
        <v>800.75</v>
      </c>
      <c r="S2157" s="110"/>
      <c r="T2157" s="104"/>
      <c r="U2157" s="102" t="s">
        <v>11</v>
      </c>
      <c r="V2157" s="102" t="s">
        <v>12</v>
      </c>
      <c r="W2157" s="102" t="s">
        <v>13</v>
      </c>
      <c r="X2157" s="102" t="s">
        <v>14</v>
      </c>
      <c r="Y2157" s="108">
        <v>4340</v>
      </c>
      <c r="Z2157" s="108">
        <v>9351101</v>
      </c>
      <c r="AA2157" s="139">
        <v>1.8430572585469837E-4</v>
      </c>
      <c r="AB2157" s="111" t="s">
        <v>2901</v>
      </c>
    </row>
    <row r="2158" spans="1:28" ht="15" customHeight="1" x14ac:dyDescent="0.25">
      <c r="A2158" s="97" t="s">
        <v>2062</v>
      </c>
      <c r="B2158" s="98">
        <v>0</v>
      </c>
      <c r="C2158" s="99" t="s">
        <v>1562</v>
      </c>
      <c r="D2158" s="99" t="s">
        <v>518</v>
      </c>
      <c r="E2158" s="97" t="s">
        <v>4</v>
      </c>
      <c r="F2158" s="100" t="s">
        <v>5</v>
      </c>
      <c r="G2158" s="99" t="s">
        <v>1288</v>
      </c>
      <c r="H2158" s="101">
        <v>43647</v>
      </c>
      <c r="I2158" s="101">
        <v>43748</v>
      </c>
      <c r="J2158" s="102" t="s">
        <v>6</v>
      </c>
      <c r="K2158" s="103" t="s">
        <v>7</v>
      </c>
      <c r="L2158" s="104" t="s">
        <v>8</v>
      </c>
      <c r="M2158" s="105">
        <v>0</v>
      </c>
      <c r="N2158" s="106">
        <v>89273.27</v>
      </c>
      <c r="O2158" s="103" t="s">
        <v>86</v>
      </c>
      <c r="P2158" s="101">
        <v>43748</v>
      </c>
      <c r="Q2158" s="103" t="s">
        <v>84</v>
      </c>
      <c r="R2158" s="106">
        <v>89273.27</v>
      </c>
      <c r="S2158" s="110"/>
      <c r="T2158" s="104"/>
      <c r="U2158" s="102" t="s">
        <v>11</v>
      </c>
      <c r="V2158" s="102" t="s">
        <v>12</v>
      </c>
      <c r="W2158" s="102" t="s">
        <v>13</v>
      </c>
      <c r="X2158" s="102" t="s">
        <v>14</v>
      </c>
      <c r="Y2158" s="108">
        <v>4300</v>
      </c>
      <c r="Z2158" s="108">
        <v>9351101</v>
      </c>
      <c r="AA2158" s="139">
        <v>2.0547705059971864E-2</v>
      </c>
      <c r="AB2158" s="111" t="s">
        <v>2901</v>
      </c>
    </row>
    <row r="2159" spans="1:28" ht="15" customHeight="1" x14ac:dyDescent="0.25">
      <c r="A2159" s="97" t="s">
        <v>2062</v>
      </c>
      <c r="B2159" s="98">
        <v>0</v>
      </c>
      <c r="C2159" s="99" t="s">
        <v>1562</v>
      </c>
      <c r="D2159" s="99" t="s">
        <v>518</v>
      </c>
      <c r="E2159" s="97" t="s">
        <v>4</v>
      </c>
      <c r="F2159" s="100" t="s">
        <v>5</v>
      </c>
      <c r="G2159" s="99" t="s">
        <v>1288</v>
      </c>
      <c r="H2159" s="101">
        <v>43647</v>
      </c>
      <c r="I2159" s="101">
        <v>43748</v>
      </c>
      <c r="J2159" s="102" t="s">
        <v>6</v>
      </c>
      <c r="K2159" s="103" t="s">
        <v>7</v>
      </c>
      <c r="L2159" s="104" t="s">
        <v>8</v>
      </c>
      <c r="M2159" s="105">
        <v>0</v>
      </c>
      <c r="N2159" s="106">
        <v>345</v>
      </c>
      <c r="O2159" s="103" t="s">
        <v>86</v>
      </c>
      <c r="P2159" s="101">
        <v>43748</v>
      </c>
      <c r="Q2159" s="103" t="s">
        <v>84</v>
      </c>
      <c r="R2159" s="106">
        <v>345</v>
      </c>
      <c r="S2159" s="110"/>
      <c r="T2159" s="104"/>
      <c r="U2159" s="102" t="s">
        <v>11</v>
      </c>
      <c r="V2159" s="102" t="s">
        <v>12</v>
      </c>
      <c r="W2159" s="102" t="s">
        <v>13</v>
      </c>
      <c r="X2159" s="102" t="s">
        <v>14</v>
      </c>
      <c r="Y2159" s="108">
        <v>4340</v>
      </c>
      <c r="Z2159" s="108">
        <v>9351101</v>
      </c>
      <c r="AA2159" s="139">
        <v>7.9407399837491032E-5</v>
      </c>
      <c r="AB2159" s="111" t="s">
        <v>2901</v>
      </c>
    </row>
    <row r="2160" spans="1:28" ht="15" customHeight="1" x14ac:dyDescent="0.25">
      <c r="A2160" s="97" t="s">
        <v>2062</v>
      </c>
      <c r="B2160" s="98">
        <v>0</v>
      </c>
      <c r="C2160" s="99" t="s">
        <v>1562</v>
      </c>
      <c r="D2160" s="97" t="s">
        <v>518</v>
      </c>
      <c r="E2160" s="97" t="s">
        <v>4</v>
      </c>
      <c r="F2160" s="97" t="s">
        <v>5</v>
      </c>
      <c r="G2160" s="99" t="s">
        <v>1288</v>
      </c>
      <c r="H2160" s="101">
        <v>43647</v>
      </c>
      <c r="I2160" s="101">
        <v>43748</v>
      </c>
      <c r="J2160" s="102" t="s">
        <v>6</v>
      </c>
      <c r="K2160" s="103" t="s">
        <v>7</v>
      </c>
      <c r="L2160" s="104" t="s">
        <v>8</v>
      </c>
      <c r="M2160" s="105">
        <v>0</v>
      </c>
      <c r="N2160" s="114">
        <v>690</v>
      </c>
      <c r="O2160" s="103" t="s">
        <v>86</v>
      </c>
      <c r="P2160" s="101">
        <v>43748</v>
      </c>
      <c r="Q2160" s="103" t="s">
        <v>84</v>
      </c>
      <c r="R2160" s="106">
        <v>690</v>
      </c>
      <c r="S2160" s="102"/>
      <c r="T2160" s="103"/>
      <c r="U2160" s="102" t="s">
        <v>11</v>
      </c>
      <c r="V2160" s="102" t="s">
        <v>12</v>
      </c>
      <c r="W2160" s="102" t="s">
        <v>13</v>
      </c>
      <c r="X2160" s="102" t="s">
        <v>14</v>
      </c>
      <c r="Y2160" s="113">
        <v>4340</v>
      </c>
      <c r="Z2160" s="113">
        <v>9351101</v>
      </c>
      <c r="AA2160" s="139">
        <v>1.5881479967498206E-4</v>
      </c>
      <c r="AB2160" s="99" t="s">
        <v>2901</v>
      </c>
    </row>
    <row r="2161" spans="1:28" ht="15" customHeight="1" x14ac:dyDescent="0.25">
      <c r="A2161" s="97" t="s">
        <v>2062</v>
      </c>
      <c r="B2161" s="98">
        <v>0</v>
      </c>
      <c r="C2161" s="99" t="s">
        <v>1562</v>
      </c>
      <c r="D2161" s="97" t="s">
        <v>518</v>
      </c>
      <c r="E2161" s="97" t="s">
        <v>4</v>
      </c>
      <c r="F2161" s="99" t="s">
        <v>5</v>
      </c>
      <c r="G2161" s="99" t="s">
        <v>1288</v>
      </c>
      <c r="H2161" s="101">
        <v>43647</v>
      </c>
      <c r="I2161" s="101">
        <v>43748</v>
      </c>
      <c r="J2161" s="102" t="s">
        <v>6</v>
      </c>
      <c r="K2161" s="103" t="s">
        <v>7</v>
      </c>
      <c r="L2161" s="104" t="s">
        <v>8</v>
      </c>
      <c r="M2161" s="105">
        <v>0</v>
      </c>
      <c r="N2161" s="105">
        <v>1150</v>
      </c>
      <c r="O2161" s="103" t="s">
        <v>86</v>
      </c>
      <c r="P2161" s="101">
        <v>43748</v>
      </c>
      <c r="Q2161" s="103" t="s">
        <v>84</v>
      </c>
      <c r="R2161" s="105">
        <v>1150</v>
      </c>
      <c r="S2161" s="102"/>
      <c r="T2161" s="97"/>
      <c r="U2161" s="102" t="s">
        <v>11</v>
      </c>
      <c r="V2161" s="102" t="s">
        <v>12</v>
      </c>
      <c r="W2161" s="102" t="s">
        <v>13</v>
      </c>
      <c r="X2161" s="102" t="s">
        <v>14</v>
      </c>
      <c r="Y2161" s="113">
        <v>4340</v>
      </c>
      <c r="Z2161" s="113">
        <v>9351101</v>
      </c>
      <c r="AA2161" s="139">
        <v>2.6469133279163675E-4</v>
      </c>
      <c r="AB2161" s="99" t="s">
        <v>2901</v>
      </c>
    </row>
    <row r="2162" spans="1:28" ht="15" customHeight="1" x14ac:dyDescent="0.25">
      <c r="A2162" s="97" t="s">
        <v>2062</v>
      </c>
      <c r="B2162" s="98">
        <v>0</v>
      </c>
      <c r="C2162" s="99" t="s">
        <v>1562</v>
      </c>
      <c r="D2162" s="97" t="s">
        <v>518</v>
      </c>
      <c r="E2162" s="97" t="s">
        <v>4</v>
      </c>
      <c r="F2162" s="99" t="s">
        <v>5</v>
      </c>
      <c r="G2162" s="99" t="s">
        <v>1288</v>
      </c>
      <c r="H2162" s="101">
        <v>43647</v>
      </c>
      <c r="I2162" s="101">
        <v>43748</v>
      </c>
      <c r="J2162" s="102" t="s">
        <v>6</v>
      </c>
      <c r="K2162" s="103" t="s">
        <v>7</v>
      </c>
      <c r="L2162" s="104" t="s">
        <v>8</v>
      </c>
      <c r="M2162" s="105">
        <v>0</v>
      </c>
      <c r="N2162" s="105">
        <v>2185</v>
      </c>
      <c r="O2162" s="103" t="s">
        <v>86</v>
      </c>
      <c r="P2162" s="101">
        <v>43748</v>
      </c>
      <c r="Q2162" s="103" t="s">
        <v>84</v>
      </c>
      <c r="R2162" s="105">
        <v>2185</v>
      </c>
      <c r="S2162" s="102"/>
      <c r="T2162" s="97"/>
      <c r="U2162" s="102" t="s">
        <v>11</v>
      </c>
      <c r="V2162" s="102" t="s">
        <v>12</v>
      </c>
      <c r="W2162" s="102" t="s">
        <v>13</v>
      </c>
      <c r="X2162" s="102" t="s">
        <v>14</v>
      </c>
      <c r="Y2162" s="113">
        <v>4340</v>
      </c>
      <c r="Z2162" s="113">
        <v>9351101</v>
      </c>
      <c r="AA2162" s="139">
        <v>5.0291353230410988E-4</v>
      </c>
      <c r="AB2162" s="99" t="s">
        <v>2901</v>
      </c>
    </row>
    <row r="2163" spans="1:28" ht="15" customHeight="1" x14ac:dyDescent="0.25">
      <c r="A2163" s="97" t="s">
        <v>2062</v>
      </c>
      <c r="B2163" s="98">
        <v>0</v>
      </c>
      <c r="C2163" s="99" t="s">
        <v>1562</v>
      </c>
      <c r="D2163" s="97" t="s">
        <v>518</v>
      </c>
      <c r="E2163" s="97" t="s">
        <v>4</v>
      </c>
      <c r="F2163" s="97" t="s">
        <v>5</v>
      </c>
      <c r="G2163" s="99" t="s">
        <v>1288</v>
      </c>
      <c r="H2163" s="101">
        <v>43647</v>
      </c>
      <c r="I2163" s="101">
        <v>43748</v>
      </c>
      <c r="J2163" s="102" t="s">
        <v>6</v>
      </c>
      <c r="K2163" s="103" t="s">
        <v>7</v>
      </c>
      <c r="L2163" s="104" t="s">
        <v>8</v>
      </c>
      <c r="M2163" s="105">
        <v>0</v>
      </c>
      <c r="N2163" s="114">
        <v>2677.2</v>
      </c>
      <c r="O2163" s="103" t="s">
        <v>86</v>
      </c>
      <c r="P2163" s="101">
        <v>43748</v>
      </c>
      <c r="Q2163" s="103" t="s">
        <v>84</v>
      </c>
      <c r="R2163" s="106">
        <v>2677.2</v>
      </c>
      <c r="S2163" s="102"/>
      <c r="T2163" s="103"/>
      <c r="U2163" s="102" t="s">
        <v>11</v>
      </c>
      <c r="V2163" s="102" t="s">
        <v>12</v>
      </c>
      <c r="W2163" s="102" t="s">
        <v>13</v>
      </c>
      <c r="X2163" s="102" t="s">
        <v>14</v>
      </c>
      <c r="Y2163" s="113">
        <v>4340</v>
      </c>
      <c r="Z2163" s="113">
        <v>9351101</v>
      </c>
      <c r="AA2163" s="139">
        <v>6.1620142273893037E-4</v>
      </c>
      <c r="AB2163" s="99" t="s">
        <v>2901</v>
      </c>
    </row>
    <row r="2164" spans="1:28" ht="15" customHeight="1" x14ac:dyDescent="0.25">
      <c r="A2164" s="97" t="s">
        <v>2062</v>
      </c>
      <c r="B2164" s="98">
        <v>0</v>
      </c>
      <c r="C2164" s="99" t="s">
        <v>1562</v>
      </c>
      <c r="D2164" s="97" t="s">
        <v>518</v>
      </c>
      <c r="E2164" s="97" t="s">
        <v>4</v>
      </c>
      <c r="F2164" s="97" t="s">
        <v>5</v>
      </c>
      <c r="G2164" s="99" t="s">
        <v>1288</v>
      </c>
      <c r="H2164" s="101">
        <v>43647</v>
      </c>
      <c r="I2164" s="101">
        <v>43748</v>
      </c>
      <c r="J2164" s="102" t="s">
        <v>6</v>
      </c>
      <c r="K2164" s="103" t="s">
        <v>7</v>
      </c>
      <c r="L2164" s="104" t="s">
        <v>8</v>
      </c>
      <c r="M2164" s="105">
        <v>0</v>
      </c>
      <c r="N2164" s="114">
        <v>7366.9</v>
      </c>
      <c r="O2164" s="103" t="s">
        <v>86</v>
      </c>
      <c r="P2164" s="101">
        <v>43748</v>
      </c>
      <c r="Q2164" s="103" t="s">
        <v>84</v>
      </c>
      <c r="R2164" s="106">
        <v>7366.9</v>
      </c>
      <c r="S2164" s="102"/>
      <c r="T2164" s="103"/>
      <c r="U2164" s="102" t="s">
        <v>11</v>
      </c>
      <c r="V2164" s="102" t="s">
        <v>12</v>
      </c>
      <c r="W2164" s="102" t="s">
        <v>13</v>
      </c>
      <c r="X2164" s="102" t="s">
        <v>14</v>
      </c>
      <c r="Y2164" s="113">
        <v>4340</v>
      </c>
      <c r="Z2164" s="113">
        <v>9351101</v>
      </c>
      <c r="AA2164" s="139">
        <v>1.695612677863225E-3</v>
      </c>
      <c r="AB2164" s="99" t="s">
        <v>2901</v>
      </c>
    </row>
    <row r="2165" spans="1:28" ht="15" customHeight="1" x14ac:dyDescent="0.25">
      <c r="A2165" s="97" t="s">
        <v>2062</v>
      </c>
      <c r="B2165" s="98">
        <v>0</v>
      </c>
      <c r="C2165" s="99" t="s">
        <v>1562</v>
      </c>
      <c r="D2165" s="99" t="s">
        <v>518</v>
      </c>
      <c r="E2165" s="97" t="s">
        <v>4</v>
      </c>
      <c r="F2165" s="100" t="s">
        <v>5</v>
      </c>
      <c r="G2165" s="97" t="s">
        <v>1287</v>
      </c>
      <c r="H2165" s="101">
        <v>43647</v>
      </c>
      <c r="I2165" s="101">
        <v>43746</v>
      </c>
      <c r="J2165" s="102" t="s">
        <v>6</v>
      </c>
      <c r="K2165" s="103" t="s">
        <v>179</v>
      </c>
      <c r="L2165" s="104" t="s">
        <v>180</v>
      </c>
      <c r="M2165" s="105">
        <v>0</v>
      </c>
      <c r="N2165" s="106">
        <v>31207.759999999998</v>
      </c>
      <c r="O2165" s="103" t="s">
        <v>193</v>
      </c>
      <c r="P2165" s="101">
        <v>43746</v>
      </c>
      <c r="Q2165" s="103" t="s">
        <v>10</v>
      </c>
      <c r="R2165" s="106">
        <v>31207.759999999998</v>
      </c>
      <c r="S2165" s="102"/>
      <c r="T2165" s="104"/>
      <c r="U2165" s="102" t="s">
        <v>11</v>
      </c>
      <c r="V2165" s="102" t="s">
        <v>12</v>
      </c>
      <c r="W2165" s="102" t="s">
        <v>13</v>
      </c>
      <c r="X2165" s="102" t="s">
        <v>14</v>
      </c>
      <c r="Y2165" s="108">
        <v>4400</v>
      </c>
      <c r="Z2165" s="108">
        <v>9351101</v>
      </c>
      <c r="AA2165" s="139">
        <v>3.9328360498965396E-2</v>
      </c>
      <c r="AB2165" s="115" t="s">
        <v>1512</v>
      </c>
    </row>
    <row r="2166" spans="1:28" ht="15" customHeight="1" x14ac:dyDescent="0.25">
      <c r="A2166" s="97" t="s">
        <v>2351</v>
      </c>
      <c r="B2166" s="98">
        <v>0</v>
      </c>
      <c r="C2166" s="99" t="s">
        <v>318</v>
      </c>
      <c r="D2166" s="99" t="s">
        <v>518</v>
      </c>
      <c r="E2166" s="97" t="s">
        <v>4</v>
      </c>
      <c r="F2166" s="100" t="s">
        <v>671</v>
      </c>
      <c r="G2166" s="97" t="s">
        <v>318</v>
      </c>
      <c r="H2166" s="101">
        <v>43887</v>
      </c>
      <c r="I2166" s="101">
        <v>44292</v>
      </c>
      <c r="J2166" s="102" t="s">
        <v>1051</v>
      </c>
      <c r="K2166" s="103"/>
      <c r="L2166" s="104" t="s">
        <v>685</v>
      </c>
      <c r="M2166" s="105">
        <v>0</v>
      </c>
      <c r="N2166" s="106">
        <v>12744.48</v>
      </c>
      <c r="O2166" s="103" t="s">
        <v>1087</v>
      </c>
      <c r="P2166" s="101">
        <v>44292</v>
      </c>
      <c r="Q2166" s="103" t="s">
        <v>2301</v>
      </c>
      <c r="R2166" s="106">
        <v>12744.48</v>
      </c>
      <c r="S2166" s="102"/>
      <c r="T2166" s="104"/>
      <c r="U2166" s="102" t="s">
        <v>11</v>
      </c>
      <c r="V2166" s="102" t="s">
        <v>12</v>
      </c>
      <c r="W2166" s="102" t="s">
        <v>13</v>
      </c>
      <c r="X2166" s="102" t="s">
        <v>14</v>
      </c>
      <c r="Y2166" s="108">
        <v>6250</v>
      </c>
      <c r="Z2166" s="108">
        <v>9351101</v>
      </c>
      <c r="AA2166" s="139">
        <v>2.8307881484535204E-2</v>
      </c>
      <c r="AB2166" s="115" t="s">
        <v>2666</v>
      </c>
    </row>
    <row r="2167" spans="1:28" ht="15" customHeight="1" x14ac:dyDescent="0.25">
      <c r="A2167" s="97" t="s">
        <v>2063</v>
      </c>
      <c r="B2167" s="98">
        <v>0</v>
      </c>
      <c r="C2167" s="99" t="s">
        <v>318</v>
      </c>
      <c r="D2167" s="99" t="s">
        <v>518</v>
      </c>
      <c r="E2167" s="97" t="s">
        <v>1043</v>
      </c>
      <c r="F2167" s="100" t="s">
        <v>334</v>
      </c>
      <c r="G2167" s="97" t="s">
        <v>318</v>
      </c>
      <c r="H2167" s="101">
        <v>43817</v>
      </c>
      <c r="I2167" s="101">
        <v>44293</v>
      </c>
      <c r="J2167" s="102" t="s">
        <v>1051</v>
      </c>
      <c r="K2167" s="103"/>
      <c r="L2167" s="104" t="s">
        <v>903</v>
      </c>
      <c r="M2167" s="105">
        <v>0</v>
      </c>
      <c r="N2167" s="106">
        <v>3502.75</v>
      </c>
      <c r="O2167" s="103" t="s">
        <v>483</v>
      </c>
      <c r="P2167" s="101">
        <v>44293</v>
      </c>
      <c r="Q2167" s="103" t="s">
        <v>2309</v>
      </c>
      <c r="R2167" s="106">
        <v>3502.75</v>
      </c>
      <c r="S2167" s="102"/>
      <c r="T2167" s="104"/>
      <c r="U2167" s="102" t="s">
        <v>11</v>
      </c>
      <c r="V2167" s="102" t="s">
        <v>12</v>
      </c>
      <c r="W2167" s="102" t="s">
        <v>13</v>
      </c>
      <c r="X2167" s="102" t="s">
        <v>14</v>
      </c>
      <c r="Y2167" s="108">
        <v>6150</v>
      </c>
      <c r="Z2167" s="108">
        <v>9351104</v>
      </c>
      <c r="AA2167" s="139">
        <v>0.53888461538461541</v>
      </c>
      <c r="AB2167" s="115" t="s">
        <v>949</v>
      </c>
    </row>
    <row r="2168" spans="1:28" ht="15" customHeight="1" x14ac:dyDescent="0.25">
      <c r="A2168" s="97" t="s">
        <v>2063</v>
      </c>
      <c r="B2168" s="98">
        <v>0</v>
      </c>
      <c r="C2168" s="99" t="s">
        <v>318</v>
      </c>
      <c r="D2168" s="99" t="s">
        <v>518</v>
      </c>
      <c r="E2168" s="97" t="s">
        <v>1043</v>
      </c>
      <c r="F2168" s="100" t="s">
        <v>334</v>
      </c>
      <c r="G2168" s="97" t="s">
        <v>318</v>
      </c>
      <c r="H2168" s="101">
        <v>43817</v>
      </c>
      <c r="I2168" s="101">
        <v>45278</v>
      </c>
      <c r="J2168" s="102" t="s">
        <v>2726</v>
      </c>
      <c r="K2168" s="103" t="s">
        <v>519</v>
      </c>
      <c r="L2168" s="104" t="s">
        <v>903</v>
      </c>
      <c r="M2168" s="105">
        <v>2997.25</v>
      </c>
      <c r="N2168" s="106">
        <v>2997.25</v>
      </c>
      <c r="O2168" s="103"/>
      <c r="P2168" s="101"/>
      <c r="Q2168" s="103"/>
      <c r="R2168" s="106">
        <v>0</v>
      </c>
      <c r="S2168" s="102"/>
      <c r="T2168" s="104"/>
      <c r="U2168" s="102" t="s">
        <v>11</v>
      </c>
      <c r="V2168" s="102" t="s">
        <v>12</v>
      </c>
      <c r="W2168" s="102" t="s">
        <v>13</v>
      </c>
      <c r="X2168" s="102" t="s">
        <v>14</v>
      </c>
      <c r="Y2168" s="108">
        <v>6150</v>
      </c>
      <c r="Z2168" s="108">
        <v>9351104</v>
      </c>
      <c r="AA2168" s="139">
        <v>0</v>
      </c>
      <c r="AB2168" s="115" t="s">
        <v>949</v>
      </c>
    </row>
    <row r="2169" spans="1:28" ht="15" customHeight="1" x14ac:dyDescent="0.25">
      <c r="A2169" s="97" t="s">
        <v>2064</v>
      </c>
      <c r="B2169" s="98">
        <v>0</v>
      </c>
      <c r="C2169" s="99" t="s">
        <v>1564</v>
      </c>
      <c r="D2169" s="99" t="s">
        <v>518</v>
      </c>
      <c r="E2169" s="97" t="s">
        <v>1043</v>
      </c>
      <c r="F2169" s="100" t="s">
        <v>468</v>
      </c>
      <c r="G2169" s="97" t="s">
        <v>469</v>
      </c>
      <c r="H2169" s="101">
        <v>43836</v>
      </c>
      <c r="I2169" s="101">
        <v>45118</v>
      </c>
      <c r="J2169" s="102" t="s">
        <v>2726</v>
      </c>
      <c r="K2169" s="103" t="s">
        <v>531</v>
      </c>
      <c r="L2169" s="104" t="s">
        <v>807</v>
      </c>
      <c r="M2169" s="105">
        <v>1200</v>
      </c>
      <c r="N2169" s="106">
        <v>1200</v>
      </c>
      <c r="O2169" s="103"/>
      <c r="P2169" s="101"/>
      <c r="Q2169" s="103"/>
      <c r="R2169" s="106">
        <v>0</v>
      </c>
      <c r="S2169" s="102"/>
      <c r="T2169" s="104"/>
      <c r="U2169" s="102" t="s">
        <v>11</v>
      </c>
      <c r="V2169" s="102" t="s">
        <v>12</v>
      </c>
      <c r="W2169" s="102" t="s">
        <v>13</v>
      </c>
      <c r="X2169" s="102" t="s">
        <v>14</v>
      </c>
      <c r="Y2169" s="108">
        <v>6281</v>
      </c>
      <c r="Z2169" s="108">
        <v>9351104</v>
      </c>
      <c r="AA2169" s="139">
        <v>0</v>
      </c>
      <c r="AB2169" s="115" t="s">
        <v>1005</v>
      </c>
    </row>
    <row r="2170" spans="1:28" ht="15" customHeight="1" x14ac:dyDescent="0.25">
      <c r="A2170" s="97" t="s">
        <v>2065</v>
      </c>
      <c r="B2170" s="98">
        <v>0</v>
      </c>
      <c r="C2170" s="99" t="s">
        <v>1566</v>
      </c>
      <c r="D2170" s="99" t="s">
        <v>1176</v>
      </c>
      <c r="E2170" s="97" t="s">
        <v>4</v>
      </c>
      <c r="F2170" s="100" t="s">
        <v>591</v>
      </c>
      <c r="G2170" s="97" t="s">
        <v>1231</v>
      </c>
      <c r="H2170" s="101">
        <v>44069</v>
      </c>
      <c r="I2170" s="101">
        <v>44124</v>
      </c>
      <c r="J2170" s="102" t="s">
        <v>1051</v>
      </c>
      <c r="K2170" s="103" t="s">
        <v>1177</v>
      </c>
      <c r="L2170" s="104" t="s">
        <v>1192</v>
      </c>
      <c r="M2170" s="105">
        <v>0</v>
      </c>
      <c r="N2170" s="106">
        <v>2700</v>
      </c>
      <c r="O2170" s="103" t="s">
        <v>1337</v>
      </c>
      <c r="P2170" s="101">
        <v>44124</v>
      </c>
      <c r="Q2170" s="103" t="s">
        <v>1335</v>
      </c>
      <c r="R2170" s="106">
        <v>2700</v>
      </c>
      <c r="S2170" s="102"/>
      <c r="T2170" s="104"/>
      <c r="U2170" s="102" t="s">
        <v>11</v>
      </c>
      <c r="V2170" s="102" t="s">
        <v>12</v>
      </c>
      <c r="W2170" s="102" t="s">
        <v>13</v>
      </c>
      <c r="X2170" s="102" t="s">
        <v>14</v>
      </c>
      <c r="Y2170" s="108">
        <v>5850</v>
      </c>
      <c r="Z2170" s="108">
        <v>7461101</v>
      </c>
      <c r="AA2170" s="139">
        <v>6.553398058252427E-2</v>
      </c>
      <c r="AB2170" s="115" t="s">
        <v>1226</v>
      </c>
    </row>
    <row r="2171" spans="1:28" ht="15" customHeight="1" x14ac:dyDescent="0.25">
      <c r="A2171" s="97" t="s">
        <v>2068</v>
      </c>
      <c r="B2171" s="98">
        <v>5</v>
      </c>
      <c r="C2171" s="99" t="s">
        <v>1562</v>
      </c>
      <c r="D2171" s="99" t="s">
        <v>326</v>
      </c>
      <c r="E2171" s="97" t="s">
        <v>4</v>
      </c>
      <c r="F2171" s="100" t="s">
        <v>5</v>
      </c>
      <c r="G2171" s="97" t="s">
        <v>1288</v>
      </c>
      <c r="H2171" s="101">
        <v>43647</v>
      </c>
      <c r="I2171" s="101">
        <v>43748</v>
      </c>
      <c r="J2171" s="102" t="s">
        <v>6</v>
      </c>
      <c r="K2171" s="103" t="s">
        <v>7</v>
      </c>
      <c r="L2171" s="104" t="s">
        <v>8</v>
      </c>
      <c r="M2171" s="105">
        <v>0</v>
      </c>
      <c r="N2171" s="106">
        <v>22124.25</v>
      </c>
      <c r="O2171" s="103" t="s">
        <v>53</v>
      </c>
      <c r="P2171" s="101">
        <v>43748</v>
      </c>
      <c r="Q2171" s="103" t="s">
        <v>25</v>
      </c>
      <c r="R2171" s="106">
        <v>22124.25</v>
      </c>
      <c r="S2171" s="102"/>
      <c r="T2171" s="104"/>
      <c r="U2171" s="102" t="s">
        <v>11</v>
      </c>
      <c r="V2171" s="102" t="s">
        <v>12</v>
      </c>
      <c r="W2171" s="102" t="s">
        <v>13</v>
      </c>
      <c r="X2171" s="102" t="s">
        <v>14</v>
      </c>
      <c r="Y2171" s="108">
        <v>4300</v>
      </c>
      <c r="Z2171" s="108">
        <v>9421101</v>
      </c>
      <c r="AA2171" s="139">
        <v>5.0922584517524953E-3</v>
      </c>
      <c r="AB2171" s="115" t="s">
        <v>2902</v>
      </c>
    </row>
    <row r="2172" spans="1:28" ht="15" customHeight="1" x14ac:dyDescent="0.25">
      <c r="A2172" s="97" t="s">
        <v>2068</v>
      </c>
      <c r="B2172" s="98">
        <v>5</v>
      </c>
      <c r="C2172" s="99" t="s">
        <v>1562</v>
      </c>
      <c r="D2172" s="99" t="s">
        <v>326</v>
      </c>
      <c r="E2172" s="97" t="s">
        <v>4</v>
      </c>
      <c r="F2172" s="100" t="s">
        <v>5</v>
      </c>
      <c r="G2172" s="97" t="s">
        <v>1288</v>
      </c>
      <c r="H2172" s="101">
        <v>43647</v>
      </c>
      <c r="I2172" s="101">
        <v>43748</v>
      </c>
      <c r="J2172" s="102" t="s">
        <v>6</v>
      </c>
      <c r="K2172" s="103" t="s">
        <v>7</v>
      </c>
      <c r="L2172" s="104" t="s">
        <v>8</v>
      </c>
      <c r="M2172" s="105">
        <v>0</v>
      </c>
      <c r="N2172" s="106">
        <v>506528.77</v>
      </c>
      <c r="O2172" s="103" t="s">
        <v>77</v>
      </c>
      <c r="P2172" s="101">
        <v>43748</v>
      </c>
      <c r="Q2172" s="103" t="s">
        <v>25</v>
      </c>
      <c r="R2172" s="106">
        <v>506528.77</v>
      </c>
      <c r="S2172" s="102"/>
      <c r="T2172" s="104"/>
      <c r="U2172" s="102" t="s">
        <v>11</v>
      </c>
      <c r="V2172" s="102" t="s">
        <v>12</v>
      </c>
      <c r="W2172" s="102" t="s">
        <v>13</v>
      </c>
      <c r="X2172" s="102" t="s">
        <v>14</v>
      </c>
      <c r="Y2172" s="108">
        <v>4300</v>
      </c>
      <c r="Z2172" s="108">
        <v>9421101</v>
      </c>
      <c r="AA2172" s="139">
        <v>0.11658589150313778</v>
      </c>
      <c r="AB2172" s="115" t="s">
        <v>2902</v>
      </c>
    </row>
    <row r="2173" spans="1:28" ht="15" customHeight="1" x14ac:dyDescent="0.25">
      <c r="A2173" s="97" t="s">
        <v>2068</v>
      </c>
      <c r="B2173" s="98">
        <v>5</v>
      </c>
      <c r="C2173" s="99" t="s">
        <v>1562</v>
      </c>
      <c r="D2173" s="99" t="s">
        <v>326</v>
      </c>
      <c r="E2173" s="97" t="s">
        <v>4</v>
      </c>
      <c r="F2173" s="100" t="s">
        <v>5</v>
      </c>
      <c r="G2173" s="97" t="s">
        <v>1288</v>
      </c>
      <c r="H2173" s="101">
        <v>43647</v>
      </c>
      <c r="I2173" s="101">
        <v>43748</v>
      </c>
      <c r="J2173" s="102" t="s">
        <v>6</v>
      </c>
      <c r="K2173" s="103" t="s">
        <v>7</v>
      </c>
      <c r="L2173" s="104" t="s">
        <v>8</v>
      </c>
      <c r="M2173" s="105">
        <v>0</v>
      </c>
      <c r="N2173" s="106">
        <v>171</v>
      </c>
      <c r="O2173" s="103" t="s">
        <v>53</v>
      </c>
      <c r="P2173" s="101">
        <v>43748</v>
      </c>
      <c r="Q2173" s="103" t="s">
        <v>25</v>
      </c>
      <c r="R2173" s="106">
        <v>171</v>
      </c>
      <c r="S2173" s="102"/>
      <c r="T2173" s="104"/>
      <c r="U2173" s="102" t="s">
        <v>11</v>
      </c>
      <c r="V2173" s="102" t="s">
        <v>12</v>
      </c>
      <c r="W2173" s="102" t="s">
        <v>13</v>
      </c>
      <c r="X2173" s="102" t="s">
        <v>14</v>
      </c>
      <c r="Y2173" s="108">
        <v>4340</v>
      </c>
      <c r="Z2173" s="108">
        <v>9421101</v>
      </c>
      <c r="AA2173" s="139">
        <v>3.9358450354234683E-5</v>
      </c>
      <c r="AB2173" s="115" t="s">
        <v>2902</v>
      </c>
    </row>
    <row r="2174" spans="1:28" ht="15" customHeight="1" x14ac:dyDescent="0.25">
      <c r="A2174" s="97" t="s">
        <v>2068</v>
      </c>
      <c r="B2174" s="98">
        <v>5</v>
      </c>
      <c r="C2174" s="99" t="s">
        <v>1562</v>
      </c>
      <c r="D2174" s="99" t="s">
        <v>326</v>
      </c>
      <c r="E2174" s="97" t="s">
        <v>4</v>
      </c>
      <c r="F2174" s="100" t="s">
        <v>5</v>
      </c>
      <c r="G2174" s="97" t="s">
        <v>1288</v>
      </c>
      <c r="H2174" s="101">
        <v>43647</v>
      </c>
      <c r="I2174" s="101">
        <v>43748</v>
      </c>
      <c r="J2174" s="102" t="s">
        <v>6</v>
      </c>
      <c r="K2174" s="103" t="s">
        <v>7</v>
      </c>
      <c r="L2174" s="104" t="s">
        <v>8</v>
      </c>
      <c r="M2174" s="105">
        <v>0</v>
      </c>
      <c r="N2174" s="106">
        <v>85.5</v>
      </c>
      <c r="O2174" s="103" t="s">
        <v>53</v>
      </c>
      <c r="P2174" s="101">
        <v>43748</v>
      </c>
      <c r="Q2174" s="103" t="s">
        <v>25</v>
      </c>
      <c r="R2174" s="106">
        <v>85.5</v>
      </c>
      <c r="S2174" s="102"/>
      <c r="T2174" s="104"/>
      <c r="U2174" s="102" t="s">
        <v>11</v>
      </c>
      <c r="V2174" s="102" t="s">
        <v>12</v>
      </c>
      <c r="W2174" s="102" t="s">
        <v>13</v>
      </c>
      <c r="X2174" s="102" t="s">
        <v>14</v>
      </c>
      <c r="Y2174" s="108">
        <v>4340</v>
      </c>
      <c r="Z2174" s="108">
        <v>9421101</v>
      </c>
      <c r="AA2174" s="139">
        <v>1.9679225177117342E-5</v>
      </c>
      <c r="AB2174" s="115" t="s">
        <v>2902</v>
      </c>
    </row>
    <row r="2175" spans="1:28" ht="15" customHeight="1" x14ac:dyDescent="0.25">
      <c r="A2175" s="97" t="s">
        <v>2068</v>
      </c>
      <c r="B2175" s="98">
        <v>5</v>
      </c>
      <c r="C2175" s="99" t="s">
        <v>1562</v>
      </c>
      <c r="D2175" s="97" t="s">
        <v>326</v>
      </c>
      <c r="E2175" s="97" t="s">
        <v>4</v>
      </c>
      <c r="F2175" s="100" t="s">
        <v>5</v>
      </c>
      <c r="G2175" s="97" t="s">
        <v>1288</v>
      </c>
      <c r="H2175" s="101">
        <v>43647</v>
      </c>
      <c r="I2175" s="101">
        <v>43748</v>
      </c>
      <c r="J2175" s="102" t="s">
        <v>6</v>
      </c>
      <c r="K2175" s="103" t="s">
        <v>7</v>
      </c>
      <c r="L2175" s="104" t="s">
        <v>8</v>
      </c>
      <c r="M2175" s="105">
        <v>0</v>
      </c>
      <c r="N2175" s="106">
        <v>285</v>
      </c>
      <c r="O2175" s="103" t="s">
        <v>53</v>
      </c>
      <c r="P2175" s="101">
        <v>43748</v>
      </c>
      <c r="Q2175" s="103" t="s">
        <v>25</v>
      </c>
      <c r="R2175" s="106">
        <v>285</v>
      </c>
      <c r="S2175" s="102"/>
      <c r="T2175" s="104"/>
      <c r="U2175" s="102" t="s">
        <v>11</v>
      </c>
      <c r="V2175" s="102" t="s">
        <v>12</v>
      </c>
      <c r="W2175" s="102" t="s">
        <v>13</v>
      </c>
      <c r="X2175" s="102" t="s">
        <v>14</v>
      </c>
      <c r="Y2175" s="108">
        <v>4340</v>
      </c>
      <c r="Z2175" s="108">
        <v>9421101</v>
      </c>
      <c r="AA2175" s="139">
        <v>6.5597417257057806E-5</v>
      </c>
      <c r="AB2175" s="99" t="s">
        <v>2902</v>
      </c>
    </row>
    <row r="2176" spans="1:28" ht="15" customHeight="1" x14ac:dyDescent="0.25">
      <c r="A2176" s="97" t="s">
        <v>2068</v>
      </c>
      <c r="B2176" s="98">
        <v>5</v>
      </c>
      <c r="C2176" s="99" t="s">
        <v>1562</v>
      </c>
      <c r="D2176" s="97" t="s">
        <v>326</v>
      </c>
      <c r="E2176" s="97" t="s">
        <v>4</v>
      </c>
      <c r="F2176" s="100" t="s">
        <v>5</v>
      </c>
      <c r="G2176" s="97" t="s">
        <v>1288</v>
      </c>
      <c r="H2176" s="101">
        <v>43647</v>
      </c>
      <c r="I2176" s="101">
        <v>43748</v>
      </c>
      <c r="J2176" s="102" t="s">
        <v>6</v>
      </c>
      <c r="K2176" s="103" t="s">
        <v>7</v>
      </c>
      <c r="L2176" s="104" t="s">
        <v>8</v>
      </c>
      <c r="M2176" s="105">
        <v>0</v>
      </c>
      <c r="N2176" s="106">
        <v>541.5</v>
      </c>
      <c r="O2176" s="103" t="s">
        <v>53</v>
      </c>
      <c r="P2176" s="101">
        <v>43748</v>
      </c>
      <c r="Q2176" s="103" t="s">
        <v>25</v>
      </c>
      <c r="R2176" s="106">
        <v>541.5</v>
      </c>
      <c r="S2176" s="102"/>
      <c r="T2176" s="104"/>
      <c r="U2176" s="102" t="s">
        <v>11</v>
      </c>
      <c r="V2176" s="102" t="s">
        <v>12</v>
      </c>
      <c r="W2176" s="102" t="s">
        <v>13</v>
      </c>
      <c r="X2176" s="102" t="s">
        <v>14</v>
      </c>
      <c r="Y2176" s="108">
        <v>4340</v>
      </c>
      <c r="Z2176" s="108">
        <v>9421101</v>
      </c>
      <c r="AA2176" s="139">
        <v>1.2463509278840982E-4</v>
      </c>
      <c r="AB2176" s="99" t="s">
        <v>2902</v>
      </c>
    </row>
    <row r="2177" spans="1:28" ht="15" customHeight="1" x14ac:dyDescent="0.25">
      <c r="A2177" s="97" t="s">
        <v>2068</v>
      </c>
      <c r="B2177" s="98">
        <v>5</v>
      </c>
      <c r="C2177" s="99" t="s">
        <v>1562</v>
      </c>
      <c r="D2177" s="97" t="s">
        <v>326</v>
      </c>
      <c r="E2177" s="97" t="s">
        <v>4</v>
      </c>
      <c r="F2177" s="100" t="s">
        <v>5</v>
      </c>
      <c r="G2177" s="97" t="s">
        <v>1288</v>
      </c>
      <c r="H2177" s="101">
        <v>43647</v>
      </c>
      <c r="I2177" s="101">
        <v>43748</v>
      </c>
      <c r="J2177" s="102" t="s">
        <v>6</v>
      </c>
      <c r="K2177" s="103" t="s">
        <v>7</v>
      </c>
      <c r="L2177" s="104" t="s">
        <v>8</v>
      </c>
      <c r="M2177" s="105">
        <v>0</v>
      </c>
      <c r="N2177" s="106">
        <v>663.48</v>
      </c>
      <c r="O2177" s="103" t="s">
        <v>53</v>
      </c>
      <c r="P2177" s="101">
        <v>43748</v>
      </c>
      <c r="Q2177" s="103" t="s">
        <v>25</v>
      </c>
      <c r="R2177" s="106">
        <v>663.48</v>
      </c>
      <c r="S2177" s="102"/>
      <c r="T2177" s="104"/>
      <c r="U2177" s="102" t="s">
        <v>11</v>
      </c>
      <c r="V2177" s="102" t="s">
        <v>12</v>
      </c>
      <c r="W2177" s="102" t="s">
        <v>13</v>
      </c>
      <c r="X2177" s="102" t="s">
        <v>14</v>
      </c>
      <c r="Y2177" s="108">
        <v>4340</v>
      </c>
      <c r="Z2177" s="108">
        <v>9421101</v>
      </c>
      <c r="AA2177" s="139">
        <v>1.5271078737443057E-4</v>
      </c>
      <c r="AB2177" s="99" t="s">
        <v>2902</v>
      </c>
    </row>
    <row r="2178" spans="1:28" ht="15" customHeight="1" x14ac:dyDescent="0.25">
      <c r="A2178" s="97" t="s">
        <v>2068</v>
      </c>
      <c r="B2178" s="98">
        <v>5</v>
      </c>
      <c r="C2178" s="99" t="s">
        <v>1562</v>
      </c>
      <c r="D2178" s="97" t="s">
        <v>326</v>
      </c>
      <c r="E2178" s="97" t="s">
        <v>4</v>
      </c>
      <c r="F2178" s="100" t="s">
        <v>5</v>
      </c>
      <c r="G2178" s="97" t="s">
        <v>1288</v>
      </c>
      <c r="H2178" s="101">
        <v>43647</v>
      </c>
      <c r="I2178" s="101">
        <v>43748</v>
      </c>
      <c r="J2178" s="102" t="s">
        <v>6</v>
      </c>
      <c r="K2178" s="103" t="s">
        <v>7</v>
      </c>
      <c r="L2178" s="104" t="s">
        <v>8</v>
      </c>
      <c r="M2178" s="105">
        <v>0</v>
      </c>
      <c r="N2178" s="106">
        <v>1825.71</v>
      </c>
      <c r="O2178" s="103" t="s">
        <v>53</v>
      </c>
      <c r="P2178" s="101">
        <v>43748</v>
      </c>
      <c r="Q2178" s="103" t="s">
        <v>25</v>
      </c>
      <c r="R2178" s="106">
        <v>1825.71</v>
      </c>
      <c r="S2178" s="102"/>
      <c r="T2178" s="104"/>
      <c r="U2178" s="102" t="s">
        <v>11</v>
      </c>
      <c r="V2178" s="102" t="s">
        <v>12</v>
      </c>
      <c r="W2178" s="102" t="s">
        <v>13</v>
      </c>
      <c r="X2178" s="102" t="s">
        <v>14</v>
      </c>
      <c r="Y2178" s="108">
        <v>4340</v>
      </c>
      <c r="Z2178" s="108">
        <v>9421101</v>
      </c>
      <c r="AA2178" s="139">
        <v>4.2021705494871232E-4</v>
      </c>
      <c r="AB2178" s="99" t="s">
        <v>2902</v>
      </c>
    </row>
    <row r="2179" spans="1:28" ht="15" customHeight="1" x14ac:dyDescent="0.25">
      <c r="A2179" s="97" t="s">
        <v>2068</v>
      </c>
      <c r="B2179" s="98">
        <v>5</v>
      </c>
      <c r="C2179" s="99" t="s">
        <v>1562</v>
      </c>
      <c r="D2179" s="97" t="s">
        <v>326</v>
      </c>
      <c r="E2179" s="97" t="s">
        <v>4</v>
      </c>
      <c r="F2179" s="100" t="s">
        <v>5</v>
      </c>
      <c r="G2179" s="97" t="s">
        <v>1288</v>
      </c>
      <c r="H2179" s="101">
        <v>43647</v>
      </c>
      <c r="I2179" s="101">
        <v>43748</v>
      </c>
      <c r="J2179" s="102" t="s">
        <v>6</v>
      </c>
      <c r="K2179" s="103" t="s">
        <v>7</v>
      </c>
      <c r="L2179" s="104" t="s">
        <v>8</v>
      </c>
      <c r="M2179" s="105">
        <v>0</v>
      </c>
      <c r="N2179" s="106">
        <v>1957.5</v>
      </c>
      <c r="O2179" s="103" t="s">
        <v>77</v>
      </c>
      <c r="P2179" s="101">
        <v>43748</v>
      </c>
      <c r="Q2179" s="103" t="s">
        <v>25</v>
      </c>
      <c r="R2179" s="106">
        <v>1957.5</v>
      </c>
      <c r="S2179" s="102"/>
      <c r="T2179" s="104"/>
      <c r="U2179" s="102" t="s">
        <v>11</v>
      </c>
      <c r="V2179" s="102" t="s">
        <v>12</v>
      </c>
      <c r="W2179" s="102" t="s">
        <v>13</v>
      </c>
      <c r="X2179" s="102" t="s">
        <v>14</v>
      </c>
      <c r="Y2179" s="108">
        <v>4340</v>
      </c>
      <c r="Z2179" s="108">
        <v>9421101</v>
      </c>
      <c r="AA2179" s="139">
        <v>4.5055068168663387E-4</v>
      </c>
      <c r="AB2179" s="99" t="s">
        <v>2902</v>
      </c>
    </row>
    <row r="2180" spans="1:28" ht="15" customHeight="1" x14ac:dyDescent="0.25">
      <c r="A2180" s="97" t="s">
        <v>2068</v>
      </c>
      <c r="B2180" s="98">
        <v>5</v>
      </c>
      <c r="C2180" s="99" t="s">
        <v>1562</v>
      </c>
      <c r="D2180" s="97" t="s">
        <v>326</v>
      </c>
      <c r="E2180" s="97" t="s">
        <v>4</v>
      </c>
      <c r="F2180" s="100" t="s">
        <v>5</v>
      </c>
      <c r="G2180" s="97" t="s">
        <v>1288</v>
      </c>
      <c r="H2180" s="101">
        <v>43647</v>
      </c>
      <c r="I2180" s="101">
        <v>43748</v>
      </c>
      <c r="J2180" s="102" t="s">
        <v>6</v>
      </c>
      <c r="K2180" s="103" t="s">
        <v>7</v>
      </c>
      <c r="L2180" s="104" t="s">
        <v>8</v>
      </c>
      <c r="M2180" s="105">
        <v>0</v>
      </c>
      <c r="N2180" s="106">
        <v>3915</v>
      </c>
      <c r="O2180" s="103" t="s">
        <v>77</v>
      </c>
      <c r="P2180" s="101">
        <v>43748</v>
      </c>
      <c r="Q2180" s="103" t="s">
        <v>25</v>
      </c>
      <c r="R2180" s="106">
        <v>3915</v>
      </c>
      <c r="S2180" s="102"/>
      <c r="T2180" s="104"/>
      <c r="U2180" s="102" t="s">
        <v>11</v>
      </c>
      <c r="V2180" s="102" t="s">
        <v>12</v>
      </c>
      <c r="W2180" s="102" t="s">
        <v>13</v>
      </c>
      <c r="X2180" s="102" t="s">
        <v>14</v>
      </c>
      <c r="Y2180" s="108">
        <v>4340</v>
      </c>
      <c r="Z2180" s="108">
        <v>9421101</v>
      </c>
      <c r="AA2180" s="139">
        <v>9.0110136337326775E-4</v>
      </c>
      <c r="AB2180" s="99" t="s">
        <v>2902</v>
      </c>
    </row>
    <row r="2181" spans="1:28" ht="15" customHeight="1" x14ac:dyDescent="0.25">
      <c r="A2181" s="97" t="s">
        <v>2068</v>
      </c>
      <c r="B2181" s="98">
        <v>5</v>
      </c>
      <c r="C2181" s="99" t="s">
        <v>1562</v>
      </c>
      <c r="D2181" s="97" t="s">
        <v>326</v>
      </c>
      <c r="E2181" s="97" t="s">
        <v>4</v>
      </c>
      <c r="F2181" s="100" t="s">
        <v>5</v>
      </c>
      <c r="G2181" s="97" t="s">
        <v>1288</v>
      </c>
      <c r="H2181" s="101">
        <v>43647</v>
      </c>
      <c r="I2181" s="101">
        <v>43748</v>
      </c>
      <c r="J2181" s="102" t="s">
        <v>6</v>
      </c>
      <c r="K2181" s="103" t="s">
        <v>7</v>
      </c>
      <c r="L2181" s="104" t="s">
        <v>8</v>
      </c>
      <c r="M2181" s="105">
        <v>0</v>
      </c>
      <c r="N2181" s="106">
        <v>6525</v>
      </c>
      <c r="O2181" s="103" t="s">
        <v>77</v>
      </c>
      <c r="P2181" s="101">
        <v>43748</v>
      </c>
      <c r="Q2181" s="103" t="s">
        <v>25</v>
      </c>
      <c r="R2181" s="106">
        <v>6525</v>
      </c>
      <c r="S2181" s="102"/>
      <c r="T2181" s="104"/>
      <c r="U2181" s="102" t="s">
        <v>11</v>
      </c>
      <c r="V2181" s="102" t="s">
        <v>12</v>
      </c>
      <c r="W2181" s="102" t="s">
        <v>13</v>
      </c>
      <c r="X2181" s="102" t="s">
        <v>14</v>
      </c>
      <c r="Y2181" s="108">
        <v>4340</v>
      </c>
      <c r="Z2181" s="108">
        <v>9421101</v>
      </c>
      <c r="AA2181" s="139">
        <v>1.501835605622113E-3</v>
      </c>
      <c r="AB2181" s="99" t="s">
        <v>2902</v>
      </c>
    </row>
    <row r="2182" spans="1:28" ht="15" customHeight="1" x14ac:dyDescent="0.25">
      <c r="A2182" s="97" t="s">
        <v>2068</v>
      </c>
      <c r="B2182" s="98">
        <v>5</v>
      </c>
      <c r="C2182" s="99" t="s">
        <v>1562</v>
      </c>
      <c r="D2182" s="97" t="s">
        <v>326</v>
      </c>
      <c r="E2182" s="97" t="s">
        <v>4</v>
      </c>
      <c r="F2182" s="100" t="s">
        <v>5</v>
      </c>
      <c r="G2182" s="97" t="s">
        <v>1288</v>
      </c>
      <c r="H2182" s="101">
        <v>43647</v>
      </c>
      <c r="I2182" s="101">
        <v>43748</v>
      </c>
      <c r="J2182" s="102" t="s">
        <v>6</v>
      </c>
      <c r="K2182" s="103" t="s">
        <v>7</v>
      </c>
      <c r="L2182" s="104" t="s">
        <v>8</v>
      </c>
      <c r="M2182" s="105">
        <v>0</v>
      </c>
      <c r="N2182" s="106">
        <v>12397.5</v>
      </c>
      <c r="O2182" s="103" t="s">
        <v>77</v>
      </c>
      <c r="P2182" s="101">
        <v>43748</v>
      </c>
      <c r="Q2182" s="103" t="s">
        <v>25</v>
      </c>
      <c r="R2182" s="106">
        <v>12397.5</v>
      </c>
      <c r="S2182" s="102"/>
      <c r="T2182" s="104"/>
      <c r="U2182" s="102" t="s">
        <v>11</v>
      </c>
      <c r="V2182" s="102" t="s">
        <v>12</v>
      </c>
      <c r="W2182" s="102" t="s">
        <v>13</v>
      </c>
      <c r="X2182" s="102" t="s">
        <v>14</v>
      </c>
      <c r="Y2182" s="108">
        <v>4340</v>
      </c>
      <c r="Z2182" s="108">
        <v>9421101</v>
      </c>
      <c r="AA2182" s="139">
        <v>2.8534876506820148E-3</v>
      </c>
      <c r="AB2182" s="99" t="s">
        <v>2902</v>
      </c>
    </row>
    <row r="2183" spans="1:28" ht="15" customHeight="1" x14ac:dyDescent="0.25">
      <c r="A2183" s="97" t="s">
        <v>2068</v>
      </c>
      <c r="B2183" s="98">
        <v>5</v>
      </c>
      <c r="C2183" s="99" t="s">
        <v>1562</v>
      </c>
      <c r="D2183" s="97" t="s">
        <v>326</v>
      </c>
      <c r="E2183" s="97" t="s">
        <v>4</v>
      </c>
      <c r="F2183" s="100" t="s">
        <v>5</v>
      </c>
      <c r="G2183" s="97" t="s">
        <v>1288</v>
      </c>
      <c r="H2183" s="101">
        <v>43647</v>
      </c>
      <c r="I2183" s="101">
        <v>43748</v>
      </c>
      <c r="J2183" s="102" t="s">
        <v>6</v>
      </c>
      <c r="K2183" s="103" t="s">
        <v>7</v>
      </c>
      <c r="L2183" s="104" t="s">
        <v>8</v>
      </c>
      <c r="M2183" s="105">
        <v>0</v>
      </c>
      <c r="N2183" s="106">
        <v>15190.2</v>
      </c>
      <c r="O2183" s="103" t="s">
        <v>77</v>
      </c>
      <c r="P2183" s="101">
        <v>43748</v>
      </c>
      <c r="Q2183" s="103" t="s">
        <v>25</v>
      </c>
      <c r="R2183" s="106">
        <v>15190.2</v>
      </c>
      <c r="S2183" s="102"/>
      <c r="T2183" s="104"/>
      <c r="U2183" s="102" t="s">
        <v>11</v>
      </c>
      <c r="V2183" s="102" t="s">
        <v>12</v>
      </c>
      <c r="W2183" s="102" t="s">
        <v>13</v>
      </c>
      <c r="X2183" s="102" t="s">
        <v>14</v>
      </c>
      <c r="Y2183" s="108">
        <v>4340</v>
      </c>
      <c r="Z2183" s="108">
        <v>9421101</v>
      </c>
      <c r="AA2183" s="139">
        <v>3.496273289888279E-3</v>
      </c>
      <c r="AB2183" s="99" t="s">
        <v>2902</v>
      </c>
    </row>
    <row r="2184" spans="1:28" ht="15" customHeight="1" x14ac:dyDescent="0.25">
      <c r="A2184" s="97" t="s">
        <v>2068</v>
      </c>
      <c r="B2184" s="98">
        <v>5</v>
      </c>
      <c r="C2184" s="99" t="s">
        <v>1562</v>
      </c>
      <c r="D2184" s="97" t="s">
        <v>326</v>
      </c>
      <c r="E2184" s="97" t="s">
        <v>4</v>
      </c>
      <c r="F2184" s="100" t="s">
        <v>5</v>
      </c>
      <c r="G2184" s="97" t="s">
        <v>1288</v>
      </c>
      <c r="H2184" s="101">
        <v>43647</v>
      </c>
      <c r="I2184" s="101">
        <v>43748</v>
      </c>
      <c r="J2184" s="102" t="s">
        <v>6</v>
      </c>
      <c r="K2184" s="103" t="s">
        <v>7</v>
      </c>
      <c r="L2184" s="104" t="s">
        <v>8</v>
      </c>
      <c r="M2184" s="105">
        <v>0</v>
      </c>
      <c r="N2184" s="106">
        <v>41799.15</v>
      </c>
      <c r="O2184" s="103" t="s">
        <v>77</v>
      </c>
      <c r="P2184" s="101">
        <v>43748</v>
      </c>
      <c r="Q2184" s="103" t="s">
        <v>25</v>
      </c>
      <c r="R2184" s="106">
        <v>41799.15</v>
      </c>
      <c r="S2184" s="102"/>
      <c r="T2184" s="104"/>
      <c r="U2184" s="102" t="s">
        <v>11</v>
      </c>
      <c r="V2184" s="102" t="s">
        <v>12</v>
      </c>
      <c r="W2184" s="102" t="s">
        <v>13</v>
      </c>
      <c r="X2184" s="102" t="s">
        <v>14</v>
      </c>
      <c r="Y2184" s="108">
        <v>4340</v>
      </c>
      <c r="Z2184" s="108">
        <v>9421101</v>
      </c>
      <c r="AA2184" s="139">
        <v>9.6207588896152565E-3</v>
      </c>
      <c r="AB2184" s="99" t="s">
        <v>2902</v>
      </c>
    </row>
    <row r="2185" spans="1:28" ht="15" customHeight="1" x14ac:dyDescent="0.25">
      <c r="A2185" s="97" t="s">
        <v>2068</v>
      </c>
      <c r="B2185" s="98">
        <v>5</v>
      </c>
      <c r="C2185" s="99" t="s">
        <v>1562</v>
      </c>
      <c r="D2185" s="97" t="s">
        <v>326</v>
      </c>
      <c r="E2185" s="97" t="s">
        <v>4</v>
      </c>
      <c r="F2185" s="100" t="s">
        <v>5</v>
      </c>
      <c r="G2185" s="97" t="s">
        <v>1288</v>
      </c>
      <c r="H2185" s="101">
        <v>43647</v>
      </c>
      <c r="I2185" s="101">
        <v>43759</v>
      </c>
      <c r="J2185" s="102" t="s">
        <v>6</v>
      </c>
      <c r="K2185" s="103" t="s">
        <v>7</v>
      </c>
      <c r="L2185" s="104" t="s">
        <v>8</v>
      </c>
      <c r="M2185" s="105">
        <v>0</v>
      </c>
      <c r="N2185" s="106">
        <v>3881.45</v>
      </c>
      <c r="O2185" s="103" t="s">
        <v>96</v>
      </c>
      <c r="P2185" s="101">
        <v>43759</v>
      </c>
      <c r="Q2185" s="103" t="s">
        <v>88</v>
      </c>
      <c r="R2185" s="106">
        <v>3881.45</v>
      </c>
      <c r="S2185" s="102"/>
      <c r="T2185" s="104"/>
      <c r="U2185" s="102" t="s">
        <v>11</v>
      </c>
      <c r="V2185" s="102" t="s">
        <v>12</v>
      </c>
      <c r="W2185" s="102" t="s">
        <v>13</v>
      </c>
      <c r="X2185" s="102" t="s">
        <v>14</v>
      </c>
      <c r="Y2185" s="108">
        <v>4300</v>
      </c>
      <c r="Z2185" s="108">
        <v>9421101</v>
      </c>
      <c r="AA2185" s="139">
        <v>8.9337928144704213E-4</v>
      </c>
      <c r="AB2185" s="99" t="s">
        <v>2902</v>
      </c>
    </row>
    <row r="2186" spans="1:28" ht="15" customHeight="1" x14ac:dyDescent="0.25">
      <c r="A2186" s="97" t="s">
        <v>2068</v>
      </c>
      <c r="B2186" s="98">
        <v>5</v>
      </c>
      <c r="C2186" s="99" t="s">
        <v>1562</v>
      </c>
      <c r="D2186" s="97" t="s">
        <v>326</v>
      </c>
      <c r="E2186" s="97" t="s">
        <v>4</v>
      </c>
      <c r="F2186" s="100" t="s">
        <v>5</v>
      </c>
      <c r="G2186" s="97" t="s">
        <v>1288</v>
      </c>
      <c r="H2186" s="101">
        <v>43647</v>
      </c>
      <c r="I2186" s="101">
        <v>43759</v>
      </c>
      <c r="J2186" s="102" t="s">
        <v>6</v>
      </c>
      <c r="K2186" s="103" t="s">
        <v>7</v>
      </c>
      <c r="L2186" s="104" t="s">
        <v>8</v>
      </c>
      <c r="M2186" s="105">
        <v>0</v>
      </c>
      <c r="N2186" s="106">
        <v>116.4</v>
      </c>
      <c r="O2186" s="103" t="s">
        <v>96</v>
      </c>
      <c r="P2186" s="101">
        <v>43759</v>
      </c>
      <c r="Q2186" s="103" t="s">
        <v>88</v>
      </c>
      <c r="R2186" s="106">
        <v>116.4</v>
      </c>
      <c r="S2186" s="102"/>
      <c r="T2186" s="104"/>
      <c r="U2186" s="102" t="s">
        <v>11</v>
      </c>
      <c r="V2186" s="102" t="s">
        <v>12</v>
      </c>
      <c r="W2186" s="102" t="s">
        <v>13</v>
      </c>
      <c r="X2186" s="102" t="s">
        <v>14</v>
      </c>
      <c r="Y2186" s="108">
        <v>4340</v>
      </c>
      <c r="Z2186" s="108">
        <v>9421101</v>
      </c>
      <c r="AA2186" s="139">
        <v>2.6791366206040452E-5</v>
      </c>
      <c r="AB2186" s="99" t="s">
        <v>2902</v>
      </c>
    </row>
    <row r="2187" spans="1:28" ht="15" customHeight="1" x14ac:dyDescent="0.25">
      <c r="A2187" s="97" t="s">
        <v>2068</v>
      </c>
      <c r="B2187" s="98">
        <v>5</v>
      </c>
      <c r="C2187" s="99" t="s">
        <v>1562</v>
      </c>
      <c r="D2187" s="97" t="s">
        <v>326</v>
      </c>
      <c r="E2187" s="97" t="s">
        <v>4</v>
      </c>
      <c r="F2187" s="100" t="s">
        <v>5</v>
      </c>
      <c r="G2187" s="97" t="s">
        <v>1288</v>
      </c>
      <c r="H2187" s="101">
        <v>43647</v>
      </c>
      <c r="I2187" s="101">
        <v>43759</v>
      </c>
      <c r="J2187" s="102" t="s">
        <v>6</v>
      </c>
      <c r="K2187" s="103" t="s">
        <v>7</v>
      </c>
      <c r="L2187" s="104" t="s">
        <v>8</v>
      </c>
      <c r="M2187" s="105">
        <v>0</v>
      </c>
      <c r="N2187" s="106">
        <v>95</v>
      </c>
      <c r="O2187" s="103" t="s">
        <v>96</v>
      </c>
      <c r="P2187" s="101">
        <v>43759</v>
      </c>
      <c r="Q2187" s="103" t="s">
        <v>88</v>
      </c>
      <c r="R2187" s="106">
        <v>95</v>
      </c>
      <c r="S2187" s="102"/>
      <c r="T2187" s="104"/>
      <c r="U2187" s="102" t="s">
        <v>11</v>
      </c>
      <c r="V2187" s="102" t="s">
        <v>12</v>
      </c>
      <c r="W2187" s="102" t="s">
        <v>13</v>
      </c>
      <c r="X2187" s="102" t="s">
        <v>14</v>
      </c>
      <c r="Y2187" s="108">
        <v>4340</v>
      </c>
      <c r="Z2187" s="108">
        <v>9421101</v>
      </c>
      <c r="AA2187" s="139">
        <v>2.1865805752352601E-5</v>
      </c>
      <c r="AB2187" s="99" t="s">
        <v>2902</v>
      </c>
    </row>
    <row r="2188" spans="1:28" ht="15" customHeight="1" x14ac:dyDescent="0.25">
      <c r="A2188" s="97" t="s">
        <v>2068</v>
      </c>
      <c r="B2188" s="98">
        <v>5</v>
      </c>
      <c r="C2188" s="99" t="s">
        <v>1562</v>
      </c>
      <c r="D2188" s="97" t="s">
        <v>326</v>
      </c>
      <c r="E2188" s="97" t="s">
        <v>4</v>
      </c>
      <c r="F2188" s="100" t="s">
        <v>5</v>
      </c>
      <c r="G2188" s="97" t="s">
        <v>1288</v>
      </c>
      <c r="H2188" s="101">
        <v>43647</v>
      </c>
      <c r="I2188" s="101">
        <v>43759</v>
      </c>
      <c r="J2188" s="102" t="s">
        <v>6</v>
      </c>
      <c r="K2188" s="103" t="s">
        <v>7</v>
      </c>
      <c r="L2188" s="104" t="s">
        <v>8</v>
      </c>
      <c r="M2188" s="105">
        <v>0</v>
      </c>
      <c r="N2188" s="106">
        <v>50</v>
      </c>
      <c r="O2188" s="103" t="s">
        <v>96</v>
      </c>
      <c r="P2188" s="101">
        <v>43759</v>
      </c>
      <c r="Q2188" s="103" t="s">
        <v>88</v>
      </c>
      <c r="R2188" s="106">
        <v>50</v>
      </c>
      <c r="S2188" s="102"/>
      <c r="T2188" s="104"/>
      <c r="U2188" s="102" t="s">
        <v>11</v>
      </c>
      <c r="V2188" s="102" t="s">
        <v>12</v>
      </c>
      <c r="W2188" s="102" t="s">
        <v>13</v>
      </c>
      <c r="X2188" s="102" t="s">
        <v>14</v>
      </c>
      <c r="Y2188" s="108">
        <v>4340</v>
      </c>
      <c r="Z2188" s="108">
        <v>9421101</v>
      </c>
      <c r="AA2188" s="139">
        <v>1.1508318817027685E-5</v>
      </c>
      <c r="AB2188" s="99" t="s">
        <v>2902</v>
      </c>
    </row>
    <row r="2189" spans="1:28" ht="15" customHeight="1" x14ac:dyDescent="0.25">
      <c r="A2189" s="97" t="s">
        <v>2068</v>
      </c>
      <c r="B2189" s="98">
        <v>5</v>
      </c>
      <c r="C2189" s="99" t="s">
        <v>1562</v>
      </c>
      <c r="D2189" s="97" t="s">
        <v>326</v>
      </c>
      <c r="E2189" s="97" t="s">
        <v>4</v>
      </c>
      <c r="F2189" s="100" t="s">
        <v>5</v>
      </c>
      <c r="G2189" s="97" t="s">
        <v>1288</v>
      </c>
      <c r="H2189" s="101">
        <v>43647</v>
      </c>
      <c r="I2189" s="101">
        <v>43759</v>
      </c>
      <c r="J2189" s="102" t="s">
        <v>6</v>
      </c>
      <c r="K2189" s="103" t="s">
        <v>7</v>
      </c>
      <c r="L2189" s="104" t="s">
        <v>8</v>
      </c>
      <c r="M2189" s="105">
        <v>0</v>
      </c>
      <c r="N2189" s="106">
        <v>30</v>
      </c>
      <c r="O2189" s="103" t="s">
        <v>96</v>
      </c>
      <c r="P2189" s="101">
        <v>43759</v>
      </c>
      <c r="Q2189" s="103" t="s">
        <v>88</v>
      </c>
      <c r="R2189" s="106">
        <v>30</v>
      </c>
      <c r="S2189" s="102"/>
      <c r="T2189" s="104"/>
      <c r="U2189" s="102" t="s">
        <v>11</v>
      </c>
      <c r="V2189" s="102" t="s">
        <v>12</v>
      </c>
      <c r="W2189" s="102" t="s">
        <v>13</v>
      </c>
      <c r="X2189" s="102" t="s">
        <v>14</v>
      </c>
      <c r="Y2189" s="108">
        <v>4340</v>
      </c>
      <c r="Z2189" s="108">
        <v>9421101</v>
      </c>
      <c r="AA2189" s="139">
        <v>6.9049912902166112E-6</v>
      </c>
      <c r="AB2189" s="99" t="s">
        <v>2902</v>
      </c>
    </row>
    <row r="2190" spans="1:28" ht="15" customHeight="1" x14ac:dyDescent="0.25">
      <c r="A2190" s="97" t="s">
        <v>2068</v>
      </c>
      <c r="B2190" s="98">
        <v>5</v>
      </c>
      <c r="C2190" s="99" t="s">
        <v>1562</v>
      </c>
      <c r="D2190" s="97" t="s">
        <v>326</v>
      </c>
      <c r="E2190" s="97" t="s">
        <v>4</v>
      </c>
      <c r="F2190" s="100" t="s">
        <v>5</v>
      </c>
      <c r="G2190" s="97" t="s">
        <v>1288</v>
      </c>
      <c r="H2190" s="101">
        <v>43647</v>
      </c>
      <c r="I2190" s="101">
        <v>43759</v>
      </c>
      <c r="J2190" s="102" t="s">
        <v>6</v>
      </c>
      <c r="K2190" s="103" t="s">
        <v>7</v>
      </c>
      <c r="L2190" s="104" t="s">
        <v>8</v>
      </c>
      <c r="M2190" s="105">
        <v>0</v>
      </c>
      <c r="N2190" s="106">
        <v>15</v>
      </c>
      <c r="O2190" s="103" t="s">
        <v>96</v>
      </c>
      <c r="P2190" s="101">
        <v>43759</v>
      </c>
      <c r="Q2190" s="103" t="s">
        <v>88</v>
      </c>
      <c r="R2190" s="106">
        <v>15</v>
      </c>
      <c r="S2190" s="102"/>
      <c r="T2190" s="104"/>
      <c r="U2190" s="102" t="s">
        <v>11</v>
      </c>
      <c r="V2190" s="102" t="s">
        <v>12</v>
      </c>
      <c r="W2190" s="102" t="s">
        <v>13</v>
      </c>
      <c r="X2190" s="102" t="s">
        <v>14</v>
      </c>
      <c r="Y2190" s="108">
        <v>4340</v>
      </c>
      <c r="Z2190" s="108">
        <v>9421101</v>
      </c>
      <c r="AA2190" s="139">
        <v>3.4524956451083056E-6</v>
      </c>
      <c r="AB2190" s="99" t="s">
        <v>2902</v>
      </c>
    </row>
    <row r="2191" spans="1:28" ht="15" customHeight="1" x14ac:dyDescent="0.25">
      <c r="A2191" s="97" t="s">
        <v>2068</v>
      </c>
      <c r="B2191" s="98">
        <v>5</v>
      </c>
      <c r="C2191" s="99" t="s">
        <v>1562</v>
      </c>
      <c r="D2191" s="97" t="s">
        <v>326</v>
      </c>
      <c r="E2191" s="97" t="s">
        <v>4</v>
      </c>
      <c r="F2191" s="100" t="s">
        <v>5</v>
      </c>
      <c r="G2191" s="97" t="s">
        <v>1288</v>
      </c>
      <c r="H2191" s="101">
        <v>43647</v>
      </c>
      <c r="I2191" s="101">
        <v>43759</v>
      </c>
      <c r="J2191" s="102" t="s">
        <v>6</v>
      </c>
      <c r="K2191" s="103" t="s">
        <v>7</v>
      </c>
      <c r="L2191" s="104" t="s">
        <v>8</v>
      </c>
      <c r="M2191" s="105">
        <v>0</v>
      </c>
      <c r="N2191" s="106">
        <v>320.3</v>
      </c>
      <c r="O2191" s="103" t="s">
        <v>96</v>
      </c>
      <c r="P2191" s="101">
        <v>43759</v>
      </c>
      <c r="Q2191" s="103" t="s">
        <v>88</v>
      </c>
      <c r="R2191" s="106">
        <v>320.3</v>
      </c>
      <c r="S2191" s="102"/>
      <c r="T2191" s="104"/>
      <c r="U2191" s="102" t="s">
        <v>11</v>
      </c>
      <c r="V2191" s="102" t="s">
        <v>12</v>
      </c>
      <c r="W2191" s="102" t="s">
        <v>13</v>
      </c>
      <c r="X2191" s="102" t="s">
        <v>14</v>
      </c>
      <c r="Y2191" s="108">
        <v>4340</v>
      </c>
      <c r="Z2191" s="108">
        <v>9421101</v>
      </c>
      <c r="AA2191" s="139">
        <v>7.372229034187936E-5</v>
      </c>
      <c r="AB2191" s="99" t="s">
        <v>2902</v>
      </c>
    </row>
    <row r="2192" spans="1:28" ht="15" customHeight="1" x14ac:dyDescent="0.25">
      <c r="A2192" s="97" t="s">
        <v>2068</v>
      </c>
      <c r="B2192" s="98">
        <v>5</v>
      </c>
      <c r="C2192" s="99" t="s">
        <v>1562</v>
      </c>
      <c r="D2192" s="97" t="s">
        <v>326</v>
      </c>
      <c r="E2192" s="97" t="s">
        <v>4</v>
      </c>
      <c r="F2192" s="100" t="s">
        <v>5</v>
      </c>
      <c r="G2192" s="97" t="s">
        <v>1287</v>
      </c>
      <c r="H2192" s="101">
        <v>43647</v>
      </c>
      <c r="I2192" s="101">
        <v>43746</v>
      </c>
      <c r="J2192" s="102" t="s">
        <v>6</v>
      </c>
      <c r="K2192" s="103" t="s">
        <v>179</v>
      </c>
      <c r="L2192" s="104" t="s">
        <v>180</v>
      </c>
      <c r="M2192" s="105">
        <v>0</v>
      </c>
      <c r="N2192" s="106">
        <v>53313.26</v>
      </c>
      <c r="O2192" s="103" t="s">
        <v>190</v>
      </c>
      <c r="P2192" s="101">
        <v>43746</v>
      </c>
      <c r="Q2192" s="103" t="s">
        <v>10</v>
      </c>
      <c r="R2192" s="106">
        <v>53313.26</v>
      </c>
      <c r="S2192" s="102"/>
      <c r="T2192" s="104"/>
      <c r="U2192" s="102" t="s">
        <v>11</v>
      </c>
      <c r="V2192" s="102" t="s">
        <v>12</v>
      </c>
      <c r="W2192" s="102" t="s">
        <v>13</v>
      </c>
      <c r="X2192" s="102" t="s">
        <v>14</v>
      </c>
      <c r="Y2192" s="108">
        <v>4400</v>
      </c>
      <c r="Z2192" s="108">
        <v>9421101</v>
      </c>
      <c r="AA2192" s="139">
        <v>6.7185953386435682E-2</v>
      </c>
      <c r="AB2192" s="99" t="s">
        <v>1513</v>
      </c>
    </row>
    <row r="2193" spans="1:28" ht="15" customHeight="1" x14ac:dyDescent="0.25">
      <c r="A2193" s="97" t="s">
        <v>2066</v>
      </c>
      <c r="B2193" s="98">
        <v>5</v>
      </c>
      <c r="C2193" s="97" t="s">
        <v>318</v>
      </c>
      <c r="D2193" s="97" t="s">
        <v>326</v>
      </c>
      <c r="E2193" s="97" t="s">
        <v>4</v>
      </c>
      <c r="F2193" s="100" t="s">
        <v>671</v>
      </c>
      <c r="G2193" s="97" t="s">
        <v>318</v>
      </c>
      <c r="H2193" s="101">
        <v>43887</v>
      </c>
      <c r="I2193" s="101">
        <v>44173</v>
      </c>
      <c r="J2193" s="102" t="s">
        <v>1051</v>
      </c>
      <c r="K2193" s="103"/>
      <c r="L2193" s="104" t="s">
        <v>685</v>
      </c>
      <c r="M2193" s="105">
        <v>0</v>
      </c>
      <c r="N2193" s="106">
        <v>12744.48</v>
      </c>
      <c r="O2193" s="103" t="s">
        <v>867</v>
      </c>
      <c r="P2193" s="101">
        <v>44173</v>
      </c>
      <c r="Q2193" s="103" t="s">
        <v>1539</v>
      </c>
      <c r="R2193" s="106">
        <v>12744.48</v>
      </c>
      <c r="S2193" s="102"/>
      <c r="T2193" s="104"/>
      <c r="U2193" s="102" t="s">
        <v>11</v>
      </c>
      <c r="V2193" s="102" t="s">
        <v>12</v>
      </c>
      <c r="W2193" s="102" t="s">
        <v>13</v>
      </c>
      <c r="X2193" s="102" t="s">
        <v>14</v>
      </c>
      <c r="Y2193" s="108">
        <v>6250</v>
      </c>
      <c r="Z2193" s="108">
        <v>9421101</v>
      </c>
      <c r="AA2193" s="139">
        <v>2.8307881484535204E-2</v>
      </c>
      <c r="AB2193" s="99" t="s">
        <v>2668</v>
      </c>
    </row>
    <row r="2194" spans="1:28" ht="15" customHeight="1" x14ac:dyDescent="0.25">
      <c r="A2194" s="97" t="s">
        <v>2066</v>
      </c>
      <c r="B2194" s="98">
        <v>5</v>
      </c>
      <c r="C2194" s="97" t="s">
        <v>318</v>
      </c>
      <c r="D2194" s="97" t="s">
        <v>326</v>
      </c>
      <c r="E2194" s="97" t="s">
        <v>4</v>
      </c>
      <c r="F2194" s="100" t="s">
        <v>671</v>
      </c>
      <c r="G2194" s="97" t="s">
        <v>318</v>
      </c>
      <c r="H2194" s="101">
        <v>43887</v>
      </c>
      <c r="I2194" s="101">
        <v>44292</v>
      </c>
      <c r="J2194" s="102" t="s">
        <v>1051</v>
      </c>
      <c r="K2194" s="103"/>
      <c r="L2194" s="104" t="s">
        <v>685</v>
      </c>
      <c r="M2194" s="105">
        <v>0</v>
      </c>
      <c r="N2194" s="106">
        <v>6372.24</v>
      </c>
      <c r="O2194" s="103" t="s">
        <v>1087</v>
      </c>
      <c r="P2194" s="101">
        <v>44292</v>
      </c>
      <c r="Q2194" s="103" t="s">
        <v>2301</v>
      </c>
      <c r="R2194" s="106">
        <v>6372.24</v>
      </c>
      <c r="S2194" s="102"/>
      <c r="T2194" s="104"/>
      <c r="U2194" s="102" t="s">
        <v>11</v>
      </c>
      <c r="V2194" s="102" t="s">
        <v>12</v>
      </c>
      <c r="W2194" s="102" t="s">
        <v>13</v>
      </c>
      <c r="X2194" s="102" t="s">
        <v>14</v>
      </c>
      <c r="Y2194" s="108">
        <v>6250</v>
      </c>
      <c r="Z2194" s="108">
        <v>9421101</v>
      </c>
      <c r="AA2194" s="139">
        <v>1.4153940742267602E-2</v>
      </c>
      <c r="AB2194" s="99" t="s">
        <v>2669</v>
      </c>
    </row>
    <row r="2195" spans="1:28" ht="15" customHeight="1" x14ac:dyDescent="0.25">
      <c r="A2195" s="97" t="s">
        <v>2067</v>
      </c>
      <c r="B2195" s="98">
        <v>5</v>
      </c>
      <c r="C2195" s="97" t="s">
        <v>1566</v>
      </c>
      <c r="D2195" s="97" t="s">
        <v>326</v>
      </c>
      <c r="E2195" s="97" t="s">
        <v>4</v>
      </c>
      <c r="F2195" s="100" t="s">
        <v>591</v>
      </c>
      <c r="G2195" s="97" t="s">
        <v>1231</v>
      </c>
      <c r="H2195" s="101">
        <v>44069</v>
      </c>
      <c r="I2195" s="101">
        <v>44124</v>
      </c>
      <c r="J2195" s="102" t="s">
        <v>1051</v>
      </c>
      <c r="K2195" s="103" t="s">
        <v>1185</v>
      </c>
      <c r="L2195" s="104" t="s">
        <v>1192</v>
      </c>
      <c r="M2195" s="105">
        <v>0</v>
      </c>
      <c r="N2195" s="106">
        <v>3400</v>
      </c>
      <c r="O2195" s="103" t="s">
        <v>1334</v>
      </c>
      <c r="P2195" s="101">
        <v>44124</v>
      </c>
      <c r="Q2195" s="103" t="s">
        <v>1335</v>
      </c>
      <c r="R2195" s="106">
        <v>3400</v>
      </c>
      <c r="S2195" s="102"/>
      <c r="T2195" s="104"/>
      <c r="U2195" s="102" t="s">
        <v>11</v>
      </c>
      <c r="V2195" s="102" t="s">
        <v>12</v>
      </c>
      <c r="W2195" s="102" t="s">
        <v>13</v>
      </c>
      <c r="X2195" s="102" t="s">
        <v>14</v>
      </c>
      <c r="Y2195" s="108">
        <v>5850</v>
      </c>
      <c r="Z2195" s="108">
        <v>9421101</v>
      </c>
      <c r="AA2195" s="139">
        <v>8.2524271844660199E-2</v>
      </c>
      <c r="AB2195" s="99" t="s">
        <v>1227</v>
      </c>
    </row>
    <row r="2196" spans="1:28" ht="15" customHeight="1" x14ac:dyDescent="0.25">
      <c r="A2196" s="97" t="s">
        <v>2069</v>
      </c>
      <c r="B2196" s="98">
        <v>5</v>
      </c>
      <c r="C2196" s="97" t="s">
        <v>1564</v>
      </c>
      <c r="D2196" s="97" t="s">
        <v>326</v>
      </c>
      <c r="E2196" s="97" t="s">
        <v>1043</v>
      </c>
      <c r="F2196" s="100" t="s">
        <v>468</v>
      </c>
      <c r="G2196" s="97" t="s">
        <v>469</v>
      </c>
      <c r="H2196" s="101">
        <v>43836</v>
      </c>
      <c r="I2196" s="101">
        <v>45118</v>
      </c>
      <c r="J2196" s="102" t="s">
        <v>2726</v>
      </c>
      <c r="K2196" s="103" t="s">
        <v>532</v>
      </c>
      <c r="L2196" s="104" t="s">
        <v>807</v>
      </c>
      <c r="M2196" s="105">
        <v>1200</v>
      </c>
      <c r="N2196" s="106">
        <v>1200</v>
      </c>
      <c r="O2196" s="103"/>
      <c r="P2196" s="101"/>
      <c r="Q2196" s="103"/>
      <c r="R2196" s="106">
        <v>0</v>
      </c>
      <c r="S2196" s="102"/>
      <c r="T2196" s="104"/>
      <c r="U2196" s="102" t="s">
        <v>11</v>
      </c>
      <c r="V2196" s="102" t="s">
        <v>12</v>
      </c>
      <c r="W2196" s="102" t="s">
        <v>13</v>
      </c>
      <c r="X2196" s="102" t="s">
        <v>14</v>
      </c>
      <c r="Y2196" s="108">
        <v>6281</v>
      </c>
      <c r="Z2196" s="108">
        <v>9421104</v>
      </c>
      <c r="AA2196" s="139">
        <v>0</v>
      </c>
      <c r="AB2196" s="97" t="s">
        <v>1006</v>
      </c>
    </row>
    <row r="2197" spans="1:28" ht="15" customHeight="1" x14ac:dyDescent="0.25">
      <c r="A2197" s="97" t="s">
        <v>2071</v>
      </c>
      <c r="B2197" s="98">
        <v>5</v>
      </c>
      <c r="C2197" s="97" t="s">
        <v>1571</v>
      </c>
      <c r="D2197" s="97" t="s">
        <v>326</v>
      </c>
      <c r="E2197" s="97" t="s">
        <v>1266</v>
      </c>
      <c r="F2197" s="100" t="s">
        <v>395</v>
      </c>
      <c r="G2197" s="97" t="s">
        <v>351</v>
      </c>
      <c r="H2197" s="101">
        <v>43282</v>
      </c>
      <c r="I2197" s="101">
        <v>44203</v>
      </c>
      <c r="J2197" s="102" t="s">
        <v>1051</v>
      </c>
      <c r="K2197" s="103"/>
      <c r="L2197" s="104" t="s">
        <v>1270</v>
      </c>
      <c r="M2197" s="105">
        <v>0</v>
      </c>
      <c r="N2197" s="106">
        <v>2275</v>
      </c>
      <c r="O2197" s="103">
        <v>28122</v>
      </c>
      <c r="P2197" s="101">
        <v>44203</v>
      </c>
      <c r="Q2197" s="103" t="s">
        <v>1602</v>
      </c>
      <c r="R2197" s="106">
        <v>2275</v>
      </c>
      <c r="S2197" s="102" t="s">
        <v>1265</v>
      </c>
      <c r="T2197" s="104"/>
      <c r="U2197" s="102" t="s">
        <v>11</v>
      </c>
      <c r="V2197" s="102" t="s">
        <v>12</v>
      </c>
      <c r="W2197" s="102" t="s">
        <v>13</v>
      </c>
      <c r="X2197" s="102" t="s">
        <v>14</v>
      </c>
      <c r="Y2197" s="108">
        <v>6210</v>
      </c>
      <c r="Z2197" s="108">
        <v>9421103</v>
      </c>
      <c r="AA2197" s="139">
        <v>1.3276918587686024E-2</v>
      </c>
      <c r="AB2197" s="97" t="s">
        <v>3203</v>
      </c>
    </row>
    <row r="2198" spans="1:28" ht="15" customHeight="1" x14ac:dyDescent="0.25">
      <c r="A2198" s="97" t="s">
        <v>2071</v>
      </c>
      <c r="B2198" s="124">
        <v>5</v>
      </c>
      <c r="C2198" s="111" t="s">
        <v>1571</v>
      </c>
      <c r="D2198" s="97" t="s">
        <v>326</v>
      </c>
      <c r="E2198" s="97" t="s">
        <v>1266</v>
      </c>
      <c r="F2198" s="99" t="s">
        <v>395</v>
      </c>
      <c r="G2198" s="111" t="s">
        <v>351</v>
      </c>
      <c r="H2198" s="101">
        <v>43282</v>
      </c>
      <c r="I2198" s="101">
        <v>44232</v>
      </c>
      <c r="J2198" s="102" t="s">
        <v>1051</v>
      </c>
      <c r="K2198" s="103"/>
      <c r="L2198" s="99" t="s">
        <v>1270</v>
      </c>
      <c r="M2198" s="105">
        <v>0</v>
      </c>
      <c r="N2198" s="106">
        <v>2275</v>
      </c>
      <c r="O2198" s="103">
        <v>28164</v>
      </c>
      <c r="P2198" s="101">
        <v>44232</v>
      </c>
      <c r="Q2198" s="103" t="s">
        <v>1706</v>
      </c>
      <c r="R2198" s="106">
        <v>2275</v>
      </c>
      <c r="S2198" s="102" t="s">
        <v>1265</v>
      </c>
      <c r="T2198" s="97"/>
      <c r="U2198" s="102" t="s">
        <v>11</v>
      </c>
      <c r="V2198" s="102" t="s">
        <v>12</v>
      </c>
      <c r="W2198" s="102" t="s">
        <v>13</v>
      </c>
      <c r="X2198" s="102" t="s">
        <v>14</v>
      </c>
      <c r="Y2198" s="113">
        <v>6210</v>
      </c>
      <c r="Z2198" s="113">
        <v>9421103</v>
      </c>
      <c r="AA2198" s="139">
        <v>1.3276918587686024E-2</v>
      </c>
      <c r="AB2198" s="97" t="s">
        <v>3203</v>
      </c>
    </row>
    <row r="2199" spans="1:28" ht="15" customHeight="1" x14ac:dyDescent="0.25">
      <c r="A2199" s="97" t="s">
        <v>2071</v>
      </c>
      <c r="B2199" s="98">
        <v>5</v>
      </c>
      <c r="C2199" s="97" t="s">
        <v>1571</v>
      </c>
      <c r="D2199" s="97" t="s">
        <v>326</v>
      </c>
      <c r="E2199" s="97" t="s">
        <v>1266</v>
      </c>
      <c r="F2199" s="100" t="s">
        <v>395</v>
      </c>
      <c r="G2199" s="97" t="s">
        <v>351</v>
      </c>
      <c r="H2199" s="101">
        <v>43282</v>
      </c>
      <c r="I2199" s="101">
        <v>44279</v>
      </c>
      <c r="J2199" s="102" t="s">
        <v>1051</v>
      </c>
      <c r="K2199" s="112"/>
      <c r="L2199" s="99" t="s">
        <v>1270</v>
      </c>
      <c r="M2199" s="105">
        <v>0</v>
      </c>
      <c r="N2199" s="106">
        <v>2275</v>
      </c>
      <c r="O2199" s="103">
        <v>28468</v>
      </c>
      <c r="P2199" s="101">
        <v>44279</v>
      </c>
      <c r="Q2199" s="103" t="s">
        <v>2253</v>
      </c>
      <c r="R2199" s="106">
        <v>2275</v>
      </c>
      <c r="S2199" s="102" t="s">
        <v>1265</v>
      </c>
      <c r="T2199" s="104"/>
      <c r="U2199" s="102" t="s">
        <v>11</v>
      </c>
      <c r="V2199" s="102" t="s">
        <v>12</v>
      </c>
      <c r="W2199" s="102" t="s">
        <v>13</v>
      </c>
      <c r="X2199" s="102" t="s">
        <v>14</v>
      </c>
      <c r="Y2199" s="113">
        <v>6210</v>
      </c>
      <c r="Z2199" s="108">
        <v>9421103</v>
      </c>
      <c r="AA2199" s="139">
        <v>1.3276918587686024E-2</v>
      </c>
      <c r="AB2199" s="97" t="s">
        <v>3203</v>
      </c>
    </row>
    <row r="2200" spans="1:28" ht="15" customHeight="1" x14ac:dyDescent="0.25">
      <c r="A2200" s="97" t="s">
        <v>2071</v>
      </c>
      <c r="B2200" s="98">
        <v>5</v>
      </c>
      <c r="C2200" s="97" t="s">
        <v>1571</v>
      </c>
      <c r="D2200" s="97" t="s">
        <v>326</v>
      </c>
      <c r="E2200" s="97" t="s">
        <v>1266</v>
      </c>
      <c r="F2200" s="100" t="s">
        <v>395</v>
      </c>
      <c r="G2200" s="97" t="s">
        <v>351</v>
      </c>
      <c r="H2200" s="101">
        <v>43282</v>
      </c>
      <c r="I2200" s="101">
        <v>45138</v>
      </c>
      <c r="J2200" s="102" t="s">
        <v>2726</v>
      </c>
      <c r="K2200" s="112" t="s">
        <v>1267</v>
      </c>
      <c r="L2200" s="99" t="s">
        <v>1270</v>
      </c>
      <c r="M2200" s="105">
        <v>4550</v>
      </c>
      <c r="N2200" s="105">
        <v>4550</v>
      </c>
      <c r="O2200" s="103"/>
      <c r="P2200" s="101"/>
      <c r="Q2200" s="103"/>
      <c r="R2200" s="106">
        <v>0</v>
      </c>
      <c r="S2200" s="102" t="s">
        <v>1265</v>
      </c>
      <c r="T2200" s="104"/>
      <c r="U2200" s="102" t="s">
        <v>11</v>
      </c>
      <c r="V2200" s="102" t="s">
        <v>12</v>
      </c>
      <c r="W2200" s="102" t="s">
        <v>13</v>
      </c>
      <c r="X2200" s="102" t="s">
        <v>14</v>
      </c>
      <c r="Y2200" s="108">
        <v>6210</v>
      </c>
      <c r="Z2200" s="108">
        <v>9421103</v>
      </c>
      <c r="AA2200" s="139">
        <v>0</v>
      </c>
      <c r="AB2200" s="97" t="s">
        <v>3203</v>
      </c>
    </row>
    <row r="2201" spans="1:28" ht="15" customHeight="1" x14ac:dyDescent="0.25">
      <c r="A2201" s="97" t="s">
        <v>2072</v>
      </c>
      <c r="B2201" s="98">
        <v>5</v>
      </c>
      <c r="C2201" s="99" t="s">
        <v>1564</v>
      </c>
      <c r="D2201" s="97" t="s">
        <v>326</v>
      </c>
      <c r="E2201" s="97" t="s">
        <v>316</v>
      </c>
      <c r="F2201" s="97" t="s">
        <v>468</v>
      </c>
      <c r="G2201" s="99" t="s">
        <v>469</v>
      </c>
      <c r="H2201" s="101">
        <v>43964</v>
      </c>
      <c r="I2201" s="101">
        <v>44001</v>
      </c>
      <c r="J2201" s="102" t="s">
        <v>6</v>
      </c>
      <c r="K2201" s="103"/>
      <c r="L2201" s="104" t="s">
        <v>806</v>
      </c>
      <c r="M2201" s="105">
        <v>0</v>
      </c>
      <c r="N2201" s="114">
        <v>4125</v>
      </c>
      <c r="O2201" s="103" t="s">
        <v>920</v>
      </c>
      <c r="P2201" s="101">
        <v>44001</v>
      </c>
      <c r="Q2201" s="103" t="s">
        <v>921</v>
      </c>
      <c r="R2201" s="106">
        <v>4125</v>
      </c>
      <c r="S2201" s="98" t="s">
        <v>1265</v>
      </c>
      <c r="T2201" s="103"/>
      <c r="U2201" s="102" t="s">
        <v>11</v>
      </c>
      <c r="V2201" s="102" t="s">
        <v>12</v>
      </c>
      <c r="W2201" s="102" t="s">
        <v>13</v>
      </c>
      <c r="X2201" s="102" t="s">
        <v>14</v>
      </c>
      <c r="Y2201" s="113">
        <v>6281</v>
      </c>
      <c r="Z2201" s="113">
        <v>9421103</v>
      </c>
      <c r="AA2201" s="139">
        <v>0.25</v>
      </c>
      <c r="AB2201" s="99" t="s">
        <v>1011</v>
      </c>
    </row>
    <row r="2202" spans="1:28" ht="15" customHeight="1" x14ac:dyDescent="0.25">
      <c r="A2202" s="97" t="s">
        <v>2072</v>
      </c>
      <c r="B2202" s="98">
        <v>5</v>
      </c>
      <c r="C2202" s="99" t="s">
        <v>1564</v>
      </c>
      <c r="D2202" s="97" t="s">
        <v>326</v>
      </c>
      <c r="E2202" s="99" t="s">
        <v>316</v>
      </c>
      <c r="F2202" s="99" t="s">
        <v>468</v>
      </c>
      <c r="G2202" s="99" t="s">
        <v>469</v>
      </c>
      <c r="H2202" s="101">
        <v>43964</v>
      </c>
      <c r="I2202" s="101">
        <v>44062</v>
      </c>
      <c r="J2202" s="102" t="s">
        <v>1051</v>
      </c>
      <c r="K2202" s="97"/>
      <c r="L2202" s="99" t="s">
        <v>806</v>
      </c>
      <c r="M2202" s="105">
        <v>0</v>
      </c>
      <c r="N2202" s="105">
        <v>8250</v>
      </c>
      <c r="O2202" s="103" t="s">
        <v>1154</v>
      </c>
      <c r="P2202" s="101">
        <v>44062</v>
      </c>
      <c r="Q2202" s="103" t="s">
        <v>1153</v>
      </c>
      <c r="R2202" s="105">
        <v>8250</v>
      </c>
      <c r="S2202" s="110" t="s">
        <v>1265</v>
      </c>
      <c r="T2202" s="97"/>
      <c r="U2202" s="102" t="s">
        <v>11</v>
      </c>
      <c r="V2202" s="102" t="s">
        <v>12</v>
      </c>
      <c r="W2202" s="102" t="s">
        <v>13</v>
      </c>
      <c r="X2202" s="102" t="s">
        <v>14</v>
      </c>
      <c r="Y2202" s="113">
        <v>6281</v>
      </c>
      <c r="Z2202" s="113">
        <v>9421103</v>
      </c>
      <c r="AA2202" s="139">
        <v>0.5</v>
      </c>
      <c r="AB2202" s="104" t="s">
        <v>1011</v>
      </c>
    </row>
    <row r="2203" spans="1:28" ht="15" customHeight="1" x14ac:dyDescent="0.25">
      <c r="A2203" s="97" t="s">
        <v>2072</v>
      </c>
      <c r="B2203" s="98">
        <v>5</v>
      </c>
      <c r="C2203" s="99" t="s">
        <v>1564</v>
      </c>
      <c r="D2203" s="97" t="s">
        <v>326</v>
      </c>
      <c r="E2203" s="99" t="s">
        <v>316</v>
      </c>
      <c r="F2203" s="99" t="s">
        <v>468</v>
      </c>
      <c r="G2203" s="99" t="s">
        <v>469</v>
      </c>
      <c r="H2203" s="101">
        <v>43964</v>
      </c>
      <c r="I2203" s="101">
        <v>44452</v>
      </c>
      <c r="J2203" s="102" t="s">
        <v>1051</v>
      </c>
      <c r="K2203" s="97"/>
      <c r="L2203" s="99" t="s">
        <v>806</v>
      </c>
      <c r="M2203" s="105">
        <v>0</v>
      </c>
      <c r="N2203" s="105">
        <v>3625</v>
      </c>
      <c r="O2203" s="103" t="s">
        <v>2714</v>
      </c>
      <c r="P2203" s="101">
        <v>44452</v>
      </c>
      <c r="Q2203" s="103" t="s">
        <v>2987</v>
      </c>
      <c r="R2203" s="105">
        <v>3625</v>
      </c>
      <c r="S2203" s="110" t="s">
        <v>1265</v>
      </c>
      <c r="T2203" s="97"/>
      <c r="U2203" s="102" t="s">
        <v>11</v>
      </c>
      <c r="V2203" s="102" t="s">
        <v>12</v>
      </c>
      <c r="W2203" s="102" t="s">
        <v>13</v>
      </c>
      <c r="X2203" s="102" t="s">
        <v>14</v>
      </c>
      <c r="Y2203" s="113">
        <v>6281</v>
      </c>
      <c r="Z2203" s="113">
        <v>9421103</v>
      </c>
      <c r="AA2203" s="139">
        <v>0.2196969696969697</v>
      </c>
      <c r="AB2203" s="104" t="s">
        <v>1011</v>
      </c>
    </row>
    <row r="2204" spans="1:28" ht="15" customHeight="1" x14ac:dyDescent="0.25">
      <c r="A2204" s="97" t="s">
        <v>2072</v>
      </c>
      <c r="B2204" s="98">
        <v>5</v>
      </c>
      <c r="C2204" s="99" t="s">
        <v>1564</v>
      </c>
      <c r="D2204" s="97" t="s">
        <v>326</v>
      </c>
      <c r="E2204" s="99" t="s">
        <v>316</v>
      </c>
      <c r="F2204" s="99" t="s">
        <v>468</v>
      </c>
      <c r="G2204" s="99" t="s">
        <v>469</v>
      </c>
      <c r="H2204" s="101">
        <v>43964</v>
      </c>
      <c r="I2204" s="101">
        <v>45138</v>
      </c>
      <c r="J2204" s="102" t="s">
        <v>2726</v>
      </c>
      <c r="K2204" s="97" t="s">
        <v>804</v>
      </c>
      <c r="L2204" s="99" t="s">
        <v>806</v>
      </c>
      <c r="M2204" s="105">
        <v>500</v>
      </c>
      <c r="N2204" s="105">
        <v>500</v>
      </c>
      <c r="O2204" s="103"/>
      <c r="P2204" s="101"/>
      <c r="Q2204" s="103"/>
      <c r="R2204" s="105">
        <v>0</v>
      </c>
      <c r="S2204" s="110" t="s">
        <v>1265</v>
      </c>
      <c r="T2204" s="97"/>
      <c r="U2204" s="102" t="s">
        <v>11</v>
      </c>
      <c r="V2204" s="102" t="s">
        <v>12</v>
      </c>
      <c r="W2204" s="102" t="s">
        <v>13</v>
      </c>
      <c r="X2204" s="102" t="s">
        <v>14</v>
      </c>
      <c r="Y2204" s="113">
        <v>6281</v>
      </c>
      <c r="Z2204" s="113">
        <v>9421103</v>
      </c>
      <c r="AA2204" s="139">
        <v>0</v>
      </c>
      <c r="AB2204" s="104" t="s">
        <v>1011</v>
      </c>
    </row>
    <row r="2205" spans="1:28" ht="15" customHeight="1" x14ac:dyDescent="0.25">
      <c r="A2205" s="97" t="s">
        <v>2070</v>
      </c>
      <c r="B2205" s="98">
        <v>5</v>
      </c>
      <c r="C2205" s="99" t="s">
        <v>318</v>
      </c>
      <c r="D2205" s="99" t="s">
        <v>326</v>
      </c>
      <c r="E2205" s="97" t="s">
        <v>316</v>
      </c>
      <c r="F2205" s="100" t="s">
        <v>321</v>
      </c>
      <c r="G2205" s="99" t="s">
        <v>318</v>
      </c>
      <c r="H2205" s="101">
        <v>43734</v>
      </c>
      <c r="I2205" s="101">
        <v>43900</v>
      </c>
      <c r="J2205" s="102" t="s">
        <v>6</v>
      </c>
      <c r="K2205" s="103"/>
      <c r="L2205" s="104" t="s">
        <v>487</v>
      </c>
      <c r="M2205" s="105">
        <v>0</v>
      </c>
      <c r="N2205" s="106">
        <v>2997.25</v>
      </c>
      <c r="O2205" s="103" t="s">
        <v>483</v>
      </c>
      <c r="P2205" s="101">
        <v>43900</v>
      </c>
      <c r="Q2205" s="103" t="s">
        <v>693</v>
      </c>
      <c r="R2205" s="106">
        <v>2997.25</v>
      </c>
      <c r="S2205" s="110" t="s">
        <v>1265</v>
      </c>
      <c r="T2205" s="104"/>
      <c r="U2205" s="102" t="s">
        <v>11</v>
      </c>
      <c r="V2205" s="102" t="s">
        <v>12</v>
      </c>
      <c r="W2205" s="102" t="s">
        <v>13</v>
      </c>
      <c r="X2205" s="102" t="s">
        <v>14</v>
      </c>
      <c r="Y2205" s="108">
        <v>6150</v>
      </c>
      <c r="Z2205" s="108">
        <v>9421103</v>
      </c>
      <c r="AA2205" s="139">
        <v>2.3421093793875481E-3</v>
      </c>
      <c r="AB2205" s="111" t="s">
        <v>3055</v>
      </c>
    </row>
    <row r="2206" spans="1:28" ht="15" customHeight="1" x14ac:dyDescent="0.25">
      <c r="A2206" s="97" t="s">
        <v>2070</v>
      </c>
      <c r="B2206" s="98">
        <v>5</v>
      </c>
      <c r="C2206" s="99" t="s">
        <v>318</v>
      </c>
      <c r="D2206" s="99" t="s">
        <v>326</v>
      </c>
      <c r="E2206" s="97" t="s">
        <v>316</v>
      </c>
      <c r="F2206" s="100" t="s">
        <v>321</v>
      </c>
      <c r="G2206" s="99" t="s">
        <v>318</v>
      </c>
      <c r="H2206" s="101">
        <v>43734</v>
      </c>
      <c r="I2206" s="101">
        <v>43980</v>
      </c>
      <c r="J2206" s="102" t="s">
        <v>6</v>
      </c>
      <c r="K2206" s="103"/>
      <c r="L2206" s="104" t="s">
        <v>487</v>
      </c>
      <c r="M2206" s="105">
        <v>0</v>
      </c>
      <c r="N2206" s="106">
        <v>1723.3</v>
      </c>
      <c r="O2206" s="103" t="s">
        <v>867</v>
      </c>
      <c r="P2206" s="101">
        <v>43980</v>
      </c>
      <c r="Q2206" s="103" t="s">
        <v>868</v>
      </c>
      <c r="R2206" s="106">
        <v>1723.3</v>
      </c>
      <c r="S2206" s="110" t="s">
        <v>1265</v>
      </c>
      <c r="T2206" s="104"/>
      <c r="U2206" s="102" t="s">
        <v>11</v>
      </c>
      <c r="V2206" s="102" t="s">
        <v>12</v>
      </c>
      <c r="W2206" s="102" t="s">
        <v>13</v>
      </c>
      <c r="X2206" s="102" t="s">
        <v>14</v>
      </c>
      <c r="Y2206" s="108">
        <v>6150</v>
      </c>
      <c r="Z2206" s="108">
        <v>9421103</v>
      </c>
      <c r="AA2206" s="139">
        <v>1.3466200995908121E-3</v>
      </c>
      <c r="AB2206" s="111" t="s">
        <v>3055</v>
      </c>
    </row>
    <row r="2207" spans="1:28" ht="15" customHeight="1" x14ac:dyDescent="0.25">
      <c r="A2207" s="97" t="s">
        <v>2070</v>
      </c>
      <c r="B2207" s="98">
        <v>5</v>
      </c>
      <c r="C2207" s="99" t="s">
        <v>318</v>
      </c>
      <c r="D2207" s="99" t="s">
        <v>326</v>
      </c>
      <c r="E2207" s="97" t="s">
        <v>316</v>
      </c>
      <c r="F2207" s="100" t="s">
        <v>321</v>
      </c>
      <c r="G2207" s="99" t="s">
        <v>318</v>
      </c>
      <c r="H2207" s="101">
        <v>43734</v>
      </c>
      <c r="I2207" s="101">
        <v>44042</v>
      </c>
      <c r="J2207" s="102" t="s">
        <v>6</v>
      </c>
      <c r="K2207" s="103"/>
      <c r="L2207" s="104" t="s">
        <v>487</v>
      </c>
      <c r="M2207" s="105">
        <v>0</v>
      </c>
      <c r="N2207" s="106">
        <v>82411.360000000001</v>
      </c>
      <c r="O2207" s="103" t="s">
        <v>1085</v>
      </c>
      <c r="P2207" s="101">
        <v>44042</v>
      </c>
      <c r="Q2207" s="103" t="s">
        <v>1086</v>
      </c>
      <c r="R2207" s="106">
        <v>82411.360000000001</v>
      </c>
      <c r="S2207" s="110" t="s">
        <v>1265</v>
      </c>
      <c r="T2207" s="104"/>
      <c r="U2207" s="102" t="s">
        <v>11</v>
      </c>
      <c r="V2207" s="102" t="s">
        <v>12</v>
      </c>
      <c r="W2207" s="102" t="s">
        <v>13</v>
      </c>
      <c r="X2207" s="102" t="s">
        <v>14</v>
      </c>
      <c r="Y2207" s="108">
        <v>6150</v>
      </c>
      <c r="Z2207" s="108">
        <v>9421103</v>
      </c>
      <c r="AA2207" s="139">
        <v>6.4397837759307297E-2</v>
      </c>
      <c r="AB2207" s="111" t="s">
        <v>3055</v>
      </c>
    </row>
    <row r="2208" spans="1:28" ht="15" customHeight="1" x14ac:dyDescent="0.25">
      <c r="A2208" s="97" t="s">
        <v>2070</v>
      </c>
      <c r="B2208" s="98">
        <v>5</v>
      </c>
      <c r="C2208" s="99" t="s">
        <v>318</v>
      </c>
      <c r="D2208" s="99" t="s">
        <v>326</v>
      </c>
      <c r="E2208" s="97" t="s">
        <v>316</v>
      </c>
      <c r="F2208" s="100" t="s">
        <v>321</v>
      </c>
      <c r="G2208" s="99" t="s">
        <v>318</v>
      </c>
      <c r="H2208" s="101">
        <v>43734</v>
      </c>
      <c r="I2208" s="101">
        <v>44042</v>
      </c>
      <c r="J2208" s="102" t="s">
        <v>6</v>
      </c>
      <c r="K2208" s="103"/>
      <c r="L2208" s="104" t="s">
        <v>487</v>
      </c>
      <c r="M2208" s="105">
        <v>0</v>
      </c>
      <c r="N2208" s="106">
        <v>79907.490000000005</v>
      </c>
      <c r="O2208" s="103" t="s">
        <v>1087</v>
      </c>
      <c r="P2208" s="101">
        <v>44042</v>
      </c>
      <c r="Q2208" s="103" t="s">
        <v>1086</v>
      </c>
      <c r="R2208" s="106">
        <v>79907.490000000005</v>
      </c>
      <c r="S2208" s="110" t="s">
        <v>1265</v>
      </c>
      <c r="T2208" s="104"/>
      <c r="U2208" s="102" t="s">
        <v>11</v>
      </c>
      <c r="V2208" s="102" t="s">
        <v>12</v>
      </c>
      <c r="W2208" s="102" t="s">
        <v>13</v>
      </c>
      <c r="X2208" s="102" t="s">
        <v>14</v>
      </c>
      <c r="Y2208" s="108">
        <v>6150</v>
      </c>
      <c r="Z2208" s="108">
        <v>9421103</v>
      </c>
      <c r="AA2208" s="139">
        <v>6.2441265097111259E-2</v>
      </c>
      <c r="AB2208" s="111" t="s">
        <v>3055</v>
      </c>
    </row>
    <row r="2209" spans="1:28" ht="15" customHeight="1" x14ac:dyDescent="0.25">
      <c r="A2209" s="97" t="s">
        <v>2070</v>
      </c>
      <c r="B2209" s="98">
        <v>5</v>
      </c>
      <c r="C2209" s="99" t="s">
        <v>318</v>
      </c>
      <c r="D2209" s="99" t="s">
        <v>326</v>
      </c>
      <c r="E2209" s="97" t="s">
        <v>316</v>
      </c>
      <c r="F2209" s="100" t="s">
        <v>321</v>
      </c>
      <c r="G2209" s="99" t="s">
        <v>318</v>
      </c>
      <c r="H2209" s="101">
        <v>43734</v>
      </c>
      <c r="I2209" s="101">
        <v>44071</v>
      </c>
      <c r="J2209" s="102" t="s">
        <v>1051</v>
      </c>
      <c r="K2209" s="103"/>
      <c r="L2209" s="104" t="s">
        <v>487</v>
      </c>
      <c r="M2209" s="105">
        <v>0</v>
      </c>
      <c r="N2209" s="106">
        <v>25191.82</v>
      </c>
      <c r="O2209" s="103" t="s">
        <v>1190</v>
      </c>
      <c r="P2209" s="101">
        <v>44071</v>
      </c>
      <c r="Q2209" s="103" t="s">
        <v>1189</v>
      </c>
      <c r="R2209" s="106">
        <v>25191.82</v>
      </c>
      <c r="S2209" s="110" t="s">
        <v>1265</v>
      </c>
      <c r="T2209" s="104"/>
      <c r="U2209" s="102" t="s">
        <v>11</v>
      </c>
      <c r="V2209" s="102" t="s">
        <v>12</v>
      </c>
      <c r="W2209" s="102" t="s">
        <v>13</v>
      </c>
      <c r="X2209" s="102" t="s">
        <v>14</v>
      </c>
      <c r="Y2209" s="108">
        <v>6150</v>
      </c>
      <c r="Z2209" s="108">
        <v>9421103</v>
      </c>
      <c r="AA2209" s="139">
        <v>1.9685377564715261E-2</v>
      </c>
      <c r="AB2209" s="111" t="s">
        <v>3055</v>
      </c>
    </row>
    <row r="2210" spans="1:28" ht="15" customHeight="1" x14ac:dyDescent="0.25">
      <c r="A2210" s="97" t="s">
        <v>2070</v>
      </c>
      <c r="B2210" s="98">
        <v>5</v>
      </c>
      <c r="C2210" s="99" t="s">
        <v>318</v>
      </c>
      <c r="D2210" s="99" t="s">
        <v>326</v>
      </c>
      <c r="E2210" s="97" t="s">
        <v>316</v>
      </c>
      <c r="F2210" s="100" t="s">
        <v>321</v>
      </c>
      <c r="G2210" s="99" t="s">
        <v>318</v>
      </c>
      <c r="H2210" s="101">
        <v>43734</v>
      </c>
      <c r="I2210" s="101">
        <v>44117</v>
      </c>
      <c r="J2210" s="102" t="s">
        <v>1051</v>
      </c>
      <c r="K2210" s="103"/>
      <c r="L2210" s="104" t="s">
        <v>487</v>
      </c>
      <c r="M2210" s="105">
        <v>0</v>
      </c>
      <c r="N2210" s="106">
        <v>25638.05</v>
      </c>
      <c r="O2210" s="103" t="s">
        <v>1326</v>
      </c>
      <c r="P2210" s="101">
        <v>44117</v>
      </c>
      <c r="Q2210" s="103" t="s">
        <v>1327</v>
      </c>
      <c r="R2210" s="106">
        <v>25638.05</v>
      </c>
      <c r="S2210" s="110" t="s">
        <v>1265</v>
      </c>
      <c r="T2210" s="104"/>
      <c r="U2210" s="102" t="s">
        <v>11</v>
      </c>
      <c r="V2210" s="102" t="s">
        <v>12</v>
      </c>
      <c r="W2210" s="102" t="s">
        <v>13</v>
      </c>
      <c r="X2210" s="102" t="s">
        <v>14</v>
      </c>
      <c r="Y2210" s="108">
        <v>6150</v>
      </c>
      <c r="Z2210" s="108">
        <v>9421103</v>
      </c>
      <c r="AA2210" s="139">
        <v>2.0034070355895214E-2</v>
      </c>
      <c r="AB2210" s="111" t="s">
        <v>3055</v>
      </c>
    </row>
    <row r="2211" spans="1:28" ht="15" customHeight="1" x14ac:dyDescent="0.25">
      <c r="A2211" s="97" t="s">
        <v>2070</v>
      </c>
      <c r="B2211" s="98">
        <v>5</v>
      </c>
      <c r="C2211" s="99" t="s">
        <v>318</v>
      </c>
      <c r="D2211" s="99" t="s">
        <v>326</v>
      </c>
      <c r="E2211" s="97" t="s">
        <v>316</v>
      </c>
      <c r="F2211" s="100" t="s">
        <v>321</v>
      </c>
      <c r="G2211" s="99" t="s">
        <v>318</v>
      </c>
      <c r="H2211" s="101">
        <v>43734</v>
      </c>
      <c r="I2211" s="101">
        <v>44139</v>
      </c>
      <c r="J2211" s="102" t="s">
        <v>1051</v>
      </c>
      <c r="K2211" s="103"/>
      <c r="L2211" s="104" t="s">
        <v>487</v>
      </c>
      <c r="M2211" s="105">
        <v>0</v>
      </c>
      <c r="N2211" s="106">
        <v>12068.33</v>
      </c>
      <c r="O2211" s="103" t="s">
        <v>1401</v>
      </c>
      <c r="P2211" s="101">
        <v>44139</v>
      </c>
      <c r="Q2211" s="103" t="s">
        <v>1402</v>
      </c>
      <c r="R2211" s="106">
        <v>12068.33</v>
      </c>
      <c r="S2211" s="110" t="s">
        <v>1265</v>
      </c>
      <c r="T2211" s="104"/>
      <c r="U2211" s="102" t="s">
        <v>11</v>
      </c>
      <c r="V2211" s="102" t="s">
        <v>12</v>
      </c>
      <c r="W2211" s="102" t="s">
        <v>13</v>
      </c>
      <c r="X2211" s="102" t="s">
        <v>14</v>
      </c>
      <c r="Y2211" s="108">
        <v>6150</v>
      </c>
      <c r="Z2211" s="108">
        <v>9421103</v>
      </c>
      <c r="AA2211" s="139">
        <v>9.4304275207420553E-3</v>
      </c>
      <c r="AB2211" s="111" t="s">
        <v>3055</v>
      </c>
    </row>
    <row r="2212" spans="1:28" ht="15" customHeight="1" x14ac:dyDescent="0.25">
      <c r="A2212" s="97" t="s">
        <v>2070</v>
      </c>
      <c r="B2212" s="98">
        <v>5</v>
      </c>
      <c r="C2212" s="99" t="s">
        <v>318</v>
      </c>
      <c r="D2212" s="99" t="s">
        <v>326</v>
      </c>
      <c r="E2212" s="97" t="s">
        <v>316</v>
      </c>
      <c r="F2212" s="100" t="s">
        <v>321</v>
      </c>
      <c r="G2212" s="99" t="s">
        <v>318</v>
      </c>
      <c r="H2212" s="101">
        <v>43734</v>
      </c>
      <c r="I2212" s="101">
        <v>44337</v>
      </c>
      <c r="J2212" s="102" t="s">
        <v>1051</v>
      </c>
      <c r="K2212" s="103"/>
      <c r="L2212" s="104" t="s">
        <v>487</v>
      </c>
      <c r="M2212" s="105">
        <v>0</v>
      </c>
      <c r="N2212" s="106">
        <v>4520.4799999999996</v>
      </c>
      <c r="O2212" s="103" t="s">
        <v>2552</v>
      </c>
      <c r="P2212" s="101">
        <v>44337</v>
      </c>
      <c r="Q2212" s="103" t="s">
        <v>2548</v>
      </c>
      <c r="R2212" s="106">
        <v>4520.4799999999996</v>
      </c>
      <c r="S2212" s="110" t="s">
        <v>1265</v>
      </c>
      <c r="T2212" s="104"/>
      <c r="U2212" s="102" t="s">
        <v>11</v>
      </c>
      <c r="V2212" s="102" t="s">
        <v>12</v>
      </c>
      <c r="W2212" s="102" t="s">
        <v>13</v>
      </c>
      <c r="X2212" s="102" t="s">
        <v>14</v>
      </c>
      <c r="Y2212" s="108">
        <v>6150</v>
      </c>
      <c r="Z2212" s="108">
        <v>9421103</v>
      </c>
      <c r="AA2212" s="139">
        <v>3.5323908940975302E-3</v>
      </c>
      <c r="AB2212" s="111" t="s">
        <v>3055</v>
      </c>
    </row>
    <row r="2213" spans="1:28" ht="15" customHeight="1" x14ac:dyDescent="0.25">
      <c r="A2213" s="97" t="s">
        <v>2070</v>
      </c>
      <c r="B2213" s="98">
        <v>5</v>
      </c>
      <c r="C2213" s="97" t="s">
        <v>318</v>
      </c>
      <c r="D2213" s="97" t="s">
        <v>326</v>
      </c>
      <c r="E2213" s="97" t="s">
        <v>316</v>
      </c>
      <c r="F2213" s="100" t="s">
        <v>321</v>
      </c>
      <c r="G2213" s="97" t="s">
        <v>318</v>
      </c>
      <c r="H2213" s="101">
        <v>43734</v>
      </c>
      <c r="I2213" s="101">
        <v>44337</v>
      </c>
      <c r="J2213" s="102" t="s">
        <v>1051</v>
      </c>
      <c r="K2213" s="103"/>
      <c r="L2213" s="104" t="s">
        <v>487</v>
      </c>
      <c r="M2213" s="105">
        <v>0</v>
      </c>
      <c r="N2213" s="106">
        <v>565.05999999999995</v>
      </c>
      <c r="O2213" s="103" t="s">
        <v>2549</v>
      </c>
      <c r="P2213" s="101">
        <v>44337</v>
      </c>
      <c r="Q2213" s="103" t="s">
        <v>2548</v>
      </c>
      <c r="R2213" s="106">
        <v>565.05999999999995</v>
      </c>
      <c r="S2213" s="102" t="s">
        <v>1265</v>
      </c>
      <c r="T2213" s="104"/>
      <c r="U2213" s="102" t="s">
        <v>11</v>
      </c>
      <c r="V2213" s="102" t="s">
        <v>12</v>
      </c>
      <c r="W2213" s="102" t="s">
        <v>13</v>
      </c>
      <c r="X2213" s="102" t="s">
        <v>14</v>
      </c>
      <c r="Y2213" s="108">
        <v>6150</v>
      </c>
      <c r="Z2213" s="108">
        <v>9421103</v>
      </c>
      <c r="AA2213" s="139">
        <v>4.4154886176219128E-4</v>
      </c>
      <c r="AB2213" s="99" t="s">
        <v>3055</v>
      </c>
    </row>
    <row r="2214" spans="1:28" ht="15" customHeight="1" x14ac:dyDescent="0.25">
      <c r="A2214" s="97" t="s">
        <v>2070</v>
      </c>
      <c r="B2214" s="98">
        <v>5</v>
      </c>
      <c r="C2214" s="99" t="s">
        <v>318</v>
      </c>
      <c r="D2214" s="99" t="s">
        <v>326</v>
      </c>
      <c r="E2214" s="97" t="s">
        <v>316</v>
      </c>
      <c r="F2214" s="100" t="s">
        <v>321</v>
      </c>
      <c r="G2214" s="99" t="s">
        <v>318</v>
      </c>
      <c r="H2214" s="101">
        <v>43734</v>
      </c>
      <c r="I2214" s="101">
        <v>44522</v>
      </c>
      <c r="J2214" s="102" t="s">
        <v>2726</v>
      </c>
      <c r="K2214" s="103"/>
      <c r="L2214" s="104" t="s">
        <v>487</v>
      </c>
      <c r="M2214" s="105">
        <v>0</v>
      </c>
      <c r="N2214" s="106">
        <v>25768.03</v>
      </c>
      <c r="O2214" s="103" t="s">
        <v>3059</v>
      </c>
      <c r="P2214" s="101">
        <v>44522</v>
      </c>
      <c r="Q2214" s="103" t="s">
        <v>3060</v>
      </c>
      <c r="R2214" s="106">
        <v>25768.03</v>
      </c>
      <c r="S2214" s="110" t="s">
        <v>1265</v>
      </c>
      <c r="T2214" s="104"/>
      <c r="U2214" s="102" t="s">
        <v>11</v>
      </c>
      <c r="V2214" s="102" t="s">
        <v>12</v>
      </c>
      <c r="W2214" s="102" t="s">
        <v>13</v>
      </c>
      <c r="X2214" s="102" t="s">
        <v>14</v>
      </c>
      <c r="Y2214" s="108">
        <v>6150</v>
      </c>
      <c r="Z2214" s="108">
        <v>9421103</v>
      </c>
      <c r="AA2214" s="139">
        <v>2.0135639253095243E-2</v>
      </c>
      <c r="AB2214" s="111" t="s">
        <v>3055</v>
      </c>
    </row>
    <row r="2215" spans="1:28" ht="15" customHeight="1" x14ac:dyDescent="0.25">
      <c r="A2215" s="97" t="s">
        <v>2070</v>
      </c>
      <c r="B2215" s="98">
        <v>5</v>
      </c>
      <c r="C2215" s="99" t="s">
        <v>318</v>
      </c>
      <c r="D2215" s="97" t="s">
        <v>326</v>
      </c>
      <c r="E2215" s="97" t="s">
        <v>316</v>
      </c>
      <c r="F2215" s="99" t="s">
        <v>321</v>
      </c>
      <c r="G2215" s="97" t="s">
        <v>318</v>
      </c>
      <c r="H2215" s="101">
        <v>43734</v>
      </c>
      <c r="I2215" s="101">
        <v>45673</v>
      </c>
      <c r="J2215" s="102" t="s">
        <v>2726</v>
      </c>
      <c r="K2215" s="103" t="s">
        <v>327</v>
      </c>
      <c r="L2215" s="104" t="s">
        <v>487</v>
      </c>
      <c r="M2215" s="105">
        <v>21269.00999999998</v>
      </c>
      <c r="N2215" s="105">
        <v>21269.00999999998</v>
      </c>
      <c r="O2215" s="103"/>
      <c r="P2215" s="101"/>
      <c r="Q2215" s="103"/>
      <c r="R2215" s="105">
        <v>0</v>
      </c>
      <c r="S2215" s="110" t="s">
        <v>1265</v>
      </c>
      <c r="T2215" s="103"/>
      <c r="U2215" s="102" t="s">
        <v>11</v>
      </c>
      <c r="V2215" s="102" t="s">
        <v>12</v>
      </c>
      <c r="W2215" s="102" t="s">
        <v>13</v>
      </c>
      <c r="X2215" s="102" t="s">
        <v>14</v>
      </c>
      <c r="Y2215" s="113">
        <v>6150</v>
      </c>
      <c r="Z2215" s="113">
        <v>9421103</v>
      </c>
      <c r="AA2215" s="139">
        <v>0</v>
      </c>
      <c r="AB2215" s="97" t="s">
        <v>3055</v>
      </c>
    </row>
    <row r="2216" spans="1:28" ht="15" customHeight="1" x14ac:dyDescent="0.25">
      <c r="A2216" s="97" t="s">
        <v>2075</v>
      </c>
      <c r="B2216" s="98">
        <v>9</v>
      </c>
      <c r="C2216" s="99" t="s">
        <v>1562</v>
      </c>
      <c r="D2216" s="97" t="s">
        <v>337</v>
      </c>
      <c r="E2216" s="97" t="s">
        <v>4</v>
      </c>
      <c r="F2216" s="99" t="s">
        <v>5</v>
      </c>
      <c r="G2216" s="97" t="s">
        <v>1288</v>
      </c>
      <c r="H2216" s="101">
        <v>43647</v>
      </c>
      <c r="I2216" s="101">
        <v>43746</v>
      </c>
      <c r="J2216" s="102" t="s">
        <v>6</v>
      </c>
      <c r="K2216" s="103" t="s">
        <v>7</v>
      </c>
      <c r="L2216" s="104" t="s">
        <v>8</v>
      </c>
      <c r="M2216" s="105">
        <v>0</v>
      </c>
      <c r="N2216" s="105">
        <v>6238.67</v>
      </c>
      <c r="O2216" s="103" t="s">
        <v>20</v>
      </c>
      <c r="P2216" s="101">
        <v>43746</v>
      </c>
      <c r="Q2216" s="103" t="s">
        <v>10</v>
      </c>
      <c r="R2216" s="105">
        <v>6238.67</v>
      </c>
      <c r="S2216" s="110"/>
      <c r="T2216" s="103"/>
      <c r="U2216" s="102" t="s">
        <v>11</v>
      </c>
      <c r="V2216" s="102" t="s">
        <v>12</v>
      </c>
      <c r="W2216" s="102" t="s">
        <v>13</v>
      </c>
      <c r="X2216" s="102" t="s">
        <v>14</v>
      </c>
      <c r="Y2216" s="113">
        <v>4300</v>
      </c>
      <c r="Z2216" s="113">
        <v>9371101</v>
      </c>
      <c r="AA2216" s="139">
        <v>1.4359320670845222E-3</v>
      </c>
      <c r="AB2216" s="97" t="s">
        <v>2903</v>
      </c>
    </row>
    <row r="2217" spans="1:28" ht="15" customHeight="1" x14ac:dyDescent="0.25">
      <c r="A2217" s="97" t="s">
        <v>2075</v>
      </c>
      <c r="B2217" s="98">
        <v>9</v>
      </c>
      <c r="C2217" s="99" t="s">
        <v>1562</v>
      </c>
      <c r="D2217" s="97" t="s">
        <v>337</v>
      </c>
      <c r="E2217" s="97" t="s">
        <v>4</v>
      </c>
      <c r="F2217" s="99" t="s">
        <v>5</v>
      </c>
      <c r="G2217" s="97" t="s">
        <v>1288</v>
      </c>
      <c r="H2217" s="101">
        <v>43647</v>
      </c>
      <c r="I2217" s="101">
        <v>43746</v>
      </c>
      <c r="J2217" s="102" t="s">
        <v>6</v>
      </c>
      <c r="K2217" s="103" t="s">
        <v>7</v>
      </c>
      <c r="L2217" s="104" t="s">
        <v>8</v>
      </c>
      <c r="M2217" s="105">
        <v>0</v>
      </c>
      <c r="N2217" s="105">
        <v>7798.34</v>
      </c>
      <c r="O2217" s="103" t="s">
        <v>22</v>
      </c>
      <c r="P2217" s="101">
        <v>43746</v>
      </c>
      <c r="Q2217" s="103" t="s">
        <v>10</v>
      </c>
      <c r="R2217" s="105">
        <v>7798.34</v>
      </c>
      <c r="S2217" s="110"/>
      <c r="T2217" s="103"/>
      <c r="U2217" s="102" t="s">
        <v>11</v>
      </c>
      <c r="V2217" s="102" t="s">
        <v>12</v>
      </c>
      <c r="W2217" s="102" t="s">
        <v>13</v>
      </c>
      <c r="X2217" s="102" t="s">
        <v>14</v>
      </c>
      <c r="Y2217" s="113">
        <v>4300</v>
      </c>
      <c r="Z2217" s="113">
        <v>9371101</v>
      </c>
      <c r="AA2217" s="139">
        <v>1.7949156592715937E-3</v>
      </c>
      <c r="AB2217" s="97" t="s">
        <v>2903</v>
      </c>
    </row>
    <row r="2218" spans="1:28" ht="15" customHeight="1" x14ac:dyDescent="0.25">
      <c r="A2218" s="97" t="s">
        <v>2075</v>
      </c>
      <c r="B2218" s="98">
        <v>9</v>
      </c>
      <c r="C2218" s="99" t="s">
        <v>1562</v>
      </c>
      <c r="D2218" s="97" t="s">
        <v>337</v>
      </c>
      <c r="E2218" s="97" t="s">
        <v>4</v>
      </c>
      <c r="F2218" s="99" t="s">
        <v>5</v>
      </c>
      <c r="G2218" s="97" t="s">
        <v>1288</v>
      </c>
      <c r="H2218" s="101">
        <v>43647</v>
      </c>
      <c r="I2218" s="101">
        <v>43746</v>
      </c>
      <c r="J2218" s="102" t="s">
        <v>6</v>
      </c>
      <c r="K2218" s="103" t="s">
        <v>7</v>
      </c>
      <c r="L2218" s="104" t="s">
        <v>8</v>
      </c>
      <c r="M2218" s="105">
        <v>0</v>
      </c>
      <c r="N2218" s="105">
        <v>186.24</v>
      </c>
      <c r="O2218" s="103" t="s">
        <v>20</v>
      </c>
      <c r="P2218" s="101">
        <v>43746</v>
      </c>
      <c r="Q2218" s="103" t="s">
        <v>10</v>
      </c>
      <c r="R2218" s="105">
        <v>186.24</v>
      </c>
      <c r="S2218" s="110"/>
      <c r="T2218" s="103"/>
      <c r="U2218" s="102" t="s">
        <v>11</v>
      </c>
      <c r="V2218" s="102" t="s">
        <v>12</v>
      </c>
      <c r="W2218" s="102" t="s">
        <v>13</v>
      </c>
      <c r="X2218" s="102" t="s">
        <v>14</v>
      </c>
      <c r="Y2218" s="113">
        <v>4340</v>
      </c>
      <c r="Z2218" s="113">
        <v>9371101</v>
      </c>
      <c r="AA2218" s="139">
        <v>4.2866185929664723E-5</v>
      </c>
      <c r="AB2218" s="97" t="s">
        <v>2903</v>
      </c>
    </row>
    <row r="2219" spans="1:28" ht="15" customHeight="1" x14ac:dyDescent="0.25">
      <c r="A2219" s="97" t="s">
        <v>2075</v>
      </c>
      <c r="B2219" s="98">
        <v>9</v>
      </c>
      <c r="C2219" s="99" t="s">
        <v>1562</v>
      </c>
      <c r="D2219" s="97" t="s">
        <v>337</v>
      </c>
      <c r="E2219" s="97" t="s">
        <v>4</v>
      </c>
      <c r="F2219" s="99" t="s">
        <v>5</v>
      </c>
      <c r="G2219" s="97" t="s">
        <v>1288</v>
      </c>
      <c r="H2219" s="101">
        <v>43647</v>
      </c>
      <c r="I2219" s="101">
        <v>43746</v>
      </c>
      <c r="J2219" s="102" t="s">
        <v>6</v>
      </c>
      <c r="K2219" s="103" t="s">
        <v>7</v>
      </c>
      <c r="L2219" s="104" t="s">
        <v>8</v>
      </c>
      <c r="M2219" s="105">
        <v>0</v>
      </c>
      <c r="N2219" s="105">
        <v>152</v>
      </c>
      <c r="O2219" s="103" t="s">
        <v>20</v>
      </c>
      <c r="P2219" s="101">
        <v>43746</v>
      </c>
      <c r="Q2219" s="103" t="s">
        <v>10</v>
      </c>
      <c r="R2219" s="105">
        <v>152</v>
      </c>
      <c r="S2219" s="110"/>
      <c r="T2219" s="103"/>
      <c r="U2219" s="102" t="s">
        <v>11</v>
      </c>
      <c r="V2219" s="102" t="s">
        <v>12</v>
      </c>
      <c r="W2219" s="102" t="s">
        <v>13</v>
      </c>
      <c r="X2219" s="102" t="s">
        <v>14</v>
      </c>
      <c r="Y2219" s="113">
        <v>4340</v>
      </c>
      <c r="Z2219" s="113">
        <v>9371101</v>
      </c>
      <c r="AA2219" s="139">
        <v>3.4985289203764165E-5</v>
      </c>
      <c r="AB2219" s="97" t="s">
        <v>2903</v>
      </c>
    </row>
    <row r="2220" spans="1:28" ht="15" customHeight="1" x14ac:dyDescent="0.25">
      <c r="A2220" s="97" t="s">
        <v>2075</v>
      </c>
      <c r="B2220" s="98">
        <v>9</v>
      </c>
      <c r="C2220" s="99" t="s">
        <v>1562</v>
      </c>
      <c r="D2220" s="97" t="s">
        <v>337</v>
      </c>
      <c r="E2220" s="97" t="s">
        <v>4</v>
      </c>
      <c r="F2220" s="99" t="s">
        <v>5</v>
      </c>
      <c r="G2220" s="97" t="s">
        <v>1288</v>
      </c>
      <c r="H2220" s="101">
        <v>43647</v>
      </c>
      <c r="I2220" s="101">
        <v>43746</v>
      </c>
      <c r="J2220" s="102" t="s">
        <v>6</v>
      </c>
      <c r="K2220" s="103" t="s">
        <v>7</v>
      </c>
      <c r="L2220" s="104" t="s">
        <v>8</v>
      </c>
      <c r="M2220" s="105">
        <v>0</v>
      </c>
      <c r="N2220" s="105">
        <v>80</v>
      </c>
      <c r="O2220" s="103" t="s">
        <v>20</v>
      </c>
      <c r="P2220" s="101">
        <v>43746</v>
      </c>
      <c r="Q2220" s="103" t="s">
        <v>10</v>
      </c>
      <c r="R2220" s="105">
        <v>80</v>
      </c>
      <c r="S2220" s="110"/>
      <c r="T2220" s="103"/>
      <c r="U2220" s="102" t="s">
        <v>11</v>
      </c>
      <c r="V2220" s="102" t="s">
        <v>12</v>
      </c>
      <c r="W2220" s="102" t="s">
        <v>13</v>
      </c>
      <c r="X2220" s="102" t="s">
        <v>14</v>
      </c>
      <c r="Y2220" s="113">
        <v>4340</v>
      </c>
      <c r="Z2220" s="113">
        <v>9371101</v>
      </c>
      <c r="AA2220" s="139">
        <v>1.8413310107244298E-5</v>
      </c>
      <c r="AB2220" s="97" t="s">
        <v>2903</v>
      </c>
    </row>
    <row r="2221" spans="1:28" ht="15" customHeight="1" x14ac:dyDescent="0.25">
      <c r="A2221" s="97" t="s">
        <v>2075</v>
      </c>
      <c r="B2221" s="98">
        <v>9</v>
      </c>
      <c r="C2221" s="99" t="s">
        <v>1562</v>
      </c>
      <c r="D2221" s="97" t="s">
        <v>337</v>
      </c>
      <c r="E2221" s="97" t="s">
        <v>4</v>
      </c>
      <c r="F2221" s="97" t="s">
        <v>5</v>
      </c>
      <c r="G2221" s="99" t="s">
        <v>1288</v>
      </c>
      <c r="H2221" s="101">
        <v>43647</v>
      </c>
      <c r="I2221" s="101">
        <v>43746</v>
      </c>
      <c r="J2221" s="102" t="s">
        <v>6</v>
      </c>
      <c r="K2221" s="103" t="s">
        <v>7</v>
      </c>
      <c r="L2221" s="104" t="s">
        <v>8</v>
      </c>
      <c r="M2221" s="105">
        <v>0</v>
      </c>
      <c r="N2221" s="114">
        <v>48</v>
      </c>
      <c r="O2221" s="103" t="s">
        <v>20</v>
      </c>
      <c r="P2221" s="101">
        <v>43746</v>
      </c>
      <c r="Q2221" s="103" t="s">
        <v>10</v>
      </c>
      <c r="R2221" s="105">
        <v>48</v>
      </c>
      <c r="S2221" s="110"/>
      <c r="T2221" s="103"/>
      <c r="U2221" s="102" t="s">
        <v>11</v>
      </c>
      <c r="V2221" s="102" t="s">
        <v>12</v>
      </c>
      <c r="W2221" s="102" t="s">
        <v>13</v>
      </c>
      <c r="X2221" s="102" t="s">
        <v>14</v>
      </c>
      <c r="Y2221" s="113">
        <v>4340</v>
      </c>
      <c r="Z2221" s="113">
        <v>9371101</v>
      </c>
      <c r="AA2221" s="139">
        <v>1.1047986064346577E-5</v>
      </c>
      <c r="AB2221" s="97" t="s">
        <v>2903</v>
      </c>
    </row>
    <row r="2222" spans="1:28" ht="15" customHeight="1" x14ac:dyDescent="0.25">
      <c r="A2222" s="97" t="s">
        <v>2075</v>
      </c>
      <c r="B2222" s="98">
        <v>9</v>
      </c>
      <c r="C2222" s="99" t="s">
        <v>1562</v>
      </c>
      <c r="D2222" s="97" t="s">
        <v>337</v>
      </c>
      <c r="E2222" s="97" t="s">
        <v>4</v>
      </c>
      <c r="F2222" s="100" t="s">
        <v>5</v>
      </c>
      <c r="G2222" s="97" t="s">
        <v>1288</v>
      </c>
      <c r="H2222" s="101">
        <v>43647</v>
      </c>
      <c r="I2222" s="101">
        <v>43746</v>
      </c>
      <c r="J2222" s="102" t="s">
        <v>6</v>
      </c>
      <c r="K2222" s="103" t="s">
        <v>7</v>
      </c>
      <c r="L2222" s="104" t="s">
        <v>8</v>
      </c>
      <c r="M2222" s="105">
        <v>0</v>
      </c>
      <c r="N2222" s="106">
        <v>24</v>
      </c>
      <c r="O2222" s="103" t="s">
        <v>20</v>
      </c>
      <c r="P2222" s="101">
        <v>43746</v>
      </c>
      <c r="Q2222" s="103" t="s">
        <v>10</v>
      </c>
      <c r="R2222" s="106">
        <v>24</v>
      </c>
      <c r="S2222" s="110"/>
      <c r="T2222" s="104"/>
      <c r="U2222" s="102" t="s">
        <v>11</v>
      </c>
      <c r="V2222" s="102" t="s">
        <v>12</v>
      </c>
      <c r="W2222" s="102" t="s">
        <v>13</v>
      </c>
      <c r="X2222" s="102" t="s">
        <v>14</v>
      </c>
      <c r="Y2222" s="108">
        <v>4340</v>
      </c>
      <c r="Z2222" s="108">
        <v>9371101</v>
      </c>
      <c r="AA2222" s="139">
        <v>5.5239930321732886E-6</v>
      </c>
      <c r="AB2222" s="99" t="s">
        <v>2903</v>
      </c>
    </row>
    <row r="2223" spans="1:28" ht="15" customHeight="1" x14ac:dyDescent="0.25">
      <c r="A2223" s="97" t="s">
        <v>2075</v>
      </c>
      <c r="B2223" s="98">
        <v>9</v>
      </c>
      <c r="C2223" s="99" t="s">
        <v>1562</v>
      </c>
      <c r="D2223" s="97" t="s">
        <v>337</v>
      </c>
      <c r="E2223" s="97" t="s">
        <v>4</v>
      </c>
      <c r="F2223" s="100" t="s">
        <v>5</v>
      </c>
      <c r="G2223" s="97" t="s">
        <v>1288</v>
      </c>
      <c r="H2223" s="101">
        <v>43647</v>
      </c>
      <c r="I2223" s="101">
        <v>43746</v>
      </c>
      <c r="J2223" s="102" t="s">
        <v>6</v>
      </c>
      <c r="K2223" s="103" t="s">
        <v>7</v>
      </c>
      <c r="L2223" s="104" t="s">
        <v>8</v>
      </c>
      <c r="M2223" s="105">
        <v>0</v>
      </c>
      <c r="N2223" s="106">
        <v>512.48</v>
      </c>
      <c r="O2223" s="103" t="s">
        <v>20</v>
      </c>
      <c r="P2223" s="101">
        <v>43746</v>
      </c>
      <c r="Q2223" s="103" t="s">
        <v>10</v>
      </c>
      <c r="R2223" s="106">
        <v>512.48</v>
      </c>
      <c r="S2223" s="110"/>
      <c r="T2223" s="104"/>
      <c r="U2223" s="102" t="s">
        <v>11</v>
      </c>
      <c r="V2223" s="102" t="s">
        <v>12</v>
      </c>
      <c r="W2223" s="102" t="s">
        <v>13</v>
      </c>
      <c r="X2223" s="102" t="s">
        <v>14</v>
      </c>
      <c r="Y2223" s="108">
        <v>4340</v>
      </c>
      <c r="Z2223" s="108">
        <v>9371101</v>
      </c>
      <c r="AA2223" s="139">
        <v>1.1795566454700697E-4</v>
      </c>
      <c r="AB2223" s="99" t="s">
        <v>2903</v>
      </c>
    </row>
    <row r="2224" spans="1:28" ht="15" customHeight="1" x14ac:dyDescent="0.25">
      <c r="A2224" s="97" t="s">
        <v>2075</v>
      </c>
      <c r="B2224" s="98">
        <v>9</v>
      </c>
      <c r="C2224" s="99" t="s">
        <v>1562</v>
      </c>
      <c r="D2224" s="97" t="s">
        <v>337</v>
      </c>
      <c r="E2224" s="97" t="s">
        <v>4</v>
      </c>
      <c r="F2224" s="100" t="s">
        <v>5</v>
      </c>
      <c r="G2224" s="97" t="s">
        <v>1288</v>
      </c>
      <c r="H2224" s="101">
        <v>43647</v>
      </c>
      <c r="I2224" s="101">
        <v>43746</v>
      </c>
      <c r="J2224" s="102" t="s">
        <v>6</v>
      </c>
      <c r="K2224" s="103" t="s">
        <v>7</v>
      </c>
      <c r="L2224" s="104" t="s">
        <v>8</v>
      </c>
      <c r="M2224" s="105">
        <v>0</v>
      </c>
      <c r="N2224" s="106">
        <v>190</v>
      </c>
      <c r="O2224" s="103" t="s">
        <v>22</v>
      </c>
      <c r="P2224" s="101">
        <v>43746</v>
      </c>
      <c r="Q2224" s="103" t="s">
        <v>10</v>
      </c>
      <c r="R2224" s="106">
        <v>190</v>
      </c>
      <c r="S2224" s="110"/>
      <c r="T2224" s="104"/>
      <c r="U2224" s="102" t="s">
        <v>11</v>
      </c>
      <c r="V2224" s="102" t="s">
        <v>12</v>
      </c>
      <c r="W2224" s="102" t="s">
        <v>13</v>
      </c>
      <c r="X2224" s="102" t="s">
        <v>14</v>
      </c>
      <c r="Y2224" s="108">
        <v>4340</v>
      </c>
      <c r="Z2224" s="108">
        <v>9371101</v>
      </c>
      <c r="AA2224" s="139">
        <v>4.3731611504705202E-5</v>
      </c>
      <c r="AB2224" s="99" t="s">
        <v>2903</v>
      </c>
    </row>
    <row r="2225" spans="1:28" ht="15" customHeight="1" x14ac:dyDescent="0.25">
      <c r="A2225" s="97" t="s">
        <v>2075</v>
      </c>
      <c r="B2225" s="98">
        <v>9</v>
      </c>
      <c r="C2225" s="99" t="s">
        <v>1562</v>
      </c>
      <c r="D2225" s="97" t="s">
        <v>337</v>
      </c>
      <c r="E2225" s="97" t="s">
        <v>4</v>
      </c>
      <c r="F2225" s="100" t="s">
        <v>5</v>
      </c>
      <c r="G2225" s="97" t="s">
        <v>1288</v>
      </c>
      <c r="H2225" s="101">
        <v>43647</v>
      </c>
      <c r="I2225" s="101">
        <v>43746</v>
      </c>
      <c r="J2225" s="102" t="s">
        <v>6</v>
      </c>
      <c r="K2225" s="103" t="s">
        <v>7</v>
      </c>
      <c r="L2225" s="104" t="s">
        <v>8</v>
      </c>
      <c r="M2225" s="105">
        <v>0</v>
      </c>
      <c r="N2225" s="106">
        <v>100</v>
      </c>
      <c r="O2225" s="103" t="s">
        <v>22</v>
      </c>
      <c r="P2225" s="101">
        <v>43746</v>
      </c>
      <c r="Q2225" s="103" t="s">
        <v>10</v>
      </c>
      <c r="R2225" s="106">
        <v>100</v>
      </c>
      <c r="S2225" s="110"/>
      <c r="T2225" s="104"/>
      <c r="U2225" s="102" t="s">
        <v>11</v>
      </c>
      <c r="V2225" s="102" t="s">
        <v>12</v>
      </c>
      <c r="W2225" s="102" t="s">
        <v>13</v>
      </c>
      <c r="X2225" s="102" t="s">
        <v>14</v>
      </c>
      <c r="Y2225" s="108">
        <v>4340</v>
      </c>
      <c r="Z2225" s="108">
        <v>9371101</v>
      </c>
      <c r="AA2225" s="139">
        <v>2.301663763405537E-5</v>
      </c>
      <c r="AB2225" s="99" t="s">
        <v>2903</v>
      </c>
    </row>
    <row r="2226" spans="1:28" ht="15" customHeight="1" x14ac:dyDescent="0.25">
      <c r="A2226" s="97" t="s">
        <v>2075</v>
      </c>
      <c r="B2226" s="98">
        <v>9</v>
      </c>
      <c r="C2226" s="99" t="s">
        <v>1562</v>
      </c>
      <c r="D2226" s="97" t="s">
        <v>337</v>
      </c>
      <c r="E2226" s="97" t="s">
        <v>4</v>
      </c>
      <c r="F2226" s="100" t="s">
        <v>5</v>
      </c>
      <c r="G2226" s="97" t="s">
        <v>1288</v>
      </c>
      <c r="H2226" s="101">
        <v>43647</v>
      </c>
      <c r="I2226" s="101">
        <v>43746</v>
      </c>
      <c r="J2226" s="102" t="s">
        <v>6</v>
      </c>
      <c r="K2226" s="103" t="s">
        <v>7</v>
      </c>
      <c r="L2226" s="104" t="s">
        <v>8</v>
      </c>
      <c r="M2226" s="105">
        <v>0</v>
      </c>
      <c r="N2226" s="106">
        <v>60</v>
      </c>
      <c r="O2226" s="103" t="s">
        <v>22</v>
      </c>
      <c r="P2226" s="101">
        <v>43746</v>
      </c>
      <c r="Q2226" s="103" t="s">
        <v>10</v>
      </c>
      <c r="R2226" s="106">
        <v>60</v>
      </c>
      <c r="S2226" s="110"/>
      <c r="T2226" s="104"/>
      <c r="U2226" s="102" t="s">
        <v>11</v>
      </c>
      <c r="V2226" s="102" t="s">
        <v>12</v>
      </c>
      <c r="W2226" s="102" t="s">
        <v>13</v>
      </c>
      <c r="X2226" s="102" t="s">
        <v>14</v>
      </c>
      <c r="Y2226" s="108">
        <v>4340</v>
      </c>
      <c r="Z2226" s="108">
        <v>9371101</v>
      </c>
      <c r="AA2226" s="139">
        <v>1.3809982580433222E-5</v>
      </c>
      <c r="AB2226" s="99" t="s">
        <v>2903</v>
      </c>
    </row>
    <row r="2227" spans="1:28" ht="15" customHeight="1" x14ac:dyDescent="0.25">
      <c r="A2227" s="97" t="s">
        <v>2075</v>
      </c>
      <c r="B2227" s="98">
        <v>9</v>
      </c>
      <c r="C2227" s="99" t="s">
        <v>1562</v>
      </c>
      <c r="D2227" s="97" t="s">
        <v>337</v>
      </c>
      <c r="E2227" s="97" t="s">
        <v>4</v>
      </c>
      <c r="F2227" s="100" t="s">
        <v>5</v>
      </c>
      <c r="G2227" s="97" t="s">
        <v>1288</v>
      </c>
      <c r="H2227" s="101">
        <v>43647</v>
      </c>
      <c r="I2227" s="101">
        <v>43746</v>
      </c>
      <c r="J2227" s="102" t="s">
        <v>6</v>
      </c>
      <c r="K2227" s="103" t="s">
        <v>7</v>
      </c>
      <c r="L2227" s="104" t="s">
        <v>8</v>
      </c>
      <c r="M2227" s="105">
        <v>0</v>
      </c>
      <c r="N2227" s="106">
        <v>30</v>
      </c>
      <c r="O2227" s="103" t="s">
        <v>22</v>
      </c>
      <c r="P2227" s="101">
        <v>43746</v>
      </c>
      <c r="Q2227" s="103" t="s">
        <v>10</v>
      </c>
      <c r="R2227" s="106">
        <v>30</v>
      </c>
      <c r="S2227" s="110"/>
      <c r="T2227" s="104"/>
      <c r="U2227" s="102" t="s">
        <v>11</v>
      </c>
      <c r="V2227" s="102" t="s">
        <v>12</v>
      </c>
      <c r="W2227" s="102" t="s">
        <v>13</v>
      </c>
      <c r="X2227" s="102" t="s">
        <v>14</v>
      </c>
      <c r="Y2227" s="108">
        <v>4340</v>
      </c>
      <c r="Z2227" s="108">
        <v>9371101</v>
      </c>
      <c r="AA2227" s="139">
        <v>6.9049912902166112E-6</v>
      </c>
      <c r="AB2227" s="99" t="s">
        <v>2903</v>
      </c>
    </row>
    <row r="2228" spans="1:28" ht="15" customHeight="1" x14ac:dyDescent="0.25">
      <c r="A2228" s="97" t="s">
        <v>2075</v>
      </c>
      <c r="B2228" s="98">
        <v>9</v>
      </c>
      <c r="C2228" s="99" t="s">
        <v>1562</v>
      </c>
      <c r="D2228" s="97" t="s">
        <v>337</v>
      </c>
      <c r="E2228" s="97" t="s">
        <v>4</v>
      </c>
      <c r="F2228" s="100" t="s">
        <v>5</v>
      </c>
      <c r="G2228" s="97" t="s">
        <v>1288</v>
      </c>
      <c r="H2228" s="101">
        <v>43647</v>
      </c>
      <c r="I2228" s="101">
        <v>43746</v>
      </c>
      <c r="J2228" s="102" t="s">
        <v>6</v>
      </c>
      <c r="K2228" s="103" t="s">
        <v>7</v>
      </c>
      <c r="L2228" s="104" t="s">
        <v>8</v>
      </c>
      <c r="M2228" s="105">
        <v>0</v>
      </c>
      <c r="N2228" s="106">
        <v>232.8</v>
      </c>
      <c r="O2228" s="103" t="s">
        <v>22</v>
      </c>
      <c r="P2228" s="101">
        <v>43746</v>
      </c>
      <c r="Q2228" s="103" t="s">
        <v>10</v>
      </c>
      <c r="R2228" s="106">
        <v>232.8</v>
      </c>
      <c r="S2228" s="110"/>
      <c r="T2228" s="104"/>
      <c r="U2228" s="102" t="s">
        <v>11</v>
      </c>
      <c r="V2228" s="102" t="s">
        <v>12</v>
      </c>
      <c r="W2228" s="102" t="s">
        <v>13</v>
      </c>
      <c r="X2228" s="102" t="s">
        <v>14</v>
      </c>
      <c r="Y2228" s="108">
        <v>4340</v>
      </c>
      <c r="Z2228" s="108">
        <v>9371101</v>
      </c>
      <c r="AA2228" s="139">
        <v>5.3582732412080904E-5</v>
      </c>
      <c r="AB2228" s="99" t="s">
        <v>2903</v>
      </c>
    </row>
    <row r="2229" spans="1:28" ht="15" customHeight="1" x14ac:dyDescent="0.25">
      <c r="A2229" s="97" t="s">
        <v>2075</v>
      </c>
      <c r="B2229" s="98">
        <v>9</v>
      </c>
      <c r="C2229" s="99" t="s">
        <v>1562</v>
      </c>
      <c r="D2229" s="97" t="s">
        <v>337</v>
      </c>
      <c r="E2229" s="97" t="s">
        <v>4</v>
      </c>
      <c r="F2229" s="100" t="s">
        <v>5</v>
      </c>
      <c r="G2229" s="97" t="s">
        <v>1288</v>
      </c>
      <c r="H2229" s="101">
        <v>43647</v>
      </c>
      <c r="I2229" s="101">
        <v>43746</v>
      </c>
      <c r="J2229" s="102" t="s">
        <v>6</v>
      </c>
      <c r="K2229" s="103" t="s">
        <v>7</v>
      </c>
      <c r="L2229" s="104" t="s">
        <v>8</v>
      </c>
      <c r="M2229" s="105">
        <v>0</v>
      </c>
      <c r="N2229" s="106">
        <v>640.6</v>
      </c>
      <c r="O2229" s="103" t="s">
        <v>22</v>
      </c>
      <c r="P2229" s="101">
        <v>43746</v>
      </c>
      <c r="Q2229" s="103" t="s">
        <v>10</v>
      </c>
      <c r="R2229" s="106">
        <v>640.6</v>
      </c>
      <c r="S2229" s="110"/>
      <c r="T2229" s="104"/>
      <c r="U2229" s="102" t="s">
        <v>11</v>
      </c>
      <c r="V2229" s="102" t="s">
        <v>12</v>
      </c>
      <c r="W2229" s="102" t="s">
        <v>13</v>
      </c>
      <c r="X2229" s="102" t="s">
        <v>14</v>
      </c>
      <c r="Y2229" s="108">
        <v>4340</v>
      </c>
      <c r="Z2229" s="108">
        <v>9371101</v>
      </c>
      <c r="AA2229" s="139">
        <v>1.4744458068375872E-4</v>
      </c>
      <c r="AB2229" s="99" t="s">
        <v>2903</v>
      </c>
    </row>
    <row r="2230" spans="1:28" ht="15" customHeight="1" x14ac:dyDescent="0.25">
      <c r="A2230" s="97" t="s">
        <v>2075</v>
      </c>
      <c r="B2230" s="98">
        <v>9</v>
      </c>
      <c r="C2230" s="99" t="s">
        <v>1562</v>
      </c>
      <c r="D2230" s="97" t="s">
        <v>337</v>
      </c>
      <c r="E2230" s="97" t="s">
        <v>4</v>
      </c>
      <c r="F2230" s="100" t="s">
        <v>5</v>
      </c>
      <c r="G2230" s="97" t="s">
        <v>1288</v>
      </c>
      <c r="H2230" s="101">
        <v>43647</v>
      </c>
      <c r="I2230" s="101">
        <v>43748</v>
      </c>
      <c r="J2230" s="102" t="s">
        <v>6</v>
      </c>
      <c r="K2230" s="103" t="s">
        <v>98</v>
      </c>
      <c r="L2230" s="104" t="s">
        <v>2165</v>
      </c>
      <c r="M2230" s="105">
        <v>0</v>
      </c>
      <c r="N2230" s="106">
        <v>64336.31</v>
      </c>
      <c r="O2230" s="103" t="s">
        <v>101</v>
      </c>
      <c r="P2230" s="101">
        <v>43748</v>
      </c>
      <c r="Q2230" s="103" t="s">
        <v>100</v>
      </c>
      <c r="R2230" s="106">
        <v>64336.31</v>
      </c>
      <c r="S2230" s="110"/>
      <c r="T2230" s="104"/>
      <c r="U2230" s="102" t="s">
        <v>11</v>
      </c>
      <c r="V2230" s="102" t="s">
        <v>12</v>
      </c>
      <c r="W2230" s="102" t="s">
        <v>13</v>
      </c>
      <c r="X2230" s="102" t="s">
        <v>14</v>
      </c>
      <c r="Y2230" s="108">
        <v>4300</v>
      </c>
      <c r="Z2230" s="108">
        <v>9371101</v>
      </c>
      <c r="AA2230" s="139">
        <v>2.2931816960698723E-2</v>
      </c>
      <c r="AB2230" s="99" t="s">
        <v>2904</v>
      </c>
    </row>
    <row r="2231" spans="1:28" ht="15" customHeight="1" x14ac:dyDescent="0.25">
      <c r="A2231" s="97" t="s">
        <v>2075</v>
      </c>
      <c r="B2231" s="98">
        <v>9</v>
      </c>
      <c r="C2231" s="99" t="s">
        <v>1562</v>
      </c>
      <c r="D2231" s="97" t="s">
        <v>337</v>
      </c>
      <c r="E2231" s="97" t="s">
        <v>4</v>
      </c>
      <c r="F2231" s="100" t="s">
        <v>5</v>
      </c>
      <c r="G2231" s="97" t="s">
        <v>1288</v>
      </c>
      <c r="H2231" s="101">
        <v>43647</v>
      </c>
      <c r="I2231" s="101">
        <v>43748</v>
      </c>
      <c r="J2231" s="102" t="s">
        <v>6</v>
      </c>
      <c r="K2231" s="103" t="s">
        <v>98</v>
      </c>
      <c r="L2231" s="104" t="s">
        <v>2165</v>
      </c>
      <c r="M2231" s="105">
        <v>0</v>
      </c>
      <c r="N2231" s="106">
        <v>247.5</v>
      </c>
      <c r="O2231" s="103" t="s">
        <v>101</v>
      </c>
      <c r="P2231" s="101">
        <v>43748</v>
      </c>
      <c r="Q2231" s="103" t="s">
        <v>100</v>
      </c>
      <c r="R2231" s="106">
        <v>247.5</v>
      </c>
      <c r="S2231" s="110"/>
      <c r="T2231" s="104"/>
      <c r="U2231" s="102" t="s">
        <v>11</v>
      </c>
      <c r="V2231" s="102" t="s">
        <v>12</v>
      </c>
      <c r="W2231" s="102" t="s">
        <v>13</v>
      </c>
      <c r="X2231" s="102" t="s">
        <v>14</v>
      </c>
      <c r="Y2231" s="108">
        <v>4340</v>
      </c>
      <c r="Z2231" s="108">
        <v>9371101</v>
      </c>
      <c r="AA2231" s="139">
        <v>8.8218063761706786E-5</v>
      </c>
      <c r="AB2231" s="99" t="s">
        <v>2904</v>
      </c>
    </row>
    <row r="2232" spans="1:28" ht="15" customHeight="1" x14ac:dyDescent="0.25">
      <c r="A2232" s="97" t="s">
        <v>2075</v>
      </c>
      <c r="B2232" s="98">
        <v>9</v>
      </c>
      <c r="C2232" s="99" t="s">
        <v>1562</v>
      </c>
      <c r="D2232" s="97" t="s">
        <v>337</v>
      </c>
      <c r="E2232" s="97" t="s">
        <v>4</v>
      </c>
      <c r="F2232" s="100" t="s">
        <v>5</v>
      </c>
      <c r="G2232" s="97" t="s">
        <v>1288</v>
      </c>
      <c r="H2232" s="101">
        <v>43647</v>
      </c>
      <c r="I2232" s="101">
        <v>43748</v>
      </c>
      <c r="J2232" s="102" t="s">
        <v>6</v>
      </c>
      <c r="K2232" s="103" t="s">
        <v>98</v>
      </c>
      <c r="L2232" s="104" t="s">
        <v>2165</v>
      </c>
      <c r="M2232" s="105">
        <v>0</v>
      </c>
      <c r="N2232" s="106">
        <v>825</v>
      </c>
      <c r="O2232" s="103" t="s">
        <v>101</v>
      </c>
      <c r="P2232" s="101">
        <v>43748</v>
      </c>
      <c r="Q2232" s="103" t="s">
        <v>100</v>
      </c>
      <c r="R2232" s="106">
        <v>825</v>
      </c>
      <c r="S2232" s="110"/>
      <c r="T2232" s="104"/>
      <c r="U2232" s="102" t="s">
        <v>11</v>
      </c>
      <c r="V2232" s="102" t="s">
        <v>12</v>
      </c>
      <c r="W2232" s="102" t="s">
        <v>13</v>
      </c>
      <c r="X2232" s="102" t="s">
        <v>14</v>
      </c>
      <c r="Y2232" s="108">
        <v>4340</v>
      </c>
      <c r="Z2232" s="108">
        <v>9371101</v>
      </c>
      <c r="AA2232" s="139">
        <v>2.9406021253902258E-4</v>
      </c>
      <c r="AB2232" s="99" t="s">
        <v>2904</v>
      </c>
    </row>
    <row r="2233" spans="1:28" ht="15" customHeight="1" x14ac:dyDescent="0.25">
      <c r="A2233" s="97" t="s">
        <v>2075</v>
      </c>
      <c r="B2233" s="98">
        <v>9</v>
      </c>
      <c r="C2233" s="99" t="s">
        <v>1562</v>
      </c>
      <c r="D2233" s="97" t="s">
        <v>337</v>
      </c>
      <c r="E2233" s="97" t="s">
        <v>4</v>
      </c>
      <c r="F2233" s="100" t="s">
        <v>5</v>
      </c>
      <c r="G2233" s="97" t="s">
        <v>1288</v>
      </c>
      <c r="H2233" s="101">
        <v>43647</v>
      </c>
      <c r="I2233" s="101">
        <v>43748</v>
      </c>
      <c r="J2233" s="102" t="s">
        <v>6</v>
      </c>
      <c r="K2233" s="103" t="s">
        <v>98</v>
      </c>
      <c r="L2233" s="104" t="s">
        <v>2165</v>
      </c>
      <c r="M2233" s="105">
        <v>0</v>
      </c>
      <c r="N2233" s="106">
        <v>1567.5</v>
      </c>
      <c r="O2233" s="103" t="s">
        <v>101</v>
      </c>
      <c r="P2233" s="101">
        <v>43748</v>
      </c>
      <c r="Q2233" s="103" t="s">
        <v>100</v>
      </c>
      <c r="R2233" s="106">
        <v>1567.5</v>
      </c>
      <c r="S2233" s="110"/>
      <c r="T2233" s="104"/>
      <c r="U2233" s="102" t="s">
        <v>11</v>
      </c>
      <c r="V2233" s="102" t="s">
        <v>12</v>
      </c>
      <c r="W2233" s="102" t="s">
        <v>13</v>
      </c>
      <c r="X2233" s="102" t="s">
        <v>14</v>
      </c>
      <c r="Y2233" s="108">
        <v>4340</v>
      </c>
      <c r="Z2233" s="108">
        <v>9371101</v>
      </c>
      <c r="AA2233" s="139">
        <v>5.5871440382414294E-4</v>
      </c>
      <c r="AB2233" s="99" t="s">
        <v>2904</v>
      </c>
    </row>
    <row r="2234" spans="1:28" ht="15" customHeight="1" x14ac:dyDescent="0.25">
      <c r="A2234" s="97" t="s">
        <v>2075</v>
      </c>
      <c r="B2234" s="98">
        <v>9</v>
      </c>
      <c r="C2234" s="99" t="s">
        <v>1562</v>
      </c>
      <c r="D2234" s="97" t="s">
        <v>337</v>
      </c>
      <c r="E2234" s="97" t="s">
        <v>4</v>
      </c>
      <c r="F2234" s="100" t="s">
        <v>5</v>
      </c>
      <c r="G2234" s="97" t="s">
        <v>1288</v>
      </c>
      <c r="H2234" s="101">
        <v>43647</v>
      </c>
      <c r="I2234" s="101">
        <v>43748</v>
      </c>
      <c r="J2234" s="102" t="s">
        <v>6</v>
      </c>
      <c r="K2234" s="103" t="s">
        <v>98</v>
      </c>
      <c r="L2234" s="104" t="s">
        <v>2165</v>
      </c>
      <c r="M2234" s="105">
        <v>0</v>
      </c>
      <c r="N2234" s="106">
        <v>1920.6</v>
      </c>
      <c r="O2234" s="103" t="s">
        <v>101</v>
      </c>
      <c r="P2234" s="101">
        <v>43748</v>
      </c>
      <c r="Q2234" s="103" t="s">
        <v>100</v>
      </c>
      <c r="R2234" s="106">
        <v>1920.6</v>
      </c>
      <c r="S2234" s="110"/>
      <c r="T2234" s="104"/>
      <c r="U2234" s="102" t="s">
        <v>11</v>
      </c>
      <c r="V2234" s="102" t="s">
        <v>12</v>
      </c>
      <c r="W2234" s="102" t="s">
        <v>13</v>
      </c>
      <c r="X2234" s="102" t="s">
        <v>14</v>
      </c>
      <c r="Y2234" s="108">
        <v>4340</v>
      </c>
      <c r="Z2234" s="108">
        <v>9371101</v>
      </c>
      <c r="AA2234" s="139">
        <v>6.845721747908446E-4</v>
      </c>
      <c r="AB2234" s="99" t="s">
        <v>2904</v>
      </c>
    </row>
    <row r="2235" spans="1:28" ht="15" customHeight="1" x14ac:dyDescent="0.25">
      <c r="A2235" s="97" t="s">
        <v>2075</v>
      </c>
      <c r="B2235" s="98">
        <v>9</v>
      </c>
      <c r="C2235" s="99" t="s">
        <v>1562</v>
      </c>
      <c r="D2235" s="97" t="s">
        <v>337</v>
      </c>
      <c r="E2235" s="97" t="s">
        <v>4</v>
      </c>
      <c r="F2235" s="100" t="s">
        <v>5</v>
      </c>
      <c r="G2235" s="97" t="s">
        <v>1288</v>
      </c>
      <c r="H2235" s="101">
        <v>43647</v>
      </c>
      <c r="I2235" s="101">
        <v>43748</v>
      </c>
      <c r="J2235" s="102" t="s">
        <v>6</v>
      </c>
      <c r="K2235" s="103" t="s">
        <v>98</v>
      </c>
      <c r="L2235" s="104" t="s">
        <v>2165</v>
      </c>
      <c r="M2235" s="105">
        <v>0</v>
      </c>
      <c r="N2235" s="106">
        <v>5284.95</v>
      </c>
      <c r="O2235" s="103" t="s">
        <v>101</v>
      </c>
      <c r="P2235" s="101">
        <v>43748</v>
      </c>
      <c r="Q2235" s="103" t="s">
        <v>100</v>
      </c>
      <c r="R2235" s="106">
        <v>5284.95</v>
      </c>
      <c r="S2235" s="110"/>
      <c r="T2235" s="104"/>
      <c r="U2235" s="102" t="s">
        <v>11</v>
      </c>
      <c r="V2235" s="102" t="s">
        <v>12</v>
      </c>
      <c r="W2235" s="102" t="s">
        <v>13</v>
      </c>
      <c r="X2235" s="102" t="s">
        <v>14</v>
      </c>
      <c r="Y2235" s="108">
        <v>4340</v>
      </c>
      <c r="Z2235" s="108">
        <v>9371101</v>
      </c>
      <c r="AA2235" s="139">
        <v>1.8837497215249788E-3</v>
      </c>
      <c r="AB2235" s="99" t="s">
        <v>2904</v>
      </c>
    </row>
    <row r="2236" spans="1:28" ht="15" customHeight="1" x14ac:dyDescent="0.25">
      <c r="A2236" s="97" t="s">
        <v>2075</v>
      </c>
      <c r="B2236" s="98">
        <v>9</v>
      </c>
      <c r="C2236" s="99" t="s">
        <v>1562</v>
      </c>
      <c r="D2236" s="97" t="s">
        <v>337</v>
      </c>
      <c r="E2236" s="97" t="s">
        <v>4</v>
      </c>
      <c r="F2236" s="100" t="s">
        <v>5</v>
      </c>
      <c r="G2236" s="97" t="s">
        <v>1288</v>
      </c>
      <c r="H2236" s="101">
        <v>43647</v>
      </c>
      <c r="I2236" s="101">
        <v>43748</v>
      </c>
      <c r="J2236" s="102" t="s">
        <v>6</v>
      </c>
      <c r="K2236" s="103" t="s">
        <v>98</v>
      </c>
      <c r="L2236" s="104" t="s">
        <v>2165</v>
      </c>
      <c r="M2236" s="105">
        <v>0</v>
      </c>
      <c r="N2236" s="106">
        <v>495</v>
      </c>
      <c r="O2236" s="103" t="s">
        <v>101</v>
      </c>
      <c r="P2236" s="101">
        <v>43748</v>
      </c>
      <c r="Q2236" s="103" t="s">
        <v>100</v>
      </c>
      <c r="R2236" s="106">
        <v>495</v>
      </c>
      <c r="S2236" s="110"/>
      <c r="T2236" s="104"/>
      <c r="U2236" s="102" t="s">
        <v>11</v>
      </c>
      <c r="V2236" s="102" t="s">
        <v>12</v>
      </c>
      <c r="W2236" s="102" t="s">
        <v>13</v>
      </c>
      <c r="X2236" s="102" t="s">
        <v>14</v>
      </c>
      <c r="Y2236" s="108">
        <v>4340</v>
      </c>
      <c r="Z2236" s="108">
        <v>9371101</v>
      </c>
      <c r="AA2236" s="139">
        <v>1.7643612752341357E-4</v>
      </c>
      <c r="AB2236" s="99" t="s">
        <v>2904</v>
      </c>
    </row>
    <row r="2237" spans="1:28" ht="15" customHeight="1" x14ac:dyDescent="0.25">
      <c r="A2237" s="97" t="s">
        <v>2075</v>
      </c>
      <c r="B2237" s="98">
        <v>9</v>
      </c>
      <c r="C2237" s="99" t="s">
        <v>1562</v>
      </c>
      <c r="D2237" s="97" t="s">
        <v>337</v>
      </c>
      <c r="E2237" s="97" t="s">
        <v>4</v>
      </c>
      <c r="F2237" s="100" t="s">
        <v>5</v>
      </c>
      <c r="G2237" s="97" t="s">
        <v>1287</v>
      </c>
      <c r="H2237" s="101">
        <v>43647</v>
      </c>
      <c r="I2237" s="101">
        <v>43742</v>
      </c>
      <c r="J2237" s="102" t="s">
        <v>6</v>
      </c>
      <c r="K2237" s="103" t="s">
        <v>179</v>
      </c>
      <c r="L2237" s="104" t="s">
        <v>180</v>
      </c>
      <c r="M2237" s="105">
        <v>0</v>
      </c>
      <c r="N2237" s="106">
        <v>1306.26</v>
      </c>
      <c r="O2237" s="103" t="s">
        <v>187</v>
      </c>
      <c r="P2237" s="101">
        <v>43742</v>
      </c>
      <c r="Q2237" s="103" t="s">
        <v>186</v>
      </c>
      <c r="R2237" s="106">
        <v>1306.26</v>
      </c>
      <c r="S2237" s="110"/>
      <c r="T2237" s="104"/>
      <c r="U2237" s="102" t="s">
        <v>11</v>
      </c>
      <c r="V2237" s="102" t="s">
        <v>12</v>
      </c>
      <c r="W2237" s="102" t="s">
        <v>13</v>
      </c>
      <c r="X2237" s="102" t="s">
        <v>14</v>
      </c>
      <c r="Y2237" s="108">
        <v>4400</v>
      </c>
      <c r="Z2237" s="108">
        <v>9371101</v>
      </c>
      <c r="AA2237" s="139">
        <v>1.6461631397248165E-3</v>
      </c>
      <c r="AB2237" s="99" t="s">
        <v>1514</v>
      </c>
    </row>
    <row r="2238" spans="1:28" ht="15" customHeight="1" x14ac:dyDescent="0.25">
      <c r="A2238" s="97" t="s">
        <v>2075</v>
      </c>
      <c r="B2238" s="98">
        <v>9</v>
      </c>
      <c r="C2238" s="99" t="s">
        <v>1562</v>
      </c>
      <c r="D2238" s="97" t="s">
        <v>337</v>
      </c>
      <c r="E2238" s="97" t="s">
        <v>4</v>
      </c>
      <c r="F2238" s="100" t="s">
        <v>5</v>
      </c>
      <c r="G2238" s="97" t="s">
        <v>1287</v>
      </c>
      <c r="H2238" s="101">
        <v>43647</v>
      </c>
      <c r="I2238" s="101">
        <v>43742</v>
      </c>
      <c r="J2238" s="102" t="s">
        <v>6</v>
      </c>
      <c r="K2238" s="103" t="s">
        <v>179</v>
      </c>
      <c r="L2238" s="104" t="s">
        <v>180</v>
      </c>
      <c r="M2238" s="105">
        <v>0</v>
      </c>
      <c r="N2238" s="106">
        <v>18287.650000000001</v>
      </c>
      <c r="O2238" s="103" t="s">
        <v>188</v>
      </c>
      <c r="P2238" s="101">
        <v>43742</v>
      </c>
      <c r="Q2238" s="103" t="s">
        <v>186</v>
      </c>
      <c r="R2238" s="106">
        <v>18287.650000000001</v>
      </c>
      <c r="S2238" s="110"/>
      <c r="T2238" s="104"/>
      <c r="U2238" s="102" t="s">
        <v>11</v>
      </c>
      <c r="V2238" s="102" t="s">
        <v>12</v>
      </c>
      <c r="W2238" s="102" t="s">
        <v>13</v>
      </c>
      <c r="X2238" s="102" t="s">
        <v>14</v>
      </c>
      <c r="Y2238" s="108">
        <v>4400</v>
      </c>
      <c r="Z2238" s="108">
        <v>9371101</v>
      </c>
      <c r="AA2238" s="139">
        <v>2.3046296558256813E-2</v>
      </c>
      <c r="AB2238" s="99" t="s">
        <v>1514</v>
      </c>
    </row>
    <row r="2239" spans="1:28" ht="15" customHeight="1" x14ac:dyDescent="0.25">
      <c r="A2239" s="97" t="s">
        <v>2098</v>
      </c>
      <c r="B2239" s="98">
        <v>9</v>
      </c>
      <c r="C2239" s="97" t="s">
        <v>318</v>
      </c>
      <c r="D2239" s="97" t="s">
        <v>337</v>
      </c>
      <c r="E2239" s="97" t="s">
        <v>4</v>
      </c>
      <c r="F2239" s="100" t="s">
        <v>658</v>
      </c>
      <c r="G2239" s="97" t="s">
        <v>1233</v>
      </c>
      <c r="H2239" s="101">
        <v>44252</v>
      </c>
      <c r="I2239" s="101">
        <v>44309</v>
      </c>
      <c r="J2239" s="102" t="s">
        <v>1051</v>
      </c>
      <c r="K2239" s="103" t="s">
        <v>2099</v>
      </c>
      <c r="L2239" s="104" t="s">
        <v>2205</v>
      </c>
      <c r="M2239" s="105">
        <v>0</v>
      </c>
      <c r="N2239" s="106">
        <v>40000</v>
      </c>
      <c r="O2239" s="103" t="s">
        <v>2367</v>
      </c>
      <c r="P2239" s="101">
        <v>44309</v>
      </c>
      <c r="Q2239" s="103" t="s">
        <v>2368</v>
      </c>
      <c r="R2239" s="106">
        <v>40000</v>
      </c>
      <c r="S2239" s="110"/>
      <c r="T2239" s="104"/>
      <c r="U2239" s="102" t="s">
        <v>11</v>
      </c>
      <c r="V2239" s="102" t="s">
        <v>12</v>
      </c>
      <c r="W2239" s="102" t="s">
        <v>13</v>
      </c>
      <c r="X2239" s="102" t="s">
        <v>14</v>
      </c>
      <c r="Y2239" s="108">
        <v>6250</v>
      </c>
      <c r="Z2239" s="108">
        <v>9371101</v>
      </c>
      <c r="AA2239" s="139">
        <v>0.30769230769230771</v>
      </c>
      <c r="AB2239" s="99" t="s">
        <v>2100</v>
      </c>
    </row>
    <row r="2240" spans="1:28" ht="15" customHeight="1" x14ac:dyDescent="0.25">
      <c r="A2240" s="97" t="s">
        <v>2074</v>
      </c>
      <c r="B2240" s="98">
        <v>9</v>
      </c>
      <c r="C2240" s="97" t="s">
        <v>1656</v>
      </c>
      <c r="D2240" s="97" t="s">
        <v>337</v>
      </c>
      <c r="E2240" s="97" t="s">
        <v>4</v>
      </c>
      <c r="F2240" s="100" t="s">
        <v>492</v>
      </c>
      <c r="G2240" s="97" t="s">
        <v>140</v>
      </c>
      <c r="H2240" s="101">
        <v>43770</v>
      </c>
      <c r="I2240" s="101">
        <v>43864</v>
      </c>
      <c r="J2240" s="102" t="s">
        <v>6</v>
      </c>
      <c r="K2240" s="103" t="s">
        <v>147</v>
      </c>
      <c r="L2240" s="104" t="s">
        <v>148</v>
      </c>
      <c r="M2240" s="105">
        <v>0</v>
      </c>
      <c r="N2240" s="106">
        <v>13596.83</v>
      </c>
      <c r="O2240" s="103">
        <v>3207761219</v>
      </c>
      <c r="P2240" s="101">
        <v>43864</v>
      </c>
      <c r="Q2240" s="103" t="s">
        <v>604</v>
      </c>
      <c r="R2240" s="106">
        <v>13596.83</v>
      </c>
      <c r="S2240" s="110"/>
      <c r="T2240" s="104"/>
      <c r="U2240" s="102" t="s">
        <v>11</v>
      </c>
      <c r="V2240" s="102" t="s">
        <v>12</v>
      </c>
      <c r="W2240" s="102" t="s">
        <v>13</v>
      </c>
      <c r="X2240" s="102" t="s">
        <v>14</v>
      </c>
      <c r="Y2240" s="108">
        <v>4300</v>
      </c>
      <c r="Z2240" s="108">
        <v>9371101</v>
      </c>
      <c r="AA2240" s="139">
        <v>3.1596417264942563E-2</v>
      </c>
      <c r="AB2240" s="99" t="s">
        <v>2905</v>
      </c>
    </row>
    <row r="2241" spans="1:28" ht="15" customHeight="1" x14ac:dyDescent="0.25">
      <c r="A2241" s="97" t="s">
        <v>2074</v>
      </c>
      <c r="B2241" s="98">
        <v>9</v>
      </c>
      <c r="C2241" s="97" t="s">
        <v>1656</v>
      </c>
      <c r="D2241" s="97" t="s">
        <v>337</v>
      </c>
      <c r="E2241" s="97" t="s">
        <v>4</v>
      </c>
      <c r="F2241" s="100" t="s">
        <v>492</v>
      </c>
      <c r="G2241" s="97" t="s">
        <v>140</v>
      </c>
      <c r="H2241" s="101">
        <v>43770</v>
      </c>
      <c r="I2241" s="101">
        <v>43864</v>
      </c>
      <c r="J2241" s="102" t="s">
        <v>6</v>
      </c>
      <c r="K2241" s="103" t="s">
        <v>147</v>
      </c>
      <c r="L2241" s="104" t="s">
        <v>148</v>
      </c>
      <c r="M2241" s="105">
        <v>0</v>
      </c>
      <c r="N2241" s="106">
        <v>7123.78</v>
      </c>
      <c r="O2241" s="103">
        <v>3207761219</v>
      </c>
      <c r="P2241" s="101">
        <v>43864</v>
      </c>
      <c r="Q2241" s="103" t="s">
        <v>604</v>
      </c>
      <c r="R2241" s="106">
        <v>7123.78</v>
      </c>
      <c r="S2241" s="110"/>
      <c r="T2241" s="104"/>
      <c r="U2241" s="102" t="s">
        <v>11</v>
      </c>
      <c r="V2241" s="102" t="s">
        <v>12</v>
      </c>
      <c r="W2241" s="102" t="s">
        <v>13</v>
      </c>
      <c r="X2241" s="102" t="s">
        <v>14</v>
      </c>
      <c r="Y2241" s="108">
        <v>4400</v>
      </c>
      <c r="Z2241" s="108">
        <v>9371101</v>
      </c>
      <c r="AA2241" s="139">
        <v>1.6554294301219661E-2</v>
      </c>
      <c r="AB2241" s="99" t="s">
        <v>2905</v>
      </c>
    </row>
    <row r="2242" spans="1:28" ht="15" customHeight="1" x14ac:dyDescent="0.25">
      <c r="A2242" s="97" t="s">
        <v>2073</v>
      </c>
      <c r="B2242" s="98">
        <v>9</v>
      </c>
      <c r="C2242" s="97" t="s">
        <v>1566</v>
      </c>
      <c r="D2242" s="97" t="s">
        <v>337</v>
      </c>
      <c r="E2242" s="97" t="s">
        <v>4</v>
      </c>
      <c r="F2242" s="100" t="s">
        <v>591</v>
      </c>
      <c r="G2242" s="97" t="s">
        <v>1231</v>
      </c>
      <c r="H2242" s="101">
        <v>43971</v>
      </c>
      <c r="I2242" s="101">
        <v>44060</v>
      </c>
      <c r="J2242" s="102" t="s">
        <v>1051</v>
      </c>
      <c r="K2242" s="103" t="s">
        <v>836</v>
      </c>
      <c r="L2242" s="104" t="s">
        <v>860</v>
      </c>
      <c r="M2242" s="105">
        <v>0</v>
      </c>
      <c r="N2242" s="106">
        <v>2600</v>
      </c>
      <c r="O2242" s="103" t="s">
        <v>1134</v>
      </c>
      <c r="P2242" s="101">
        <v>44060</v>
      </c>
      <c r="Q2242" s="103" t="s">
        <v>1121</v>
      </c>
      <c r="R2242" s="106">
        <v>2600</v>
      </c>
      <c r="S2242" s="110"/>
      <c r="T2242" s="104"/>
      <c r="U2242" s="102" t="s">
        <v>11</v>
      </c>
      <c r="V2242" s="102" t="s">
        <v>12</v>
      </c>
      <c r="W2242" s="102" t="s">
        <v>13</v>
      </c>
      <c r="X2242" s="102" t="s">
        <v>14</v>
      </c>
      <c r="Y2242" s="108">
        <v>5850</v>
      </c>
      <c r="Z2242" s="108">
        <v>9371101</v>
      </c>
      <c r="AA2242" s="139">
        <v>1</v>
      </c>
      <c r="AB2242" s="99" t="s">
        <v>1212</v>
      </c>
    </row>
    <row r="2243" spans="1:28" ht="15" customHeight="1" x14ac:dyDescent="0.25">
      <c r="A2243" s="97" t="s">
        <v>2076</v>
      </c>
      <c r="B2243" s="98">
        <v>9</v>
      </c>
      <c r="C2243" s="97" t="s">
        <v>318</v>
      </c>
      <c r="D2243" s="97" t="s">
        <v>337</v>
      </c>
      <c r="E2243" s="97" t="s">
        <v>441</v>
      </c>
      <c r="F2243" s="100" t="s">
        <v>442</v>
      </c>
      <c r="G2243" s="97" t="s">
        <v>318</v>
      </c>
      <c r="H2243" s="101">
        <v>43647</v>
      </c>
      <c r="I2243" s="101">
        <v>43816</v>
      </c>
      <c r="J2243" s="102" t="s">
        <v>6</v>
      </c>
      <c r="K2243" s="103"/>
      <c r="L2243" s="104" t="s">
        <v>513</v>
      </c>
      <c r="M2243" s="105">
        <v>0</v>
      </c>
      <c r="N2243" s="106">
        <v>28760.11</v>
      </c>
      <c r="O2243" s="103" t="s">
        <v>483</v>
      </c>
      <c r="P2243" s="101">
        <v>43816</v>
      </c>
      <c r="Q2243" s="103" t="s">
        <v>520</v>
      </c>
      <c r="R2243" s="106">
        <v>28760.11</v>
      </c>
      <c r="S2243" s="110"/>
      <c r="T2243" s="104"/>
      <c r="U2243" s="102" t="s">
        <v>11</v>
      </c>
      <c r="V2243" s="102" t="s">
        <v>12</v>
      </c>
      <c r="W2243" s="102" t="s">
        <v>13</v>
      </c>
      <c r="X2243" s="102" t="s">
        <v>14</v>
      </c>
      <c r="Y2243" s="108">
        <v>6250</v>
      </c>
      <c r="Z2243" s="108">
        <v>9371105</v>
      </c>
      <c r="AA2243" s="139">
        <v>6.2885428697248931E-3</v>
      </c>
      <c r="AB2243" s="99" t="s">
        <v>1030</v>
      </c>
    </row>
    <row r="2244" spans="1:28" ht="15" customHeight="1" x14ac:dyDescent="0.25">
      <c r="A2244" s="97" t="s">
        <v>2076</v>
      </c>
      <c r="B2244" s="98">
        <v>9</v>
      </c>
      <c r="C2244" s="97" t="s">
        <v>318</v>
      </c>
      <c r="D2244" s="97" t="s">
        <v>337</v>
      </c>
      <c r="E2244" s="97" t="s">
        <v>441</v>
      </c>
      <c r="F2244" s="100" t="s">
        <v>442</v>
      </c>
      <c r="G2244" s="97" t="s">
        <v>318</v>
      </c>
      <c r="H2244" s="101">
        <v>43647</v>
      </c>
      <c r="I2244" s="101">
        <v>44313</v>
      </c>
      <c r="J2244" s="102" t="s">
        <v>1051</v>
      </c>
      <c r="K2244" s="103"/>
      <c r="L2244" s="104" t="s">
        <v>513</v>
      </c>
      <c r="M2244" s="105">
        <v>0</v>
      </c>
      <c r="N2244" s="106">
        <v>258840.99</v>
      </c>
      <c r="O2244" s="103" t="s">
        <v>760</v>
      </c>
      <c r="P2244" s="101">
        <v>44313</v>
      </c>
      <c r="Q2244" s="103" t="s">
        <v>2380</v>
      </c>
      <c r="R2244" s="106">
        <v>258840.99</v>
      </c>
      <c r="S2244" s="110"/>
      <c r="T2244" s="104"/>
      <c r="U2244" s="102" t="s">
        <v>11</v>
      </c>
      <c r="V2244" s="102" t="s">
        <v>12</v>
      </c>
      <c r="W2244" s="102" t="s">
        <v>13</v>
      </c>
      <c r="X2244" s="102" t="s">
        <v>14</v>
      </c>
      <c r="Y2244" s="108">
        <v>6250</v>
      </c>
      <c r="Z2244" s="108">
        <v>9371105</v>
      </c>
      <c r="AA2244" s="139">
        <v>5.6596885827524028E-2</v>
      </c>
      <c r="AB2244" s="99" t="s">
        <v>1030</v>
      </c>
    </row>
    <row r="2245" spans="1:28" ht="15" customHeight="1" x14ac:dyDescent="0.25">
      <c r="A2245" s="97" t="s">
        <v>2076</v>
      </c>
      <c r="B2245" s="98">
        <v>9</v>
      </c>
      <c r="C2245" s="97" t="s">
        <v>318</v>
      </c>
      <c r="D2245" s="97" t="s">
        <v>337</v>
      </c>
      <c r="E2245" s="97" t="s">
        <v>441</v>
      </c>
      <c r="F2245" s="100" t="s">
        <v>442</v>
      </c>
      <c r="G2245" s="97" t="s">
        <v>318</v>
      </c>
      <c r="H2245" s="101">
        <v>43647</v>
      </c>
      <c r="I2245" s="101">
        <v>45673</v>
      </c>
      <c r="J2245" s="102" t="s">
        <v>2726</v>
      </c>
      <c r="K2245" s="103" t="s">
        <v>466</v>
      </c>
      <c r="L2245" s="104" t="s">
        <v>513</v>
      </c>
      <c r="M2245" s="105">
        <v>15136.900000000023</v>
      </c>
      <c r="N2245" s="106">
        <v>15136.900000000023</v>
      </c>
      <c r="O2245" s="103"/>
      <c r="P2245" s="101"/>
      <c r="Q2245" s="103"/>
      <c r="R2245" s="106">
        <v>0</v>
      </c>
      <c r="S2245" s="110"/>
      <c r="T2245" s="104"/>
      <c r="U2245" s="102" t="s">
        <v>11</v>
      </c>
      <c r="V2245" s="102" t="s">
        <v>12</v>
      </c>
      <c r="W2245" s="102" t="s">
        <v>13</v>
      </c>
      <c r="X2245" s="102" t="s">
        <v>14</v>
      </c>
      <c r="Y2245" s="108">
        <v>6250</v>
      </c>
      <c r="Z2245" s="108">
        <v>9371105</v>
      </c>
      <c r="AA2245" s="139">
        <v>0</v>
      </c>
      <c r="AB2245" s="99" t="s">
        <v>1030</v>
      </c>
    </row>
    <row r="2246" spans="1:28" ht="15" customHeight="1" x14ac:dyDescent="0.25">
      <c r="A2246" s="97" t="s">
        <v>2077</v>
      </c>
      <c r="B2246" s="98">
        <v>9</v>
      </c>
      <c r="C2246" s="97" t="s">
        <v>318</v>
      </c>
      <c r="D2246" s="97" t="s">
        <v>337</v>
      </c>
      <c r="E2246" s="97" t="s">
        <v>1043</v>
      </c>
      <c r="F2246" s="100" t="s">
        <v>334</v>
      </c>
      <c r="G2246" s="97" t="s">
        <v>318</v>
      </c>
      <c r="H2246" s="101">
        <v>43697</v>
      </c>
      <c r="I2246" s="101">
        <v>43881</v>
      </c>
      <c r="J2246" s="102" t="s">
        <v>6</v>
      </c>
      <c r="K2246" s="103" t="s">
        <v>338</v>
      </c>
      <c r="L2246" s="104" t="s">
        <v>339</v>
      </c>
      <c r="M2246" s="105">
        <v>0</v>
      </c>
      <c r="N2246" s="106">
        <v>6800</v>
      </c>
      <c r="O2246" s="103">
        <v>5000190</v>
      </c>
      <c r="P2246" s="101">
        <v>43881</v>
      </c>
      <c r="Q2246" s="103" t="s">
        <v>655</v>
      </c>
      <c r="R2246" s="106">
        <v>6800</v>
      </c>
      <c r="S2246" s="110"/>
      <c r="T2246" s="104"/>
      <c r="U2246" s="102" t="s">
        <v>11</v>
      </c>
      <c r="V2246" s="102" t="s">
        <v>12</v>
      </c>
      <c r="W2246" s="102" t="s">
        <v>13</v>
      </c>
      <c r="X2246" s="102" t="s">
        <v>14</v>
      </c>
      <c r="Y2246" s="108">
        <v>6150</v>
      </c>
      <c r="Z2246" s="108">
        <v>9371104</v>
      </c>
      <c r="AA2246" s="139">
        <v>1</v>
      </c>
      <c r="AB2246" s="99" t="s">
        <v>962</v>
      </c>
    </row>
    <row r="2247" spans="1:28" ht="15" customHeight="1" x14ac:dyDescent="0.25">
      <c r="A2247" s="97" t="s">
        <v>2174</v>
      </c>
      <c r="B2247" s="98">
        <v>9</v>
      </c>
      <c r="C2247" s="97" t="s">
        <v>1655</v>
      </c>
      <c r="D2247" s="97" t="s">
        <v>337</v>
      </c>
      <c r="E2247" s="97" t="s">
        <v>1266</v>
      </c>
      <c r="F2247" s="100" t="s">
        <v>418</v>
      </c>
      <c r="G2247" s="97" t="s">
        <v>3138</v>
      </c>
      <c r="H2247" s="101">
        <v>44272</v>
      </c>
      <c r="I2247" s="101">
        <v>44285</v>
      </c>
      <c r="J2247" s="102" t="s">
        <v>1051</v>
      </c>
      <c r="K2247" s="103" t="s">
        <v>2166</v>
      </c>
      <c r="L2247" s="104" t="s">
        <v>2271</v>
      </c>
      <c r="M2247" s="105">
        <v>0</v>
      </c>
      <c r="N2247" s="106">
        <v>870</v>
      </c>
      <c r="O2247" s="103" t="s">
        <v>271</v>
      </c>
      <c r="P2247" s="101">
        <v>44285</v>
      </c>
      <c r="Q2247" s="103" t="s">
        <v>2279</v>
      </c>
      <c r="R2247" s="106">
        <v>870</v>
      </c>
      <c r="S2247" s="110" t="s">
        <v>2378</v>
      </c>
      <c r="T2247" s="104"/>
      <c r="U2247" s="102" t="s">
        <v>11</v>
      </c>
      <c r="V2247" s="102" t="s">
        <v>12</v>
      </c>
      <c r="W2247" s="102" t="s">
        <v>13</v>
      </c>
      <c r="X2247" s="102" t="s">
        <v>14</v>
      </c>
      <c r="Y2247" s="108">
        <v>6230</v>
      </c>
      <c r="Z2247" s="108">
        <v>9371103</v>
      </c>
      <c r="AA2247" s="139">
        <v>0.1226215644820296</v>
      </c>
      <c r="AB2247" s="99" t="s">
        <v>2182</v>
      </c>
    </row>
    <row r="2248" spans="1:28" ht="15" customHeight="1" x14ac:dyDescent="0.25">
      <c r="A2248" s="97" t="s">
        <v>2078</v>
      </c>
      <c r="B2248" s="98">
        <v>9</v>
      </c>
      <c r="C2248" s="97" t="s">
        <v>1571</v>
      </c>
      <c r="D2248" s="97" t="s">
        <v>337</v>
      </c>
      <c r="E2248" s="97" t="s">
        <v>1266</v>
      </c>
      <c r="F2248" s="100" t="s">
        <v>395</v>
      </c>
      <c r="G2248" s="97" t="s">
        <v>351</v>
      </c>
      <c r="H2248" s="101">
        <v>44124</v>
      </c>
      <c r="I2248" s="101">
        <v>44232</v>
      </c>
      <c r="J2248" s="102" t="s">
        <v>1051</v>
      </c>
      <c r="K2248" s="103"/>
      <c r="L2248" s="104" t="s">
        <v>1385</v>
      </c>
      <c r="M2248" s="105">
        <v>0</v>
      </c>
      <c r="N2248" s="106">
        <v>7275</v>
      </c>
      <c r="O2248" s="103">
        <v>28234</v>
      </c>
      <c r="P2248" s="101">
        <v>44232</v>
      </c>
      <c r="Q2248" s="103" t="s">
        <v>1706</v>
      </c>
      <c r="R2248" s="106">
        <v>7275</v>
      </c>
      <c r="S2248" s="110" t="s">
        <v>2378</v>
      </c>
      <c r="T2248" s="104"/>
      <c r="U2248" s="102" t="s">
        <v>11</v>
      </c>
      <c r="V2248" s="102" t="s">
        <v>12</v>
      </c>
      <c r="W2248" s="102" t="s">
        <v>13</v>
      </c>
      <c r="X2248" s="102" t="s">
        <v>14</v>
      </c>
      <c r="Y2248" s="108">
        <v>6210</v>
      </c>
      <c r="Z2248" s="108">
        <v>9371103</v>
      </c>
      <c r="AA2248" s="139">
        <v>1.8653846153846153E-2</v>
      </c>
      <c r="AB2248" s="99" t="s">
        <v>1348</v>
      </c>
    </row>
    <row r="2249" spans="1:28" ht="15" customHeight="1" x14ac:dyDescent="0.25">
      <c r="A2249" s="97" t="s">
        <v>2078</v>
      </c>
      <c r="B2249" s="98">
        <v>9</v>
      </c>
      <c r="C2249" s="97" t="s">
        <v>1571</v>
      </c>
      <c r="D2249" s="97" t="s">
        <v>337</v>
      </c>
      <c r="E2249" s="97" t="s">
        <v>1266</v>
      </c>
      <c r="F2249" s="100" t="s">
        <v>395</v>
      </c>
      <c r="G2249" s="97" t="s">
        <v>351</v>
      </c>
      <c r="H2249" s="101">
        <v>44124</v>
      </c>
      <c r="I2249" s="101">
        <v>44236</v>
      </c>
      <c r="J2249" s="102" t="s">
        <v>1051</v>
      </c>
      <c r="K2249" s="103"/>
      <c r="L2249" s="104" t="s">
        <v>1385</v>
      </c>
      <c r="M2249" s="105">
        <v>0</v>
      </c>
      <c r="N2249" s="106">
        <v>7275</v>
      </c>
      <c r="O2249" s="103">
        <v>28295</v>
      </c>
      <c r="P2249" s="101">
        <v>44236</v>
      </c>
      <c r="Q2249" s="103" t="s">
        <v>1735</v>
      </c>
      <c r="R2249" s="106">
        <v>7275</v>
      </c>
      <c r="S2249" s="110" t="s">
        <v>2378</v>
      </c>
      <c r="T2249" s="104"/>
      <c r="U2249" s="102" t="s">
        <v>11</v>
      </c>
      <c r="V2249" s="102" t="s">
        <v>12</v>
      </c>
      <c r="W2249" s="102" t="s">
        <v>13</v>
      </c>
      <c r="X2249" s="102" t="s">
        <v>14</v>
      </c>
      <c r="Y2249" s="108">
        <v>6210</v>
      </c>
      <c r="Z2249" s="108">
        <v>9371103</v>
      </c>
      <c r="AA2249" s="139">
        <v>1.8653846153846153E-2</v>
      </c>
      <c r="AB2249" s="99" t="s">
        <v>1348</v>
      </c>
    </row>
    <row r="2250" spans="1:28" ht="15" customHeight="1" x14ac:dyDescent="0.25">
      <c r="A2250" s="97" t="s">
        <v>2078</v>
      </c>
      <c r="B2250" s="98">
        <v>9</v>
      </c>
      <c r="C2250" s="97" t="s">
        <v>1571</v>
      </c>
      <c r="D2250" s="97" t="s">
        <v>337</v>
      </c>
      <c r="E2250" s="97" t="s">
        <v>1266</v>
      </c>
      <c r="F2250" s="100" t="s">
        <v>395</v>
      </c>
      <c r="G2250" s="97" t="s">
        <v>351</v>
      </c>
      <c r="H2250" s="101">
        <v>44124</v>
      </c>
      <c r="I2250" s="101">
        <v>44279</v>
      </c>
      <c r="J2250" s="102" t="s">
        <v>1051</v>
      </c>
      <c r="K2250" s="103"/>
      <c r="L2250" s="104" t="s">
        <v>1385</v>
      </c>
      <c r="M2250" s="105">
        <v>0</v>
      </c>
      <c r="N2250" s="106">
        <v>2425</v>
      </c>
      <c r="O2250" s="103">
        <v>28392</v>
      </c>
      <c r="P2250" s="101">
        <v>44279</v>
      </c>
      <c r="Q2250" s="103" t="s">
        <v>2253</v>
      </c>
      <c r="R2250" s="106">
        <v>2425</v>
      </c>
      <c r="S2250" s="110" t="s">
        <v>2378</v>
      </c>
      <c r="T2250" s="104"/>
      <c r="U2250" s="102" t="s">
        <v>11</v>
      </c>
      <c r="V2250" s="102" t="s">
        <v>12</v>
      </c>
      <c r="W2250" s="102" t="s">
        <v>13</v>
      </c>
      <c r="X2250" s="102" t="s">
        <v>14</v>
      </c>
      <c r="Y2250" s="108">
        <v>6210</v>
      </c>
      <c r="Z2250" s="108">
        <v>9371103</v>
      </c>
      <c r="AA2250" s="139">
        <v>6.2179487179487179E-3</v>
      </c>
      <c r="AB2250" s="97" t="s">
        <v>1348</v>
      </c>
    </row>
    <row r="2251" spans="1:28" ht="15" customHeight="1" x14ac:dyDescent="0.25">
      <c r="A2251" s="97" t="s">
        <v>2078</v>
      </c>
      <c r="B2251" s="98">
        <v>9</v>
      </c>
      <c r="C2251" s="97" t="s">
        <v>1571</v>
      </c>
      <c r="D2251" s="97" t="s">
        <v>337</v>
      </c>
      <c r="E2251" s="97" t="s">
        <v>1266</v>
      </c>
      <c r="F2251" s="100" t="s">
        <v>395</v>
      </c>
      <c r="G2251" s="97" t="s">
        <v>351</v>
      </c>
      <c r="H2251" s="101">
        <v>44124</v>
      </c>
      <c r="I2251" s="101">
        <v>44279</v>
      </c>
      <c r="J2251" s="102" t="s">
        <v>1051</v>
      </c>
      <c r="K2251" s="103"/>
      <c r="L2251" s="104" t="s">
        <v>1385</v>
      </c>
      <c r="M2251" s="105">
        <v>0</v>
      </c>
      <c r="N2251" s="106">
        <v>2425</v>
      </c>
      <c r="O2251" s="103">
        <v>28476</v>
      </c>
      <c r="P2251" s="101">
        <v>44279</v>
      </c>
      <c r="Q2251" s="103" t="s">
        <v>2253</v>
      </c>
      <c r="R2251" s="106">
        <v>2425</v>
      </c>
      <c r="S2251" s="110" t="s">
        <v>2378</v>
      </c>
      <c r="T2251" s="104"/>
      <c r="U2251" s="102" t="s">
        <v>11</v>
      </c>
      <c r="V2251" s="102" t="s">
        <v>12</v>
      </c>
      <c r="W2251" s="102" t="s">
        <v>13</v>
      </c>
      <c r="X2251" s="102" t="s">
        <v>14</v>
      </c>
      <c r="Y2251" s="108">
        <v>6210</v>
      </c>
      <c r="Z2251" s="108">
        <v>9371103</v>
      </c>
      <c r="AA2251" s="139">
        <v>6.2179487179487179E-3</v>
      </c>
      <c r="AB2251" s="97" t="s">
        <v>1348</v>
      </c>
    </row>
    <row r="2252" spans="1:28" ht="15" customHeight="1" x14ac:dyDescent="0.25">
      <c r="A2252" s="97" t="s">
        <v>2078</v>
      </c>
      <c r="B2252" s="98">
        <v>9</v>
      </c>
      <c r="C2252" s="97" t="s">
        <v>1571</v>
      </c>
      <c r="D2252" s="97" t="s">
        <v>337</v>
      </c>
      <c r="E2252" s="97" t="s">
        <v>1266</v>
      </c>
      <c r="F2252" s="100" t="s">
        <v>395</v>
      </c>
      <c r="G2252" s="97" t="s">
        <v>351</v>
      </c>
      <c r="H2252" s="101">
        <v>44124</v>
      </c>
      <c r="I2252" s="101">
        <v>44342</v>
      </c>
      <c r="J2252" s="102" t="s">
        <v>1051</v>
      </c>
      <c r="K2252" s="103"/>
      <c r="L2252" s="104" t="s">
        <v>1385</v>
      </c>
      <c r="M2252" s="105">
        <v>0</v>
      </c>
      <c r="N2252" s="106">
        <v>4850</v>
      </c>
      <c r="O2252" s="103">
        <v>28525</v>
      </c>
      <c r="P2252" s="101">
        <v>44342</v>
      </c>
      <c r="Q2252" s="103" t="s">
        <v>2570</v>
      </c>
      <c r="R2252" s="106">
        <v>4850</v>
      </c>
      <c r="S2252" s="110" t="s">
        <v>2378</v>
      </c>
      <c r="T2252" s="104"/>
      <c r="U2252" s="102" t="s">
        <v>11</v>
      </c>
      <c r="V2252" s="102" t="s">
        <v>12</v>
      </c>
      <c r="W2252" s="102" t="s">
        <v>13</v>
      </c>
      <c r="X2252" s="102" t="s">
        <v>14</v>
      </c>
      <c r="Y2252" s="108">
        <v>6210</v>
      </c>
      <c r="Z2252" s="108">
        <v>9371103</v>
      </c>
      <c r="AA2252" s="139">
        <v>1.2435897435897436E-2</v>
      </c>
      <c r="AB2252" s="97" t="s">
        <v>3204</v>
      </c>
    </row>
    <row r="2253" spans="1:28" ht="15" customHeight="1" x14ac:dyDescent="0.25">
      <c r="A2253" s="97" t="s">
        <v>2078</v>
      </c>
      <c r="B2253" s="98">
        <v>9</v>
      </c>
      <c r="C2253" s="97" t="s">
        <v>1571</v>
      </c>
      <c r="D2253" s="99" t="s">
        <v>337</v>
      </c>
      <c r="E2253" s="97" t="s">
        <v>1266</v>
      </c>
      <c r="F2253" s="100" t="s">
        <v>395</v>
      </c>
      <c r="G2253" s="97" t="s">
        <v>351</v>
      </c>
      <c r="H2253" s="101">
        <v>44124</v>
      </c>
      <c r="I2253" s="101">
        <v>44342</v>
      </c>
      <c r="J2253" s="102" t="s">
        <v>1051</v>
      </c>
      <c r="K2253" s="103"/>
      <c r="L2253" s="104" t="s">
        <v>1385</v>
      </c>
      <c r="M2253" s="105">
        <v>0</v>
      </c>
      <c r="N2253" s="106">
        <v>9700</v>
      </c>
      <c r="O2253" s="103">
        <v>28619</v>
      </c>
      <c r="P2253" s="101">
        <v>44342</v>
      </c>
      <c r="Q2253" s="103" t="s">
        <v>2570</v>
      </c>
      <c r="R2253" s="106">
        <v>9700</v>
      </c>
      <c r="S2253" s="110" t="s">
        <v>2378</v>
      </c>
      <c r="T2253" s="104"/>
      <c r="U2253" s="102" t="s">
        <v>11</v>
      </c>
      <c r="V2253" s="102" t="s">
        <v>12</v>
      </c>
      <c r="W2253" s="102" t="s">
        <v>13</v>
      </c>
      <c r="X2253" s="102" t="s">
        <v>14</v>
      </c>
      <c r="Y2253" s="108">
        <v>6210</v>
      </c>
      <c r="Z2253" s="108">
        <v>9371103</v>
      </c>
      <c r="AA2253" s="139">
        <v>2.4871794871794872E-2</v>
      </c>
      <c r="AB2253" s="99" t="s">
        <v>1348</v>
      </c>
    </row>
    <row r="2254" spans="1:28" ht="15" customHeight="1" x14ac:dyDescent="0.25">
      <c r="A2254" s="97" t="s">
        <v>2078</v>
      </c>
      <c r="B2254" s="98">
        <v>9</v>
      </c>
      <c r="C2254" s="97" t="s">
        <v>1571</v>
      </c>
      <c r="D2254" s="99" t="s">
        <v>337</v>
      </c>
      <c r="E2254" s="97" t="s">
        <v>1266</v>
      </c>
      <c r="F2254" s="100" t="s">
        <v>395</v>
      </c>
      <c r="G2254" s="97" t="s">
        <v>351</v>
      </c>
      <c r="H2254" s="101">
        <v>44124</v>
      </c>
      <c r="I2254" s="101">
        <v>44370</v>
      </c>
      <c r="J2254" s="102" t="s">
        <v>1051</v>
      </c>
      <c r="K2254" s="103"/>
      <c r="L2254" s="104" t="s">
        <v>1385</v>
      </c>
      <c r="M2254" s="105">
        <v>0</v>
      </c>
      <c r="N2254" s="106">
        <v>1455</v>
      </c>
      <c r="O2254" s="103">
        <v>28692</v>
      </c>
      <c r="P2254" s="101">
        <v>44370</v>
      </c>
      <c r="Q2254" s="103" t="s">
        <v>2707</v>
      </c>
      <c r="R2254" s="106">
        <v>1455</v>
      </c>
      <c r="S2254" s="110" t="s">
        <v>2378</v>
      </c>
      <c r="T2254" s="104"/>
      <c r="U2254" s="102" t="s">
        <v>11</v>
      </c>
      <c r="V2254" s="102" t="s">
        <v>12</v>
      </c>
      <c r="W2254" s="102" t="s">
        <v>13</v>
      </c>
      <c r="X2254" s="102" t="s">
        <v>14</v>
      </c>
      <c r="Y2254" s="108">
        <v>6210</v>
      </c>
      <c r="Z2254" s="108">
        <v>9371103</v>
      </c>
      <c r="AA2254" s="139">
        <v>3.7307692307692306E-3</v>
      </c>
      <c r="AB2254" s="99" t="s">
        <v>1348</v>
      </c>
    </row>
    <row r="2255" spans="1:28" ht="15" customHeight="1" x14ac:dyDescent="0.25">
      <c r="A2255" s="97" t="s">
        <v>2078</v>
      </c>
      <c r="B2255" s="98">
        <v>9</v>
      </c>
      <c r="C2255" s="97" t="s">
        <v>1571</v>
      </c>
      <c r="D2255" s="104" t="s">
        <v>337</v>
      </c>
      <c r="E2255" s="97" t="s">
        <v>1266</v>
      </c>
      <c r="F2255" s="100" t="s">
        <v>395</v>
      </c>
      <c r="G2255" s="97" t="s">
        <v>351</v>
      </c>
      <c r="H2255" s="101">
        <v>44124</v>
      </c>
      <c r="I2255" s="101">
        <v>44448</v>
      </c>
      <c r="J2255" s="102" t="s">
        <v>2726</v>
      </c>
      <c r="K2255" s="103"/>
      <c r="L2255" s="104" t="s">
        <v>1385</v>
      </c>
      <c r="M2255" s="105">
        <v>0</v>
      </c>
      <c r="N2255" s="106">
        <v>970</v>
      </c>
      <c r="O2255" s="103">
        <v>28840</v>
      </c>
      <c r="P2255" s="101">
        <v>44448</v>
      </c>
      <c r="Q2255" s="103" t="s">
        <v>2972</v>
      </c>
      <c r="R2255" s="106">
        <v>970</v>
      </c>
      <c r="S2255" s="102" t="s">
        <v>2378</v>
      </c>
      <c r="T2255" s="104"/>
      <c r="U2255" s="102" t="s">
        <v>11</v>
      </c>
      <c r="V2255" s="102" t="s">
        <v>12</v>
      </c>
      <c r="W2255" s="102" t="s">
        <v>13</v>
      </c>
      <c r="X2255" s="102" t="s">
        <v>14</v>
      </c>
      <c r="Y2255" s="108">
        <v>6210</v>
      </c>
      <c r="Z2255" s="108">
        <v>9371103</v>
      </c>
      <c r="AA2255" s="139">
        <v>2.4871794871794872E-3</v>
      </c>
      <c r="AB2255" s="99" t="s">
        <v>1348</v>
      </c>
    </row>
    <row r="2256" spans="1:28" ht="15" customHeight="1" x14ac:dyDescent="0.25">
      <c r="A2256" s="97" t="s">
        <v>2078</v>
      </c>
      <c r="B2256" s="98">
        <v>9</v>
      </c>
      <c r="C2256" s="97" t="s">
        <v>1571</v>
      </c>
      <c r="D2256" s="99" t="s">
        <v>337</v>
      </c>
      <c r="E2256" s="97" t="s">
        <v>1266</v>
      </c>
      <c r="F2256" s="100" t="s">
        <v>395</v>
      </c>
      <c r="G2256" s="97" t="s">
        <v>351</v>
      </c>
      <c r="H2256" s="101">
        <v>44124</v>
      </c>
      <c r="I2256" s="101">
        <v>45950</v>
      </c>
      <c r="J2256" s="102" t="s">
        <v>2726</v>
      </c>
      <c r="K2256" s="103" t="s">
        <v>1340</v>
      </c>
      <c r="L2256" s="104" t="s">
        <v>1385</v>
      </c>
      <c r="M2256" s="105">
        <v>12125</v>
      </c>
      <c r="N2256" s="106">
        <v>12125</v>
      </c>
      <c r="O2256" s="103"/>
      <c r="P2256" s="101"/>
      <c r="Q2256" s="103"/>
      <c r="R2256" s="106">
        <v>0</v>
      </c>
      <c r="S2256" s="110" t="s">
        <v>2378</v>
      </c>
      <c r="T2256" s="104"/>
      <c r="U2256" s="102" t="s">
        <v>11</v>
      </c>
      <c r="V2256" s="102" t="s">
        <v>12</v>
      </c>
      <c r="W2256" s="102" t="s">
        <v>13</v>
      </c>
      <c r="X2256" s="102" t="s">
        <v>14</v>
      </c>
      <c r="Y2256" s="108">
        <v>6210</v>
      </c>
      <c r="Z2256" s="108">
        <v>9371103</v>
      </c>
      <c r="AA2256" s="139">
        <v>0</v>
      </c>
      <c r="AB2256" s="99" t="s">
        <v>1348</v>
      </c>
    </row>
    <row r="2257" spans="1:28" ht="15" customHeight="1" x14ac:dyDescent="0.25">
      <c r="A2257" s="97" t="s">
        <v>2088</v>
      </c>
      <c r="B2257" s="98">
        <v>2</v>
      </c>
      <c r="C2257" s="97" t="s">
        <v>1568</v>
      </c>
      <c r="D2257" s="99" t="s">
        <v>290</v>
      </c>
      <c r="E2257" s="97" t="s">
        <v>4</v>
      </c>
      <c r="F2257" s="100" t="s">
        <v>275</v>
      </c>
      <c r="G2257" s="97" t="s">
        <v>276</v>
      </c>
      <c r="H2257" s="101">
        <v>43739</v>
      </c>
      <c r="I2257" s="101">
        <v>43943</v>
      </c>
      <c r="J2257" s="102" t="s">
        <v>6</v>
      </c>
      <c r="K2257" s="103"/>
      <c r="L2257" s="104" t="s">
        <v>776</v>
      </c>
      <c r="M2257" s="105">
        <v>0</v>
      </c>
      <c r="N2257" s="106">
        <v>13.62</v>
      </c>
      <c r="O2257" s="103">
        <v>10580310</v>
      </c>
      <c r="P2257" s="101">
        <v>43943</v>
      </c>
      <c r="Q2257" s="103" t="s">
        <v>742</v>
      </c>
      <c r="R2257" s="106">
        <v>13.62</v>
      </c>
      <c r="S2257" s="110" t="s">
        <v>650</v>
      </c>
      <c r="T2257" s="104"/>
      <c r="U2257" s="102" t="s">
        <v>11</v>
      </c>
      <c r="V2257" s="102" t="s">
        <v>12</v>
      </c>
      <c r="W2257" s="102" t="s">
        <v>13</v>
      </c>
      <c r="X2257" s="102" t="s">
        <v>14</v>
      </c>
      <c r="Y2257" s="108">
        <v>5800</v>
      </c>
      <c r="Z2257" s="108">
        <v>9381101</v>
      </c>
      <c r="AA2257" s="139">
        <v>6.8099999999999992E-3</v>
      </c>
      <c r="AB2257" s="115" t="s">
        <v>1037</v>
      </c>
    </row>
    <row r="2258" spans="1:28" ht="15" customHeight="1" x14ac:dyDescent="0.25">
      <c r="A2258" s="97" t="s">
        <v>2088</v>
      </c>
      <c r="B2258" s="98">
        <v>2</v>
      </c>
      <c r="C2258" s="97" t="s">
        <v>1568</v>
      </c>
      <c r="D2258" s="99" t="s">
        <v>290</v>
      </c>
      <c r="E2258" s="97" t="s">
        <v>4</v>
      </c>
      <c r="F2258" s="100" t="s">
        <v>275</v>
      </c>
      <c r="G2258" s="97" t="s">
        <v>276</v>
      </c>
      <c r="H2258" s="101">
        <v>43739</v>
      </c>
      <c r="I2258" s="101">
        <v>43943</v>
      </c>
      <c r="J2258" s="102" t="s">
        <v>6</v>
      </c>
      <c r="K2258" s="103"/>
      <c r="L2258" s="104" t="s">
        <v>776</v>
      </c>
      <c r="M2258" s="105">
        <v>0</v>
      </c>
      <c r="N2258" s="106">
        <v>24.33</v>
      </c>
      <c r="O2258" s="103">
        <v>10589708</v>
      </c>
      <c r="P2258" s="101">
        <v>43943</v>
      </c>
      <c r="Q2258" s="103" t="s">
        <v>742</v>
      </c>
      <c r="R2258" s="106">
        <v>24.33</v>
      </c>
      <c r="S2258" s="110" t="s">
        <v>650</v>
      </c>
      <c r="T2258" s="104"/>
      <c r="U2258" s="102" t="s">
        <v>11</v>
      </c>
      <c r="V2258" s="102" t="s">
        <v>12</v>
      </c>
      <c r="W2258" s="102" t="s">
        <v>13</v>
      </c>
      <c r="X2258" s="102" t="s">
        <v>14</v>
      </c>
      <c r="Y2258" s="108">
        <v>5800</v>
      </c>
      <c r="Z2258" s="108">
        <v>9381101</v>
      </c>
      <c r="AA2258" s="139">
        <v>1.2164999999999999E-2</v>
      </c>
      <c r="AB2258" s="115" t="s">
        <v>1037</v>
      </c>
    </row>
    <row r="2259" spans="1:28" ht="15" customHeight="1" x14ac:dyDescent="0.25">
      <c r="A2259" s="97" t="s">
        <v>2088</v>
      </c>
      <c r="B2259" s="98">
        <v>2</v>
      </c>
      <c r="C2259" s="97" t="s">
        <v>1568</v>
      </c>
      <c r="D2259" s="99" t="s">
        <v>290</v>
      </c>
      <c r="E2259" s="97" t="s">
        <v>4</v>
      </c>
      <c r="F2259" s="100" t="s">
        <v>275</v>
      </c>
      <c r="G2259" s="97" t="s">
        <v>276</v>
      </c>
      <c r="H2259" s="101">
        <v>43739</v>
      </c>
      <c r="I2259" s="101">
        <v>43943</v>
      </c>
      <c r="J2259" s="102" t="s">
        <v>6</v>
      </c>
      <c r="K2259" s="103"/>
      <c r="L2259" s="104" t="s">
        <v>776</v>
      </c>
      <c r="M2259" s="105">
        <v>0</v>
      </c>
      <c r="N2259" s="106">
        <v>40.189999999999941</v>
      </c>
      <c r="O2259" s="103">
        <v>10597813</v>
      </c>
      <c r="P2259" s="101">
        <v>43943</v>
      </c>
      <c r="Q2259" s="103" t="s">
        <v>742</v>
      </c>
      <c r="R2259" s="106">
        <v>40.189999999999941</v>
      </c>
      <c r="S2259" s="110" t="s">
        <v>650</v>
      </c>
      <c r="T2259" s="104"/>
      <c r="U2259" s="102" t="s">
        <v>11</v>
      </c>
      <c r="V2259" s="102" t="s">
        <v>12</v>
      </c>
      <c r="W2259" s="102" t="s">
        <v>13</v>
      </c>
      <c r="X2259" s="102" t="s">
        <v>14</v>
      </c>
      <c r="Y2259" s="108">
        <v>5800</v>
      </c>
      <c r="Z2259" s="108">
        <v>9381101</v>
      </c>
      <c r="AA2259" s="139">
        <v>2.0094999999999971E-2</v>
      </c>
      <c r="AB2259" s="115" t="s">
        <v>1037</v>
      </c>
    </row>
    <row r="2260" spans="1:28" ht="15" customHeight="1" x14ac:dyDescent="0.25">
      <c r="A2260" s="97" t="s">
        <v>2088</v>
      </c>
      <c r="B2260" s="98">
        <v>2</v>
      </c>
      <c r="C2260" s="97" t="s">
        <v>1568</v>
      </c>
      <c r="D2260" s="97" t="s">
        <v>290</v>
      </c>
      <c r="E2260" s="97" t="s">
        <v>4</v>
      </c>
      <c r="F2260" s="99" t="s">
        <v>275</v>
      </c>
      <c r="G2260" s="99" t="s">
        <v>276</v>
      </c>
      <c r="H2260" s="101">
        <v>43739</v>
      </c>
      <c r="I2260" s="101">
        <v>43951</v>
      </c>
      <c r="J2260" s="102" t="s">
        <v>6</v>
      </c>
      <c r="K2260" s="103"/>
      <c r="L2260" s="104" t="s">
        <v>776</v>
      </c>
      <c r="M2260" s="105">
        <v>0</v>
      </c>
      <c r="N2260" s="105">
        <v>256.09000000000003</v>
      </c>
      <c r="O2260" s="103">
        <v>10583551</v>
      </c>
      <c r="P2260" s="101">
        <v>43951</v>
      </c>
      <c r="Q2260" s="103" t="s">
        <v>784</v>
      </c>
      <c r="R2260" s="105">
        <v>256.09000000000003</v>
      </c>
      <c r="S2260" s="110" t="s">
        <v>650</v>
      </c>
      <c r="T2260" s="97"/>
      <c r="U2260" s="102" t="s">
        <v>11</v>
      </c>
      <c r="V2260" s="102" t="s">
        <v>12</v>
      </c>
      <c r="W2260" s="102" t="s">
        <v>13</v>
      </c>
      <c r="X2260" s="102" t="s">
        <v>14</v>
      </c>
      <c r="Y2260" s="113">
        <v>5800</v>
      </c>
      <c r="Z2260" s="113">
        <v>9381101</v>
      </c>
      <c r="AA2260" s="139">
        <v>0.12804500000000002</v>
      </c>
      <c r="AB2260" s="99" t="s">
        <v>1037</v>
      </c>
    </row>
    <row r="2261" spans="1:28" ht="15" customHeight="1" x14ac:dyDescent="0.25">
      <c r="A2261" s="97" t="s">
        <v>2088</v>
      </c>
      <c r="B2261" s="98">
        <v>2</v>
      </c>
      <c r="C2261" s="97" t="s">
        <v>1568</v>
      </c>
      <c r="D2261" s="99" t="s">
        <v>290</v>
      </c>
      <c r="E2261" s="97" t="s">
        <v>4</v>
      </c>
      <c r="F2261" s="100" t="s">
        <v>275</v>
      </c>
      <c r="G2261" s="97" t="s">
        <v>276</v>
      </c>
      <c r="H2261" s="101">
        <v>43739</v>
      </c>
      <c r="I2261" s="101">
        <v>43951</v>
      </c>
      <c r="J2261" s="102" t="s">
        <v>6</v>
      </c>
      <c r="K2261" s="103"/>
      <c r="L2261" s="99" t="s">
        <v>776</v>
      </c>
      <c r="M2261" s="105">
        <v>0</v>
      </c>
      <c r="N2261" s="106">
        <v>19.71</v>
      </c>
      <c r="O2261" s="103">
        <v>10583837</v>
      </c>
      <c r="P2261" s="101">
        <v>43951</v>
      </c>
      <c r="Q2261" s="103" t="s">
        <v>784</v>
      </c>
      <c r="R2261" s="106">
        <v>19.71</v>
      </c>
      <c r="S2261" s="110" t="s">
        <v>650</v>
      </c>
      <c r="T2261" s="104"/>
      <c r="U2261" s="102" t="s">
        <v>11</v>
      </c>
      <c r="V2261" s="102" t="s">
        <v>12</v>
      </c>
      <c r="W2261" s="102" t="s">
        <v>13</v>
      </c>
      <c r="X2261" s="102" t="s">
        <v>14</v>
      </c>
      <c r="Y2261" s="108">
        <v>5800</v>
      </c>
      <c r="Z2261" s="108">
        <v>9381101</v>
      </c>
      <c r="AA2261" s="139">
        <v>9.8550000000000009E-3</v>
      </c>
      <c r="AB2261" s="99" t="s">
        <v>1037</v>
      </c>
    </row>
    <row r="2262" spans="1:28" ht="15" customHeight="1" x14ac:dyDescent="0.25">
      <c r="A2262" s="97" t="s">
        <v>2088</v>
      </c>
      <c r="B2262" s="98">
        <v>2</v>
      </c>
      <c r="C2262" s="97" t="s">
        <v>1568</v>
      </c>
      <c r="D2262" s="99" t="s">
        <v>290</v>
      </c>
      <c r="E2262" s="97" t="s">
        <v>4</v>
      </c>
      <c r="F2262" s="100" t="s">
        <v>275</v>
      </c>
      <c r="G2262" s="97" t="s">
        <v>276</v>
      </c>
      <c r="H2262" s="101">
        <v>43739</v>
      </c>
      <c r="I2262" s="101">
        <v>43957</v>
      </c>
      <c r="J2262" s="102" t="s">
        <v>6</v>
      </c>
      <c r="K2262" s="103" t="s">
        <v>278</v>
      </c>
      <c r="L2262" s="99" t="s">
        <v>776</v>
      </c>
      <c r="M2262" s="105">
        <v>0</v>
      </c>
      <c r="N2262" s="106">
        <v>188.86000000000013</v>
      </c>
      <c r="O2262" s="103">
        <v>10568458</v>
      </c>
      <c r="P2262" s="101">
        <v>43957</v>
      </c>
      <c r="Q2262" s="103" t="s">
        <v>799</v>
      </c>
      <c r="R2262" s="106">
        <v>188.86</v>
      </c>
      <c r="S2262" s="110" t="s">
        <v>650</v>
      </c>
      <c r="T2262" s="104"/>
      <c r="U2262" s="102" t="s">
        <v>11</v>
      </c>
      <c r="V2262" s="102" t="s">
        <v>12</v>
      </c>
      <c r="W2262" s="102" t="s">
        <v>13</v>
      </c>
      <c r="X2262" s="102" t="s">
        <v>14</v>
      </c>
      <c r="Y2262" s="108">
        <v>5800</v>
      </c>
      <c r="Z2262" s="108">
        <v>9381101</v>
      </c>
      <c r="AA2262" s="139">
        <v>9.443E-2</v>
      </c>
      <c r="AB2262" s="99" t="s">
        <v>1037</v>
      </c>
    </row>
    <row r="2263" spans="1:28" ht="15" customHeight="1" x14ac:dyDescent="0.25">
      <c r="A2263" s="97" t="s">
        <v>2088</v>
      </c>
      <c r="B2263" s="98">
        <v>2</v>
      </c>
      <c r="C2263" s="97" t="s">
        <v>1568</v>
      </c>
      <c r="D2263" s="97" t="s">
        <v>290</v>
      </c>
      <c r="E2263" s="97" t="s">
        <v>4</v>
      </c>
      <c r="F2263" s="100" t="s">
        <v>275</v>
      </c>
      <c r="G2263" s="97" t="s">
        <v>276</v>
      </c>
      <c r="H2263" s="101">
        <v>43949</v>
      </c>
      <c r="I2263" s="101">
        <v>43957</v>
      </c>
      <c r="J2263" s="102" t="s">
        <v>6</v>
      </c>
      <c r="K2263" s="103"/>
      <c r="L2263" s="104" t="s">
        <v>775</v>
      </c>
      <c r="M2263" s="105">
        <v>0</v>
      </c>
      <c r="N2263" s="106">
        <v>185.8</v>
      </c>
      <c r="O2263" s="103">
        <v>10568458</v>
      </c>
      <c r="P2263" s="101">
        <v>43957</v>
      </c>
      <c r="Q2263" s="103" t="s">
        <v>799</v>
      </c>
      <c r="R2263" s="106">
        <v>185.8</v>
      </c>
      <c r="S2263" s="110" t="s">
        <v>650</v>
      </c>
      <c r="T2263" s="104"/>
      <c r="U2263" s="102" t="s">
        <v>11</v>
      </c>
      <c r="V2263" s="102" t="s">
        <v>12</v>
      </c>
      <c r="W2263" s="102" t="s">
        <v>13</v>
      </c>
      <c r="X2263" s="102" t="s">
        <v>14</v>
      </c>
      <c r="Y2263" s="108">
        <v>5800</v>
      </c>
      <c r="Z2263" s="113">
        <v>9381101</v>
      </c>
      <c r="AA2263" s="139">
        <v>5.2622635096861901E-2</v>
      </c>
      <c r="AB2263" s="111" t="s">
        <v>1037</v>
      </c>
    </row>
    <row r="2264" spans="1:28" ht="15" customHeight="1" x14ac:dyDescent="0.25">
      <c r="A2264" s="97" t="s">
        <v>2088</v>
      </c>
      <c r="B2264" s="98">
        <v>2</v>
      </c>
      <c r="C2264" s="97" t="s">
        <v>1568</v>
      </c>
      <c r="D2264" s="99" t="s">
        <v>290</v>
      </c>
      <c r="E2264" s="97" t="s">
        <v>4</v>
      </c>
      <c r="F2264" s="100" t="s">
        <v>275</v>
      </c>
      <c r="G2264" s="97" t="s">
        <v>276</v>
      </c>
      <c r="H2264" s="101">
        <v>43949</v>
      </c>
      <c r="I2264" s="101">
        <v>44060</v>
      </c>
      <c r="J2264" s="102" t="s">
        <v>6</v>
      </c>
      <c r="K2264" s="103"/>
      <c r="L2264" s="104" t="s">
        <v>775</v>
      </c>
      <c r="M2264" s="105">
        <v>0</v>
      </c>
      <c r="N2264" s="106">
        <v>1251.6199999999999</v>
      </c>
      <c r="O2264" s="159">
        <v>10673862</v>
      </c>
      <c r="P2264" s="101">
        <v>44060</v>
      </c>
      <c r="Q2264" s="103" t="s">
        <v>1114</v>
      </c>
      <c r="R2264" s="106">
        <v>1251.6199999999999</v>
      </c>
      <c r="S2264" s="110" t="s">
        <v>650</v>
      </c>
      <c r="T2264" s="104"/>
      <c r="U2264" s="102" t="s">
        <v>11</v>
      </c>
      <c r="V2264" s="102" t="s">
        <v>12</v>
      </c>
      <c r="W2264" s="102" t="s">
        <v>13</v>
      </c>
      <c r="X2264" s="102" t="s">
        <v>14</v>
      </c>
      <c r="Y2264" s="108">
        <v>5800</v>
      </c>
      <c r="Z2264" s="108">
        <v>9381101</v>
      </c>
      <c r="AA2264" s="138">
        <v>0.35448623541407043</v>
      </c>
      <c r="AB2264" s="99" t="s">
        <v>1037</v>
      </c>
    </row>
    <row r="2265" spans="1:28" ht="15" customHeight="1" x14ac:dyDescent="0.25">
      <c r="A2265" s="97" t="s">
        <v>2089</v>
      </c>
      <c r="B2265" s="98">
        <v>2</v>
      </c>
      <c r="C2265" s="99" t="s">
        <v>1562</v>
      </c>
      <c r="D2265" s="97" t="s">
        <v>290</v>
      </c>
      <c r="E2265" s="97" t="s">
        <v>4</v>
      </c>
      <c r="F2265" s="100" t="s">
        <v>5</v>
      </c>
      <c r="G2265" s="97" t="s">
        <v>1288</v>
      </c>
      <c r="H2265" s="101">
        <v>43647</v>
      </c>
      <c r="I2265" s="101">
        <v>43748</v>
      </c>
      <c r="J2265" s="102" t="s">
        <v>6</v>
      </c>
      <c r="K2265" s="103" t="s">
        <v>7</v>
      </c>
      <c r="L2265" s="104" t="s">
        <v>8</v>
      </c>
      <c r="M2265" s="105">
        <v>0</v>
      </c>
      <c r="N2265" s="106">
        <v>9747.93</v>
      </c>
      <c r="O2265" s="103" t="s">
        <v>33</v>
      </c>
      <c r="P2265" s="101">
        <v>43748</v>
      </c>
      <c r="Q2265" s="103" t="s">
        <v>25</v>
      </c>
      <c r="R2265" s="106">
        <v>9747.93</v>
      </c>
      <c r="S2265" s="110" t="s">
        <v>650</v>
      </c>
      <c r="T2265" s="104"/>
      <c r="U2265" s="102" t="s">
        <v>11</v>
      </c>
      <c r="V2265" s="102" t="s">
        <v>12</v>
      </c>
      <c r="W2265" s="102" t="s">
        <v>13</v>
      </c>
      <c r="X2265" s="102" t="s">
        <v>14</v>
      </c>
      <c r="Y2265" s="108">
        <v>4300</v>
      </c>
      <c r="Z2265" s="113">
        <v>9381101</v>
      </c>
      <c r="AA2265" s="139">
        <v>2.2436457249213736E-3</v>
      </c>
      <c r="AB2265" s="111" t="s">
        <v>2906</v>
      </c>
    </row>
    <row r="2266" spans="1:28" ht="15" customHeight="1" x14ac:dyDescent="0.25">
      <c r="A2266" s="97" t="s">
        <v>2089</v>
      </c>
      <c r="B2266" s="98">
        <v>2</v>
      </c>
      <c r="C2266" s="99" t="s">
        <v>1562</v>
      </c>
      <c r="D2266" s="97" t="s">
        <v>290</v>
      </c>
      <c r="E2266" s="97" t="s">
        <v>4</v>
      </c>
      <c r="F2266" s="100" t="s">
        <v>5</v>
      </c>
      <c r="G2266" s="97" t="s">
        <v>1288</v>
      </c>
      <c r="H2266" s="101">
        <v>43647</v>
      </c>
      <c r="I2266" s="101">
        <v>43748</v>
      </c>
      <c r="J2266" s="102" t="s">
        <v>6</v>
      </c>
      <c r="K2266" s="103" t="s">
        <v>7</v>
      </c>
      <c r="L2266" s="104" t="s">
        <v>8</v>
      </c>
      <c r="M2266" s="105">
        <v>0</v>
      </c>
      <c r="N2266" s="106">
        <v>7408.42</v>
      </c>
      <c r="O2266" s="103" t="s">
        <v>38</v>
      </c>
      <c r="P2266" s="101">
        <v>43748</v>
      </c>
      <c r="Q2266" s="103" t="s">
        <v>25</v>
      </c>
      <c r="R2266" s="106">
        <v>7408.42</v>
      </c>
      <c r="S2266" s="110" t="s">
        <v>650</v>
      </c>
      <c r="T2266" s="104"/>
      <c r="U2266" s="102" t="s">
        <v>11</v>
      </c>
      <c r="V2266" s="102" t="s">
        <v>12</v>
      </c>
      <c r="W2266" s="102" t="s">
        <v>13</v>
      </c>
      <c r="X2266" s="102" t="s">
        <v>14</v>
      </c>
      <c r="Y2266" s="108">
        <v>4300</v>
      </c>
      <c r="Z2266" s="113">
        <v>9381101</v>
      </c>
      <c r="AA2266" s="139">
        <v>1.7051691858088849E-3</v>
      </c>
      <c r="AB2266" s="111" t="s">
        <v>2906</v>
      </c>
    </row>
    <row r="2267" spans="1:28" ht="15" customHeight="1" x14ac:dyDescent="0.25">
      <c r="A2267" s="97" t="s">
        <v>2089</v>
      </c>
      <c r="B2267" s="98">
        <v>2</v>
      </c>
      <c r="C2267" s="99" t="s">
        <v>1562</v>
      </c>
      <c r="D2267" s="97" t="s">
        <v>290</v>
      </c>
      <c r="E2267" s="97" t="s">
        <v>4</v>
      </c>
      <c r="F2267" s="100" t="s">
        <v>5</v>
      </c>
      <c r="G2267" s="97" t="s">
        <v>1288</v>
      </c>
      <c r="H2267" s="101">
        <v>43647</v>
      </c>
      <c r="I2267" s="101">
        <v>43748</v>
      </c>
      <c r="J2267" s="102" t="s">
        <v>6</v>
      </c>
      <c r="K2267" s="103" t="s">
        <v>7</v>
      </c>
      <c r="L2267" s="104" t="s">
        <v>8</v>
      </c>
      <c r="M2267" s="105">
        <v>0</v>
      </c>
      <c r="N2267" s="106">
        <v>7798.34</v>
      </c>
      <c r="O2267" s="103" t="s">
        <v>59</v>
      </c>
      <c r="P2267" s="101">
        <v>43748</v>
      </c>
      <c r="Q2267" s="103" t="s">
        <v>25</v>
      </c>
      <c r="R2267" s="106">
        <v>7798.34</v>
      </c>
      <c r="S2267" s="110" t="s">
        <v>650</v>
      </c>
      <c r="T2267" s="104"/>
      <c r="U2267" s="102" t="s">
        <v>11</v>
      </c>
      <c r="V2267" s="102" t="s">
        <v>12</v>
      </c>
      <c r="W2267" s="102" t="s">
        <v>13</v>
      </c>
      <c r="X2267" s="102" t="s">
        <v>14</v>
      </c>
      <c r="Y2267" s="108">
        <v>4300</v>
      </c>
      <c r="Z2267" s="113">
        <v>9381101</v>
      </c>
      <c r="AA2267" s="139">
        <v>1.7949156592715937E-3</v>
      </c>
      <c r="AB2267" s="111" t="s">
        <v>2906</v>
      </c>
    </row>
    <row r="2268" spans="1:28" ht="15" customHeight="1" x14ac:dyDescent="0.25">
      <c r="A2268" s="97" t="s">
        <v>2089</v>
      </c>
      <c r="B2268" s="98">
        <v>2</v>
      </c>
      <c r="C2268" s="99" t="s">
        <v>1562</v>
      </c>
      <c r="D2268" s="97" t="s">
        <v>290</v>
      </c>
      <c r="E2268" s="97" t="s">
        <v>4</v>
      </c>
      <c r="F2268" s="100" t="s">
        <v>5</v>
      </c>
      <c r="G2268" s="97" t="s">
        <v>1288</v>
      </c>
      <c r="H2268" s="101">
        <v>43647</v>
      </c>
      <c r="I2268" s="101">
        <v>43748</v>
      </c>
      <c r="J2268" s="102" t="s">
        <v>6</v>
      </c>
      <c r="K2268" s="103" t="s">
        <v>7</v>
      </c>
      <c r="L2268" s="104" t="s">
        <v>8</v>
      </c>
      <c r="M2268" s="105">
        <v>0</v>
      </c>
      <c r="N2268" s="106">
        <v>125</v>
      </c>
      <c r="O2268" s="103" t="s">
        <v>33</v>
      </c>
      <c r="P2268" s="101">
        <v>43748</v>
      </c>
      <c r="Q2268" s="103" t="s">
        <v>25</v>
      </c>
      <c r="R2268" s="106">
        <v>125</v>
      </c>
      <c r="S2268" s="110" t="s">
        <v>650</v>
      </c>
      <c r="T2268" s="104"/>
      <c r="U2268" s="102" t="s">
        <v>11</v>
      </c>
      <c r="V2268" s="102" t="s">
        <v>12</v>
      </c>
      <c r="W2268" s="102" t="s">
        <v>13</v>
      </c>
      <c r="X2268" s="102" t="s">
        <v>14</v>
      </c>
      <c r="Y2268" s="108">
        <v>4340</v>
      </c>
      <c r="Z2268" s="113">
        <v>9381101</v>
      </c>
      <c r="AA2268" s="139">
        <v>2.8770797042569214E-5</v>
      </c>
      <c r="AB2268" s="111" t="s">
        <v>2906</v>
      </c>
    </row>
    <row r="2269" spans="1:28" ht="15" customHeight="1" x14ac:dyDescent="0.25">
      <c r="A2269" s="97" t="s">
        <v>2089</v>
      </c>
      <c r="B2269" s="98">
        <v>2</v>
      </c>
      <c r="C2269" s="99" t="s">
        <v>1562</v>
      </c>
      <c r="D2269" s="99" t="s">
        <v>290</v>
      </c>
      <c r="E2269" s="97" t="s">
        <v>4</v>
      </c>
      <c r="F2269" s="100" t="s">
        <v>5</v>
      </c>
      <c r="G2269" s="97" t="s">
        <v>1288</v>
      </c>
      <c r="H2269" s="101">
        <v>43647</v>
      </c>
      <c r="I2269" s="101">
        <v>43748</v>
      </c>
      <c r="J2269" s="102" t="s">
        <v>6</v>
      </c>
      <c r="K2269" s="103" t="s">
        <v>7</v>
      </c>
      <c r="L2269" s="104" t="s">
        <v>8</v>
      </c>
      <c r="M2269" s="105">
        <v>0</v>
      </c>
      <c r="N2269" s="106">
        <v>75</v>
      </c>
      <c r="O2269" s="103" t="s">
        <v>33</v>
      </c>
      <c r="P2269" s="101">
        <v>43748</v>
      </c>
      <c r="Q2269" s="103" t="s">
        <v>25</v>
      </c>
      <c r="R2269" s="106">
        <v>75</v>
      </c>
      <c r="S2269" s="110" t="s">
        <v>650</v>
      </c>
      <c r="T2269" s="104"/>
      <c r="U2269" s="102" t="s">
        <v>11</v>
      </c>
      <c r="V2269" s="102" t="s">
        <v>12</v>
      </c>
      <c r="W2269" s="102" t="s">
        <v>13</v>
      </c>
      <c r="X2269" s="102" t="s">
        <v>14</v>
      </c>
      <c r="Y2269" s="108">
        <v>4340</v>
      </c>
      <c r="Z2269" s="108">
        <v>9381101</v>
      </c>
      <c r="AA2269" s="139">
        <v>1.7262478225541529E-5</v>
      </c>
      <c r="AB2269" s="104" t="s">
        <v>2906</v>
      </c>
    </row>
    <row r="2270" spans="1:28" ht="15" customHeight="1" x14ac:dyDescent="0.25">
      <c r="A2270" s="97" t="s">
        <v>2089</v>
      </c>
      <c r="B2270" s="98">
        <v>2</v>
      </c>
      <c r="C2270" s="99" t="s">
        <v>1562</v>
      </c>
      <c r="D2270" s="99" t="s">
        <v>290</v>
      </c>
      <c r="E2270" s="97" t="s">
        <v>4</v>
      </c>
      <c r="F2270" s="100" t="s">
        <v>5</v>
      </c>
      <c r="G2270" s="97" t="s">
        <v>1288</v>
      </c>
      <c r="H2270" s="101">
        <v>43647</v>
      </c>
      <c r="I2270" s="101">
        <v>43748</v>
      </c>
      <c r="J2270" s="102" t="s">
        <v>6</v>
      </c>
      <c r="K2270" s="103" t="s">
        <v>7</v>
      </c>
      <c r="L2270" s="104" t="s">
        <v>8</v>
      </c>
      <c r="M2270" s="105">
        <v>0</v>
      </c>
      <c r="N2270" s="106">
        <v>37.5</v>
      </c>
      <c r="O2270" s="103" t="s">
        <v>33</v>
      </c>
      <c r="P2270" s="101">
        <v>43748</v>
      </c>
      <c r="Q2270" s="103" t="s">
        <v>25</v>
      </c>
      <c r="R2270" s="106">
        <v>37.5</v>
      </c>
      <c r="S2270" s="110" t="s">
        <v>650</v>
      </c>
      <c r="T2270" s="104"/>
      <c r="U2270" s="102" t="s">
        <v>11</v>
      </c>
      <c r="V2270" s="102" t="s">
        <v>12</v>
      </c>
      <c r="W2270" s="102" t="s">
        <v>13</v>
      </c>
      <c r="X2270" s="102" t="s">
        <v>14</v>
      </c>
      <c r="Y2270" s="108">
        <v>4340</v>
      </c>
      <c r="Z2270" s="108">
        <v>9381101</v>
      </c>
      <c r="AA2270" s="139">
        <v>8.6312391127707645E-6</v>
      </c>
      <c r="AB2270" s="104" t="s">
        <v>2906</v>
      </c>
    </row>
    <row r="2271" spans="1:28" ht="15" customHeight="1" x14ac:dyDescent="0.25">
      <c r="A2271" s="97" t="s">
        <v>2089</v>
      </c>
      <c r="B2271" s="98">
        <v>2</v>
      </c>
      <c r="C2271" s="99" t="s">
        <v>1562</v>
      </c>
      <c r="D2271" s="99" t="s">
        <v>290</v>
      </c>
      <c r="E2271" s="97" t="s">
        <v>4</v>
      </c>
      <c r="F2271" s="100" t="s">
        <v>5</v>
      </c>
      <c r="G2271" s="99" t="s">
        <v>1288</v>
      </c>
      <c r="H2271" s="101">
        <v>43647</v>
      </c>
      <c r="I2271" s="101">
        <v>43748</v>
      </c>
      <c r="J2271" s="102" t="s">
        <v>6</v>
      </c>
      <c r="K2271" s="103" t="s">
        <v>7</v>
      </c>
      <c r="L2271" s="104" t="s">
        <v>8</v>
      </c>
      <c r="M2271" s="105">
        <v>0</v>
      </c>
      <c r="N2271" s="106">
        <v>237.5</v>
      </c>
      <c r="O2271" s="103" t="s">
        <v>33</v>
      </c>
      <c r="P2271" s="101">
        <v>43748</v>
      </c>
      <c r="Q2271" s="103" t="s">
        <v>25</v>
      </c>
      <c r="R2271" s="106">
        <v>237.5</v>
      </c>
      <c r="S2271" s="110" t="s">
        <v>650</v>
      </c>
      <c r="T2271" s="104"/>
      <c r="U2271" s="102" t="s">
        <v>11</v>
      </c>
      <c r="V2271" s="102" t="s">
        <v>12</v>
      </c>
      <c r="W2271" s="102" t="s">
        <v>13</v>
      </c>
      <c r="X2271" s="102" t="s">
        <v>14</v>
      </c>
      <c r="Y2271" s="108">
        <v>4340</v>
      </c>
      <c r="Z2271" s="108">
        <v>9381101</v>
      </c>
      <c r="AA2271" s="139">
        <v>5.4664514380881507E-5</v>
      </c>
      <c r="AB2271" s="111" t="s">
        <v>2906</v>
      </c>
    </row>
    <row r="2272" spans="1:28" ht="15" customHeight="1" x14ac:dyDescent="0.25">
      <c r="A2272" s="97" t="s">
        <v>2089</v>
      </c>
      <c r="B2272" s="98">
        <v>2</v>
      </c>
      <c r="C2272" s="99" t="s">
        <v>1562</v>
      </c>
      <c r="D2272" s="97" t="s">
        <v>290</v>
      </c>
      <c r="E2272" s="97" t="s">
        <v>4</v>
      </c>
      <c r="F2272" s="97" t="s">
        <v>5</v>
      </c>
      <c r="G2272" s="99" t="s">
        <v>1288</v>
      </c>
      <c r="H2272" s="101">
        <v>43647</v>
      </c>
      <c r="I2272" s="101">
        <v>43748</v>
      </c>
      <c r="J2272" s="102" t="s">
        <v>6</v>
      </c>
      <c r="K2272" s="103" t="s">
        <v>7</v>
      </c>
      <c r="L2272" s="99" t="s">
        <v>8</v>
      </c>
      <c r="M2272" s="105">
        <v>0</v>
      </c>
      <c r="N2272" s="114">
        <v>291</v>
      </c>
      <c r="O2272" s="103" t="s">
        <v>33</v>
      </c>
      <c r="P2272" s="101">
        <v>43748</v>
      </c>
      <c r="Q2272" s="103" t="s">
        <v>25</v>
      </c>
      <c r="R2272" s="114">
        <v>291</v>
      </c>
      <c r="S2272" s="110" t="s">
        <v>650</v>
      </c>
      <c r="T2272" s="103"/>
      <c r="U2272" s="102" t="s">
        <v>11</v>
      </c>
      <c r="V2272" s="102" t="s">
        <v>12</v>
      </c>
      <c r="W2272" s="102" t="s">
        <v>13</v>
      </c>
      <c r="X2272" s="102" t="s">
        <v>14</v>
      </c>
      <c r="Y2272" s="113">
        <v>4340</v>
      </c>
      <c r="Z2272" s="113">
        <v>9381101</v>
      </c>
      <c r="AA2272" s="139">
        <v>6.6978415515101135E-5</v>
      </c>
      <c r="AB2272" s="99" t="s">
        <v>2906</v>
      </c>
    </row>
    <row r="2273" spans="1:28" ht="15" customHeight="1" x14ac:dyDescent="0.25">
      <c r="A2273" s="97" t="s">
        <v>2089</v>
      </c>
      <c r="B2273" s="98">
        <v>2</v>
      </c>
      <c r="C2273" s="99" t="s">
        <v>1562</v>
      </c>
      <c r="D2273" s="97" t="s">
        <v>290</v>
      </c>
      <c r="E2273" s="97" t="s">
        <v>4</v>
      </c>
      <c r="F2273" s="97" t="s">
        <v>5</v>
      </c>
      <c r="G2273" s="99" t="s">
        <v>1288</v>
      </c>
      <c r="H2273" s="101">
        <v>43647</v>
      </c>
      <c r="I2273" s="101">
        <v>43748</v>
      </c>
      <c r="J2273" s="102" t="s">
        <v>6</v>
      </c>
      <c r="K2273" s="103" t="s">
        <v>7</v>
      </c>
      <c r="L2273" s="99" t="s">
        <v>8</v>
      </c>
      <c r="M2273" s="105">
        <v>0</v>
      </c>
      <c r="N2273" s="114">
        <v>800.75</v>
      </c>
      <c r="O2273" s="103" t="s">
        <v>33</v>
      </c>
      <c r="P2273" s="101">
        <v>43748</v>
      </c>
      <c r="Q2273" s="103" t="s">
        <v>25</v>
      </c>
      <c r="R2273" s="105">
        <v>800.75</v>
      </c>
      <c r="S2273" s="110" t="s">
        <v>650</v>
      </c>
      <c r="T2273" s="103"/>
      <c r="U2273" s="102" t="s">
        <v>11</v>
      </c>
      <c r="V2273" s="102" t="s">
        <v>12</v>
      </c>
      <c r="W2273" s="102" t="s">
        <v>13</v>
      </c>
      <c r="X2273" s="102" t="s">
        <v>14</v>
      </c>
      <c r="Y2273" s="113">
        <v>4340</v>
      </c>
      <c r="Z2273" s="113">
        <v>9381101</v>
      </c>
      <c r="AA2273" s="139">
        <v>1.8430572585469837E-4</v>
      </c>
      <c r="AB2273" s="99" t="s">
        <v>2906</v>
      </c>
    </row>
    <row r="2274" spans="1:28" ht="15" customHeight="1" x14ac:dyDescent="0.25">
      <c r="A2274" s="97" t="s">
        <v>2089</v>
      </c>
      <c r="B2274" s="98">
        <v>2</v>
      </c>
      <c r="C2274" s="99" t="s">
        <v>1562</v>
      </c>
      <c r="D2274" s="97" t="s">
        <v>290</v>
      </c>
      <c r="E2274" s="97" t="s">
        <v>4</v>
      </c>
      <c r="F2274" s="97" t="s">
        <v>5</v>
      </c>
      <c r="G2274" s="99" t="s">
        <v>1288</v>
      </c>
      <c r="H2274" s="101">
        <v>43647</v>
      </c>
      <c r="I2274" s="101">
        <v>43748</v>
      </c>
      <c r="J2274" s="102" t="s">
        <v>6</v>
      </c>
      <c r="K2274" s="103" t="s">
        <v>7</v>
      </c>
      <c r="L2274" s="99" t="s">
        <v>8</v>
      </c>
      <c r="M2274" s="105">
        <v>0</v>
      </c>
      <c r="N2274" s="114">
        <v>180.5</v>
      </c>
      <c r="O2274" s="103" t="s">
        <v>38</v>
      </c>
      <c r="P2274" s="101">
        <v>43748</v>
      </c>
      <c r="Q2274" s="103" t="s">
        <v>25</v>
      </c>
      <c r="R2274" s="114">
        <v>180.5</v>
      </c>
      <c r="S2274" s="110" t="s">
        <v>650</v>
      </c>
      <c r="T2274" s="103"/>
      <c r="U2274" s="102" t="s">
        <v>11</v>
      </c>
      <c r="V2274" s="102" t="s">
        <v>12</v>
      </c>
      <c r="W2274" s="102" t="s">
        <v>13</v>
      </c>
      <c r="X2274" s="102" t="s">
        <v>14</v>
      </c>
      <c r="Y2274" s="113">
        <v>4340</v>
      </c>
      <c r="Z2274" s="113">
        <v>9381101</v>
      </c>
      <c r="AA2274" s="139">
        <v>4.1545030929469946E-5</v>
      </c>
      <c r="AB2274" s="99" t="s">
        <v>2906</v>
      </c>
    </row>
    <row r="2275" spans="1:28" ht="15" customHeight="1" x14ac:dyDescent="0.25">
      <c r="A2275" s="97" t="s">
        <v>2089</v>
      </c>
      <c r="B2275" s="98">
        <v>2</v>
      </c>
      <c r="C2275" s="99" t="s">
        <v>1562</v>
      </c>
      <c r="D2275" s="97" t="s">
        <v>290</v>
      </c>
      <c r="E2275" s="97" t="s">
        <v>4</v>
      </c>
      <c r="F2275" s="97" t="s">
        <v>5</v>
      </c>
      <c r="G2275" s="99" t="s">
        <v>1288</v>
      </c>
      <c r="H2275" s="101">
        <v>43647</v>
      </c>
      <c r="I2275" s="101">
        <v>43748</v>
      </c>
      <c r="J2275" s="102" t="s">
        <v>6</v>
      </c>
      <c r="K2275" s="103" t="s">
        <v>7</v>
      </c>
      <c r="L2275" s="99" t="s">
        <v>8</v>
      </c>
      <c r="M2275" s="105">
        <v>0</v>
      </c>
      <c r="N2275" s="114">
        <v>95</v>
      </c>
      <c r="O2275" s="103" t="s">
        <v>38</v>
      </c>
      <c r="P2275" s="101">
        <v>43748</v>
      </c>
      <c r="Q2275" s="103" t="s">
        <v>25</v>
      </c>
      <c r="R2275" s="114">
        <v>95</v>
      </c>
      <c r="S2275" s="110" t="s">
        <v>650</v>
      </c>
      <c r="T2275" s="103"/>
      <c r="U2275" s="102" t="s">
        <v>11</v>
      </c>
      <c r="V2275" s="102" t="s">
        <v>12</v>
      </c>
      <c r="W2275" s="102" t="s">
        <v>13</v>
      </c>
      <c r="X2275" s="102" t="s">
        <v>14</v>
      </c>
      <c r="Y2275" s="113">
        <v>4340</v>
      </c>
      <c r="Z2275" s="113">
        <v>9381101</v>
      </c>
      <c r="AA2275" s="139">
        <v>2.1865805752352601E-5</v>
      </c>
      <c r="AB2275" s="99" t="s">
        <v>2906</v>
      </c>
    </row>
    <row r="2276" spans="1:28" ht="15" customHeight="1" x14ac:dyDescent="0.25">
      <c r="A2276" s="97" t="s">
        <v>2089</v>
      </c>
      <c r="B2276" s="98">
        <v>2</v>
      </c>
      <c r="C2276" s="99" t="s">
        <v>1562</v>
      </c>
      <c r="D2276" s="97" t="s">
        <v>290</v>
      </c>
      <c r="E2276" s="97" t="s">
        <v>4</v>
      </c>
      <c r="F2276" s="97" t="s">
        <v>5</v>
      </c>
      <c r="G2276" s="99" t="s">
        <v>1288</v>
      </c>
      <c r="H2276" s="101">
        <v>43647</v>
      </c>
      <c r="I2276" s="101">
        <v>43748</v>
      </c>
      <c r="J2276" s="102" t="s">
        <v>6</v>
      </c>
      <c r="K2276" s="103" t="s">
        <v>7</v>
      </c>
      <c r="L2276" s="99" t="s">
        <v>8</v>
      </c>
      <c r="M2276" s="105">
        <v>0</v>
      </c>
      <c r="N2276" s="114">
        <v>57</v>
      </c>
      <c r="O2276" s="103" t="s">
        <v>38</v>
      </c>
      <c r="P2276" s="101">
        <v>43748</v>
      </c>
      <c r="Q2276" s="103" t="s">
        <v>25</v>
      </c>
      <c r="R2276" s="114">
        <v>57</v>
      </c>
      <c r="S2276" s="110" t="s">
        <v>650</v>
      </c>
      <c r="T2276" s="103"/>
      <c r="U2276" s="102" t="s">
        <v>11</v>
      </c>
      <c r="V2276" s="102" t="s">
        <v>12</v>
      </c>
      <c r="W2276" s="102" t="s">
        <v>13</v>
      </c>
      <c r="X2276" s="102" t="s">
        <v>14</v>
      </c>
      <c r="Y2276" s="113">
        <v>4340</v>
      </c>
      <c r="Z2276" s="113">
        <v>9381101</v>
      </c>
      <c r="AA2276" s="139">
        <v>1.3119483451411561E-5</v>
      </c>
      <c r="AB2276" s="99" t="s">
        <v>2906</v>
      </c>
    </row>
    <row r="2277" spans="1:28" ht="15" customHeight="1" x14ac:dyDescent="0.25">
      <c r="A2277" s="97" t="s">
        <v>2089</v>
      </c>
      <c r="B2277" s="98">
        <v>2</v>
      </c>
      <c r="C2277" s="99" t="s">
        <v>1562</v>
      </c>
      <c r="D2277" s="97" t="s">
        <v>290</v>
      </c>
      <c r="E2277" s="97" t="s">
        <v>4</v>
      </c>
      <c r="F2277" s="97" t="s">
        <v>5</v>
      </c>
      <c r="G2277" s="99" t="s">
        <v>1288</v>
      </c>
      <c r="H2277" s="101">
        <v>43647</v>
      </c>
      <c r="I2277" s="101">
        <v>43748</v>
      </c>
      <c r="J2277" s="102" t="s">
        <v>6</v>
      </c>
      <c r="K2277" s="103" t="s">
        <v>7</v>
      </c>
      <c r="L2277" s="99" t="s">
        <v>8</v>
      </c>
      <c r="M2277" s="105">
        <v>0</v>
      </c>
      <c r="N2277" s="105">
        <v>28.5</v>
      </c>
      <c r="O2277" s="103" t="s">
        <v>38</v>
      </c>
      <c r="P2277" s="101">
        <v>43748</v>
      </c>
      <c r="Q2277" s="103" t="s">
        <v>25</v>
      </c>
      <c r="R2277" s="105">
        <v>28.5</v>
      </c>
      <c r="S2277" s="110" t="s">
        <v>650</v>
      </c>
      <c r="T2277" s="103"/>
      <c r="U2277" s="102" t="s">
        <v>11</v>
      </c>
      <c r="V2277" s="102" t="s">
        <v>12</v>
      </c>
      <c r="W2277" s="102" t="s">
        <v>13</v>
      </c>
      <c r="X2277" s="102" t="s">
        <v>14</v>
      </c>
      <c r="Y2277" s="113">
        <v>4340</v>
      </c>
      <c r="Z2277" s="113">
        <v>9381101</v>
      </c>
      <c r="AA2277" s="139">
        <v>6.5597417257057806E-6</v>
      </c>
      <c r="AB2277" s="99" t="s">
        <v>2906</v>
      </c>
    </row>
    <row r="2278" spans="1:28" ht="15" customHeight="1" x14ac:dyDescent="0.25">
      <c r="A2278" s="97" t="s">
        <v>2089</v>
      </c>
      <c r="B2278" s="98">
        <v>2</v>
      </c>
      <c r="C2278" s="99" t="s">
        <v>1562</v>
      </c>
      <c r="D2278" s="97" t="s">
        <v>290</v>
      </c>
      <c r="E2278" s="97" t="s">
        <v>4</v>
      </c>
      <c r="F2278" s="97" t="s">
        <v>5</v>
      </c>
      <c r="G2278" s="99" t="s">
        <v>1288</v>
      </c>
      <c r="H2278" s="101">
        <v>43647</v>
      </c>
      <c r="I2278" s="101">
        <v>43748</v>
      </c>
      <c r="J2278" s="102" t="s">
        <v>6</v>
      </c>
      <c r="K2278" s="103" t="s">
        <v>7</v>
      </c>
      <c r="L2278" s="99" t="s">
        <v>8</v>
      </c>
      <c r="M2278" s="105">
        <v>0</v>
      </c>
      <c r="N2278" s="105">
        <v>221.16</v>
      </c>
      <c r="O2278" s="103" t="s">
        <v>38</v>
      </c>
      <c r="P2278" s="101">
        <v>43748</v>
      </c>
      <c r="Q2278" s="103" t="s">
        <v>25</v>
      </c>
      <c r="R2278" s="105">
        <v>221.16</v>
      </c>
      <c r="S2278" s="110" t="s">
        <v>650</v>
      </c>
      <c r="T2278" s="103"/>
      <c r="U2278" s="102" t="s">
        <v>11</v>
      </c>
      <c r="V2278" s="102" t="s">
        <v>12</v>
      </c>
      <c r="W2278" s="102" t="s">
        <v>13</v>
      </c>
      <c r="X2278" s="102" t="s">
        <v>14</v>
      </c>
      <c r="Y2278" s="113">
        <v>4340</v>
      </c>
      <c r="Z2278" s="113">
        <v>9381101</v>
      </c>
      <c r="AA2278" s="139">
        <v>5.0903595791476861E-5</v>
      </c>
      <c r="AB2278" s="99" t="s">
        <v>2906</v>
      </c>
    </row>
    <row r="2279" spans="1:28" ht="15" customHeight="1" x14ac:dyDescent="0.25">
      <c r="A2279" s="97" t="s">
        <v>2089</v>
      </c>
      <c r="B2279" s="98">
        <v>2</v>
      </c>
      <c r="C2279" s="99" t="s">
        <v>1562</v>
      </c>
      <c r="D2279" s="97" t="s">
        <v>290</v>
      </c>
      <c r="E2279" s="97" t="s">
        <v>4</v>
      </c>
      <c r="F2279" s="97" t="s">
        <v>5</v>
      </c>
      <c r="G2279" s="99" t="s">
        <v>1288</v>
      </c>
      <c r="H2279" s="101">
        <v>43647</v>
      </c>
      <c r="I2279" s="101">
        <v>43748</v>
      </c>
      <c r="J2279" s="102" t="s">
        <v>6</v>
      </c>
      <c r="K2279" s="103" t="s">
        <v>7</v>
      </c>
      <c r="L2279" s="99" t="s">
        <v>8</v>
      </c>
      <c r="M2279" s="105">
        <v>0</v>
      </c>
      <c r="N2279" s="114">
        <v>608.57000000000005</v>
      </c>
      <c r="O2279" s="103" t="s">
        <v>38</v>
      </c>
      <c r="P2279" s="101">
        <v>43748</v>
      </c>
      <c r="Q2279" s="103" t="s">
        <v>25</v>
      </c>
      <c r="R2279" s="105">
        <v>608.57000000000005</v>
      </c>
      <c r="S2279" s="110" t="s">
        <v>650</v>
      </c>
      <c r="T2279" s="103"/>
      <c r="U2279" s="102" t="s">
        <v>11</v>
      </c>
      <c r="V2279" s="102" t="s">
        <v>12</v>
      </c>
      <c r="W2279" s="102" t="s">
        <v>13</v>
      </c>
      <c r="X2279" s="102" t="s">
        <v>14</v>
      </c>
      <c r="Y2279" s="113">
        <v>4340</v>
      </c>
      <c r="Z2279" s="113">
        <v>9381101</v>
      </c>
      <c r="AA2279" s="139">
        <v>1.4007235164957077E-4</v>
      </c>
      <c r="AB2279" s="99" t="s">
        <v>2906</v>
      </c>
    </row>
    <row r="2280" spans="1:28" ht="15" customHeight="1" x14ac:dyDescent="0.25">
      <c r="A2280" s="97" t="s">
        <v>2089</v>
      </c>
      <c r="B2280" s="98">
        <v>2</v>
      </c>
      <c r="C2280" s="99" t="s">
        <v>1562</v>
      </c>
      <c r="D2280" s="97" t="s">
        <v>290</v>
      </c>
      <c r="E2280" s="97" t="s">
        <v>4</v>
      </c>
      <c r="F2280" s="97" t="s">
        <v>5</v>
      </c>
      <c r="G2280" s="99" t="s">
        <v>1288</v>
      </c>
      <c r="H2280" s="101">
        <v>43647</v>
      </c>
      <c r="I2280" s="101">
        <v>43748</v>
      </c>
      <c r="J2280" s="102" t="s">
        <v>6</v>
      </c>
      <c r="K2280" s="103" t="s">
        <v>7</v>
      </c>
      <c r="L2280" s="99" t="s">
        <v>8</v>
      </c>
      <c r="M2280" s="105">
        <v>0</v>
      </c>
      <c r="N2280" s="114">
        <v>190</v>
      </c>
      <c r="O2280" s="103" t="s">
        <v>59</v>
      </c>
      <c r="P2280" s="101">
        <v>43748</v>
      </c>
      <c r="Q2280" s="103" t="s">
        <v>25</v>
      </c>
      <c r="R2280" s="114">
        <v>190</v>
      </c>
      <c r="S2280" s="110" t="s">
        <v>650</v>
      </c>
      <c r="T2280" s="103"/>
      <c r="U2280" s="102" t="s">
        <v>11</v>
      </c>
      <c r="V2280" s="102" t="s">
        <v>12</v>
      </c>
      <c r="W2280" s="102" t="s">
        <v>13</v>
      </c>
      <c r="X2280" s="102" t="s">
        <v>14</v>
      </c>
      <c r="Y2280" s="113">
        <v>4340</v>
      </c>
      <c r="Z2280" s="113">
        <v>9381101</v>
      </c>
      <c r="AA2280" s="139">
        <v>4.3731611504705202E-5</v>
      </c>
      <c r="AB2280" s="99" t="s">
        <v>2906</v>
      </c>
    </row>
    <row r="2281" spans="1:28" ht="15" customHeight="1" x14ac:dyDescent="0.25">
      <c r="A2281" s="97" t="s">
        <v>2089</v>
      </c>
      <c r="B2281" s="98">
        <v>2</v>
      </c>
      <c r="C2281" s="99" t="s">
        <v>1562</v>
      </c>
      <c r="D2281" s="97" t="s">
        <v>290</v>
      </c>
      <c r="E2281" s="97" t="s">
        <v>4</v>
      </c>
      <c r="F2281" s="99" t="s">
        <v>5</v>
      </c>
      <c r="G2281" s="99" t="s">
        <v>1288</v>
      </c>
      <c r="H2281" s="101">
        <v>43647</v>
      </c>
      <c r="I2281" s="101">
        <v>43748</v>
      </c>
      <c r="J2281" s="102" t="s">
        <v>6</v>
      </c>
      <c r="K2281" s="103" t="s">
        <v>7</v>
      </c>
      <c r="L2281" s="99" t="s">
        <v>8</v>
      </c>
      <c r="M2281" s="105">
        <v>0</v>
      </c>
      <c r="N2281" s="105">
        <v>100</v>
      </c>
      <c r="O2281" s="103" t="s">
        <v>59</v>
      </c>
      <c r="P2281" s="101">
        <v>43748</v>
      </c>
      <c r="Q2281" s="103" t="s">
        <v>25</v>
      </c>
      <c r="R2281" s="105">
        <v>100</v>
      </c>
      <c r="S2281" s="110" t="s">
        <v>650</v>
      </c>
      <c r="T2281" s="97"/>
      <c r="U2281" s="102" t="s">
        <v>11</v>
      </c>
      <c r="V2281" s="102" t="s">
        <v>12</v>
      </c>
      <c r="W2281" s="102" t="s">
        <v>13</v>
      </c>
      <c r="X2281" s="102" t="s">
        <v>14</v>
      </c>
      <c r="Y2281" s="113">
        <v>4340</v>
      </c>
      <c r="Z2281" s="113">
        <v>9381101</v>
      </c>
      <c r="AA2281" s="139">
        <v>2.301663763405537E-5</v>
      </c>
      <c r="AB2281" s="99" t="s">
        <v>2906</v>
      </c>
    </row>
    <row r="2282" spans="1:28" ht="15" customHeight="1" x14ac:dyDescent="0.25">
      <c r="A2282" s="97" t="s">
        <v>2089</v>
      </c>
      <c r="B2282" s="98">
        <v>2</v>
      </c>
      <c r="C2282" s="99" t="s">
        <v>1562</v>
      </c>
      <c r="D2282" s="97" t="s">
        <v>290</v>
      </c>
      <c r="E2282" s="97" t="s">
        <v>4</v>
      </c>
      <c r="F2282" s="99" t="s">
        <v>5</v>
      </c>
      <c r="G2282" s="99" t="s">
        <v>1288</v>
      </c>
      <c r="H2282" s="101">
        <v>43647</v>
      </c>
      <c r="I2282" s="101">
        <v>43748</v>
      </c>
      <c r="J2282" s="102" t="s">
        <v>6</v>
      </c>
      <c r="K2282" s="103" t="s">
        <v>7</v>
      </c>
      <c r="L2282" s="99" t="s">
        <v>8</v>
      </c>
      <c r="M2282" s="105">
        <v>0</v>
      </c>
      <c r="N2282" s="105">
        <v>60</v>
      </c>
      <c r="O2282" s="103" t="s">
        <v>59</v>
      </c>
      <c r="P2282" s="101">
        <v>43748</v>
      </c>
      <c r="Q2282" s="103" t="s">
        <v>25</v>
      </c>
      <c r="R2282" s="105">
        <v>60</v>
      </c>
      <c r="S2282" s="110" t="s">
        <v>650</v>
      </c>
      <c r="T2282" s="97"/>
      <c r="U2282" s="102" t="s">
        <v>11</v>
      </c>
      <c r="V2282" s="102" t="s">
        <v>12</v>
      </c>
      <c r="W2282" s="102" t="s">
        <v>13</v>
      </c>
      <c r="X2282" s="102" t="s">
        <v>14</v>
      </c>
      <c r="Y2282" s="113">
        <v>4340</v>
      </c>
      <c r="Z2282" s="113">
        <v>9381101</v>
      </c>
      <c r="AA2282" s="139">
        <v>1.3809982580433222E-5</v>
      </c>
      <c r="AB2282" s="99" t="s">
        <v>2906</v>
      </c>
    </row>
    <row r="2283" spans="1:28" ht="15" customHeight="1" x14ac:dyDescent="0.25">
      <c r="A2283" s="97" t="s">
        <v>2089</v>
      </c>
      <c r="B2283" s="98">
        <v>2</v>
      </c>
      <c r="C2283" s="99" t="s">
        <v>1562</v>
      </c>
      <c r="D2283" s="97" t="s">
        <v>290</v>
      </c>
      <c r="E2283" s="97" t="s">
        <v>4</v>
      </c>
      <c r="F2283" s="99" t="s">
        <v>5</v>
      </c>
      <c r="G2283" s="99" t="s">
        <v>1288</v>
      </c>
      <c r="H2283" s="101">
        <v>43647</v>
      </c>
      <c r="I2283" s="101">
        <v>43748</v>
      </c>
      <c r="J2283" s="102" t="s">
        <v>6</v>
      </c>
      <c r="K2283" s="103" t="s">
        <v>7</v>
      </c>
      <c r="L2283" s="99" t="s">
        <v>8</v>
      </c>
      <c r="M2283" s="105">
        <v>0</v>
      </c>
      <c r="N2283" s="105">
        <v>30</v>
      </c>
      <c r="O2283" s="103" t="s">
        <v>59</v>
      </c>
      <c r="P2283" s="101">
        <v>43748</v>
      </c>
      <c r="Q2283" s="103" t="s">
        <v>25</v>
      </c>
      <c r="R2283" s="105">
        <v>30</v>
      </c>
      <c r="S2283" s="110" t="s">
        <v>650</v>
      </c>
      <c r="T2283" s="97"/>
      <c r="U2283" s="102" t="s">
        <v>11</v>
      </c>
      <c r="V2283" s="102" t="s">
        <v>12</v>
      </c>
      <c r="W2283" s="102" t="s">
        <v>13</v>
      </c>
      <c r="X2283" s="102" t="s">
        <v>14</v>
      </c>
      <c r="Y2283" s="113">
        <v>4340</v>
      </c>
      <c r="Z2283" s="113">
        <v>9381101</v>
      </c>
      <c r="AA2283" s="139">
        <v>6.9049912902166112E-6</v>
      </c>
      <c r="AB2283" s="99" t="s">
        <v>2906</v>
      </c>
    </row>
    <row r="2284" spans="1:28" ht="15" customHeight="1" x14ac:dyDescent="0.25">
      <c r="A2284" s="97" t="s">
        <v>2089</v>
      </c>
      <c r="B2284" s="98">
        <v>2</v>
      </c>
      <c r="C2284" s="99" t="s">
        <v>1562</v>
      </c>
      <c r="D2284" s="99" t="s">
        <v>290</v>
      </c>
      <c r="E2284" s="97" t="s">
        <v>4</v>
      </c>
      <c r="F2284" s="100" t="s">
        <v>5</v>
      </c>
      <c r="G2284" s="99" t="s">
        <v>1288</v>
      </c>
      <c r="H2284" s="101">
        <v>43647</v>
      </c>
      <c r="I2284" s="101">
        <v>43748</v>
      </c>
      <c r="J2284" s="102" t="s">
        <v>6</v>
      </c>
      <c r="K2284" s="103" t="s">
        <v>7</v>
      </c>
      <c r="L2284" s="104" t="s">
        <v>8</v>
      </c>
      <c r="M2284" s="105">
        <v>0</v>
      </c>
      <c r="N2284" s="106">
        <v>232.8</v>
      </c>
      <c r="O2284" s="103" t="s">
        <v>59</v>
      </c>
      <c r="P2284" s="101">
        <v>43748</v>
      </c>
      <c r="Q2284" s="103" t="s">
        <v>25</v>
      </c>
      <c r="R2284" s="106">
        <v>232.8</v>
      </c>
      <c r="S2284" s="110" t="s">
        <v>650</v>
      </c>
      <c r="T2284" s="104"/>
      <c r="U2284" s="102" t="s">
        <v>11</v>
      </c>
      <c r="V2284" s="102" t="s">
        <v>12</v>
      </c>
      <c r="W2284" s="102" t="s">
        <v>13</v>
      </c>
      <c r="X2284" s="102" t="s">
        <v>14</v>
      </c>
      <c r="Y2284" s="108">
        <v>4340</v>
      </c>
      <c r="Z2284" s="108">
        <v>9381101</v>
      </c>
      <c r="AA2284" s="139">
        <v>5.3582732412080904E-5</v>
      </c>
      <c r="AB2284" s="99" t="s">
        <v>2906</v>
      </c>
    </row>
    <row r="2285" spans="1:28" ht="15" customHeight="1" x14ac:dyDescent="0.25">
      <c r="A2285" s="97" t="s">
        <v>2089</v>
      </c>
      <c r="B2285" s="98">
        <v>2</v>
      </c>
      <c r="C2285" s="99" t="s">
        <v>1562</v>
      </c>
      <c r="D2285" s="99" t="s">
        <v>290</v>
      </c>
      <c r="E2285" s="97" t="s">
        <v>4</v>
      </c>
      <c r="F2285" s="100" t="s">
        <v>5</v>
      </c>
      <c r="G2285" s="99" t="s">
        <v>1288</v>
      </c>
      <c r="H2285" s="101">
        <v>43647</v>
      </c>
      <c r="I2285" s="101">
        <v>43748</v>
      </c>
      <c r="J2285" s="102" t="s">
        <v>6</v>
      </c>
      <c r="K2285" s="103" t="s">
        <v>7</v>
      </c>
      <c r="L2285" s="104" t="s">
        <v>8</v>
      </c>
      <c r="M2285" s="105">
        <v>0</v>
      </c>
      <c r="N2285" s="106">
        <v>640.6</v>
      </c>
      <c r="O2285" s="103" t="s">
        <v>59</v>
      </c>
      <c r="P2285" s="101">
        <v>43748</v>
      </c>
      <c r="Q2285" s="103" t="s">
        <v>25</v>
      </c>
      <c r="R2285" s="106">
        <v>640.6</v>
      </c>
      <c r="S2285" s="110" t="s">
        <v>650</v>
      </c>
      <c r="T2285" s="104"/>
      <c r="U2285" s="102" t="s">
        <v>11</v>
      </c>
      <c r="V2285" s="102" t="s">
        <v>12</v>
      </c>
      <c r="W2285" s="102" t="s">
        <v>13</v>
      </c>
      <c r="X2285" s="102" t="s">
        <v>14</v>
      </c>
      <c r="Y2285" s="108">
        <v>4340</v>
      </c>
      <c r="Z2285" s="108">
        <v>9381101</v>
      </c>
      <c r="AA2285" s="139">
        <v>1.4744458068375872E-4</v>
      </c>
      <c r="AB2285" s="99" t="s">
        <v>2906</v>
      </c>
    </row>
    <row r="2286" spans="1:28" ht="15" customHeight="1" x14ac:dyDescent="0.25">
      <c r="A2286" s="97" t="s">
        <v>2089</v>
      </c>
      <c r="B2286" s="98">
        <v>2</v>
      </c>
      <c r="C2286" s="99" t="s">
        <v>1562</v>
      </c>
      <c r="D2286" s="99" t="s">
        <v>290</v>
      </c>
      <c r="E2286" s="97" t="s">
        <v>4</v>
      </c>
      <c r="F2286" s="100" t="s">
        <v>5</v>
      </c>
      <c r="G2286" s="99" t="s">
        <v>1288</v>
      </c>
      <c r="H2286" s="101">
        <v>43647</v>
      </c>
      <c r="I2286" s="101">
        <v>43748</v>
      </c>
      <c r="J2286" s="102" t="s">
        <v>6</v>
      </c>
      <c r="K2286" s="103" t="s">
        <v>98</v>
      </c>
      <c r="L2286" s="104" t="s">
        <v>2165</v>
      </c>
      <c r="M2286" s="105">
        <v>0</v>
      </c>
      <c r="N2286" s="106">
        <v>62386.720000000001</v>
      </c>
      <c r="O2286" s="103" t="s">
        <v>102</v>
      </c>
      <c r="P2286" s="101">
        <v>43748</v>
      </c>
      <c r="Q2286" s="103" t="s">
        <v>100</v>
      </c>
      <c r="R2286" s="106">
        <v>62386.720000000001</v>
      </c>
      <c r="S2286" s="110" t="s">
        <v>650</v>
      </c>
      <c r="T2286" s="104"/>
      <c r="U2286" s="102" t="s">
        <v>11</v>
      </c>
      <c r="V2286" s="102" t="s">
        <v>12</v>
      </c>
      <c r="W2286" s="102" t="s">
        <v>13</v>
      </c>
      <c r="X2286" s="102" t="s">
        <v>14</v>
      </c>
      <c r="Y2286" s="108">
        <v>4300</v>
      </c>
      <c r="Z2286" s="108">
        <v>9381101</v>
      </c>
      <c r="AA2286" s="139">
        <v>2.2236911688257567E-2</v>
      </c>
      <c r="AB2286" s="99" t="s">
        <v>2907</v>
      </c>
    </row>
    <row r="2287" spans="1:28" ht="15" customHeight="1" x14ac:dyDescent="0.25">
      <c r="A2287" s="97" t="s">
        <v>2089</v>
      </c>
      <c r="B2287" s="98">
        <v>2</v>
      </c>
      <c r="C2287" s="99" t="s">
        <v>1562</v>
      </c>
      <c r="D2287" s="97" t="s">
        <v>290</v>
      </c>
      <c r="E2287" s="97" t="s">
        <v>4</v>
      </c>
      <c r="F2287" s="97" t="s">
        <v>5</v>
      </c>
      <c r="G2287" s="99" t="s">
        <v>1288</v>
      </c>
      <c r="H2287" s="101">
        <v>43647</v>
      </c>
      <c r="I2287" s="101">
        <v>43748</v>
      </c>
      <c r="J2287" s="102" t="s">
        <v>6</v>
      </c>
      <c r="K2287" s="103" t="s">
        <v>98</v>
      </c>
      <c r="L2287" s="99" t="s">
        <v>2165</v>
      </c>
      <c r="M2287" s="105">
        <v>0</v>
      </c>
      <c r="N2287" s="114">
        <v>240</v>
      </c>
      <c r="O2287" s="103" t="s">
        <v>102</v>
      </c>
      <c r="P2287" s="101">
        <v>43748</v>
      </c>
      <c r="Q2287" s="103" t="s">
        <v>100</v>
      </c>
      <c r="R2287" s="105">
        <v>240</v>
      </c>
      <c r="S2287" s="110" t="s">
        <v>650</v>
      </c>
      <c r="T2287" s="103"/>
      <c r="U2287" s="102" t="s">
        <v>11</v>
      </c>
      <c r="V2287" s="102" t="s">
        <v>12</v>
      </c>
      <c r="W2287" s="102" t="s">
        <v>13</v>
      </c>
      <c r="X2287" s="102" t="s">
        <v>14</v>
      </c>
      <c r="Y2287" s="113">
        <v>4340</v>
      </c>
      <c r="Z2287" s="113">
        <v>9381101</v>
      </c>
      <c r="AA2287" s="139">
        <v>8.554478910226112E-5</v>
      </c>
      <c r="AB2287" s="99" t="s">
        <v>2907</v>
      </c>
    </row>
    <row r="2288" spans="1:28" ht="15" customHeight="1" x14ac:dyDescent="0.25">
      <c r="A2288" s="97" t="s">
        <v>2089</v>
      </c>
      <c r="B2288" s="98">
        <v>2</v>
      </c>
      <c r="C2288" s="99" t="s">
        <v>1562</v>
      </c>
      <c r="D2288" s="97" t="s">
        <v>290</v>
      </c>
      <c r="E2288" s="97" t="s">
        <v>4</v>
      </c>
      <c r="F2288" s="97" t="s">
        <v>5</v>
      </c>
      <c r="G2288" s="99" t="s">
        <v>1288</v>
      </c>
      <c r="H2288" s="101">
        <v>43647</v>
      </c>
      <c r="I2288" s="101">
        <v>43748</v>
      </c>
      <c r="J2288" s="102" t="s">
        <v>6</v>
      </c>
      <c r="K2288" s="103" t="s">
        <v>98</v>
      </c>
      <c r="L2288" s="99" t="s">
        <v>2165</v>
      </c>
      <c r="M2288" s="105">
        <v>0</v>
      </c>
      <c r="N2288" s="114">
        <v>480</v>
      </c>
      <c r="O2288" s="103" t="s">
        <v>102</v>
      </c>
      <c r="P2288" s="101">
        <v>43748</v>
      </c>
      <c r="Q2288" s="103" t="s">
        <v>100</v>
      </c>
      <c r="R2288" s="105">
        <v>480</v>
      </c>
      <c r="S2288" s="110" t="s">
        <v>650</v>
      </c>
      <c r="T2288" s="103"/>
      <c r="U2288" s="102" t="s">
        <v>11</v>
      </c>
      <c r="V2288" s="102" t="s">
        <v>12</v>
      </c>
      <c r="W2288" s="102" t="s">
        <v>13</v>
      </c>
      <c r="X2288" s="102" t="s">
        <v>14</v>
      </c>
      <c r="Y2288" s="113">
        <v>4340</v>
      </c>
      <c r="Z2288" s="113">
        <v>9381101</v>
      </c>
      <c r="AA2288" s="139">
        <v>1.7108957820452224E-4</v>
      </c>
      <c r="AB2288" s="99" t="s">
        <v>2907</v>
      </c>
    </row>
    <row r="2289" spans="1:28" ht="15" customHeight="1" x14ac:dyDescent="0.25">
      <c r="A2289" s="97" t="s">
        <v>2089</v>
      </c>
      <c r="B2289" s="98">
        <v>2</v>
      </c>
      <c r="C2289" s="99" t="s">
        <v>1562</v>
      </c>
      <c r="D2289" s="99" t="s">
        <v>290</v>
      </c>
      <c r="E2289" s="97" t="s">
        <v>4</v>
      </c>
      <c r="F2289" s="100" t="s">
        <v>5</v>
      </c>
      <c r="G2289" s="99" t="s">
        <v>1288</v>
      </c>
      <c r="H2289" s="101">
        <v>43647</v>
      </c>
      <c r="I2289" s="101">
        <v>43748</v>
      </c>
      <c r="J2289" s="102" t="s">
        <v>6</v>
      </c>
      <c r="K2289" s="103" t="s">
        <v>98</v>
      </c>
      <c r="L2289" s="104" t="s">
        <v>2165</v>
      </c>
      <c r="M2289" s="105">
        <v>0</v>
      </c>
      <c r="N2289" s="106">
        <v>800</v>
      </c>
      <c r="O2289" s="103" t="s">
        <v>102</v>
      </c>
      <c r="P2289" s="101">
        <v>43748</v>
      </c>
      <c r="Q2289" s="103" t="s">
        <v>100</v>
      </c>
      <c r="R2289" s="106">
        <v>800</v>
      </c>
      <c r="S2289" s="110" t="s">
        <v>650</v>
      </c>
      <c r="T2289" s="104"/>
      <c r="U2289" s="102" t="s">
        <v>11</v>
      </c>
      <c r="V2289" s="102" t="s">
        <v>12</v>
      </c>
      <c r="W2289" s="102" t="s">
        <v>13</v>
      </c>
      <c r="X2289" s="102" t="s">
        <v>14</v>
      </c>
      <c r="Y2289" s="108">
        <v>4340</v>
      </c>
      <c r="Z2289" s="108">
        <v>9381101</v>
      </c>
      <c r="AA2289" s="139">
        <v>2.8514929700753706E-4</v>
      </c>
      <c r="AB2289" s="99" t="s">
        <v>2907</v>
      </c>
    </row>
    <row r="2290" spans="1:28" ht="15" customHeight="1" x14ac:dyDescent="0.25">
      <c r="A2290" s="97" t="s">
        <v>2089</v>
      </c>
      <c r="B2290" s="98">
        <v>2</v>
      </c>
      <c r="C2290" s="99" t="s">
        <v>1562</v>
      </c>
      <c r="D2290" s="99" t="s">
        <v>290</v>
      </c>
      <c r="E2290" s="97" t="s">
        <v>4</v>
      </c>
      <c r="F2290" s="100" t="s">
        <v>5</v>
      </c>
      <c r="G2290" s="99" t="s">
        <v>1288</v>
      </c>
      <c r="H2290" s="101">
        <v>43647</v>
      </c>
      <c r="I2290" s="101">
        <v>43748</v>
      </c>
      <c r="J2290" s="102" t="s">
        <v>6</v>
      </c>
      <c r="K2290" s="103" t="s">
        <v>98</v>
      </c>
      <c r="L2290" s="104" t="s">
        <v>2165</v>
      </c>
      <c r="M2290" s="105">
        <v>0</v>
      </c>
      <c r="N2290" s="106">
        <v>1520</v>
      </c>
      <c r="O2290" s="103" t="s">
        <v>102</v>
      </c>
      <c r="P2290" s="101">
        <v>43748</v>
      </c>
      <c r="Q2290" s="103" t="s">
        <v>100</v>
      </c>
      <c r="R2290" s="106">
        <v>1520</v>
      </c>
      <c r="S2290" s="110" t="s">
        <v>650</v>
      </c>
      <c r="T2290" s="104"/>
      <c r="U2290" s="102" t="s">
        <v>11</v>
      </c>
      <c r="V2290" s="102" t="s">
        <v>12</v>
      </c>
      <c r="W2290" s="102" t="s">
        <v>13</v>
      </c>
      <c r="X2290" s="102" t="s">
        <v>14</v>
      </c>
      <c r="Y2290" s="108">
        <v>4340</v>
      </c>
      <c r="Z2290" s="108">
        <v>9381101</v>
      </c>
      <c r="AA2290" s="139">
        <v>5.4178366431432046E-4</v>
      </c>
      <c r="AB2290" s="99" t="s">
        <v>2907</v>
      </c>
    </row>
    <row r="2291" spans="1:28" ht="15" customHeight="1" x14ac:dyDescent="0.25">
      <c r="A2291" s="97" t="s">
        <v>2089</v>
      </c>
      <c r="B2291" s="98">
        <v>2</v>
      </c>
      <c r="C2291" s="99" t="s">
        <v>1562</v>
      </c>
      <c r="D2291" s="99" t="s">
        <v>290</v>
      </c>
      <c r="E2291" s="97" t="s">
        <v>4</v>
      </c>
      <c r="F2291" s="100" t="s">
        <v>5</v>
      </c>
      <c r="G2291" s="99" t="s">
        <v>1288</v>
      </c>
      <c r="H2291" s="101">
        <v>43647</v>
      </c>
      <c r="I2291" s="101">
        <v>43748</v>
      </c>
      <c r="J2291" s="102" t="s">
        <v>6</v>
      </c>
      <c r="K2291" s="103" t="s">
        <v>98</v>
      </c>
      <c r="L2291" s="104" t="s">
        <v>2165</v>
      </c>
      <c r="M2291" s="105">
        <v>0</v>
      </c>
      <c r="N2291" s="106">
        <v>1862.4</v>
      </c>
      <c r="O2291" s="103" t="s">
        <v>102</v>
      </c>
      <c r="P2291" s="101">
        <v>43748</v>
      </c>
      <c r="Q2291" s="103" t="s">
        <v>100</v>
      </c>
      <c r="R2291" s="106">
        <v>1862.4</v>
      </c>
      <c r="S2291" s="110" t="s">
        <v>650</v>
      </c>
      <c r="T2291" s="104"/>
      <c r="U2291" s="102" t="s">
        <v>11</v>
      </c>
      <c r="V2291" s="102" t="s">
        <v>12</v>
      </c>
      <c r="W2291" s="102" t="s">
        <v>13</v>
      </c>
      <c r="X2291" s="102" t="s">
        <v>14</v>
      </c>
      <c r="Y2291" s="108">
        <v>4340</v>
      </c>
      <c r="Z2291" s="108">
        <v>9381101</v>
      </c>
      <c r="AA2291" s="139">
        <v>6.6382756343354632E-4</v>
      </c>
      <c r="AB2291" s="99" t="s">
        <v>2907</v>
      </c>
    </row>
    <row r="2292" spans="1:28" ht="15" customHeight="1" x14ac:dyDescent="0.25">
      <c r="A2292" s="97" t="s">
        <v>2089</v>
      </c>
      <c r="B2292" s="98">
        <v>2</v>
      </c>
      <c r="C2292" s="99" t="s">
        <v>1562</v>
      </c>
      <c r="D2292" s="99" t="s">
        <v>290</v>
      </c>
      <c r="E2292" s="97" t="s">
        <v>4</v>
      </c>
      <c r="F2292" s="100" t="s">
        <v>5</v>
      </c>
      <c r="G2292" s="99" t="s">
        <v>1288</v>
      </c>
      <c r="H2292" s="101">
        <v>43647</v>
      </c>
      <c r="I2292" s="101">
        <v>43748</v>
      </c>
      <c r="J2292" s="102" t="s">
        <v>6</v>
      </c>
      <c r="K2292" s="103" t="s">
        <v>98</v>
      </c>
      <c r="L2292" s="104" t="s">
        <v>2165</v>
      </c>
      <c r="M2292" s="105">
        <v>0</v>
      </c>
      <c r="N2292" s="106">
        <v>5124.8</v>
      </c>
      <c r="O2292" s="103" t="s">
        <v>102</v>
      </c>
      <c r="P2292" s="101">
        <v>43748</v>
      </c>
      <c r="Q2292" s="103" t="s">
        <v>100</v>
      </c>
      <c r="R2292" s="106">
        <v>5124.8</v>
      </c>
      <c r="S2292" s="110" t="s">
        <v>650</v>
      </c>
      <c r="T2292" s="104"/>
      <c r="U2292" s="102" t="s">
        <v>11</v>
      </c>
      <c r="V2292" s="102" t="s">
        <v>12</v>
      </c>
      <c r="W2292" s="102" t="s">
        <v>13</v>
      </c>
      <c r="X2292" s="102" t="s">
        <v>14</v>
      </c>
      <c r="Y2292" s="108">
        <v>4340</v>
      </c>
      <c r="Z2292" s="108">
        <v>9381101</v>
      </c>
      <c r="AA2292" s="139">
        <v>1.8266663966302824E-3</v>
      </c>
      <c r="AB2292" s="99" t="s">
        <v>2907</v>
      </c>
    </row>
    <row r="2293" spans="1:28" ht="15" customHeight="1" x14ac:dyDescent="0.25">
      <c r="A2293" s="97" t="s">
        <v>2089</v>
      </c>
      <c r="B2293" s="98">
        <v>2</v>
      </c>
      <c r="C2293" s="99" t="s">
        <v>1562</v>
      </c>
      <c r="D2293" s="99" t="s">
        <v>290</v>
      </c>
      <c r="E2293" s="97" t="s">
        <v>4</v>
      </c>
      <c r="F2293" s="100" t="s">
        <v>5</v>
      </c>
      <c r="G2293" s="99" t="s">
        <v>1287</v>
      </c>
      <c r="H2293" s="101">
        <v>43647</v>
      </c>
      <c r="I2293" s="101">
        <v>43731</v>
      </c>
      <c r="J2293" s="102" t="s">
        <v>6</v>
      </c>
      <c r="K2293" s="103" t="s">
        <v>153</v>
      </c>
      <c r="L2293" s="104" t="s">
        <v>154</v>
      </c>
      <c r="M2293" s="105">
        <v>0</v>
      </c>
      <c r="N2293" s="106">
        <v>1306.26</v>
      </c>
      <c r="O2293" s="103" t="s">
        <v>163</v>
      </c>
      <c r="P2293" s="101">
        <v>43731</v>
      </c>
      <c r="Q2293" s="103" t="s">
        <v>156</v>
      </c>
      <c r="R2293" s="106">
        <v>1306.26</v>
      </c>
      <c r="S2293" s="110" t="s">
        <v>650</v>
      </c>
      <c r="T2293" s="104"/>
      <c r="U2293" s="102" t="s">
        <v>11</v>
      </c>
      <c r="V2293" s="102" t="s">
        <v>12</v>
      </c>
      <c r="W2293" s="102" t="s">
        <v>13</v>
      </c>
      <c r="X2293" s="102" t="s">
        <v>14</v>
      </c>
      <c r="Y2293" s="108">
        <v>4400</v>
      </c>
      <c r="Z2293" s="108">
        <v>9381101</v>
      </c>
      <c r="AA2293" s="139">
        <v>1.4333174266034627E-2</v>
      </c>
      <c r="AB2293" s="111" t="s">
        <v>1480</v>
      </c>
    </row>
    <row r="2294" spans="1:28" ht="15" customHeight="1" x14ac:dyDescent="0.25">
      <c r="A2294" s="97" t="s">
        <v>2089</v>
      </c>
      <c r="B2294" s="98">
        <v>2</v>
      </c>
      <c r="C2294" s="99" t="s">
        <v>1562</v>
      </c>
      <c r="D2294" s="97" t="s">
        <v>290</v>
      </c>
      <c r="E2294" s="97" t="s">
        <v>4</v>
      </c>
      <c r="F2294" s="99" t="s">
        <v>5</v>
      </c>
      <c r="G2294" s="99" t="s">
        <v>1287</v>
      </c>
      <c r="H2294" s="101">
        <v>43647</v>
      </c>
      <c r="I2294" s="101">
        <v>43746</v>
      </c>
      <c r="J2294" s="102" t="s">
        <v>6</v>
      </c>
      <c r="K2294" s="103" t="s">
        <v>179</v>
      </c>
      <c r="L2294" s="99" t="s">
        <v>180</v>
      </c>
      <c r="M2294" s="105">
        <v>0</v>
      </c>
      <c r="N2294" s="105">
        <v>1306.26</v>
      </c>
      <c r="O2294" s="103" t="s">
        <v>198</v>
      </c>
      <c r="P2294" s="101">
        <v>43746</v>
      </c>
      <c r="Q2294" s="103" t="s">
        <v>10</v>
      </c>
      <c r="R2294" s="105">
        <v>1306.26</v>
      </c>
      <c r="S2294" s="110" t="s">
        <v>650</v>
      </c>
      <c r="T2294" s="97"/>
      <c r="U2294" s="102" t="s">
        <v>11</v>
      </c>
      <c r="V2294" s="102" t="s">
        <v>12</v>
      </c>
      <c r="W2294" s="102" t="s">
        <v>13</v>
      </c>
      <c r="X2294" s="102" t="s">
        <v>14</v>
      </c>
      <c r="Y2294" s="113">
        <v>4400</v>
      </c>
      <c r="Z2294" s="113">
        <v>9381101</v>
      </c>
      <c r="AA2294" s="139">
        <v>1.6461631397248165E-3</v>
      </c>
      <c r="AB2294" s="104" t="s">
        <v>1515</v>
      </c>
    </row>
    <row r="2295" spans="1:28" ht="15" customHeight="1" x14ac:dyDescent="0.25">
      <c r="A2295" s="97" t="s">
        <v>2089</v>
      </c>
      <c r="B2295" s="98">
        <v>2</v>
      </c>
      <c r="C2295" s="99" t="s">
        <v>1562</v>
      </c>
      <c r="D2295" s="99" t="s">
        <v>290</v>
      </c>
      <c r="E2295" s="97" t="s">
        <v>4</v>
      </c>
      <c r="F2295" s="100" t="s">
        <v>5</v>
      </c>
      <c r="G2295" s="99" t="s">
        <v>1287</v>
      </c>
      <c r="H2295" s="101">
        <v>43647</v>
      </c>
      <c r="I2295" s="101">
        <v>43746</v>
      </c>
      <c r="J2295" s="102" t="s">
        <v>6</v>
      </c>
      <c r="K2295" s="103" t="s">
        <v>179</v>
      </c>
      <c r="L2295" s="104" t="s">
        <v>180</v>
      </c>
      <c r="M2295" s="105">
        <v>0</v>
      </c>
      <c r="N2295" s="106">
        <v>20900.18</v>
      </c>
      <c r="O2295" s="103" t="s">
        <v>199</v>
      </c>
      <c r="P2295" s="101">
        <v>43746</v>
      </c>
      <c r="Q2295" s="103" t="s">
        <v>10</v>
      </c>
      <c r="R2295" s="106">
        <v>20900.18</v>
      </c>
      <c r="S2295" s="110" t="s">
        <v>650</v>
      </c>
      <c r="T2295" s="104"/>
      <c r="U2295" s="102" t="s">
        <v>11</v>
      </c>
      <c r="V2295" s="102" t="s">
        <v>12</v>
      </c>
      <c r="W2295" s="102" t="s">
        <v>13</v>
      </c>
      <c r="X2295" s="102" t="s">
        <v>14</v>
      </c>
      <c r="Y2295" s="108">
        <v>4400</v>
      </c>
      <c r="Z2295" s="108">
        <v>9381101</v>
      </c>
      <c r="AA2295" s="139">
        <v>2.6338635439815825E-2</v>
      </c>
      <c r="AB2295" s="111" t="s">
        <v>1515</v>
      </c>
    </row>
    <row r="2296" spans="1:28" ht="15" customHeight="1" x14ac:dyDescent="0.25">
      <c r="A2296" s="97" t="s">
        <v>2089</v>
      </c>
      <c r="B2296" s="98">
        <v>2</v>
      </c>
      <c r="C2296" s="99" t="s">
        <v>1562</v>
      </c>
      <c r="D2296" s="97" t="s">
        <v>290</v>
      </c>
      <c r="E2296" s="97" t="s">
        <v>4</v>
      </c>
      <c r="F2296" s="97" t="s">
        <v>5</v>
      </c>
      <c r="G2296" s="99" t="s">
        <v>2756</v>
      </c>
      <c r="H2296" s="101">
        <v>44013</v>
      </c>
      <c r="I2296" s="101">
        <v>44105</v>
      </c>
      <c r="J2296" s="102" t="s">
        <v>1051</v>
      </c>
      <c r="K2296" s="103" t="s">
        <v>1058</v>
      </c>
      <c r="L2296" s="104" t="s">
        <v>1059</v>
      </c>
      <c r="M2296" s="105">
        <v>0</v>
      </c>
      <c r="N2296" s="114">
        <v>72</v>
      </c>
      <c r="O2296" s="103" t="s">
        <v>1279</v>
      </c>
      <c r="P2296" s="101">
        <v>44105</v>
      </c>
      <c r="Q2296" s="103" t="s">
        <v>1280</v>
      </c>
      <c r="R2296" s="105">
        <v>72</v>
      </c>
      <c r="S2296" s="110" t="s">
        <v>650</v>
      </c>
      <c r="T2296" s="103"/>
      <c r="U2296" s="102" t="s">
        <v>11</v>
      </c>
      <c r="V2296" s="102" t="s">
        <v>12</v>
      </c>
      <c r="W2296" s="102" t="s">
        <v>1440</v>
      </c>
      <c r="X2296" s="102" t="s">
        <v>1441</v>
      </c>
      <c r="Y2296" s="113">
        <v>4300</v>
      </c>
      <c r="Z2296" s="113">
        <v>9381101</v>
      </c>
      <c r="AA2296" s="139">
        <v>5.7771933897032281E-4</v>
      </c>
      <c r="AB2296" s="115" t="s">
        <v>1463</v>
      </c>
    </row>
    <row r="2297" spans="1:28" ht="15" customHeight="1" x14ac:dyDescent="0.25">
      <c r="A2297" s="97" t="s">
        <v>2089</v>
      </c>
      <c r="B2297" s="98">
        <v>2</v>
      </c>
      <c r="C2297" s="99" t="s">
        <v>1562</v>
      </c>
      <c r="D2297" s="99" t="s">
        <v>290</v>
      </c>
      <c r="E2297" s="97" t="s">
        <v>4</v>
      </c>
      <c r="F2297" s="100" t="s">
        <v>5</v>
      </c>
      <c r="G2297" s="97" t="s">
        <v>2756</v>
      </c>
      <c r="H2297" s="101">
        <v>44013</v>
      </c>
      <c r="I2297" s="101">
        <v>44105</v>
      </c>
      <c r="J2297" s="102" t="s">
        <v>1051</v>
      </c>
      <c r="K2297" s="112" t="s">
        <v>1058</v>
      </c>
      <c r="L2297" s="97" t="s">
        <v>1059</v>
      </c>
      <c r="M2297" s="105">
        <v>0</v>
      </c>
      <c r="N2297" s="105">
        <v>26144.53</v>
      </c>
      <c r="O2297" s="103" t="s">
        <v>1279</v>
      </c>
      <c r="P2297" s="101">
        <v>44105</v>
      </c>
      <c r="Q2297" s="103" t="s">
        <v>1280</v>
      </c>
      <c r="R2297" s="106">
        <v>26144.53</v>
      </c>
      <c r="S2297" s="110" t="s">
        <v>650</v>
      </c>
      <c r="T2297" s="104"/>
      <c r="U2297" s="102" t="s">
        <v>11</v>
      </c>
      <c r="V2297" s="102" t="s">
        <v>12</v>
      </c>
      <c r="W2297" s="102" t="s">
        <v>13</v>
      </c>
      <c r="X2297" s="102" t="s">
        <v>14</v>
      </c>
      <c r="Y2297" s="108">
        <v>4400</v>
      </c>
      <c r="Z2297" s="108">
        <v>9381101</v>
      </c>
      <c r="AA2297" s="139">
        <v>0.20978056374013573</v>
      </c>
      <c r="AB2297" s="97" t="s">
        <v>1463</v>
      </c>
    </row>
    <row r="2298" spans="1:28" ht="15" customHeight="1" x14ac:dyDescent="0.25">
      <c r="A2298" s="97" t="s">
        <v>2089</v>
      </c>
      <c r="B2298" s="98">
        <v>2</v>
      </c>
      <c r="C2298" s="99" t="s">
        <v>1562</v>
      </c>
      <c r="D2298" s="99" t="s">
        <v>290</v>
      </c>
      <c r="E2298" s="97" t="s">
        <v>4</v>
      </c>
      <c r="F2298" s="100" t="s">
        <v>5</v>
      </c>
      <c r="G2298" s="97" t="s">
        <v>2756</v>
      </c>
      <c r="H2298" s="101">
        <v>44361</v>
      </c>
      <c r="I2298" s="101">
        <v>44603</v>
      </c>
      <c r="J2298" s="102" t="s">
        <v>2726</v>
      </c>
      <c r="K2298" s="112" t="s">
        <v>2651</v>
      </c>
      <c r="L2298" s="97" t="s">
        <v>2677</v>
      </c>
      <c r="M2298" s="105">
        <v>0</v>
      </c>
      <c r="N2298" s="105">
        <v>15362.62</v>
      </c>
      <c r="O2298" s="103" t="s">
        <v>3210</v>
      </c>
      <c r="P2298" s="101">
        <v>44603</v>
      </c>
      <c r="Q2298" s="103" t="s">
        <v>3211</v>
      </c>
      <c r="R2298" s="106">
        <v>15362.62</v>
      </c>
      <c r="S2298" s="110" t="s">
        <v>650</v>
      </c>
      <c r="T2298" s="104"/>
      <c r="U2298" s="102" t="s">
        <v>11</v>
      </c>
      <c r="V2298" s="102" t="s">
        <v>12</v>
      </c>
      <c r="W2298" s="102" t="s">
        <v>13</v>
      </c>
      <c r="X2298" s="102" t="s">
        <v>14</v>
      </c>
      <c r="Y2298" s="108">
        <v>4400</v>
      </c>
      <c r="Z2298" s="108">
        <v>9381101</v>
      </c>
      <c r="AA2298" s="139">
        <v>1</v>
      </c>
      <c r="AB2298" s="97" t="s">
        <v>2644</v>
      </c>
    </row>
    <row r="2299" spans="1:28" ht="15" customHeight="1" x14ac:dyDescent="0.25">
      <c r="A2299" s="97" t="s">
        <v>2089</v>
      </c>
      <c r="B2299" s="98">
        <v>2</v>
      </c>
      <c r="C2299" s="99" t="s">
        <v>1562</v>
      </c>
      <c r="D2299" s="99" t="s">
        <v>290</v>
      </c>
      <c r="E2299" s="97" t="s">
        <v>4</v>
      </c>
      <c r="F2299" s="100" t="s">
        <v>1063</v>
      </c>
      <c r="G2299" s="97" t="s">
        <v>2753</v>
      </c>
      <c r="H2299" s="101">
        <v>44013</v>
      </c>
      <c r="I2299" s="101">
        <v>44028</v>
      </c>
      <c r="J2299" s="102" t="s">
        <v>1051</v>
      </c>
      <c r="K2299" s="112" t="s">
        <v>1064</v>
      </c>
      <c r="L2299" s="97" t="s">
        <v>1065</v>
      </c>
      <c r="M2299" s="105">
        <v>0</v>
      </c>
      <c r="N2299" s="105">
        <v>7172.46</v>
      </c>
      <c r="O2299" s="103">
        <v>2494523</v>
      </c>
      <c r="P2299" s="101">
        <v>44028</v>
      </c>
      <c r="Q2299" s="103" t="s">
        <v>1066</v>
      </c>
      <c r="R2299" s="106">
        <v>7172.46</v>
      </c>
      <c r="S2299" s="110" t="s">
        <v>650</v>
      </c>
      <c r="T2299" s="104"/>
      <c r="U2299" s="102" t="s">
        <v>11</v>
      </c>
      <c r="V2299" s="102" t="s">
        <v>12</v>
      </c>
      <c r="W2299" s="102" t="s">
        <v>13</v>
      </c>
      <c r="X2299" s="102" t="s">
        <v>14</v>
      </c>
      <c r="Y2299" s="108">
        <v>4400</v>
      </c>
      <c r="Z2299" s="108">
        <v>9381101</v>
      </c>
      <c r="AA2299" s="139">
        <v>0.21052609951152387</v>
      </c>
      <c r="AB2299" s="97" t="s">
        <v>3217</v>
      </c>
    </row>
    <row r="2300" spans="1:28" ht="15" customHeight="1" x14ac:dyDescent="0.25">
      <c r="A2300" s="97" t="s">
        <v>2089</v>
      </c>
      <c r="B2300" s="98">
        <v>2</v>
      </c>
      <c r="C2300" s="97" t="s">
        <v>1562</v>
      </c>
      <c r="D2300" s="99" t="s">
        <v>290</v>
      </c>
      <c r="E2300" s="97" t="s">
        <v>4</v>
      </c>
      <c r="F2300" s="100" t="s">
        <v>493</v>
      </c>
      <c r="G2300" s="97" t="s">
        <v>1666</v>
      </c>
      <c r="H2300" s="101">
        <v>44174</v>
      </c>
      <c r="I2300" s="101">
        <v>44260</v>
      </c>
      <c r="J2300" s="102" t="s">
        <v>1051</v>
      </c>
      <c r="K2300" s="103" t="s">
        <v>1548</v>
      </c>
      <c r="L2300" s="99" t="s">
        <v>1589</v>
      </c>
      <c r="M2300" s="105">
        <v>0</v>
      </c>
      <c r="N2300" s="106">
        <v>288.92999999999995</v>
      </c>
      <c r="O2300" s="103">
        <v>8316064</v>
      </c>
      <c r="P2300" s="101">
        <v>44260</v>
      </c>
      <c r="Q2300" s="103" t="s">
        <v>2153</v>
      </c>
      <c r="R2300" s="106">
        <v>288.92999999999995</v>
      </c>
      <c r="S2300" s="110" t="s">
        <v>650</v>
      </c>
      <c r="T2300" s="104"/>
      <c r="U2300" s="102" t="s">
        <v>11</v>
      </c>
      <c r="V2300" s="102" t="s">
        <v>12</v>
      </c>
      <c r="W2300" s="102" t="s">
        <v>1440</v>
      </c>
      <c r="X2300" s="102" t="s">
        <v>1441</v>
      </c>
      <c r="Y2300" s="108">
        <v>4300</v>
      </c>
      <c r="Z2300" s="108">
        <v>9381101</v>
      </c>
      <c r="AA2300" s="139">
        <v>7.5389432485322885E-2</v>
      </c>
      <c r="AB2300" s="99" t="s">
        <v>2656</v>
      </c>
    </row>
    <row r="2301" spans="1:28" ht="15" customHeight="1" x14ac:dyDescent="0.25">
      <c r="A2301" s="97" t="s">
        <v>2089</v>
      </c>
      <c r="B2301" s="98">
        <v>2</v>
      </c>
      <c r="C2301" s="97" t="s">
        <v>1562</v>
      </c>
      <c r="D2301" s="97" t="s">
        <v>290</v>
      </c>
      <c r="E2301" s="97" t="s">
        <v>4</v>
      </c>
      <c r="F2301" s="99" t="s">
        <v>493</v>
      </c>
      <c r="G2301" s="111" t="s">
        <v>1666</v>
      </c>
      <c r="H2301" s="101">
        <v>44174</v>
      </c>
      <c r="I2301" s="101">
        <v>44260</v>
      </c>
      <c r="J2301" s="102" t="s">
        <v>1051</v>
      </c>
      <c r="K2301" s="103"/>
      <c r="L2301" s="99" t="s">
        <v>1589</v>
      </c>
      <c r="M2301" s="105">
        <v>0</v>
      </c>
      <c r="N2301" s="106">
        <v>51.27</v>
      </c>
      <c r="O2301" s="103">
        <v>5725548</v>
      </c>
      <c r="P2301" s="101">
        <v>44260</v>
      </c>
      <c r="Q2301" s="103" t="s">
        <v>2153</v>
      </c>
      <c r="R2301" s="106">
        <v>51.27</v>
      </c>
      <c r="S2301" s="110" t="s">
        <v>650</v>
      </c>
      <c r="T2301" s="97"/>
      <c r="U2301" s="102" t="s">
        <v>11</v>
      </c>
      <c r="V2301" s="102" t="s">
        <v>12</v>
      </c>
      <c r="W2301" s="102" t="s">
        <v>1440</v>
      </c>
      <c r="X2301" s="102" t="s">
        <v>1441</v>
      </c>
      <c r="Y2301" s="113">
        <v>4300</v>
      </c>
      <c r="Z2301" s="113">
        <v>9381101</v>
      </c>
      <c r="AA2301" s="139">
        <v>1.3377690802348338E-2</v>
      </c>
      <c r="AB2301" s="115" t="s">
        <v>2656</v>
      </c>
    </row>
    <row r="2302" spans="1:28" ht="15" customHeight="1" x14ac:dyDescent="0.25">
      <c r="A2302" s="97" t="s">
        <v>2089</v>
      </c>
      <c r="B2302" s="98">
        <v>2</v>
      </c>
      <c r="C2302" s="97" t="s">
        <v>1562</v>
      </c>
      <c r="D2302" s="97" t="s">
        <v>290</v>
      </c>
      <c r="E2302" s="97" t="s">
        <v>4</v>
      </c>
      <c r="F2302" s="99" t="s">
        <v>493</v>
      </c>
      <c r="G2302" s="99" t="s">
        <v>1666</v>
      </c>
      <c r="H2302" s="101">
        <v>44174</v>
      </c>
      <c r="I2302" s="101">
        <v>44260</v>
      </c>
      <c r="J2302" s="102" t="s">
        <v>1051</v>
      </c>
      <c r="K2302" s="103"/>
      <c r="L2302" s="99" t="s">
        <v>1589</v>
      </c>
      <c r="M2302" s="105">
        <v>0</v>
      </c>
      <c r="N2302" s="105">
        <v>242.34</v>
      </c>
      <c r="O2302" s="103">
        <v>8312741</v>
      </c>
      <c r="P2302" s="101">
        <v>44260</v>
      </c>
      <c r="Q2302" s="103" t="s">
        <v>2153</v>
      </c>
      <c r="R2302" s="105">
        <v>242.34</v>
      </c>
      <c r="S2302" s="110" t="s">
        <v>650</v>
      </c>
      <c r="T2302" s="97"/>
      <c r="U2302" s="102" t="s">
        <v>11</v>
      </c>
      <c r="V2302" s="102" t="s">
        <v>12</v>
      </c>
      <c r="W2302" s="102" t="s">
        <v>1440</v>
      </c>
      <c r="X2302" s="102" t="s">
        <v>1441</v>
      </c>
      <c r="Y2302" s="113">
        <v>4300</v>
      </c>
      <c r="Z2302" s="113">
        <v>9381101</v>
      </c>
      <c r="AA2302" s="139">
        <v>6.3232876712328773E-2</v>
      </c>
      <c r="AB2302" s="99" t="s">
        <v>2656</v>
      </c>
    </row>
    <row r="2303" spans="1:28" ht="15" customHeight="1" x14ac:dyDescent="0.25">
      <c r="A2303" s="97" t="s">
        <v>2086</v>
      </c>
      <c r="B2303" s="98">
        <v>2</v>
      </c>
      <c r="C2303" s="97" t="s">
        <v>1656</v>
      </c>
      <c r="D2303" s="99" t="s">
        <v>290</v>
      </c>
      <c r="E2303" s="97" t="s">
        <v>4</v>
      </c>
      <c r="F2303" s="100" t="s">
        <v>1268</v>
      </c>
      <c r="G2303" s="97" t="s">
        <v>1428</v>
      </c>
      <c r="H2303" s="101">
        <v>44097</v>
      </c>
      <c r="I2303" s="101">
        <v>44138</v>
      </c>
      <c r="J2303" s="102" t="s">
        <v>1051</v>
      </c>
      <c r="K2303" s="112" t="s">
        <v>1269</v>
      </c>
      <c r="L2303" s="97" t="s">
        <v>1272</v>
      </c>
      <c r="M2303" s="105">
        <v>0</v>
      </c>
      <c r="N2303" s="105">
        <v>413.91</v>
      </c>
      <c r="O2303" s="103">
        <v>136701</v>
      </c>
      <c r="P2303" s="101">
        <v>44138</v>
      </c>
      <c r="Q2303" s="103" t="s">
        <v>1397</v>
      </c>
      <c r="R2303" s="106">
        <v>413.91</v>
      </c>
      <c r="S2303" s="110" t="s">
        <v>650</v>
      </c>
      <c r="T2303" s="104"/>
      <c r="U2303" s="102" t="s">
        <v>11</v>
      </c>
      <c r="V2303" s="102" t="s">
        <v>12</v>
      </c>
      <c r="W2303" s="102" t="s">
        <v>1440</v>
      </c>
      <c r="X2303" s="102" t="s">
        <v>1441</v>
      </c>
      <c r="Y2303" s="108">
        <v>4300</v>
      </c>
      <c r="Z2303" s="108">
        <v>9381101</v>
      </c>
      <c r="AA2303" s="139">
        <v>1</v>
      </c>
      <c r="AB2303" s="115" t="s">
        <v>1584</v>
      </c>
    </row>
    <row r="2304" spans="1:28" ht="15" customHeight="1" x14ac:dyDescent="0.25">
      <c r="A2304" s="97" t="s">
        <v>2084</v>
      </c>
      <c r="B2304" s="98">
        <v>2</v>
      </c>
      <c r="C2304" s="97" t="s">
        <v>1572</v>
      </c>
      <c r="D2304" s="99" t="s">
        <v>290</v>
      </c>
      <c r="E2304" s="97" t="s">
        <v>4</v>
      </c>
      <c r="F2304" s="100" t="s">
        <v>472</v>
      </c>
      <c r="G2304" s="97" t="s">
        <v>473</v>
      </c>
      <c r="H2304" s="101">
        <v>43987</v>
      </c>
      <c r="I2304" s="101">
        <v>44232</v>
      </c>
      <c r="J2304" s="102" t="s">
        <v>1051</v>
      </c>
      <c r="K2304" s="112"/>
      <c r="L2304" s="97" t="s">
        <v>906</v>
      </c>
      <c r="M2304" s="105">
        <v>0</v>
      </c>
      <c r="N2304" s="105">
        <v>507.5</v>
      </c>
      <c r="O2304" s="103" t="s">
        <v>1718</v>
      </c>
      <c r="P2304" s="101">
        <v>44232</v>
      </c>
      <c r="Q2304" s="103" t="s">
        <v>1716</v>
      </c>
      <c r="R2304" s="106">
        <v>507.5</v>
      </c>
      <c r="S2304" s="110" t="s">
        <v>650</v>
      </c>
      <c r="T2304" s="104"/>
      <c r="U2304" s="102" t="s">
        <v>11</v>
      </c>
      <c r="V2304" s="102" t="s">
        <v>12</v>
      </c>
      <c r="W2304" s="102" t="s">
        <v>13</v>
      </c>
      <c r="X2304" s="102" t="s">
        <v>14</v>
      </c>
      <c r="Y2304" s="108">
        <v>6284</v>
      </c>
      <c r="Z2304" s="108">
        <v>9381101</v>
      </c>
      <c r="AA2304" s="139">
        <v>3.0572289156626506E-2</v>
      </c>
      <c r="AB2304" s="115" t="s">
        <v>1013</v>
      </c>
    </row>
    <row r="2305" spans="1:28" ht="15" customHeight="1" x14ac:dyDescent="0.25">
      <c r="A2305" s="97" t="s">
        <v>2084</v>
      </c>
      <c r="B2305" s="98">
        <v>2</v>
      </c>
      <c r="C2305" s="97" t="s">
        <v>1572</v>
      </c>
      <c r="D2305" s="99" t="s">
        <v>290</v>
      </c>
      <c r="E2305" s="97" t="s">
        <v>4</v>
      </c>
      <c r="F2305" s="100" t="s">
        <v>472</v>
      </c>
      <c r="G2305" s="97" t="s">
        <v>473</v>
      </c>
      <c r="H2305" s="101">
        <v>43987</v>
      </c>
      <c r="I2305" s="101">
        <v>45138</v>
      </c>
      <c r="J2305" s="102" t="s">
        <v>2726</v>
      </c>
      <c r="K2305" s="112" t="s">
        <v>898</v>
      </c>
      <c r="L2305" s="97" t="s">
        <v>906</v>
      </c>
      <c r="M2305" s="105">
        <v>16092.5</v>
      </c>
      <c r="N2305" s="105">
        <v>16092.5</v>
      </c>
      <c r="O2305" s="103"/>
      <c r="P2305" s="101"/>
      <c r="Q2305" s="103"/>
      <c r="R2305" s="106">
        <v>0</v>
      </c>
      <c r="S2305" s="110" t="s">
        <v>650</v>
      </c>
      <c r="T2305" s="104"/>
      <c r="U2305" s="102" t="s">
        <v>11</v>
      </c>
      <c r="V2305" s="102" t="s">
        <v>12</v>
      </c>
      <c r="W2305" s="102" t="s">
        <v>13</v>
      </c>
      <c r="X2305" s="102" t="s">
        <v>14</v>
      </c>
      <c r="Y2305" s="108">
        <v>6284</v>
      </c>
      <c r="Z2305" s="108">
        <v>9381101</v>
      </c>
      <c r="AA2305" s="139">
        <v>0</v>
      </c>
      <c r="AB2305" s="115" t="s">
        <v>1013</v>
      </c>
    </row>
    <row r="2306" spans="1:28" ht="15" customHeight="1" x14ac:dyDescent="0.25">
      <c r="A2306" s="97" t="s">
        <v>2086</v>
      </c>
      <c r="B2306" s="98">
        <v>2</v>
      </c>
      <c r="C2306" s="97" t="s">
        <v>1656</v>
      </c>
      <c r="D2306" s="99" t="s">
        <v>290</v>
      </c>
      <c r="E2306" s="97" t="s">
        <v>4</v>
      </c>
      <c r="F2306" s="100" t="s">
        <v>137</v>
      </c>
      <c r="G2306" s="97" t="s">
        <v>140</v>
      </c>
      <c r="H2306" s="101">
        <v>43907</v>
      </c>
      <c r="I2306" s="101">
        <v>44183</v>
      </c>
      <c r="J2306" s="102" t="s">
        <v>1051</v>
      </c>
      <c r="K2306" s="112"/>
      <c r="L2306" s="97" t="s">
        <v>703</v>
      </c>
      <c r="M2306" s="105">
        <v>0</v>
      </c>
      <c r="N2306" s="105">
        <v>47603.64</v>
      </c>
      <c r="O2306" s="103">
        <v>30699</v>
      </c>
      <c r="P2306" s="101">
        <v>44183</v>
      </c>
      <c r="Q2306" s="103" t="s">
        <v>1597</v>
      </c>
      <c r="R2306" s="106">
        <v>47603.64</v>
      </c>
      <c r="S2306" s="110" t="s">
        <v>650</v>
      </c>
      <c r="T2306" s="104"/>
      <c r="U2306" s="102" t="s">
        <v>11</v>
      </c>
      <c r="V2306" s="102" t="s">
        <v>12</v>
      </c>
      <c r="W2306" s="102" t="s">
        <v>1440</v>
      </c>
      <c r="X2306" s="102" t="s">
        <v>1441</v>
      </c>
      <c r="Y2306" s="108">
        <v>4300</v>
      </c>
      <c r="Z2306" s="108">
        <v>9381101</v>
      </c>
      <c r="AA2306" s="139">
        <v>7.7162279154048385E-2</v>
      </c>
      <c r="AB2306" s="115" t="s">
        <v>2609</v>
      </c>
    </row>
    <row r="2307" spans="1:28" ht="15" customHeight="1" x14ac:dyDescent="0.25">
      <c r="A2307" s="97" t="s">
        <v>2086</v>
      </c>
      <c r="B2307" s="98">
        <v>2</v>
      </c>
      <c r="C2307" s="97" t="s">
        <v>1656</v>
      </c>
      <c r="D2307" s="99" t="s">
        <v>290</v>
      </c>
      <c r="E2307" s="97" t="s">
        <v>4</v>
      </c>
      <c r="F2307" s="100" t="s">
        <v>137</v>
      </c>
      <c r="G2307" s="97" t="s">
        <v>140</v>
      </c>
      <c r="H2307" s="101">
        <v>43907</v>
      </c>
      <c r="I2307" s="101">
        <v>44183</v>
      </c>
      <c r="J2307" s="102" t="s">
        <v>1051</v>
      </c>
      <c r="K2307" s="112"/>
      <c r="L2307" s="97" t="s">
        <v>703</v>
      </c>
      <c r="M2307" s="105">
        <v>0</v>
      </c>
      <c r="N2307" s="105">
        <v>33109.53</v>
      </c>
      <c r="O2307" s="103">
        <v>30699</v>
      </c>
      <c r="P2307" s="101">
        <v>44183</v>
      </c>
      <c r="Q2307" s="103" t="s">
        <v>1597</v>
      </c>
      <c r="R2307" s="106">
        <v>33109.53</v>
      </c>
      <c r="S2307" s="110" t="s">
        <v>650</v>
      </c>
      <c r="T2307" s="104"/>
      <c r="U2307" s="102" t="s">
        <v>11</v>
      </c>
      <c r="V2307" s="102" t="s">
        <v>12</v>
      </c>
      <c r="W2307" s="102" t="s">
        <v>13</v>
      </c>
      <c r="X2307" s="102" t="s">
        <v>14</v>
      </c>
      <c r="Y2307" s="108">
        <v>4400</v>
      </c>
      <c r="Z2307" s="108">
        <v>9381101</v>
      </c>
      <c r="AA2307" s="139">
        <v>5.3668307644527589E-2</v>
      </c>
      <c r="AB2307" s="115" t="s">
        <v>2609</v>
      </c>
    </row>
    <row r="2308" spans="1:28" ht="15" customHeight="1" x14ac:dyDescent="0.25">
      <c r="A2308" s="97" t="s">
        <v>2086</v>
      </c>
      <c r="B2308" s="98">
        <v>2</v>
      </c>
      <c r="C2308" s="97" t="s">
        <v>1656</v>
      </c>
      <c r="D2308" s="99" t="s">
        <v>290</v>
      </c>
      <c r="E2308" s="97" t="s">
        <v>4</v>
      </c>
      <c r="F2308" s="100" t="s">
        <v>137</v>
      </c>
      <c r="G2308" s="97" t="s">
        <v>140</v>
      </c>
      <c r="H2308" s="101">
        <v>43907</v>
      </c>
      <c r="I2308" s="101">
        <v>44323</v>
      </c>
      <c r="J2308" s="102" t="s">
        <v>1051</v>
      </c>
      <c r="K2308" s="112"/>
      <c r="L2308" s="97" t="s">
        <v>703</v>
      </c>
      <c r="M2308" s="105">
        <v>0</v>
      </c>
      <c r="N2308" s="105">
        <v>980.03</v>
      </c>
      <c r="O2308" s="103">
        <v>30789</v>
      </c>
      <c r="P2308" s="101">
        <v>44323</v>
      </c>
      <c r="Q2308" s="103" t="s">
        <v>2480</v>
      </c>
      <c r="R2308" s="105">
        <v>980.03</v>
      </c>
      <c r="S2308" s="110" t="s">
        <v>650</v>
      </c>
      <c r="T2308" s="104"/>
      <c r="U2308" s="102" t="s">
        <v>11</v>
      </c>
      <c r="V2308" s="102" t="s">
        <v>12</v>
      </c>
      <c r="W2308" s="102" t="s">
        <v>1440</v>
      </c>
      <c r="X2308" s="102" t="s">
        <v>1441</v>
      </c>
      <c r="Y2308" s="108">
        <v>4300</v>
      </c>
      <c r="Z2308" s="108">
        <v>9381101</v>
      </c>
      <c r="AA2308" s="139">
        <v>1.5885623124479984E-3</v>
      </c>
      <c r="AB2308" s="115" t="s">
        <v>2609</v>
      </c>
    </row>
    <row r="2309" spans="1:28" ht="15" customHeight="1" x14ac:dyDescent="0.25">
      <c r="A2309" s="97" t="s">
        <v>2086</v>
      </c>
      <c r="B2309" s="98">
        <v>2</v>
      </c>
      <c r="C2309" s="97" t="s">
        <v>1656</v>
      </c>
      <c r="D2309" s="99" t="s">
        <v>290</v>
      </c>
      <c r="E2309" s="97" t="s">
        <v>4</v>
      </c>
      <c r="F2309" s="100" t="s">
        <v>137</v>
      </c>
      <c r="G2309" s="97" t="s">
        <v>140</v>
      </c>
      <c r="H2309" s="101">
        <v>43907</v>
      </c>
      <c r="I2309" s="101">
        <v>44323</v>
      </c>
      <c r="J2309" s="102" t="s">
        <v>1051</v>
      </c>
      <c r="K2309" s="112"/>
      <c r="L2309" s="97" t="s">
        <v>703</v>
      </c>
      <c r="M2309" s="105">
        <v>0</v>
      </c>
      <c r="N2309" s="105">
        <v>19857.71</v>
      </c>
      <c r="O2309" s="103">
        <v>30860</v>
      </c>
      <c r="P2309" s="101">
        <v>44323</v>
      </c>
      <c r="Q2309" s="103" t="s">
        <v>2482</v>
      </c>
      <c r="R2309" s="105">
        <v>19857.71</v>
      </c>
      <c r="S2309" s="110" t="s">
        <v>650</v>
      </c>
      <c r="T2309" s="104"/>
      <c r="U2309" s="102" t="s">
        <v>11</v>
      </c>
      <c r="V2309" s="102" t="s">
        <v>12</v>
      </c>
      <c r="W2309" s="102" t="s">
        <v>1440</v>
      </c>
      <c r="X2309" s="102" t="s">
        <v>1441</v>
      </c>
      <c r="Y2309" s="108">
        <v>4300</v>
      </c>
      <c r="Z2309" s="108">
        <v>9381101</v>
      </c>
      <c r="AA2309" s="139">
        <v>3.2188004160609102E-2</v>
      </c>
      <c r="AB2309" s="115" t="s">
        <v>2609</v>
      </c>
    </row>
    <row r="2310" spans="1:28" ht="15" customHeight="1" x14ac:dyDescent="0.25">
      <c r="A2310" s="97" t="s">
        <v>2086</v>
      </c>
      <c r="B2310" s="98">
        <v>2</v>
      </c>
      <c r="C2310" s="97" t="s">
        <v>1656</v>
      </c>
      <c r="D2310" s="99" t="s">
        <v>290</v>
      </c>
      <c r="E2310" s="97" t="s">
        <v>4</v>
      </c>
      <c r="F2310" s="100" t="s">
        <v>137</v>
      </c>
      <c r="G2310" s="97" t="s">
        <v>140</v>
      </c>
      <c r="H2310" s="101">
        <v>43907</v>
      </c>
      <c r="I2310" s="101">
        <v>44341</v>
      </c>
      <c r="J2310" s="102" t="s">
        <v>1051</v>
      </c>
      <c r="K2310" s="112"/>
      <c r="L2310" s="97" t="s">
        <v>703</v>
      </c>
      <c r="M2310" s="105">
        <v>0</v>
      </c>
      <c r="N2310" s="105">
        <v>2266.65</v>
      </c>
      <c r="O2310" s="103">
        <v>31584</v>
      </c>
      <c r="P2310" s="101">
        <v>44341</v>
      </c>
      <c r="Q2310" s="103" t="s">
        <v>2560</v>
      </c>
      <c r="R2310" s="105">
        <v>2266.65</v>
      </c>
      <c r="S2310" s="110" t="s">
        <v>650</v>
      </c>
      <c r="T2310" s="104"/>
      <c r="U2310" s="102" t="s">
        <v>11</v>
      </c>
      <c r="V2310" s="102" t="s">
        <v>12</v>
      </c>
      <c r="W2310" s="102" t="s">
        <v>1440</v>
      </c>
      <c r="X2310" s="102" t="s">
        <v>1441</v>
      </c>
      <c r="Y2310" s="108">
        <v>4300</v>
      </c>
      <c r="Z2310" s="108">
        <v>9381101</v>
      </c>
      <c r="AA2310" s="139">
        <v>3.6740862682879665E-3</v>
      </c>
      <c r="AB2310" s="115" t="s">
        <v>2609</v>
      </c>
    </row>
    <row r="2311" spans="1:28" ht="15" customHeight="1" x14ac:dyDescent="0.25">
      <c r="A2311" s="97" t="s">
        <v>2086</v>
      </c>
      <c r="B2311" s="98">
        <v>2</v>
      </c>
      <c r="C2311" s="97" t="s">
        <v>1656</v>
      </c>
      <c r="D2311" s="99" t="s">
        <v>290</v>
      </c>
      <c r="E2311" s="97" t="s">
        <v>4</v>
      </c>
      <c r="F2311" s="100" t="s">
        <v>137</v>
      </c>
      <c r="G2311" s="97" t="s">
        <v>140</v>
      </c>
      <c r="H2311" s="101">
        <v>44141</v>
      </c>
      <c r="I2311" s="101">
        <v>44305</v>
      </c>
      <c r="J2311" s="102" t="s">
        <v>1051</v>
      </c>
      <c r="K2311" s="112" t="s">
        <v>1410</v>
      </c>
      <c r="L2311" s="97" t="s">
        <v>2155</v>
      </c>
      <c r="M2311" s="105">
        <v>0</v>
      </c>
      <c r="N2311" s="105">
        <v>87940.71</v>
      </c>
      <c r="O2311" s="103">
        <v>30959</v>
      </c>
      <c r="P2311" s="101">
        <v>44305</v>
      </c>
      <c r="Q2311" s="103" t="s">
        <v>2331</v>
      </c>
      <c r="R2311" s="105">
        <v>87940.71</v>
      </c>
      <c r="S2311" s="110" t="s">
        <v>650</v>
      </c>
      <c r="T2311" s="104"/>
      <c r="U2311" s="102" t="s">
        <v>11</v>
      </c>
      <c r="V2311" s="102" t="s">
        <v>12</v>
      </c>
      <c r="W2311" s="102" t="s">
        <v>1440</v>
      </c>
      <c r="X2311" s="102" t="s">
        <v>1441</v>
      </c>
      <c r="Y2311" s="108">
        <v>4300</v>
      </c>
      <c r="Z2311" s="108">
        <v>9381101</v>
      </c>
      <c r="AA2311" s="139">
        <v>0.77575936516332233</v>
      </c>
      <c r="AB2311" s="115" t="s">
        <v>1411</v>
      </c>
    </row>
    <row r="2312" spans="1:28" ht="15" customHeight="1" x14ac:dyDescent="0.25">
      <c r="A2312" s="97" t="s">
        <v>2086</v>
      </c>
      <c r="B2312" s="98">
        <v>2</v>
      </c>
      <c r="C2312" s="97" t="s">
        <v>1656</v>
      </c>
      <c r="D2312" s="99" t="s">
        <v>290</v>
      </c>
      <c r="E2312" s="97" t="s">
        <v>4</v>
      </c>
      <c r="F2312" s="100" t="s">
        <v>137</v>
      </c>
      <c r="G2312" s="97" t="s">
        <v>140</v>
      </c>
      <c r="H2312" s="101">
        <v>44141</v>
      </c>
      <c r="I2312" s="101">
        <v>44305</v>
      </c>
      <c r="J2312" s="102" t="s">
        <v>1051</v>
      </c>
      <c r="K2312" s="112" t="s">
        <v>1410</v>
      </c>
      <c r="L2312" s="97" t="s">
        <v>2155</v>
      </c>
      <c r="M2312" s="105">
        <v>0</v>
      </c>
      <c r="N2312" s="105">
        <v>25420.1</v>
      </c>
      <c r="O2312" s="103">
        <v>30959</v>
      </c>
      <c r="P2312" s="101">
        <v>44305</v>
      </c>
      <c r="Q2312" s="103" t="s">
        <v>2331</v>
      </c>
      <c r="R2312" s="105">
        <v>25420.1</v>
      </c>
      <c r="S2312" s="110" t="s">
        <v>650</v>
      </c>
      <c r="T2312" s="104"/>
      <c r="U2312" s="102" t="s">
        <v>11</v>
      </c>
      <c r="V2312" s="102" t="s">
        <v>12</v>
      </c>
      <c r="W2312" s="102" t="s">
        <v>13</v>
      </c>
      <c r="X2312" s="102" t="s">
        <v>14</v>
      </c>
      <c r="Y2312" s="108">
        <v>4400</v>
      </c>
      <c r="Z2312" s="108">
        <v>9381101</v>
      </c>
      <c r="AA2312" s="139">
        <v>0.22424063483667767</v>
      </c>
      <c r="AB2312" s="115" t="s">
        <v>1411</v>
      </c>
    </row>
    <row r="2313" spans="1:28" ht="15" customHeight="1" x14ac:dyDescent="0.25">
      <c r="A2313" s="97" t="s">
        <v>2086</v>
      </c>
      <c r="B2313" s="98">
        <v>2</v>
      </c>
      <c r="C2313" s="97" t="s">
        <v>1656</v>
      </c>
      <c r="D2313" s="99" t="s">
        <v>290</v>
      </c>
      <c r="E2313" s="97" t="s">
        <v>4</v>
      </c>
      <c r="F2313" s="100" t="s">
        <v>137</v>
      </c>
      <c r="G2313" s="97" t="s">
        <v>140</v>
      </c>
      <c r="H2313" s="101">
        <v>44232</v>
      </c>
      <c r="I2313" s="101">
        <v>44341</v>
      </c>
      <c r="J2313" s="102" t="s">
        <v>1051</v>
      </c>
      <c r="K2313" s="112" t="s">
        <v>1721</v>
      </c>
      <c r="L2313" s="97" t="s">
        <v>1738</v>
      </c>
      <c r="M2313" s="105">
        <v>0</v>
      </c>
      <c r="N2313" s="105">
        <v>5321.7</v>
      </c>
      <c r="O2313" s="103">
        <v>31593</v>
      </c>
      <c r="P2313" s="101">
        <v>44341</v>
      </c>
      <c r="Q2313" s="103" t="s">
        <v>2560</v>
      </c>
      <c r="R2313" s="106">
        <v>5321.7</v>
      </c>
      <c r="S2313" s="110" t="s">
        <v>650</v>
      </c>
      <c r="T2313" s="104"/>
      <c r="U2313" s="102" t="s">
        <v>11</v>
      </c>
      <c r="V2313" s="102" t="s">
        <v>12</v>
      </c>
      <c r="W2313" s="102" t="s">
        <v>1440</v>
      </c>
      <c r="X2313" s="102" t="s">
        <v>1441</v>
      </c>
      <c r="Y2313" s="108">
        <v>4300</v>
      </c>
      <c r="Z2313" s="108">
        <v>9381101</v>
      </c>
      <c r="AA2313" s="139">
        <v>1</v>
      </c>
      <c r="AB2313" s="115" t="s">
        <v>1722</v>
      </c>
    </row>
    <row r="2314" spans="1:28" ht="15" customHeight="1" x14ac:dyDescent="0.25">
      <c r="A2314" s="97" t="s">
        <v>2086</v>
      </c>
      <c r="B2314" s="98">
        <v>2</v>
      </c>
      <c r="C2314" s="99" t="s">
        <v>1656</v>
      </c>
      <c r="D2314" s="99" t="s">
        <v>290</v>
      </c>
      <c r="E2314" s="97" t="s">
        <v>4</v>
      </c>
      <c r="F2314" s="100" t="s">
        <v>137</v>
      </c>
      <c r="G2314" s="99" t="s">
        <v>140</v>
      </c>
      <c r="H2314" s="101">
        <v>44575</v>
      </c>
      <c r="I2314" s="101">
        <v>44643</v>
      </c>
      <c r="J2314" s="102" t="s">
        <v>2726</v>
      </c>
      <c r="K2314" s="103" t="s">
        <v>3119</v>
      </c>
      <c r="L2314" s="104" t="s">
        <v>3143</v>
      </c>
      <c r="M2314" s="106">
        <v>0</v>
      </c>
      <c r="N2314" s="106">
        <v>16893.03</v>
      </c>
      <c r="O2314" s="103">
        <v>34201</v>
      </c>
      <c r="P2314" s="101">
        <v>44643</v>
      </c>
      <c r="Q2314" s="103" t="s">
        <v>3245</v>
      </c>
      <c r="R2314" s="106">
        <v>16893.03</v>
      </c>
      <c r="S2314" s="110" t="s">
        <v>650</v>
      </c>
      <c r="T2314" s="104"/>
      <c r="U2314" s="102" t="s">
        <v>11</v>
      </c>
      <c r="V2314" s="102" t="s">
        <v>12</v>
      </c>
      <c r="W2314" s="102" t="s">
        <v>13</v>
      </c>
      <c r="X2314" s="102" t="s">
        <v>14</v>
      </c>
      <c r="Y2314" s="108">
        <v>4400</v>
      </c>
      <c r="Z2314" s="108">
        <v>9381101</v>
      </c>
      <c r="AA2314" s="139">
        <v>1</v>
      </c>
      <c r="AB2314" s="111" t="s">
        <v>3246</v>
      </c>
    </row>
    <row r="2315" spans="1:28" ht="15" customHeight="1" x14ac:dyDescent="0.25">
      <c r="A2315" s="97" t="s">
        <v>2079</v>
      </c>
      <c r="B2315" s="98">
        <v>2</v>
      </c>
      <c r="C2315" s="97" t="s">
        <v>1565</v>
      </c>
      <c r="D2315" s="99" t="s">
        <v>290</v>
      </c>
      <c r="E2315" s="97" t="s">
        <v>4</v>
      </c>
      <c r="F2315" s="100" t="s">
        <v>284</v>
      </c>
      <c r="G2315" s="97" t="s">
        <v>285</v>
      </c>
      <c r="H2315" s="101">
        <v>43748</v>
      </c>
      <c r="I2315" s="101">
        <v>43839</v>
      </c>
      <c r="J2315" s="102" t="s">
        <v>6</v>
      </c>
      <c r="K2315" s="103"/>
      <c r="L2315" s="104" t="s">
        <v>488</v>
      </c>
      <c r="M2315" s="105">
        <v>0</v>
      </c>
      <c r="N2315" s="106">
        <v>9866.25</v>
      </c>
      <c r="O2315" s="103">
        <v>80804</v>
      </c>
      <c r="P2315" s="101">
        <v>43839</v>
      </c>
      <c r="Q2315" s="103" t="s">
        <v>542</v>
      </c>
      <c r="R2315" s="106">
        <v>9866.25</v>
      </c>
      <c r="S2315" s="110" t="s">
        <v>650</v>
      </c>
      <c r="T2315" s="104"/>
      <c r="U2315" s="102" t="s">
        <v>11</v>
      </c>
      <c r="V2315" s="102" t="s">
        <v>12</v>
      </c>
      <c r="W2315" s="102" t="s">
        <v>13</v>
      </c>
      <c r="X2315" s="102" t="s">
        <v>14</v>
      </c>
      <c r="Y2315" s="108">
        <v>5800</v>
      </c>
      <c r="Z2315" s="108">
        <v>9381101</v>
      </c>
      <c r="AA2315" s="139">
        <v>6.8615689547256416E-3</v>
      </c>
      <c r="AB2315" s="99" t="s">
        <v>2794</v>
      </c>
    </row>
    <row r="2316" spans="1:28" ht="15" customHeight="1" x14ac:dyDescent="0.25">
      <c r="A2316" s="97" t="s">
        <v>2079</v>
      </c>
      <c r="B2316" s="98">
        <v>2</v>
      </c>
      <c r="C2316" s="97" t="s">
        <v>1565</v>
      </c>
      <c r="D2316" s="99" t="s">
        <v>290</v>
      </c>
      <c r="E2316" s="97" t="s">
        <v>4</v>
      </c>
      <c r="F2316" s="100" t="s">
        <v>284</v>
      </c>
      <c r="G2316" s="97" t="s">
        <v>285</v>
      </c>
      <c r="H2316" s="101">
        <v>43748</v>
      </c>
      <c r="I2316" s="101">
        <v>43844</v>
      </c>
      <c r="J2316" s="102" t="s">
        <v>6</v>
      </c>
      <c r="K2316" s="103"/>
      <c r="L2316" s="104" t="s">
        <v>488</v>
      </c>
      <c r="M2316" s="105">
        <v>0</v>
      </c>
      <c r="N2316" s="106">
        <v>3268.75</v>
      </c>
      <c r="O2316" s="103">
        <v>80796</v>
      </c>
      <c r="P2316" s="101">
        <v>43844</v>
      </c>
      <c r="Q2316" s="103" t="s">
        <v>575</v>
      </c>
      <c r="R2316" s="106">
        <v>3268.75</v>
      </c>
      <c r="S2316" s="110" t="s">
        <v>650</v>
      </c>
      <c r="T2316" s="104"/>
      <c r="U2316" s="102" t="s">
        <v>11</v>
      </c>
      <c r="V2316" s="102" t="s">
        <v>12</v>
      </c>
      <c r="W2316" s="102" t="s">
        <v>13</v>
      </c>
      <c r="X2316" s="102" t="s">
        <v>14</v>
      </c>
      <c r="Y2316" s="108">
        <v>5800</v>
      </c>
      <c r="Z2316" s="108">
        <v>9381101</v>
      </c>
      <c r="AA2316" s="139">
        <v>2.2732804784755547E-3</v>
      </c>
      <c r="AB2316" s="99" t="s">
        <v>2794</v>
      </c>
    </row>
    <row r="2317" spans="1:28" ht="15" customHeight="1" x14ac:dyDescent="0.25">
      <c r="A2317" s="97" t="s">
        <v>2079</v>
      </c>
      <c r="B2317" s="98">
        <v>2</v>
      </c>
      <c r="C2317" s="99" t="s">
        <v>1565</v>
      </c>
      <c r="D2317" s="99" t="s">
        <v>290</v>
      </c>
      <c r="E2317" s="97" t="s">
        <v>4</v>
      </c>
      <c r="F2317" s="100" t="s">
        <v>284</v>
      </c>
      <c r="G2317" s="99" t="s">
        <v>285</v>
      </c>
      <c r="H2317" s="101">
        <v>43748</v>
      </c>
      <c r="I2317" s="101">
        <v>43844</v>
      </c>
      <c r="J2317" s="102" t="s">
        <v>6</v>
      </c>
      <c r="K2317" s="103"/>
      <c r="L2317" s="104" t="s">
        <v>488</v>
      </c>
      <c r="M2317" s="105">
        <v>0</v>
      </c>
      <c r="N2317" s="106">
        <v>8071.25</v>
      </c>
      <c r="O2317" s="103">
        <v>81699</v>
      </c>
      <c r="P2317" s="101">
        <v>43844</v>
      </c>
      <c r="Q2317" s="103" t="s">
        <v>575</v>
      </c>
      <c r="R2317" s="106">
        <v>8071.25</v>
      </c>
      <c r="S2317" s="110" t="s">
        <v>650</v>
      </c>
      <c r="T2317" s="104"/>
      <c r="U2317" s="102" t="s">
        <v>11</v>
      </c>
      <c r="V2317" s="102" t="s">
        <v>12</v>
      </c>
      <c r="W2317" s="102" t="s">
        <v>13</v>
      </c>
      <c r="X2317" s="102" t="s">
        <v>14</v>
      </c>
      <c r="Y2317" s="108">
        <v>5800</v>
      </c>
      <c r="Z2317" s="108">
        <v>9381101</v>
      </c>
      <c r="AA2317" s="139">
        <v>5.6132206690312257E-3</v>
      </c>
      <c r="AB2317" s="111" t="s">
        <v>2794</v>
      </c>
    </row>
    <row r="2318" spans="1:28" ht="15" customHeight="1" x14ac:dyDescent="0.25">
      <c r="A2318" s="97" t="s">
        <v>2079</v>
      </c>
      <c r="B2318" s="98">
        <v>2</v>
      </c>
      <c r="C2318" s="99" t="s">
        <v>1565</v>
      </c>
      <c r="D2318" s="99" t="s">
        <v>290</v>
      </c>
      <c r="E2318" s="97" t="s">
        <v>4</v>
      </c>
      <c r="F2318" s="100" t="s">
        <v>284</v>
      </c>
      <c r="G2318" s="99" t="s">
        <v>285</v>
      </c>
      <c r="H2318" s="101">
        <v>43748</v>
      </c>
      <c r="I2318" s="101">
        <v>43922</v>
      </c>
      <c r="J2318" s="102" t="s">
        <v>6</v>
      </c>
      <c r="K2318" s="103"/>
      <c r="L2318" s="104" t="s">
        <v>488</v>
      </c>
      <c r="M2318" s="105">
        <v>0</v>
      </c>
      <c r="N2318" s="106">
        <v>8765</v>
      </c>
      <c r="O2318" s="103">
        <v>83068</v>
      </c>
      <c r="P2318" s="101">
        <v>43922</v>
      </c>
      <c r="Q2318" s="103" t="s">
        <v>3090</v>
      </c>
      <c r="R2318" s="106">
        <v>8765</v>
      </c>
      <c r="S2318" s="110" t="s">
        <v>650</v>
      </c>
      <c r="T2318" s="104"/>
      <c r="U2318" s="102" t="s">
        <v>11</v>
      </c>
      <c r="V2318" s="102" t="s">
        <v>12</v>
      </c>
      <c r="W2318" s="102" t="s">
        <v>13</v>
      </c>
      <c r="X2318" s="102" t="s">
        <v>14</v>
      </c>
      <c r="Y2318" s="108">
        <v>5800</v>
      </c>
      <c r="Z2318" s="108">
        <v>9381101</v>
      </c>
      <c r="AA2318" s="139">
        <v>6.0956951109256557E-3</v>
      </c>
      <c r="AB2318" s="111" t="s">
        <v>2794</v>
      </c>
    </row>
    <row r="2319" spans="1:28" ht="15" customHeight="1" x14ac:dyDescent="0.25">
      <c r="A2319" s="97" t="s">
        <v>2079</v>
      </c>
      <c r="B2319" s="98">
        <v>2</v>
      </c>
      <c r="C2319" s="99" t="s">
        <v>1565</v>
      </c>
      <c r="D2319" s="99" t="s">
        <v>290</v>
      </c>
      <c r="E2319" s="97" t="s">
        <v>4</v>
      </c>
      <c r="F2319" s="100" t="s">
        <v>284</v>
      </c>
      <c r="G2319" s="99" t="s">
        <v>285</v>
      </c>
      <c r="H2319" s="101">
        <v>43748</v>
      </c>
      <c r="I2319" s="101">
        <v>43922</v>
      </c>
      <c r="J2319" s="102" t="s">
        <v>6</v>
      </c>
      <c r="K2319" s="103"/>
      <c r="L2319" s="104" t="s">
        <v>488</v>
      </c>
      <c r="M2319" s="105">
        <v>0</v>
      </c>
      <c r="N2319" s="106">
        <v>8365</v>
      </c>
      <c r="O2319" s="103">
        <v>82273</v>
      </c>
      <c r="P2319" s="101">
        <v>43922</v>
      </c>
      <c r="Q2319" s="103" t="s">
        <v>709</v>
      </c>
      <c r="R2319" s="106">
        <v>8365</v>
      </c>
      <c r="S2319" s="110" t="s">
        <v>650</v>
      </c>
      <c r="T2319" s="104"/>
      <c r="U2319" s="102" t="s">
        <v>11</v>
      </c>
      <c r="V2319" s="102" t="s">
        <v>12</v>
      </c>
      <c r="W2319" s="102" t="s">
        <v>13</v>
      </c>
      <c r="X2319" s="102" t="s">
        <v>14</v>
      </c>
      <c r="Y2319" s="108">
        <v>5800</v>
      </c>
      <c r="Z2319" s="108">
        <v>9381101</v>
      </c>
      <c r="AA2319" s="139">
        <v>5.8175116489324712E-3</v>
      </c>
      <c r="AB2319" s="111" t="s">
        <v>2794</v>
      </c>
    </row>
    <row r="2320" spans="1:28" ht="15" customHeight="1" x14ac:dyDescent="0.25">
      <c r="A2320" s="97" t="s">
        <v>2079</v>
      </c>
      <c r="B2320" s="98">
        <v>2</v>
      </c>
      <c r="C2320" s="99" t="s">
        <v>1565</v>
      </c>
      <c r="D2320" s="99" t="s">
        <v>290</v>
      </c>
      <c r="E2320" s="97" t="s">
        <v>4</v>
      </c>
      <c r="F2320" s="100" t="s">
        <v>284</v>
      </c>
      <c r="G2320" s="99" t="s">
        <v>285</v>
      </c>
      <c r="H2320" s="101">
        <v>43748</v>
      </c>
      <c r="I2320" s="101">
        <v>43936</v>
      </c>
      <c r="J2320" s="102" t="s">
        <v>6</v>
      </c>
      <c r="K2320" s="103"/>
      <c r="L2320" s="104" t="s">
        <v>488</v>
      </c>
      <c r="M2320" s="105">
        <v>0</v>
      </c>
      <c r="N2320" s="106">
        <v>12972.5</v>
      </c>
      <c r="O2320" s="103">
        <v>84567</v>
      </c>
      <c r="P2320" s="101">
        <v>43936</v>
      </c>
      <c r="Q2320" s="103" t="s">
        <v>730</v>
      </c>
      <c r="R2320" s="106">
        <v>12972.5</v>
      </c>
      <c r="S2320" s="110" t="s">
        <v>650</v>
      </c>
      <c r="T2320" s="104"/>
      <c r="U2320" s="102" t="s">
        <v>11</v>
      </c>
      <c r="V2320" s="102" t="s">
        <v>12</v>
      </c>
      <c r="W2320" s="102" t="s">
        <v>13</v>
      </c>
      <c r="X2320" s="102" t="s">
        <v>14</v>
      </c>
      <c r="Y2320" s="108">
        <v>5800</v>
      </c>
      <c r="Z2320" s="108">
        <v>9381101</v>
      </c>
      <c r="AA2320" s="139">
        <v>9.0218374017664651E-3</v>
      </c>
      <c r="AB2320" s="111" t="s">
        <v>2794</v>
      </c>
    </row>
    <row r="2321" spans="1:28" ht="15" customHeight="1" x14ac:dyDescent="0.25">
      <c r="A2321" s="97" t="s">
        <v>2079</v>
      </c>
      <c r="B2321" s="98">
        <v>2</v>
      </c>
      <c r="C2321" s="99" t="s">
        <v>1565</v>
      </c>
      <c r="D2321" s="99" t="s">
        <v>290</v>
      </c>
      <c r="E2321" s="97" t="s">
        <v>4</v>
      </c>
      <c r="F2321" s="100" t="s">
        <v>284</v>
      </c>
      <c r="G2321" s="99" t="s">
        <v>285</v>
      </c>
      <c r="H2321" s="101">
        <v>43748</v>
      </c>
      <c r="I2321" s="101">
        <v>43979</v>
      </c>
      <c r="J2321" s="102" t="s">
        <v>6</v>
      </c>
      <c r="K2321" s="103"/>
      <c r="L2321" s="104" t="s">
        <v>488</v>
      </c>
      <c r="M2321" s="105">
        <v>0</v>
      </c>
      <c r="N2321" s="106">
        <v>9657.5</v>
      </c>
      <c r="O2321" s="103">
        <v>85320</v>
      </c>
      <c r="P2321" s="101">
        <v>43979</v>
      </c>
      <c r="Q2321" s="103" t="s">
        <v>866</v>
      </c>
      <c r="R2321" s="106">
        <v>9657.5</v>
      </c>
      <c r="S2321" s="110" t="s">
        <v>650</v>
      </c>
      <c r="T2321" s="104"/>
      <c r="U2321" s="102" t="s">
        <v>11</v>
      </c>
      <c r="V2321" s="102" t="s">
        <v>12</v>
      </c>
      <c r="W2321" s="102" t="s">
        <v>13</v>
      </c>
      <c r="X2321" s="102" t="s">
        <v>14</v>
      </c>
      <c r="Y2321" s="108">
        <v>5800</v>
      </c>
      <c r="Z2321" s="108">
        <v>9381101</v>
      </c>
      <c r="AA2321" s="139">
        <v>6.716391960497948E-3</v>
      </c>
      <c r="AB2321" s="111" t="s">
        <v>2794</v>
      </c>
    </row>
    <row r="2322" spans="1:28" ht="15" customHeight="1" x14ac:dyDescent="0.25">
      <c r="A2322" s="97" t="s">
        <v>2079</v>
      </c>
      <c r="B2322" s="98">
        <v>2</v>
      </c>
      <c r="C2322" s="99" t="s">
        <v>1565</v>
      </c>
      <c r="D2322" s="99" t="s">
        <v>290</v>
      </c>
      <c r="E2322" s="97" t="s">
        <v>4</v>
      </c>
      <c r="F2322" s="100" t="s">
        <v>284</v>
      </c>
      <c r="G2322" s="99" t="s">
        <v>285</v>
      </c>
      <c r="H2322" s="101">
        <v>43748</v>
      </c>
      <c r="I2322" s="101">
        <v>43999</v>
      </c>
      <c r="J2322" s="102" t="s">
        <v>6</v>
      </c>
      <c r="K2322" s="103"/>
      <c r="L2322" s="104" t="s">
        <v>488</v>
      </c>
      <c r="M2322" s="105">
        <v>0</v>
      </c>
      <c r="N2322" s="106">
        <v>9947.5</v>
      </c>
      <c r="O2322" s="103">
        <v>86240</v>
      </c>
      <c r="P2322" s="101">
        <v>43999</v>
      </c>
      <c r="Q2322" s="103" t="s">
        <v>910</v>
      </c>
      <c r="R2322" s="106">
        <v>9947.5</v>
      </c>
      <c r="S2322" s="110" t="s">
        <v>650</v>
      </c>
      <c r="T2322" s="104"/>
      <c r="U2322" s="102" t="s">
        <v>11</v>
      </c>
      <c r="V2322" s="102" t="s">
        <v>12</v>
      </c>
      <c r="W2322" s="102" t="s">
        <v>13</v>
      </c>
      <c r="X2322" s="102" t="s">
        <v>14</v>
      </c>
      <c r="Y2322" s="108">
        <v>5800</v>
      </c>
      <c r="Z2322" s="108">
        <v>9381101</v>
      </c>
      <c r="AA2322" s="139">
        <v>6.918074970443007E-3</v>
      </c>
      <c r="AB2322" s="111" t="s">
        <v>2794</v>
      </c>
    </row>
    <row r="2323" spans="1:28" ht="15" customHeight="1" x14ac:dyDescent="0.25">
      <c r="A2323" s="97" t="s">
        <v>2079</v>
      </c>
      <c r="B2323" s="98">
        <v>2</v>
      </c>
      <c r="C2323" s="99" t="s">
        <v>1565</v>
      </c>
      <c r="D2323" s="99" t="s">
        <v>290</v>
      </c>
      <c r="E2323" s="97" t="s">
        <v>4</v>
      </c>
      <c r="F2323" s="100" t="s">
        <v>284</v>
      </c>
      <c r="G2323" s="99" t="s">
        <v>285</v>
      </c>
      <c r="H2323" s="101">
        <v>43748</v>
      </c>
      <c r="I2323" s="101">
        <v>44039</v>
      </c>
      <c r="J2323" s="102" t="s">
        <v>6</v>
      </c>
      <c r="K2323" s="103"/>
      <c r="L2323" s="104" t="s">
        <v>488</v>
      </c>
      <c r="M2323" s="105">
        <v>0</v>
      </c>
      <c r="N2323" s="106">
        <v>12327.5</v>
      </c>
      <c r="O2323" s="103">
        <v>86864</v>
      </c>
      <c r="P2323" s="101">
        <v>44039</v>
      </c>
      <c r="Q2323" s="103" t="s">
        <v>1082</v>
      </c>
      <c r="R2323" s="106">
        <v>12327.5</v>
      </c>
      <c r="S2323" s="110" t="s">
        <v>650</v>
      </c>
      <c r="T2323" s="104"/>
      <c r="U2323" s="102" t="s">
        <v>11</v>
      </c>
      <c r="V2323" s="102" t="s">
        <v>12</v>
      </c>
      <c r="W2323" s="102" t="s">
        <v>13</v>
      </c>
      <c r="X2323" s="102" t="s">
        <v>14</v>
      </c>
      <c r="Y2323" s="108">
        <v>5800</v>
      </c>
      <c r="Z2323" s="108">
        <v>9381101</v>
      </c>
      <c r="AA2323" s="139">
        <v>8.5732665693024554E-3</v>
      </c>
      <c r="AB2323" s="111" t="s">
        <v>2794</v>
      </c>
    </row>
    <row r="2324" spans="1:28" ht="15" customHeight="1" x14ac:dyDescent="0.25">
      <c r="A2324" s="97" t="s">
        <v>2079</v>
      </c>
      <c r="B2324" s="98">
        <v>2</v>
      </c>
      <c r="C2324" s="99" t="s">
        <v>1565</v>
      </c>
      <c r="D2324" s="99" t="s">
        <v>290</v>
      </c>
      <c r="E2324" s="97" t="s">
        <v>4</v>
      </c>
      <c r="F2324" s="100" t="s">
        <v>284</v>
      </c>
      <c r="G2324" s="99" t="s">
        <v>285</v>
      </c>
      <c r="H2324" s="101">
        <v>43748</v>
      </c>
      <c r="I2324" s="101">
        <v>44060</v>
      </c>
      <c r="J2324" s="102" t="s">
        <v>1051</v>
      </c>
      <c r="K2324" s="103"/>
      <c r="L2324" s="104" t="s">
        <v>488</v>
      </c>
      <c r="M2324" s="105">
        <v>0</v>
      </c>
      <c r="N2324" s="106">
        <v>8313.42</v>
      </c>
      <c r="O2324" s="103">
        <v>88480</v>
      </c>
      <c r="P2324" s="101">
        <v>44060</v>
      </c>
      <c r="Q2324" s="103" t="s">
        <v>1117</v>
      </c>
      <c r="R2324" s="106">
        <v>8313.42</v>
      </c>
      <c r="S2324" s="110" t="s">
        <v>650</v>
      </c>
      <c r="T2324" s="104"/>
      <c r="U2324" s="102" t="s">
        <v>11</v>
      </c>
      <c r="V2324" s="102" t="s">
        <v>12</v>
      </c>
      <c r="W2324" s="102" t="s">
        <v>13</v>
      </c>
      <c r="X2324" s="102" t="s">
        <v>14</v>
      </c>
      <c r="Y2324" s="108">
        <v>5800</v>
      </c>
      <c r="Z2324" s="108">
        <v>9381101</v>
      </c>
      <c r="AA2324" s="139">
        <v>5.7816398915084503E-3</v>
      </c>
      <c r="AB2324" s="111" t="s">
        <v>2794</v>
      </c>
    </row>
    <row r="2325" spans="1:28" ht="15" customHeight="1" x14ac:dyDescent="0.25">
      <c r="A2325" s="97" t="s">
        <v>2079</v>
      </c>
      <c r="B2325" s="98">
        <v>2</v>
      </c>
      <c r="C2325" s="99" t="s">
        <v>1565</v>
      </c>
      <c r="D2325" s="99" t="s">
        <v>290</v>
      </c>
      <c r="E2325" s="97" t="s">
        <v>4</v>
      </c>
      <c r="F2325" s="100" t="s">
        <v>284</v>
      </c>
      <c r="G2325" s="99" t="s">
        <v>285</v>
      </c>
      <c r="H2325" s="101">
        <v>43748</v>
      </c>
      <c r="I2325" s="101">
        <v>44117</v>
      </c>
      <c r="J2325" s="102" t="s">
        <v>1051</v>
      </c>
      <c r="K2325" s="103"/>
      <c r="L2325" s="104" t="s">
        <v>488</v>
      </c>
      <c r="M2325" s="105">
        <v>0</v>
      </c>
      <c r="N2325" s="106">
        <v>7852.49</v>
      </c>
      <c r="O2325" s="103">
        <v>89359</v>
      </c>
      <c r="P2325" s="101">
        <v>44117</v>
      </c>
      <c r="Q2325" s="103" t="s">
        <v>1296</v>
      </c>
      <c r="R2325" s="106">
        <v>7852.49</v>
      </c>
      <c r="S2325" s="110" t="s">
        <v>650</v>
      </c>
      <c r="T2325" s="104"/>
      <c r="U2325" s="102" t="s">
        <v>11</v>
      </c>
      <c r="V2325" s="102" t="s">
        <v>12</v>
      </c>
      <c r="W2325" s="102" t="s">
        <v>13</v>
      </c>
      <c r="X2325" s="102" t="s">
        <v>14</v>
      </c>
      <c r="Y2325" s="108">
        <v>5800</v>
      </c>
      <c r="Z2325" s="108">
        <v>9381101</v>
      </c>
      <c r="AA2325" s="139">
        <v>5.4610821336671536E-3</v>
      </c>
      <c r="AB2325" s="111" t="s">
        <v>2794</v>
      </c>
    </row>
    <row r="2326" spans="1:28" ht="15" customHeight="1" x14ac:dyDescent="0.25">
      <c r="A2326" s="97" t="s">
        <v>2079</v>
      </c>
      <c r="B2326" s="98">
        <v>2</v>
      </c>
      <c r="C2326" s="99" t="s">
        <v>1565</v>
      </c>
      <c r="D2326" s="99" t="s">
        <v>290</v>
      </c>
      <c r="E2326" s="97" t="s">
        <v>4</v>
      </c>
      <c r="F2326" s="100" t="s">
        <v>284</v>
      </c>
      <c r="G2326" s="99" t="s">
        <v>285</v>
      </c>
      <c r="H2326" s="101">
        <v>43748</v>
      </c>
      <c r="I2326" s="101">
        <v>44124</v>
      </c>
      <c r="J2326" s="102" t="s">
        <v>1051</v>
      </c>
      <c r="K2326" s="103"/>
      <c r="L2326" s="104" t="s">
        <v>488</v>
      </c>
      <c r="M2326" s="105">
        <v>0</v>
      </c>
      <c r="N2326" s="106">
        <v>7439.86</v>
      </c>
      <c r="O2326" s="103">
        <v>90460</v>
      </c>
      <c r="P2326" s="101">
        <v>44124</v>
      </c>
      <c r="Q2326" s="103" t="s">
        <v>1332</v>
      </c>
      <c r="R2326" s="106">
        <v>7439.86</v>
      </c>
      <c r="S2326" s="110" t="s">
        <v>650</v>
      </c>
      <c r="T2326" s="104"/>
      <c r="U2326" s="102" t="s">
        <v>11</v>
      </c>
      <c r="V2326" s="102" t="s">
        <v>12</v>
      </c>
      <c r="W2326" s="102" t="s">
        <v>13</v>
      </c>
      <c r="X2326" s="102" t="s">
        <v>14</v>
      </c>
      <c r="Y2326" s="108">
        <v>5800</v>
      </c>
      <c r="Z2326" s="108">
        <v>9381101</v>
      </c>
      <c r="AA2326" s="139">
        <v>5.1741150288615338E-3</v>
      </c>
      <c r="AB2326" s="111" t="s">
        <v>2794</v>
      </c>
    </row>
    <row r="2327" spans="1:28" ht="15" customHeight="1" x14ac:dyDescent="0.25">
      <c r="A2327" s="97" t="s">
        <v>2079</v>
      </c>
      <c r="B2327" s="98">
        <v>2</v>
      </c>
      <c r="C2327" s="99" t="s">
        <v>1565</v>
      </c>
      <c r="D2327" s="99" t="s">
        <v>290</v>
      </c>
      <c r="E2327" s="97" t="s">
        <v>4</v>
      </c>
      <c r="F2327" s="100" t="s">
        <v>284</v>
      </c>
      <c r="G2327" s="99" t="s">
        <v>285</v>
      </c>
      <c r="H2327" s="101">
        <v>43748</v>
      </c>
      <c r="I2327" s="101">
        <v>44183</v>
      </c>
      <c r="J2327" s="102" t="s">
        <v>1051</v>
      </c>
      <c r="K2327" s="103"/>
      <c r="L2327" s="104" t="s">
        <v>488</v>
      </c>
      <c r="M2327" s="105">
        <v>0</v>
      </c>
      <c r="N2327" s="106">
        <v>8289.7800000000007</v>
      </c>
      <c r="O2327" s="103">
        <v>91321</v>
      </c>
      <c r="P2327" s="101">
        <v>44183</v>
      </c>
      <c r="Q2327" s="103" t="s">
        <v>1598</v>
      </c>
      <c r="R2327" s="106">
        <v>8289.7800000000007</v>
      </c>
      <c r="S2327" s="110" t="s">
        <v>650</v>
      </c>
      <c r="T2327" s="104"/>
      <c r="U2327" s="102" t="s">
        <v>11</v>
      </c>
      <c r="V2327" s="102" t="s">
        <v>12</v>
      </c>
      <c r="W2327" s="102" t="s">
        <v>13</v>
      </c>
      <c r="X2327" s="102" t="s">
        <v>14</v>
      </c>
      <c r="Y2327" s="108">
        <v>5800</v>
      </c>
      <c r="Z2327" s="108">
        <v>9381101</v>
      </c>
      <c r="AA2327" s="139">
        <v>5.7651992489046533E-3</v>
      </c>
      <c r="AB2327" s="111" t="s">
        <v>2794</v>
      </c>
    </row>
    <row r="2328" spans="1:28" ht="15" customHeight="1" x14ac:dyDescent="0.25">
      <c r="A2328" s="97" t="s">
        <v>2079</v>
      </c>
      <c r="B2328" s="98">
        <v>2</v>
      </c>
      <c r="C2328" s="99" t="s">
        <v>1565</v>
      </c>
      <c r="D2328" s="99" t="s">
        <v>290</v>
      </c>
      <c r="E2328" s="97" t="s">
        <v>4</v>
      </c>
      <c r="F2328" s="100" t="s">
        <v>284</v>
      </c>
      <c r="G2328" s="99" t="s">
        <v>285</v>
      </c>
      <c r="H2328" s="101">
        <v>43748</v>
      </c>
      <c r="I2328" s="101">
        <v>44183</v>
      </c>
      <c r="J2328" s="102" t="s">
        <v>1051</v>
      </c>
      <c r="K2328" s="103"/>
      <c r="L2328" s="104" t="s">
        <v>488</v>
      </c>
      <c r="M2328" s="105">
        <v>0</v>
      </c>
      <c r="N2328" s="106">
        <v>7166.87</v>
      </c>
      <c r="O2328" s="103">
        <v>91964</v>
      </c>
      <c r="P2328" s="101">
        <v>44183</v>
      </c>
      <c r="Q2328" s="103" t="s">
        <v>1598</v>
      </c>
      <c r="R2328" s="106">
        <v>7166.87</v>
      </c>
      <c r="S2328" s="110" t="s">
        <v>650</v>
      </c>
      <c r="T2328" s="104"/>
      <c r="U2328" s="102" t="s">
        <v>11</v>
      </c>
      <c r="V2328" s="102" t="s">
        <v>12</v>
      </c>
      <c r="W2328" s="102" t="s">
        <v>13</v>
      </c>
      <c r="X2328" s="102" t="s">
        <v>14</v>
      </c>
      <c r="Y2328" s="108">
        <v>5800</v>
      </c>
      <c r="Z2328" s="108">
        <v>9381101</v>
      </c>
      <c r="AA2328" s="139">
        <v>4.9842617706377353E-3</v>
      </c>
      <c r="AB2328" s="111" t="s">
        <v>2794</v>
      </c>
    </row>
    <row r="2329" spans="1:28" ht="15" customHeight="1" x14ac:dyDescent="0.25">
      <c r="A2329" s="97" t="s">
        <v>2079</v>
      </c>
      <c r="B2329" s="98">
        <v>2</v>
      </c>
      <c r="C2329" s="99" t="s">
        <v>1565</v>
      </c>
      <c r="D2329" s="99" t="s">
        <v>290</v>
      </c>
      <c r="E2329" s="97" t="s">
        <v>4</v>
      </c>
      <c r="F2329" s="100" t="s">
        <v>284</v>
      </c>
      <c r="G2329" s="99" t="s">
        <v>285</v>
      </c>
      <c r="H2329" s="101">
        <v>43748</v>
      </c>
      <c r="I2329" s="101">
        <v>44235</v>
      </c>
      <c r="J2329" s="102" t="s">
        <v>1051</v>
      </c>
      <c r="K2329" s="103"/>
      <c r="L2329" s="104" t="s">
        <v>488</v>
      </c>
      <c r="M2329" s="105">
        <v>0</v>
      </c>
      <c r="N2329" s="106">
        <v>7664.02</v>
      </c>
      <c r="O2329" s="103">
        <v>92821</v>
      </c>
      <c r="P2329" s="101">
        <v>44235</v>
      </c>
      <c r="Q2329" s="103" t="s">
        <v>1724</v>
      </c>
      <c r="R2329" s="106">
        <v>7664.02</v>
      </c>
      <c r="S2329" s="110" t="s">
        <v>650</v>
      </c>
      <c r="T2329" s="104"/>
      <c r="U2329" s="102" t="s">
        <v>11</v>
      </c>
      <c r="V2329" s="102" t="s">
        <v>12</v>
      </c>
      <c r="W2329" s="102" t="s">
        <v>13</v>
      </c>
      <c r="X2329" s="102" t="s">
        <v>14</v>
      </c>
      <c r="Y2329" s="108">
        <v>5800</v>
      </c>
      <c r="Z2329" s="108">
        <v>9381101</v>
      </c>
      <c r="AA2329" s="139">
        <v>5.3300090409625148E-3</v>
      </c>
      <c r="AB2329" s="111" t="s">
        <v>2794</v>
      </c>
    </row>
    <row r="2330" spans="1:28" ht="15" customHeight="1" x14ac:dyDescent="0.25">
      <c r="A2330" s="97" t="s">
        <v>2079</v>
      </c>
      <c r="B2330" s="98">
        <v>2</v>
      </c>
      <c r="C2330" s="99" t="s">
        <v>1565</v>
      </c>
      <c r="D2330" s="99" t="s">
        <v>290</v>
      </c>
      <c r="E2330" s="97" t="s">
        <v>4</v>
      </c>
      <c r="F2330" s="100" t="s">
        <v>284</v>
      </c>
      <c r="G2330" s="99" t="s">
        <v>285</v>
      </c>
      <c r="H2330" s="101">
        <v>43748</v>
      </c>
      <c r="I2330" s="101">
        <v>44291</v>
      </c>
      <c r="J2330" s="102" t="s">
        <v>1051</v>
      </c>
      <c r="K2330" s="103"/>
      <c r="L2330" s="104" t="s">
        <v>488</v>
      </c>
      <c r="M2330" s="105">
        <v>0</v>
      </c>
      <c r="N2330" s="106">
        <v>5637.64</v>
      </c>
      <c r="O2330" s="103">
        <v>94011</v>
      </c>
      <c r="P2330" s="101">
        <v>44291</v>
      </c>
      <c r="Q2330" s="103" t="s">
        <v>2298</v>
      </c>
      <c r="R2330" s="106">
        <v>5637.64</v>
      </c>
      <c r="S2330" s="110" t="s">
        <v>650</v>
      </c>
      <c r="T2330" s="104"/>
      <c r="U2330" s="102" t="s">
        <v>11</v>
      </c>
      <c r="V2330" s="102" t="s">
        <v>12</v>
      </c>
      <c r="W2330" s="102" t="s">
        <v>13</v>
      </c>
      <c r="X2330" s="102" t="s">
        <v>14</v>
      </c>
      <c r="Y2330" s="108">
        <v>5800</v>
      </c>
      <c r="Z2330" s="108">
        <v>9381101</v>
      </c>
      <c r="AA2330" s="139">
        <v>3.9207455316781423E-3</v>
      </c>
      <c r="AB2330" s="111" t="s">
        <v>2794</v>
      </c>
    </row>
    <row r="2331" spans="1:28" ht="15" customHeight="1" x14ac:dyDescent="0.25">
      <c r="A2331" s="97" t="s">
        <v>2079</v>
      </c>
      <c r="B2331" s="98">
        <v>2</v>
      </c>
      <c r="C2331" s="99" t="s">
        <v>1565</v>
      </c>
      <c r="D2331" s="99" t="s">
        <v>290</v>
      </c>
      <c r="E2331" s="97" t="s">
        <v>4</v>
      </c>
      <c r="F2331" s="100" t="s">
        <v>284</v>
      </c>
      <c r="G2331" s="99" t="s">
        <v>285</v>
      </c>
      <c r="H2331" s="101">
        <v>43748</v>
      </c>
      <c r="I2331" s="101">
        <v>44302</v>
      </c>
      <c r="J2331" s="102" t="s">
        <v>1051</v>
      </c>
      <c r="K2331" s="103"/>
      <c r="L2331" s="104" t="s">
        <v>488</v>
      </c>
      <c r="M2331" s="105">
        <v>0</v>
      </c>
      <c r="N2331" s="106">
        <v>4774.0600000000004</v>
      </c>
      <c r="O2331" s="103">
        <v>94918</v>
      </c>
      <c r="P2331" s="101">
        <v>44302</v>
      </c>
      <c r="Q2331" s="103" t="s">
        <v>2321</v>
      </c>
      <c r="R2331" s="106">
        <v>4774.0600000000004</v>
      </c>
      <c r="S2331" s="110" t="s">
        <v>650</v>
      </c>
      <c r="T2331" s="104"/>
      <c r="U2331" s="102" t="s">
        <v>11</v>
      </c>
      <c r="V2331" s="102" t="s">
        <v>12</v>
      </c>
      <c r="W2331" s="102" t="s">
        <v>13</v>
      </c>
      <c r="X2331" s="102" t="s">
        <v>14</v>
      </c>
      <c r="Y2331" s="108">
        <v>5800</v>
      </c>
      <c r="Z2331" s="108">
        <v>9381101</v>
      </c>
      <c r="AA2331" s="139">
        <v>3.3201613464079564E-3</v>
      </c>
      <c r="AB2331" s="111" t="s">
        <v>2794</v>
      </c>
    </row>
    <row r="2332" spans="1:28" ht="15" customHeight="1" x14ac:dyDescent="0.25">
      <c r="A2332" s="97" t="s">
        <v>2079</v>
      </c>
      <c r="B2332" s="98">
        <v>2</v>
      </c>
      <c r="C2332" s="99" t="s">
        <v>1565</v>
      </c>
      <c r="D2332" s="99" t="s">
        <v>290</v>
      </c>
      <c r="E2332" s="97" t="s">
        <v>4</v>
      </c>
      <c r="F2332" s="100" t="s">
        <v>284</v>
      </c>
      <c r="G2332" s="99" t="s">
        <v>285</v>
      </c>
      <c r="H2332" s="101">
        <v>43748</v>
      </c>
      <c r="I2332" s="101">
        <v>44341</v>
      </c>
      <c r="J2332" s="102" t="s">
        <v>1051</v>
      </c>
      <c r="K2332" s="103"/>
      <c r="L2332" s="104" t="s">
        <v>488</v>
      </c>
      <c r="M2332" s="105">
        <v>0</v>
      </c>
      <c r="N2332" s="106">
        <v>5098.5</v>
      </c>
      <c r="O2332" s="103">
        <v>95700</v>
      </c>
      <c r="P2332" s="101">
        <v>44341</v>
      </c>
      <c r="Q2332" s="103" t="s">
        <v>2561</v>
      </c>
      <c r="R2332" s="106">
        <v>5098.5</v>
      </c>
      <c r="S2332" s="110" t="s">
        <v>650</v>
      </c>
      <c r="T2332" s="104"/>
      <c r="U2332" s="102" t="s">
        <v>11</v>
      </c>
      <c r="V2332" s="102" t="s">
        <v>12</v>
      </c>
      <c r="W2332" s="102" t="s">
        <v>13</v>
      </c>
      <c r="X2332" s="102" t="s">
        <v>14</v>
      </c>
      <c r="Y2332" s="108">
        <v>5800</v>
      </c>
      <c r="Z2332" s="108">
        <v>9381101</v>
      </c>
      <c r="AA2332" s="139">
        <v>3.5457959524306279E-3</v>
      </c>
      <c r="AB2332" s="111" t="s">
        <v>2794</v>
      </c>
    </row>
    <row r="2333" spans="1:28" ht="15" customHeight="1" x14ac:dyDescent="0.25">
      <c r="A2333" s="97" t="s">
        <v>2079</v>
      </c>
      <c r="B2333" s="98">
        <v>2</v>
      </c>
      <c r="C2333" s="99" t="s">
        <v>1565</v>
      </c>
      <c r="D2333" s="99" t="s">
        <v>290</v>
      </c>
      <c r="E2333" s="97" t="s">
        <v>4</v>
      </c>
      <c r="F2333" s="100" t="s">
        <v>284</v>
      </c>
      <c r="G2333" s="99" t="s">
        <v>285</v>
      </c>
      <c r="H2333" s="101">
        <v>43748</v>
      </c>
      <c r="I2333" s="101">
        <v>44341</v>
      </c>
      <c r="J2333" s="102" t="s">
        <v>1051</v>
      </c>
      <c r="K2333" s="103"/>
      <c r="L2333" s="104" t="s">
        <v>488</v>
      </c>
      <c r="M2333" s="105">
        <v>0</v>
      </c>
      <c r="N2333" s="106">
        <v>2956.63</v>
      </c>
      <c r="O2333" s="103">
        <v>96936</v>
      </c>
      <c r="P2333" s="101">
        <v>44341</v>
      </c>
      <c r="Q2333" s="103" t="s">
        <v>2561</v>
      </c>
      <c r="R2333" s="106">
        <v>2956.63</v>
      </c>
      <c r="S2333" s="110" t="s">
        <v>650</v>
      </c>
      <c r="T2333" s="104"/>
      <c r="U2333" s="102" t="s">
        <v>11</v>
      </c>
      <c r="V2333" s="102" t="s">
        <v>12</v>
      </c>
      <c r="W2333" s="102" t="s">
        <v>13</v>
      </c>
      <c r="X2333" s="102" t="s">
        <v>14</v>
      </c>
      <c r="Y2333" s="108">
        <v>5800</v>
      </c>
      <c r="Z2333" s="108">
        <v>9381101</v>
      </c>
      <c r="AA2333" s="139">
        <v>2.0562139230822728E-3</v>
      </c>
      <c r="AB2333" s="111" t="s">
        <v>2794</v>
      </c>
    </row>
    <row r="2334" spans="1:28" ht="15" customHeight="1" x14ac:dyDescent="0.25">
      <c r="A2334" s="97" t="s">
        <v>2079</v>
      </c>
      <c r="B2334" s="98">
        <v>2</v>
      </c>
      <c r="C2334" s="111" t="s">
        <v>1565</v>
      </c>
      <c r="D2334" s="99" t="s">
        <v>290</v>
      </c>
      <c r="E2334" s="97" t="s">
        <v>4</v>
      </c>
      <c r="F2334" s="100" t="s">
        <v>284</v>
      </c>
      <c r="G2334" s="111" t="s">
        <v>285</v>
      </c>
      <c r="H2334" s="101">
        <v>43748</v>
      </c>
      <c r="I2334" s="101">
        <v>44369</v>
      </c>
      <c r="J2334" s="102" t="s">
        <v>1051</v>
      </c>
      <c r="K2334" s="103"/>
      <c r="L2334" s="104" t="s">
        <v>488</v>
      </c>
      <c r="M2334" s="105">
        <v>0</v>
      </c>
      <c r="N2334" s="106">
        <v>480</v>
      </c>
      <c r="O2334" s="103" t="s">
        <v>2681</v>
      </c>
      <c r="P2334" s="101">
        <v>44369</v>
      </c>
      <c r="Q2334" s="103" t="s">
        <v>2682</v>
      </c>
      <c r="R2334" s="106">
        <v>480</v>
      </c>
      <c r="S2334" s="102" t="s">
        <v>650</v>
      </c>
      <c r="T2334" s="104"/>
      <c r="U2334" s="102" t="s">
        <v>11</v>
      </c>
      <c r="V2334" s="102" t="s">
        <v>12</v>
      </c>
      <c r="W2334" s="102" t="s">
        <v>13</v>
      </c>
      <c r="X2334" s="102" t="s">
        <v>14</v>
      </c>
      <c r="Y2334" s="108">
        <v>5800</v>
      </c>
      <c r="Z2334" s="108">
        <v>9381101</v>
      </c>
      <c r="AA2334" s="138">
        <v>3.338201543918214E-4</v>
      </c>
      <c r="AB2334" s="111" t="s">
        <v>2794</v>
      </c>
    </row>
    <row r="2335" spans="1:28" ht="15" customHeight="1" x14ac:dyDescent="0.25">
      <c r="A2335" s="97" t="s">
        <v>2079</v>
      </c>
      <c r="B2335" s="98">
        <v>2</v>
      </c>
      <c r="C2335" s="99" t="s">
        <v>1565</v>
      </c>
      <c r="D2335" s="99" t="s">
        <v>290</v>
      </c>
      <c r="E2335" s="97" t="s">
        <v>4</v>
      </c>
      <c r="F2335" s="100" t="s">
        <v>284</v>
      </c>
      <c r="G2335" s="99" t="s">
        <v>285</v>
      </c>
      <c r="H2335" s="101">
        <v>43748</v>
      </c>
      <c r="I2335" s="101">
        <v>44635</v>
      </c>
      <c r="J2335" s="102" t="s">
        <v>2726</v>
      </c>
      <c r="K2335" s="103"/>
      <c r="L2335" s="104" t="s">
        <v>488</v>
      </c>
      <c r="M2335" s="105">
        <v>0</v>
      </c>
      <c r="N2335" s="106">
        <v>5583.09</v>
      </c>
      <c r="O2335" s="103">
        <v>108239</v>
      </c>
      <c r="P2335" s="101">
        <v>44635</v>
      </c>
      <c r="Q2335" s="103" t="s">
        <v>3236</v>
      </c>
      <c r="R2335" s="106">
        <v>5583.09</v>
      </c>
      <c r="S2335" s="110" t="s">
        <v>650</v>
      </c>
      <c r="T2335" s="104"/>
      <c r="U2335" s="102" t="s">
        <v>11</v>
      </c>
      <c r="V2335" s="102" t="s">
        <v>12</v>
      </c>
      <c r="W2335" s="102" t="s">
        <v>13</v>
      </c>
      <c r="X2335" s="102" t="s">
        <v>14</v>
      </c>
      <c r="Y2335" s="108">
        <v>5800</v>
      </c>
      <c r="Z2335" s="108">
        <v>9381101</v>
      </c>
      <c r="AA2335" s="139">
        <v>3.8828082620488212E-3</v>
      </c>
      <c r="AB2335" s="99" t="s">
        <v>2794</v>
      </c>
    </row>
    <row r="2336" spans="1:28" ht="15" customHeight="1" x14ac:dyDescent="0.25">
      <c r="A2336" s="97" t="s">
        <v>2079</v>
      </c>
      <c r="B2336" s="98">
        <v>2</v>
      </c>
      <c r="C2336" s="99" t="s">
        <v>1565</v>
      </c>
      <c r="D2336" s="99" t="s">
        <v>290</v>
      </c>
      <c r="E2336" s="97" t="s">
        <v>4</v>
      </c>
      <c r="F2336" s="100" t="s">
        <v>284</v>
      </c>
      <c r="G2336" s="99" t="s">
        <v>285</v>
      </c>
      <c r="H2336" s="101">
        <v>43748</v>
      </c>
      <c r="I2336" s="101">
        <v>44844</v>
      </c>
      <c r="J2336" s="102" t="s">
        <v>2726</v>
      </c>
      <c r="K2336" s="103" t="s">
        <v>287</v>
      </c>
      <c r="L2336" s="104" t="s">
        <v>488</v>
      </c>
      <c r="M2336" s="105">
        <v>14709.389999999985</v>
      </c>
      <c r="N2336" s="106">
        <v>14709.389999999985</v>
      </c>
      <c r="O2336" s="103"/>
      <c r="P2336" s="101"/>
      <c r="Q2336" s="103"/>
      <c r="R2336" s="106">
        <v>0</v>
      </c>
      <c r="S2336" s="110" t="s">
        <v>650</v>
      </c>
      <c r="T2336" s="104"/>
      <c r="U2336" s="102" t="s">
        <v>11</v>
      </c>
      <c r="V2336" s="102" t="s">
        <v>12</v>
      </c>
      <c r="W2336" s="102" t="s">
        <v>13</v>
      </c>
      <c r="X2336" s="102" t="s">
        <v>14</v>
      </c>
      <c r="Y2336" s="108">
        <v>5800</v>
      </c>
      <c r="Z2336" s="108">
        <v>9381101</v>
      </c>
      <c r="AA2336" s="139">
        <v>0</v>
      </c>
      <c r="AB2336" s="111" t="s">
        <v>2794</v>
      </c>
    </row>
    <row r="2337" spans="1:28" ht="15" customHeight="1" x14ac:dyDescent="0.25">
      <c r="A2337" s="97" t="s">
        <v>2089</v>
      </c>
      <c r="B2337" s="98">
        <v>2</v>
      </c>
      <c r="C2337" s="99" t="s">
        <v>1562</v>
      </c>
      <c r="D2337" s="99" t="s">
        <v>290</v>
      </c>
      <c r="E2337" s="97" t="s">
        <v>4</v>
      </c>
      <c r="F2337" s="100" t="s">
        <v>2514</v>
      </c>
      <c r="G2337" s="99" t="s">
        <v>2757</v>
      </c>
      <c r="H2337" s="101">
        <v>44328</v>
      </c>
      <c r="I2337" s="101">
        <v>44435</v>
      </c>
      <c r="J2337" s="102" t="s">
        <v>2726</v>
      </c>
      <c r="K2337" s="103" t="s">
        <v>2515</v>
      </c>
      <c r="L2337" s="104" t="s">
        <v>2557</v>
      </c>
      <c r="M2337" s="105">
        <v>0</v>
      </c>
      <c r="N2337" s="106">
        <v>9695.44</v>
      </c>
      <c r="O2337" s="103">
        <v>10513843591</v>
      </c>
      <c r="P2337" s="101">
        <v>44435</v>
      </c>
      <c r="Q2337" s="103" t="s">
        <v>2918</v>
      </c>
      <c r="R2337" s="106">
        <v>9695.44</v>
      </c>
      <c r="S2337" s="110" t="s">
        <v>650</v>
      </c>
      <c r="T2337" s="104"/>
      <c r="U2337" s="102" t="s">
        <v>11</v>
      </c>
      <c r="V2337" s="102" t="s">
        <v>12</v>
      </c>
      <c r="W2337" s="102" t="s">
        <v>13</v>
      </c>
      <c r="X2337" s="102" t="s">
        <v>14</v>
      </c>
      <c r="Y2337" s="108">
        <v>4400</v>
      </c>
      <c r="Z2337" s="108">
        <v>9381101</v>
      </c>
      <c r="AA2337" s="139">
        <v>0.13333333333333333</v>
      </c>
      <c r="AB2337" s="111" t="s">
        <v>2922</v>
      </c>
    </row>
    <row r="2338" spans="1:28" ht="15" customHeight="1" x14ac:dyDescent="0.25">
      <c r="A2338" s="97" t="s">
        <v>2082</v>
      </c>
      <c r="B2338" s="98">
        <v>2</v>
      </c>
      <c r="C2338" s="97" t="s">
        <v>1655</v>
      </c>
      <c r="D2338" s="97" t="s">
        <v>290</v>
      </c>
      <c r="E2338" s="97" t="s">
        <v>4</v>
      </c>
      <c r="F2338" s="97" t="s">
        <v>418</v>
      </c>
      <c r="G2338" s="99" t="s">
        <v>3138</v>
      </c>
      <c r="H2338" s="101">
        <v>43571</v>
      </c>
      <c r="I2338" s="101">
        <v>43573</v>
      </c>
      <c r="J2338" s="102" t="s">
        <v>269</v>
      </c>
      <c r="K2338" s="103"/>
      <c r="L2338" s="97" t="s">
        <v>420</v>
      </c>
      <c r="M2338" s="105">
        <v>0</v>
      </c>
      <c r="N2338" s="114">
        <v>9500</v>
      </c>
      <c r="O2338" s="103" t="s">
        <v>271</v>
      </c>
      <c r="P2338" s="101">
        <v>43573</v>
      </c>
      <c r="Q2338" s="103">
        <v>25237048</v>
      </c>
      <c r="R2338" s="114">
        <v>9500</v>
      </c>
      <c r="S2338" s="110" t="s">
        <v>650</v>
      </c>
      <c r="T2338" s="103"/>
      <c r="U2338" s="102" t="s">
        <v>11</v>
      </c>
      <c r="V2338" s="102" t="s">
        <v>12</v>
      </c>
      <c r="W2338" s="102" t="s">
        <v>13</v>
      </c>
      <c r="X2338" s="102" t="s">
        <v>14</v>
      </c>
      <c r="Y2338" s="113">
        <v>6230</v>
      </c>
      <c r="Z2338" s="113">
        <v>9381101</v>
      </c>
      <c r="AA2338" s="139">
        <v>1</v>
      </c>
      <c r="AB2338" s="115" t="s">
        <v>992</v>
      </c>
    </row>
    <row r="2339" spans="1:28" ht="15" customHeight="1" x14ac:dyDescent="0.25">
      <c r="A2339" s="97" t="s">
        <v>2082</v>
      </c>
      <c r="B2339" s="98">
        <v>2</v>
      </c>
      <c r="C2339" s="97" t="s">
        <v>1655</v>
      </c>
      <c r="D2339" s="97" t="s">
        <v>290</v>
      </c>
      <c r="E2339" s="97" t="s">
        <v>4</v>
      </c>
      <c r="F2339" s="97" t="s">
        <v>418</v>
      </c>
      <c r="G2339" s="99" t="s">
        <v>3138</v>
      </c>
      <c r="H2339" s="101">
        <v>44272</v>
      </c>
      <c r="I2339" s="101">
        <v>44321</v>
      </c>
      <c r="J2339" s="102" t="s">
        <v>1051</v>
      </c>
      <c r="K2339" s="103" t="s">
        <v>2385</v>
      </c>
      <c r="L2339" s="97" t="s">
        <v>2392</v>
      </c>
      <c r="M2339" s="105">
        <v>0</v>
      </c>
      <c r="N2339" s="106">
        <v>800</v>
      </c>
      <c r="O2339" s="103" t="s">
        <v>271</v>
      </c>
      <c r="P2339" s="101">
        <v>44321</v>
      </c>
      <c r="Q2339" s="103" t="s">
        <v>2457</v>
      </c>
      <c r="R2339" s="106">
        <v>800</v>
      </c>
      <c r="S2339" s="110" t="s">
        <v>2381</v>
      </c>
      <c r="T2339" s="104" t="s">
        <v>2390</v>
      </c>
      <c r="U2339" s="102" t="s">
        <v>11</v>
      </c>
      <c r="V2339" s="102" t="s">
        <v>12</v>
      </c>
      <c r="W2339" s="102" t="s">
        <v>13</v>
      </c>
      <c r="X2339" s="102" t="s">
        <v>14</v>
      </c>
      <c r="Y2339" s="113">
        <v>6230</v>
      </c>
      <c r="Z2339" s="108">
        <v>9381101</v>
      </c>
      <c r="AA2339" s="139">
        <v>1</v>
      </c>
      <c r="AB2339" s="115" t="s">
        <v>2386</v>
      </c>
    </row>
    <row r="2340" spans="1:28" ht="15" customHeight="1" x14ac:dyDescent="0.25">
      <c r="A2340" s="97" t="s">
        <v>2082</v>
      </c>
      <c r="B2340" s="98">
        <v>2</v>
      </c>
      <c r="C2340" s="99" t="s">
        <v>1655</v>
      </c>
      <c r="D2340" s="99" t="s">
        <v>290</v>
      </c>
      <c r="E2340" s="97" t="s">
        <v>4</v>
      </c>
      <c r="F2340" s="97" t="s">
        <v>418</v>
      </c>
      <c r="G2340" s="99" t="s">
        <v>3138</v>
      </c>
      <c r="H2340" s="101">
        <v>44580</v>
      </c>
      <c r="I2340" s="101">
        <v>44589</v>
      </c>
      <c r="J2340" s="102" t="s">
        <v>2726</v>
      </c>
      <c r="K2340" s="103" t="s">
        <v>3120</v>
      </c>
      <c r="L2340" s="104" t="s">
        <v>3151</v>
      </c>
      <c r="M2340" s="105">
        <v>0</v>
      </c>
      <c r="N2340" s="106">
        <v>12085.87</v>
      </c>
      <c r="O2340" s="103">
        <v>12959</v>
      </c>
      <c r="P2340" s="101">
        <v>44589</v>
      </c>
      <c r="Q2340" s="103" t="s">
        <v>3152</v>
      </c>
      <c r="R2340" s="106">
        <v>12085.87</v>
      </c>
      <c r="S2340" s="110" t="s">
        <v>650</v>
      </c>
      <c r="T2340" s="104"/>
      <c r="U2340" s="102" t="s">
        <v>11</v>
      </c>
      <c r="V2340" s="102" t="s">
        <v>12</v>
      </c>
      <c r="W2340" s="102" t="s">
        <v>13</v>
      </c>
      <c r="X2340" s="102" t="s">
        <v>14</v>
      </c>
      <c r="Y2340" s="108">
        <v>6230</v>
      </c>
      <c r="Z2340" s="108">
        <v>9381101</v>
      </c>
      <c r="AA2340" s="139">
        <v>1</v>
      </c>
      <c r="AB2340" s="111" t="s">
        <v>3121</v>
      </c>
    </row>
    <row r="2341" spans="1:28" ht="15" customHeight="1" x14ac:dyDescent="0.25">
      <c r="A2341" s="97" t="s">
        <v>2086</v>
      </c>
      <c r="B2341" s="98">
        <v>2</v>
      </c>
      <c r="C2341" s="99" t="s">
        <v>1656</v>
      </c>
      <c r="D2341" s="97" t="s">
        <v>290</v>
      </c>
      <c r="E2341" s="97" t="s">
        <v>4</v>
      </c>
      <c r="F2341" s="97" t="s">
        <v>1552</v>
      </c>
      <c r="G2341" s="99" t="s">
        <v>2658</v>
      </c>
      <c r="H2341" s="101">
        <v>44179</v>
      </c>
      <c r="I2341" s="101">
        <v>44235</v>
      </c>
      <c r="J2341" s="102" t="s">
        <v>1051</v>
      </c>
      <c r="K2341" s="103" t="s">
        <v>1553</v>
      </c>
      <c r="L2341" s="99" t="s">
        <v>1557</v>
      </c>
      <c r="M2341" s="105">
        <v>0</v>
      </c>
      <c r="N2341" s="114">
        <v>246.8</v>
      </c>
      <c r="O2341" s="103">
        <v>9319230223</v>
      </c>
      <c r="P2341" s="101">
        <v>44235</v>
      </c>
      <c r="Q2341" s="103" t="s">
        <v>1725</v>
      </c>
      <c r="R2341" s="106">
        <v>246.8</v>
      </c>
      <c r="S2341" s="98" t="s">
        <v>650</v>
      </c>
      <c r="T2341" s="103"/>
      <c r="U2341" s="102" t="s">
        <v>11</v>
      </c>
      <c r="V2341" s="102" t="s">
        <v>12</v>
      </c>
      <c r="W2341" s="102" t="s">
        <v>1440</v>
      </c>
      <c r="X2341" s="102" t="s">
        <v>1441</v>
      </c>
      <c r="Y2341" s="113">
        <v>4300</v>
      </c>
      <c r="Z2341" s="113">
        <v>9381101</v>
      </c>
      <c r="AA2341" s="139">
        <v>0.33331532602236508</v>
      </c>
      <c r="AB2341" s="115" t="s">
        <v>1556</v>
      </c>
    </row>
    <row r="2342" spans="1:28" ht="15" customHeight="1" x14ac:dyDescent="0.25">
      <c r="A2342" s="97" t="s">
        <v>2089</v>
      </c>
      <c r="B2342" s="98">
        <v>2</v>
      </c>
      <c r="C2342" s="97" t="s">
        <v>1562</v>
      </c>
      <c r="D2342" s="97" t="s">
        <v>290</v>
      </c>
      <c r="E2342" s="97" t="s">
        <v>4</v>
      </c>
      <c r="F2342" s="97" t="s">
        <v>1451</v>
      </c>
      <c r="G2342" s="99" t="s">
        <v>1445</v>
      </c>
      <c r="H2342" s="101">
        <v>44165</v>
      </c>
      <c r="I2342" s="101">
        <v>44302</v>
      </c>
      <c r="J2342" s="102" t="s">
        <v>1051</v>
      </c>
      <c r="K2342" s="103"/>
      <c r="L2342" s="97" t="s">
        <v>1458</v>
      </c>
      <c r="M2342" s="105">
        <v>0</v>
      </c>
      <c r="N2342" s="106">
        <v>507.43</v>
      </c>
      <c r="O2342" s="103">
        <v>34750</v>
      </c>
      <c r="P2342" s="101">
        <v>44302</v>
      </c>
      <c r="Q2342" s="103" t="s">
        <v>2322</v>
      </c>
      <c r="R2342" s="105">
        <v>507.43</v>
      </c>
      <c r="S2342" s="110" t="s">
        <v>650</v>
      </c>
      <c r="T2342" s="104"/>
      <c r="U2342" s="102" t="s">
        <v>11</v>
      </c>
      <c r="V2342" s="102" t="s">
        <v>12</v>
      </c>
      <c r="W2342" s="102" t="s">
        <v>1440</v>
      </c>
      <c r="X2342" s="102" t="s">
        <v>1441</v>
      </c>
      <c r="Y2342" s="113">
        <v>4300</v>
      </c>
      <c r="Z2342" s="108">
        <v>9381101</v>
      </c>
      <c r="AA2342" s="139">
        <v>0.24524544843818719</v>
      </c>
      <c r="AB2342" s="115" t="s">
        <v>1447</v>
      </c>
    </row>
    <row r="2343" spans="1:28" ht="15" customHeight="1" x14ac:dyDescent="0.25">
      <c r="A2343" s="97" t="s">
        <v>2089</v>
      </c>
      <c r="B2343" s="98">
        <v>2</v>
      </c>
      <c r="C2343" s="99" t="s">
        <v>1562</v>
      </c>
      <c r="D2343" s="99" t="s">
        <v>290</v>
      </c>
      <c r="E2343" s="97" t="s">
        <v>4</v>
      </c>
      <c r="F2343" s="100" t="s">
        <v>1451</v>
      </c>
      <c r="G2343" s="99" t="s">
        <v>1445</v>
      </c>
      <c r="H2343" s="101">
        <v>44165</v>
      </c>
      <c r="I2343" s="101">
        <v>44302</v>
      </c>
      <c r="J2343" s="102" t="s">
        <v>1051</v>
      </c>
      <c r="K2343" s="103" t="s">
        <v>1446</v>
      </c>
      <c r="L2343" s="104" t="s">
        <v>1458</v>
      </c>
      <c r="M2343" s="105">
        <v>0</v>
      </c>
      <c r="N2343" s="106">
        <v>603.66</v>
      </c>
      <c r="O2343" s="103">
        <v>34750</v>
      </c>
      <c r="P2343" s="101">
        <v>44302</v>
      </c>
      <c r="Q2343" s="103" t="s">
        <v>2322</v>
      </c>
      <c r="R2343" s="106">
        <v>603.66</v>
      </c>
      <c r="S2343" s="110" t="s">
        <v>650</v>
      </c>
      <c r="T2343" s="104"/>
      <c r="U2343" s="102" t="s">
        <v>11</v>
      </c>
      <c r="V2343" s="102" t="s">
        <v>12</v>
      </c>
      <c r="W2343" s="102" t="s">
        <v>13</v>
      </c>
      <c r="X2343" s="102" t="s">
        <v>14</v>
      </c>
      <c r="Y2343" s="108">
        <v>4400</v>
      </c>
      <c r="Z2343" s="108">
        <v>9381101</v>
      </c>
      <c r="AA2343" s="139">
        <v>0.29175426640954627</v>
      </c>
      <c r="AB2343" s="111" t="s">
        <v>1447</v>
      </c>
    </row>
    <row r="2344" spans="1:28" ht="15" customHeight="1" x14ac:dyDescent="0.25">
      <c r="A2344" s="97" t="s">
        <v>2089</v>
      </c>
      <c r="B2344" s="98">
        <v>2</v>
      </c>
      <c r="C2344" s="99" t="s">
        <v>1562</v>
      </c>
      <c r="D2344" s="99" t="s">
        <v>290</v>
      </c>
      <c r="E2344" s="97" t="s">
        <v>4</v>
      </c>
      <c r="F2344" s="100" t="s">
        <v>1451</v>
      </c>
      <c r="G2344" s="99" t="s">
        <v>1445</v>
      </c>
      <c r="H2344" s="101">
        <v>44165</v>
      </c>
      <c r="I2344" s="101">
        <v>44942</v>
      </c>
      <c r="J2344" s="102" t="s">
        <v>2726</v>
      </c>
      <c r="K2344" s="103" t="s">
        <v>1446</v>
      </c>
      <c r="L2344" s="104" t="s">
        <v>1458</v>
      </c>
      <c r="M2344" s="105">
        <v>957.98</v>
      </c>
      <c r="N2344" s="106">
        <v>957.98</v>
      </c>
      <c r="O2344" s="103"/>
      <c r="P2344" s="101"/>
      <c r="Q2344" s="103"/>
      <c r="R2344" s="106">
        <v>0</v>
      </c>
      <c r="S2344" s="110" t="s">
        <v>650</v>
      </c>
      <c r="T2344" s="104"/>
      <c r="U2344" s="102" t="s">
        <v>11</v>
      </c>
      <c r="V2344" s="102" t="s">
        <v>12</v>
      </c>
      <c r="W2344" s="102" t="s">
        <v>1440</v>
      </c>
      <c r="X2344" s="102" t="s">
        <v>1441</v>
      </c>
      <c r="Y2344" s="108">
        <v>4300</v>
      </c>
      <c r="Z2344" s="108">
        <v>9381101</v>
      </c>
      <c r="AA2344" s="139">
        <v>0</v>
      </c>
      <c r="AB2344" s="111" t="s">
        <v>1447</v>
      </c>
    </row>
    <row r="2345" spans="1:28" ht="15" customHeight="1" x14ac:dyDescent="0.25">
      <c r="A2345" s="97" t="s">
        <v>2080</v>
      </c>
      <c r="B2345" s="98">
        <v>2</v>
      </c>
      <c r="C2345" s="99" t="s">
        <v>318</v>
      </c>
      <c r="D2345" s="99" t="s">
        <v>290</v>
      </c>
      <c r="E2345" s="97" t="s">
        <v>4</v>
      </c>
      <c r="F2345" s="100" t="s">
        <v>658</v>
      </c>
      <c r="G2345" s="99" t="s">
        <v>1038</v>
      </c>
      <c r="H2345" s="101">
        <v>44018</v>
      </c>
      <c r="I2345" s="101">
        <v>44061</v>
      </c>
      <c r="J2345" s="102" t="s">
        <v>6</v>
      </c>
      <c r="K2345" s="103" t="s">
        <v>1039</v>
      </c>
      <c r="L2345" s="104" t="s">
        <v>2162</v>
      </c>
      <c r="M2345" s="105">
        <v>0</v>
      </c>
      <c r="N2345" s="106">
        <v>32000</v>
      </c>
      <c r="O2345" s="103" t="s">
        <v>1141</v>
      </c>
      <c r="P2345" s="101">
        <v>44061</v>
      </c>
      <c r="Q2345" s="103" t="s">
        <v>1140</v>
      </c>
      <c r="R2345" s="106">
        <v>32000</v>
      </c>
      <c r="S2345" s="110" t="s">
        <v>650</v>
      </c>
      <c r="T2345" s="104"/>
      <c r="U2345" s="102" t="s">
        <v>11</v>
      </c>
      <c r="V2345" s="102" t="s">
        <v>12</v>
      </c>
      <c r="W2345" s="102" t="s">
        <v>13</v>
      </c>
      <c r="X2345" s="102" t="s">
        <v>14</v>
      </c>
      <c r="Y2345" s="108">
        <v>6250</v>
      </c>
      <c r="Z2345" s="108">
        <v>9381101</v>
      </c>
      <c r="AA2345" s="139">
        <v>1</v>
      </c>
      <c r="AB2345" s="111" t="s">
        <v>1242</v>
      </c>
    </row>
    <row r="2346" spans="1:28" ht="15" customHeight="1" x14ac:dyDescent="0.25">
      <c r="A2346" s="97" t="s">
        <v>2080</v>
      </c>
      <c r="B2346" s="98">
        <v>2</v>
      </c>
      <c r="C2346" s="97" t="s">
        <v>318</v>
      </c>
      <c r="D2346" s="97" t="s">
        <v>290</v>
      </c>
      <c r="E2346" s="97" t="s">
        <v>4</v>
      </c>
      <c r="F2346" s="100" t="s">
        <v>658</v>
      </c>
      <c r="G2346" s="99" t="s">
        <v>1238</v>
      </c>
      <c r="H2346" s="101">
        <v>44092</v>
      </c>
      <c r="I2346" s="101">
        <v>44279</v>
      </c>
      <c r="J2346" s="102" t="s">
        <v>1051</v>
      </c>
      <c r="K2346" s="103" t="s">
        <v>1251</v>
      </c>
      <c r="L2346" s="104" t="s">
        <v>1273</v>
      </c>
      <c r="M2346" s="105">
        <v>0</v>
      </c>
      <c r="N2346" s="106">
        <v>4250</v>
      </c>
      <c r="O2346" s="103" t="s">
        <v>2251</v>
      </c>
      <c r="P2346" s="101">
        <v>44279</v>
      </c>
      <c r="Q2346" s="103" t="s">
        <v>2252</v>
      </c>
      <c r="R2346" s="106">
        <v>4250</v>
      </c>
      <c r="S2346" s="102" t="s">
        <v>650</v>
      </c>
      <c r="T2346" s="104"/>
      <c r="U2346" s="102" t="s">
        <v>11</v>
      </c>
      <c r="V2346" s="102" t="s">
        <v>12</v>
      </c>
      <c r="W2346" s="102" t="s">
        <v>13</v>
      </c>
      <c r="X2346" s="102" t="s">
        <v>14</v>
      </c>
      <c r="Y2346" s="108">
        <v>6250</v>
      </c>
      <c r="Z2346" s="113">
        <v>9381101</v>
      </c>
      <c r="AA2346" s="139">
        <v>1</v>
      </c>
      <c r="AB2346" s="97" t="s">
        <v>1252</v>
      </c>
    </row>
    <row r="2347" spans="1:28" ht="15" customHeight="1" x14ac:dyDescent="0.25">
      <c r="A2347" s="97" t="s">
        <v>2080</v>
      </c>
      <c r="B2347" s="98">
        <v>2</v>
      </c>
      <c r="C2347" s="99" t="s">
        <v>318</v>
      </c>
      <c r="D2347" s="99" t="s">
        <v>290</v>
      </c>
      <c r="E2347" s="97" t="s">
        <v>4</v>
      </c>
      <c r="F2347" s="100" t="s">
        <v>658</v>
      </c>
      <c r="G2347" s="99" t="s">
        <v>1233</v>
      </c>
      <c r="H2347" s="101">
        <v>44113</v>
      </c>
      <c r="I2347" s="101">
        <v>44155</v>
      </c>
      <c r="J2347" s="102" t="s">
        <v>1051</v>
      </c>
      <c r="K2347" s="103" t="s">
        <v>1290</v>
      </c>
      <c r="L2347" s="104" t="s">
        <v>1392</v>
      </c>
      <c r="M2347" s="105">
        <v>0</v>
      </c>
      <c r="N2347" s="106">
        <v>27500</v>
      </c>
      <c r="O2347" s="103" t="s">
        <v>1435</v>
      </c>
      <c r="P2347" s="101">
        <v>44155</v>
      </c>
      <c r="Q2347" s="103" t="s">
        <v>1433</v>
      </c>
      <c r="R2347" s="106">
        <v>27500</v>
      </c>
      <c r="S2347" s="110" t="s">
        <v>650</v>
      </c>
      <c r="T2347" s="104"/>
      <c r="U2347" s="102" t="s">
        <v>11</v>
      </c>
      <c r="V2347" s="102" t="s">
        <v>12</v>
      </c>
      <c r="W2347" s="102" t="s">
        <v>13</v>
      </c>
      <c r="X2347" s="102" t="s">
        <v>14</v>
      </c>
      <c r="Y2347" s="108">
        <v>6250</v>
      </c>
      <c r="Z2347" s="108">
        <v>9381101</v>
      </c>
      <c r="AA2347" s="139">
        <v>0.23404255319148937</v>
      </c>
      <c r="AB2347" s="99" t="s">
        <v>1400</v>
      </c>
    </row>
    <row r="2348" spans="1:28" ht="15" customHeight="1" x14ac:dyDescent="0.25">
      <c r="A2348" s="97" t="s">
        <v>2086</v>
      </c>
      <c r="B2348" s="98">
        <v>2</v>
      </c>
      <c r="C2348" s="99" t="s">
        <v>1656</v>
      </c>
      <c r="D2348" s="99" t="s">
        <v>290</v>
      </c>
      <c r="E2348" s="97" t="s">
        <v>4</v>
      </c>
      <c r="F2348" s="100" t="s">
        <v>492</v>
      </c>
      <c r="G2348" s="99" t="s">
        <v>140</v>
      </c>
      <c r="H2348" s="101">
        <v>44145</v>
      </c>
      <c r="I2348" s="101">
        <v>44279</v>
      </c>
      <c r="J2348" s="102" t="s">
        <v>1051</v>
      </c>
      <c r="K2348" s="103" t="s">
        <v>1415</v>
      </c>
      <c r="L2348" s="104" t="s">
        <v>1420</v>
      </c>
      <c r="M2348" s="105">
        <v>0</v>
      </c>
      <c r="N2348" s="106">
        <v>9237.1299999999992</v>
      </c>
      <c r="O2348" s="103">
        <v>2902451120</v>
      </c>
      <c r="P2348" s="101">
        <v>44279</v>
      </c>
      <c r="Q2348" s="103" t="s">
        <v>2260</v>
      </c>
      <c r="R2348" s="106">
        <v>9237.1299999999992</v>
      </c>
      <c r="S2348" s="110" t="s">
        <v>650</v>
      </c>
      <c r="T2348" s="104"/>
      <c r="U2348" s="102" t="s">
        <v>11</v>
      </c>
      <c r="V2348" s="102" t="s">
        <v>12</v>
      </c>
      <c r="W2348" s="102" t="s">
        <v>1440</v>
      </c>
      <c r="X2348" s="102" t="s">
        <v>1441</v>
      </c>
      <c r="Y2348" s="108">
        <v>4300</v>
      </c>
      <c r="Z2348" s="108">
        <v>9381101</v>
      </c>
      <c r="AA2348" s="139">
        <v>9.2730640505021E-2</v>
      </c>
      <c r="AB2348" s="99" t="s">
        <v>2908</v>
      </c>
    </row>
    <row r="2349" spans="1:28" ht="15" customHeight="1" x14ac:dyDescent="0.25">
      <c r="A2349" s="97" t="s">
        <v>2086</v>
      </c>
      <c r="B2349" s="98">
        <v>2</v>
      </c>
      <c r="C2349" s="99" t="s">
        <v>1656</v>
      </c>
      <c r="D2349" s="99" t="s">
        <v>290</v>
      </c>
      <c r="E2349" s="97" t="s">
        <v>4</v>
      </c>
      <c r="F2349" s="100" t="s">
        <v>492</v>
      </c>
      <c r="G2349" s="97" t="s">
        <v>140</v>
      </c>
      <c r="H2349" s="101">
        <v>44145</v>
      </c>
      <c r="I2349" s="101">
        <v>44279</v>
      </c>
      <c r="J2349" s="102" t="s">
        <v>1051</v>
      </c>
      <c r="K2349" s="112" t="s">
        <v>1415</v>
      </c>
      <c r="L2349" s="99" t="s">
        <v>1420</v>
      </c>
      <c r="M2349" s="105">
        <v>0</v>
      </c>
      <c r="N2349" s="105">
        <v>9826.74</v>
      </c>
      <c r="O2349" s="103">
        <v>2979801120</v>
      </c>
      <c r="P2349" s="101">
        <v>44279</v>
      </c>
      <c r="Q2349" s="103" t="s">
        <v>2260</v>
      </c>
      <c r="R2349" s="106">
        <v>9826.74</v>
      </c>
      <c r="S2349" s="110" t="s">
        <v>650</v>
      </c>
      <c r="T2349" s="104"/>
      <c r="U2349" s="102" t="s">
        <v>11</v>
      </c>
      <c r="V2349" s="102" t="s">
        <v>12</v>
      </c>
      <c r="W2349" s="102" t="s">
        <v>1440</v>
      </c>
      <c r="X2349" s="102" t="s">
        <v>1441</v>
      </c>
      <c r="Y2349" s="108">
        <v>4300</v>
      </c>
      <c r="Z2349" s="113">
        <v>9381101</v>
      </c>
      <c r="AA2349" s="139">
        <v>9.8649677364756161E-2</v>
      </c>
      <c r="AB2349" s="104" t="s">
        <v>2908</v>
      </c>
    </row>
    <row r="2350" spans="1:28" ht="15" customHeight="1" x14ac:dyDescent="0.25">
      <c r="A2350" s="97" t="s">
        <v>2086</v>
      </c>
      <c r="B2350" s="98">
        <v>2</v>
      </c>
      <c r="C2350" s="99" t="s">
        <v>1656</v>
      </c>
      <c r="D2350" s="99" t="s">
        <v>290</v>
      </c>
      <c r="E2350" s="97" t="s">
        <v>4</v>
      </c>
      <c r="F2350" s="100" t="s">
        <v>492</v>
      </c>
      <c r="G2350" s="97" t="s">
        <v>140</v>
      </c>
      <c r="H2350" s="101">
        <v>44145</v>
      </c>
      <c r="I2350" s="101">
        <v>44279</v>
      </c>
      <c r="J2350" s="102" t="s">
        <v>1051</v>
      </c>
      <c r="K2350" s="103" t="s">
        <v>1415</v>
      </c>
      <c r="L2350" s="104" t="s">
        <v>1420</v>
      </c>
      <c r="M2350" s="105">
        <v>0</v>
      </c>
      <c r="N2350" s="106">
        <v>9826.74</v>
      </c>
      <c r="O2350" s="103">
        <v>2979811120</v>
      </c>
      <c r="P2350" s="101">
        <v>44279</v>
      </c>
      <c r="Q2350" s="103" t="s">
        <v>2260</v>
      </c>
      <c r="R2350" s="106">
        <v>9826.74</v>
      </c>
      <c r="S2350" s="110" t="s">
        <v>650</v>
      </c>
      <c r="T2350" s="104"/>
      <c r="U2350" s="102" t="s">
        <v>11</v>
      </c>
      <c r="V2350" s="102" t="s">
        <v>12</v>
      </c>
      <c r="W2350" s="102" t="s">
        <v>1440</v>
      </c>
      <c r="X2350" s="102" t="s">
        <v>1441</v>
      </c>
      <c r="Y2350" s="108">
        <v>4300</v>
      </c>
      <c r="Z2350" s="108">
        <v>9381101</v>
      </c>
      <c r="AA2350" s="139">
        <v>9.8649677364756161E-2</v>
      </c>
      <c r="AB2350" s="104" t="s">
        <v>2908</v>
      </c>
    </row>
    <row r="2351" spans="1:28" ht="15" customHeight="1" x14ac:dyDescent="0.25">
      <c r="A2351" s="97" t="s">
        <v>2086</v>
      </c>
      <c r="B2351" s="98">
        <v>2</v>
      </c>
      <c r="C2351" s="99" t="s">
        <v>1656</v>
      </c>
      <c r="D2351" s="97" t="s">
        <v>290</v>
      </c>
      <c r="E2351" s="97" t="s">
        <v>4</v>
      </c>
      <c r="F2351" s="100" t="s">
        <v>492</v>
      </c>
      <c r="G2351" s="97" t="s">
        <v>140</v>
      </c>
      <c r="H2351" s="101">
        <v>44145</v>
      </c>
      <c r="I2351" s="101">
        <v>44279</v>
      </c>
      <c r="J2351" s="102" t="s">
        <v>1051</v>
      </c>
      <c r="K2351" s="103" t="s">
        <v>1415</v>
      </c>
      <c r="L2351" s="104" t="s">
        <v>1420</v>
      </c>
      <c r="M2351" s="105">
        <v>0</v>
      </c>
      <c r="N2351" s="106">
        <v>9826.74</v>
      </c>
      <c r="O2351" s="103">
        <v>2979821120</v>
      </c>
      <c r="P2351" s="101">
        <v>44279</v>
      </c>
      <c r="Q2351" s="103" t="s">
        <v>2260</v>
      </c>
      <c r="R2351" s="106">
        <v>9826.74</v>
      </c>
      <c r="S2351" s="110" t="s">
        <v>650</v>
      </c>
      <c r="T2351" s="104"/>
      <c r="U2351" s="102" t="s">
        <v>11</v>
      </c>
      <c r="V2351" s="102" t="s">
        <v>12</v>
      </c>
      <c r="W2351" s="102" t="s">
        <v>1440</v>
      </c>
      <c r="X2351" s="102" t="s">
        <v>1441</v>
      </c>
      <c r="Y2351" s="108">
        <v>4300</v>
      </c>
      <c r="Z2351" s="108">
        <v>9381101</v>
      </c>
      <c r="AA2351" s="139">
        <v>9.8649677364756161E-2</v>
      </c>
      <c r="AB2351" s="97" t="s">
        <v>2908</v>
      </c>
    </row>
    <row r="2352" spans="1:28" ht="15" customHeight="1" x14ac:dyDescent="0.25">
      <c r="A2352" s="97" t="s">
        <v>2086</v>
      </c>
      <c r="B2352" s="98">
        <v>2</v>
      </c>
      <c r="C2352" s="99" t="s">
        <v>1656</v>
      </c>
      <c r="D2352" s="97" t="s">
        <v>290</v>
      </c>
      <c r="E2352" s="97" t="s">
        <v>4</v>
      </c>
      <c r="F2352" s="100" t="s">
        <v>492</v>
      </c>
      <c r="G2352" s="97" t="s">
        <v>140</v>
      </c>
      <c r="H2352" s="101">
        <v>44145</v>
      </c>
      <c r="I2352" s="101">
        <v>44279</v>
      </c>
      <c r="J2352" s="102" t="s">
        <v>1051</v>
      </c>
      <c r="K2352" s="103" t="s">
        <v>1415</v>
      </c>
      <c r="L2352" s="104" t="s">
        <v>1420</v>
      </c>
      <c r="M2352" s="105">
        <v>0</v>
      </c>
      <c r="N2352" s="106">
        <v>9826.32</v>
      </c>
      <c r="O2352" s="103">
        <v>2979831120</v>
      </c>
      <c r="P2352" s="101">
        <v>44279</v>
      </c>
      <c r="Q2352" s="103" t="s">
        <v>2260</v>
      </c>
      <c r="R2352" s="106">
        <v>9826.32</v>
      </c>
      <c r="S2352" s="110" t="s">
        <v>650</v>
      </c>
      <c r="T2352" s="104"/>
      <c r="U2352" s="102" t="s">
        <v>11</v>
      </c>
      <c r="V2352" s="102" t="s">
        <v>12</v>
      </c>
      <c r="W2352" s="102" t="s">
        <v>1440</v>
      </c>
      <c r="X2352" s="102" t="s">
        <v>1441</v>
      </c>
      <c r="Y2352" s="108">
        <v>4300</v>
      </c>
      <c r="Z2352" s="108">
        <v>9381101</v>
      </c>
      <c r="AA2352" s="139">
        <v>9.8645461026021924E-2</v>
      </c>
      <c r="AB2352" s="97" t="s">
        <v>2908</v>
      </c>
    </row>
    <row r="2353" spans="1:28" ht="15" customHeight="1" x14ac:dyDescent="0.25">
      <c r="A2353" s="97" t="s">
        <v>2086</v>
      </c>
      <c r="B2353" s="98">
        <v>2</v>
      </c>
      <c r="C2353" s="97" t="s">
        <v>1656</v>
      </c>
      <c r="D2353" s="99" t="s">
        <v>290</v>
      </c>
      <c r="E2353" s="97" t="s">
        <v>4</v>
      </c>
      <c r="F2353" s="100" t="s">
        <v>492</v>
      </c>
      <c r="G2353" s="97" t="s">
        <v>140</v>
      </c>
      <c r="H2353" s="101">
        <v>44145</v>
      </c>
      <c r="I2353" s="101">
        <v>44279</v>
      </c>
      <c r="J2353" s="102" t="s">
        <v>1051</v>
      </c>
      <c r="K2353" s="103" t="s">
        <v>1415</v>
      </c>
      <c r="L2353" s="104" t="s">
        <v>1420</v>
      </c>
      <c r="M2353" s="105">
        <v>0</v>
      </c>
      <c r="N2353" s="106">
        <v>10685.36</v>
      </c>
      <c r="O2353" s="103">
        <v>2902451120</v>
      </c>
      <c r="P2353" s="101">
        <v>44279</v>
      </c>
      <c r="Q2353" s="103" t="s">
        <v>2260</v>
      </c>
      <c r="R2353" s="106">
        <v>10685.36</v>
      </c>
      <c r="S2353" s="110" t="s">
        <v>650</v>
      </c>
      <c r="T2353" s="104"/>
      <c r="U2353" s="102" t="s">
        <v>11</v>
      </c>
      <c r="V2353" s="102" t="s">
        <v>12</v>
      </c>
      <c r="W2353" s="102" t="s">
        <v>13</v>
      </c>
      <c r="X2353" s="102" t="s">
        <v>14</v>
      </c>
      <c r="Y2353" s="108">
        <v>4400</v>
      </c>
      <c r="Z2353" s="108">
        <v>9381101</v>
      </c>
      <c r="AA2353" s="139">
        <v>0.10726927918376501</v>
      </c>
      <c r="AB2353" s="104" t="s">
        <v>2908</v>
      </c>
    </row>
    <row r="2354" spans="1:28" ht="15" customHeight="1" x14ac:dyDescent="0.25">
      <c r="A2354" s="97" t="s">
        <v>2086</v>
      </c>
      <c r="B2354" s="98">
        <v>2</v>
      </c>
      <c r="C2354" s="99" t="s">
        <v>1656</v>
      </c>
      <c r="D2354" s="97" t="s">
        <v>290</v>
      </c>
      <c r="E2354" s="97" t="s">
        <v>4</v>
      </c>
      <c r="F2354" s="103" t="s">
        <v>492</v>
      </c>
      <c r="G2354" s="99" t="s">
        <v>140</v>
      </c>
      <c r="H2354" s="101">
        <v>44145</v>
      </c>
      <c r="I2354" s="101">
        <v>44279</v>
      </c>
      <c r="J2354" s="102" t="s">
        <v>1051</v>
      </c>
      <c r="K2354" s="103" t="s">
        <v>1415</v>
      </c>
      <c r="L2354" s="99" t="s">
        <v>1420</v>
      </c>
      <c r="M2354" s="105">
        <v>0</v>
      </c>
      <c r="N2354" s="105">
        <v>11367.4</v>
      </c>
      <c r="O2354" s="103">
        <v>2979801120</v>
      </c>
      <c r="P2354" s="101">
        <v>44279</v>
      </c>
      <c r="Q2354" s="103" t="s">
        <v>2260</v>
      </c>
      <c r="R2354" s="105">
        <v>11367.4</v>
      </c>
      <c r="S2354" s="110" t="s">
        <v>650</v>
      </c>
      <c r="T2354" s="97"/>
      <c r="U2354" s="102" t="s">
        <v>11</v>
      </c>
      <c r="V2354" s="102" t="s">
        <v>12</v>
      </c>
      <c r="W2354" s="102" t="s">
        <v>13</v>
      </c>
      <c r="X2354" s="102" t="s">
        <v>14</v>
      </c>
      <c r="Y2354" s="113">
        <v>4400</v>
      </c>
      <c r="Z2354" s="113">
        <v>9381101</v>
      </c>
      <c r="AA2354" s="139">
        <v>0.11411621173208299</v>
      </c>
      <c r="AB2354" s="99" t="s">
        <v>2908</v>
      </c>
    </row>
    <row r="2355" spans="1:28" ht="15" customHeight="1" x14ac:dyDescent="0.25">
      <c r="A2355" s="97" t="s">
        <v>2086</v>
      </c>
      <c r="B2355" s="98">
        <v>2</v>
      </c>
      <c r="C2355" s="99" t="s">
        <v>1656</v>
      </c>
      <c r="D2355" s="97" t="s">
        <v>290</v>
      </c>
      <c r="E2355" s="97" t="s">
        <v>4</v>
      </c>
      <c r="F2355" s="103" t="s">
        <v>492</v>
      </c>
      <c r="G2355" s="99" t="s">
        <v>140</v>
      </c>
      <c r="H2355" s="101">
        <v>44145</v>
      </c>
      <c r="I2355" s="101">
        <v>44279</v>
      </c>
      <c r="J2355" s="102" t="s">
        <v>1051</v>
      </c>
      <c r="K2355" s="103" t="s">
        <v>1415</v>
      </c>
      <c r="L2355" s="99" t="s">
        <v>1420</v>
      </c>
      <c r="M2355" s="105">
        <v>0</v>
      </c>
      <c r="N2355" s="105">
        <v>11367.4</v>
      </c>
      <c r="O2355" s="103">
        <v>2979811120</v>
      </c>
      <c r="P2355" s="101">
        <v>44279</v>
      </c>
      <c r="Q2355" s="103" t="s">
        <v>2260</v>
      </c>
      <c r="R2355" s="105">
        <v>11367.4</v>
      </c>
      <c r="S2355" s="110" t="s">
        <v>650</v>
      </c>
      <c r="T2355" s="97"/>
      <c r="U2355" s="102" t="s">
        <v>11</v>
      </c>
      <c r="V2355" s="102" t="s">
        <v>12</v>
      </c>
      <c r="W2355" s="102" t="s">
        <v>13</v>
      </c>
      <c r="X2355" s="102" t="s">
        <v>14</v>
      </c>
      <c r="Y2355" s="113">
        <v>4400</v>
      </c>
      <c r="Z2355" s="113">
        <v>9381101</v>
      </c>
      <c r="AA2355" s="139">
        <v>0.11411621173208299</v>
      </c>
      <c r="AB2355" s="99" t="s">
        <v>2908</v>
      </c>
    </row>
    <row r="2356" spans="1:28" ht="15" customHeight="1" x14ac:dyDescent="0.25">
      <c r="A2356" s="97" t="s">
        <v>2086</v>
      </c>
      <c r="B2356" s="98">
        <v>2</v>
      </c>
      <c r="C2356" s="99" t="s">
        <v>1656</v>
      </c>
      <c r="D2356" s="97" t="s">
        <v>290</v>
      </c>
      <c r="E2356" s="97" t="s">
        <v>4</v>
      </c>
      <c r="F2356" s="103" t="s">
        <v>492</v>
      </c>
      <c r="G2356" s="99" t="s">
        <v>140</v>
      </c>
      <c r="H2356" s="101">
        <v>44145</v>
      </c>
      <c r="I2356" s="101">
        <v>44279</v>
      </c>
      <c r="J2356" s="102" t="s">
        <v>1051</v>
      </c>
      <c r="K2356" s="103" t="s">
        <v>1415</v>
      </c>
      <c r="L2356" s="99" t="s">
        <v>1420</v>
      </c>
      <c r="M2356" s="105">
        <v>0</v>
      </c>
      <c r="N2356" s="105">
        <v>11367.4</v>
      </c>
      <c r="O2356" s="103">
        <v>2979821120</v>
      </c>
      <c r="P2356" s="101">
        <v>44279</v>
      </c>
      <c r="Q2356" s="103" t="s">
        <v>2260</v>
      </c>
      <c r="R2356" s="105">
        <v>11367.4</v>
      </c>
      <c r="S2356" s="110" t="s">
        <v>650</v>
      </c>
      <c r="T2356" s="97"/>
      <c r="U2356" s="102" t="s">
        <v>11</v>
      </c>
      <c r="V2356" s="102" t="s">
        <v>12</v>
      </c>
      <c r="W2356" s="102" t="s">
        <v>13</v>
      </c>
      <c r="X2356" s="102" t="s">
        <v>14</v>
      </c>
      <c r="Y2356" s="113">
        <v>4400</v>
      </c>
      <c r="Z2356" s="113">
        <v>9381101</v>
      </c>
      <c r="AA2356" s="139">
        <v>0.11411621173208299</v>
      </c>
      <c r="AB2356" s="99" t="s">
        <v>2908</v>
      </c>
    </row>
    <row r="2357" spans="1:28" ht="15" customHeight="1" x14ac:dyDescent="0.25">
      <c r="A2357" s="97" t="s">
        <v>2086</v>
      </c>
      <c r="B2357" s="98">
        <v>2</v>
      </c>
      <c r="C2357" s="99" t="s">
        <v>1656</v>
      </c>
      <c r="D2357" s="97" t="s">
        <v>290</v>
      </c>
      <c r="E2357" s="97" t="s">
        <v>4</v>
      </c>
      <c r="F2357" s="103" t="s">
        <v>492</v>
      </c>
      <c r="G2357" s="99" t="s">
        <v>140</v>
      </c>
      <c r="H2357" s="101">
        <v>44145</v>
      </c>
      <c r="I2357" s="101">
        <v>44279</v>
      </c>
      <c r="J2357" s="102" t="s">
        <v>1051</v>
      </c>
      <c r="K2357" s="103" t="s">
        <v>1415</v>
      </c>
      <c r="L2357" s="99" t="s">
        <v>1420</v>
      </c>
      <c r="M2357" s="105">
        <v>0</v>
      </c>
      <c r="N2357" s="105">
        <v>11367.82</v>
      </c>
      <c r="O2357" s="103">
        <v>2979831120</v>
      </c>
      <c r="P2357" s="101">
        <v>44279</v>
      </c>
      <c r="Q2357" s="103" t="s">
        <v>2260</v>
      </c>
      <c r="R2357" s="105">
        <v>11367.82</v>
      </c>
      <c r="S2357" s="110" t="s">
        <v>650</v>
      </c>
      <c r="T2357" s="97"/>
      <c r="U2357" s="102" t="s">
        <v>11</v>
      </c>
      <c r="V2357" s="102" t="s">
        <v>12</v>
      </c>
      <c r="W2357" s="102" t="s">
        <v>13</v>
      </c>
      <c r="X2357" s="102" t="s">
        <v>14</v>
      </c>
      <c r="Y2357" s="113">
        <v>4400</v>
      </c>
      <c r="Z2357" s="113">
        <v>9381101</v>
      </c>
      <c r="AA2357" s="139">
        <v>0.11412042807081721</v>
      </c>
      <c r="AB2357" s="99" t="s">
        <v>2908</v>
      </c>
    </row>
    <row r="2358" spans="1:28" ht="15" customHeight="1" x14ac:dyDescent="0.25">
      <c r="A2358" s="97" t="s">
        <v>2086</v>
      </c>
      <c r="B2358" s="98">
        <v>2</v>
      </c>
      <c r="C2358" s="99" t="s">
        <v>1656</v>
      </c>
      <c r="D2358" s="97" t="s">
        <v>290</v>
      </c>
      <c r="E2358" s="97" t="s">
        <v>4</v>
      </c>
      <c r="F2358" s="103" t="s">
        <v>492</v>
      </c>
      <c r="G2358" s="99" t="s">
        <v>140</v>
      </c>
      <c r="H2358" s="101">
        <v>44145</v>
      </c>
      <c r="I2358" s="101">
        <v>44302</v>
      </c>
      <c r="J2358" s="102" t="s">
        <v>1051</v>
      </c>
      <c r="K2358" s="103" t="s">
        <v>1415</v>
      </c>
      <c r="L2358" s="99" t="s">
        <v>1420</v>
      </c>
      <c r="M2358" s="105">
        <v>0</v>
      </c>
      <c r="N2358" s="105">
        <v>-5086.5600000000004</v>
      </c>
      <c r="O2358" s="103">
        <v>5292870421</v>
      </c>
      <c r="P2358" s="101">
        <v>44302</v>
      </c>
      <c r="Q2358" s="103" t="s">
        <v>2323</v>
      </c>
      <c r="R2358" s="105">
        <v>-5086.5600000000004</v>
      </c>
      <c r="S2358" s="110" t="s">
        <v>650</v>
      </c>
      <c r="T2358" s="97"/>
      <c r="U2358" s="102" t="s">
        <v>11</v>
      </c>
      <c r="V2358" s="102" t="s">
        <v>12</v>
      </c>
      <c r="W2358" s="102" t="s">
        <v>1440</v>
      </c>
      <c r="X2358" s="102" t="s">
        <v>1441</v>
      </c>
      <c r="Y2358" s="113">
        <v>4300</v>
      </c>
      <c r="Z2358" s="113">
        <v>9381101</v>
      </c>
      <c r="AA2358" s="139">
        <v>-5.1063476076142665E-2</v>
      </c>
      <c r="AB2358" s="99" t="s">
        <v>3071</v>
      </c>
    </row>
    <row r="2359" spans="1:28" ht="15" customHeight="1" x14ac:dyDescent="0.25">
      <c r="A2359" s="97" t="s">
        <v>2086</v>
      </c>
      <c r="B2359" s="98">
        <v>2</v>
      </c>
      <c r="C2359" s="97" t="s">
        <v>1656</v>
      </c>
      <c r="D2359" s="97" t="s">
        <v>290</v>
      </c>
      <c r="E2359" s="97" t="s">
        <v>4</v>
      </c>
      <c r="F2359" s="103" t="s">
        <v>492</v>
      </c>
      <c r="G2359" s="99" t="s">
        <v>140</v>
      </c>
      <c r="H2359" s="101">
        <v>43770</v>
      </c>
      <c r="I2359" s="101">
        <v>43864</v>
      </c>
      <c r="J2359" s="102" t="s">
        <v>6</v>
      </c>
      <c r="K2359" s="103" t="s">
        <v>147</v>
      </c>
      <c r="L2359" s="99" t="s">
        <v>148</v>
      </c>
      <c r="M2359" s="105">
        <v>0</v>
      </c>
      <c r="N2359" s="105">
        <v>13596.83</v>
      </c>
      <c r="O2359" s="103">
        <v>3207761219</v>
      </c>
      <c r="P2359" s="101">
        <v>43864</v>
      </c>
      <c r="Q2359" s="103" t="s">
        <v>604</v>
      </c>
      <c r="R2359" s="105">
        <v>13596.83</v>
      </c>
      <c r="S2359" s="110" t="s">
        <v>650</v>
      </c>
      <c r="T2359" s="97"/>
      <c r="U2359" s="102" t="s">
        <v>11</v>
      </c>
      <c r="V2359" s="102" t="s">
        <v>12</v>
      </c>
      <c r="W2359" s="102" t="s">
        <v>13</v>
      </c>
      <c r="X2359" s="102" t="s">
        <v>14</v>
      </c>
      <c r="Y2359" s="113">
        <v>4300</v>
      </c>
      <c r="Z2359" s="113">
        <v>9381101</v>
      </c>
      <c r="AA2359" s="139">
        <v>3.1596417264942563E-2</v>
      </c>
      <c r="AB2359" s="99" t="s">
        <v>2909</v>
      </c>
    </row>
    <row r="2360" spans="1:28" ht="15" customHeight="1" x14ac:dyDescent="0.25">
      <c r="A2360" s="97" t="s">
        <v>2086</v>
      </c>
      <c r="B2360" s="98">
        <v>2</v>
      </c>
      <c r="C2360" s="97" t="s">
        <v>1656</v>
      </c>
      <c r="D2360" s="97" t="s">
        <v>290</v>
      </c>
      <c r="E2360" s="97" t="s">
        <v>4</v>
      </c>
      <c r="F2360" s="103" t="s">
        <v>492</v>
      </c>
      <c r="G2360" s="99" t="s">
        <v>140</v>
      </c>
      <c r="H2360" s="101">
        <v>43770</v>
      </c>
      <c r="I2360" s="101">
        <v>43864</v>
      </c>
      <c r="J2360" s="102" t="s">
        <v>6</v>
      </c>
      <c r="K2360" s="103" t="s">
        <v>147</v>
      </c>
      <c r="L2360" s="99" t="s">
        <v>148</v>
      </c>
      <c r="M2360" s="105">
        <v>0</v>
      </c>
      <c r="N2360" s="105">
        <v>7123.78</v>
      </c>
      <c r="O2360" s="103">
        <v>3207761219</v>
      </c>
      <c r="P2360" s="101">
        <v>43864</v>
      </c>
      <c r="Q2360" s="103" t="s">
        <v>604</v>
      </c>
      <c r="R2360" s="105">
        <v>7123.78</v>
      </c>
      <c r="S2360" s="110" t="s">
        <v>650</v>
      </c>
      <c r="T2360" s="97"/>
      <c r="U2360" s="102" t="s">
        <v>11</v>
      </c>
      <c r="V2360" s="102" t="s">
        <v>12</v>
      </c>
      <c r="W2360" s="102" t="s">
        <v>13</v>
      </c>
      <c r="X2360" s="102" t="s">
        <v>14</v>
      </c>
      <c r="Y2360" s="113">
        <v>4400</v>
      </c>
      <c r="Z2360" s="113">
        <v>9381101</v>
      </c>
      <c r="AA2360" s="139">
        <v>1.6554294301219661E-2</v>
      </c>
      <c r="AB2360" s="99" t="s">
        <v>2909</v>
      </c>
    </row>
    <row r="2361" spans="1:28" ht="15" customHeight="1" x14ac:dyDescent="0.25">
      <c r="A2361" s="97" t="s">
        <v>2089</v>
      </c>
      <c r="B2361" s="98">
        <v>2</v>
      </c>
      <c r="C2361" s="97" t="s">
        <v>1562</v>
      </c>
      <c r="D2361" s="97" t="s">
        <v>290</v>
      </c>
      <c r="E2361" s="97" t="s">
        <v>4</v>
      </c>
      <c r="F2361" s="103" t="s">
        <v>1048</v>
      </c>
      <c r="G2361" s="99" t="s">
        <v>2823</v>
      </c>
      <c r="H2361" s="101">
        <v>44013</v>
      </c>
      <c r="I2361" s="101">
        <v>44039</v>
      </c>
      <c r="J2361" s="102" t="s">
        <v>1051</v>
      </c>
      <c r="K2361" s="103" t="s">
        <v>1060</v>
      </c>
      <c r="L2361" s="99" t="s">
        <v>1061</v>
      </c>
      <c r="M2361" s="105">
        <v>0</v>
      </c>
      <c r="N2361" s="105">
        <v>840.96</v>
      </c>
      <c r="O2361" s="103">
        <v>6454842481</v>
      </c>
      <c r="P2361" s="101">
        <v>44039</v>
      </c>
      <c r="Q2361" s="103" t="s">
        <v>1084</v>
      </c>
      <c r="R2361" s="105">
        <v>840.96</v>
      </c>
      <c r="S2361" s="110" t="s">
        <v>650</v>
      </c>
      <c r="T2361" s="97"/>
      <c r="U2361" s="102" t="s">
        <v>11</v>
      </c>
      <c r="V2361" s="102" t="s">
        <v>12</v>
      </c>
      <c r="W2361" s="102" t="s">
        <v>1440</v>
      </c>
      <c r="X2361" s="102" t="s">
        <v>1441</v>
      </c>
      <c r="Y2361" s="113">
        <v>4300</v>
      </c>
      <c r="Z2361" s="113">
        <v>9381101</v>
      </c>
      <c r="AA2361" s="139">
        <v>1.3499560607104222E-2</v>
      </c>
      <c r="AB2361" s="99" t="s">
        <v>1527</v>
      </c>
    </row>
    <row r="2362" spans="1:28" ht="15" customHeight="1" x14ac:dyDescent="0.25">
      <c r="A2362" s="97" t="s">
        <v>2089</v>
      </c>
      <c r="B2362" s="98">
        <v>2</v>
      </c>
      <c r="C2362" s="97" t="s">
        <v>1562</v>
      </c>
      <c r="D2362" s="97" t="s">
        <v>290</v>
      </c>
      <c r="E2362" s="97" t="s">
        <v>4</v>
      </c>
      <c r="F2362" s="103" t="s">
        <v>1048</v>
      </c>
      <c r="G2362" s="99" t="s">
        <v>2823</v>
      </c>
      <c r="H2362" s="101">
        <v>44013</v>
      </c>
      <c r="I2362" s="101">
        <v>44048</v>
      </c>
      <c r="J2362" s="102" t="s">
        <v>1051</v>
      </c>
      <c r="K2362" s="103" t="s">
        <v>1060</v>
      </c>
      <c r="L2362" s="99" t="s">
        <v>1061</v>
      </c>
      <c r="M2362" s="105">
        <v>0</v>
      </c>
      <c r="N2362" s="105">
        <v>11812.86</v>
      </c>
      <c r="O2362" s="103">
        <v>6454893288</v>
      </c>
      <c r="P2362" s="101">
        <v>44048</v>
      </c>
      <c r="Q2362" s="103" t="s">
        <v>1091</v>
      </c>
      <c r="R2362" s="105">
        <v>11812.86</v>
      </c>
      <c r="S2362" s="110" t="s">
        <v>650</v>
      </c>
      <c r="T2362" s="97"/>
      <c r="U2362" s="102" t="s">
        <v>11</v>
      </c>
      <c r="V2362" s="102" t="s">
        <v>12</v>
      </c>
      <c r="W2362" s="102" t="s">
        <v>13</v>
      </c>
      <c r="X2362" s="102" t="s">
        <v>14</v>
      </c>
      <c r="Y2362" s="113">
        <v>4400</v>
      </c>
      <c r="Z2362" s="113">
        <v>9381101</v>
      </c>
      <c r="AA2362" s="139">
        <v>0.19653490203751195</v>
      </c>
      <c r="AB2362" s="99" t="s">
        <v>1527</v>
      </c>
    </row>
    <row r="2363" spans="1:28" ht="15" customHeight="1" x14ac:dyDescent="0.25">
      <c r="A2363" s="97" t="s">
        <v>2089</v>
      </c>
      <c r="B2363" s="98">
        <v>2</v>
      </c>
      <c r="C2363" s="97" t="s">
        <v>1562</v>
      </c>
      <c r="D2363" s="97" t="s">
        <v>290</v>
      </c>
      <c r="E2363" s="97" t="s">
        <v>4</v>
      </c>
      <c r="F2363" s="103" t="s">
        <v>1077</v>
      </c>
      <c r="G2363" s="99" t="s">
        <v>1078</v>
      </c>
      <c r="H2363" s="101">
        <v>44019</v>
      </c>
      <c r="I2363" s="101">
        <v>44035</v>
      </c>
      <c r="J2363" s="102" t="s">
        <v>1051</v>
      </c>
      <c r="K2363" s="103" t="s">
        <v>1079</v>
      </c>
      <c r="L2363" s="99" t="s">
        <v>1080</v>
      </c>
      <c r="M2363" s="105">
        <v>0</v>
      </c>
      <c r="N2363" s="105">
        <v>2575.44</v>
      </c>
      <c r="O2363" s="103">
        <v>128357</v>
      </c>
      <c r="P2363" s="101">
        <v>44035</v>
      </c>
      <c r="Q2363" s="103" t="s">
        <v>1081</v>
      </c>
      <c r="R2363" s="105">
        <v>2575.44</v>
      </c>
      <c r="S2363" s="110" t="s">
        <v>650</v>
      </c>
      <c r="T2363" s="97"/>
      <c r="U2363" s="102" t="s">
        <v>11</v>
      </c>
      <c r="V2363" s="102" t="s">
        <v>12</v>
      </c>
      <c r="W2363" s="102" t="s">
        <v>1440</v>
      </c>
      <c r="X2363" s="102" t="s">
        <v>1441</v>
      </c>
      <c r="Y2363" s="113">
        <v>4300</v>
      </c>
      <c r="Z2363" s="113">
        <v>9381101</v>
      </c>
      <c r="AA2363" s="139">
        <v>2.2885832535428103E-2</v>
      </c>
      <c r="AB2363" s="99" t="s">
        <v>2535</v>
      </c>
    </row>
    <row r="2364" spans="1:28" ht="15" customHeight="1" x14ac:dyDescent="0.25">
      <c r="A2364" s="97" t="s">
        <v>2089</v>
      </c>
      <c r="B2364" s="98">
        <v>2</v>
      </c>
      <c r="C2364" s="97" t="s">
        <v>1562</v>
      </c>
      <c r="D2364" s="97" t="s">
        <v>290</v>
      </c>
      <c r="E2364" s="97" t="s">
        <v>4</v>
      </c>
      <c r="F2364" s="103" t="s">
        <v>1077</v>
      </c>
      <c r="G2364" s="99" t="s">
        <v>1078</v>
      </c>
      <c r="H2364" s="101">
        <v>44019</v>
      </c>
      <c r="I2364" s="101">
        <v>44035</v>
      </c>
      <c r="J2364" s="102" t="s">
        <v>1051</v>
      </c>
      <c r="K2364" s="103" t="s">
        <v>1079</v>
      </c>
      <c r="L2364" s="99" t="s">
        <v>1080</v>
      </c>
      <c r="M2364" s="105">
        <v>0</v>
      </c>
      <c r="N2364" s="105">
        <v>21115.98</v>
      </c>
      <c r="O2364" s="103">
        <v>128357</v>
      </c>
      <c r="P2364" s="101">
        <v>44035</v>
      </c>
      <c r="Q2364" s="103" t="s">
        <v>1081</v>
      </c>
      <c r="R2364" s="105">
        <v>21115.98</v>
      </c>
      <c r="S2364" s="110" t="s">
        <v>650</v>
      </c>
      <c r="T2364" s="97"/>
      <c r="U2364" s="102" t="s">
        <v>11</v>
      </c>
      <c r="V2364" s="102" t="s">
        <v>12</v>
      </c>
      <c r="W2364" s="102" t="s">
        <v>13</v>
      </c>
      <c r="X2364" s="102" t="s">
        <v>14</v>
      </c>
      <c r="Y2364" s="113">
        <v>4400</v>
      </c>
      <c r="Z2364" s="113">
        <v>9381101</v>
      </c>
      <c r="AA2364" s="139">
        <v>0.18764047390016816</v>
      </c>
      <c r="AB2364" s="99" t="s">
        <v>2535</v>
      </c>
    </row>
    <row r="2365" spans="1:28" ht="15" customHeight="1" x14ac:dyDescent="0.25">
      <c r="A2365" s="97" t="s">
        <v>2087</v>
      </c>
      <c r="B2365" s="98">
        <v>2</v>
      </c>
      <c r="C2365" s="99" t="s">
        <v>1574</v>
      </c>
      <c r="D2365" s="97" t="s">
        <v>290</v>
      </c>
      <c r="E2365" s="97" t="s">
        <v>4</v>
      </c>
      <c r="F2365" s="103" t="s">
        <v>785</v>
      </c>
      <c r="G2365" s="99" t="s">
        <v>2748</v>
      </c>
      <c r="H2365" s="101">
        <v>44237</v>
      </c>
      <c r="I2365" s="101">
        <v>44249</v>
      </c>
      <c r="J2365" s="102" t="s">
        <v>1051</v>
      </c>
      <c r="K2365" s="103"/>
      <c r="L2365" s="99" t="s">
        <v>2183</v>
      </c>
      <c r="M2365" s="105">
        <v>0</v>
      </c>
      <c r="N2365" s="105">
        <v>275.01</v>
      </c>
      <c r="O2365" s="103" t="s">
        <v>1791</v>
      </c>
      <c r="P2365" s="101">
        <v>44249</v>
      </c>
      <c r="Q2365" s="103" t="s">
        <v>1775</v>
      </c>
      <c r="R2365" s="105">
        <v>275.01</v>
      </c>
      <c r="S2365" s="110" t="s">
        <v>650</v>
      </c>
      <c r="T2365" s="97"/>
      <c r="U2365" s="102" t="s">
        <v>11</v>
      </c>
      <c r="V2365" s="102" t="s">
        <v>12</v>
      </c>
      <c r="W2365" s="102" t="s">
        <v>13</v>
      </c>
      <c r="X2365" s="102" t="s">
        <v>14</v>
      </c>
      <c r="Y2365" s="113">
        <v>5600</v>
      </c>
      <c r="Z2365" s="113">
        <v>9381101</v>
      </c>
      <c r="AA2365" s="139">
        <v>1.3277527901106775E-2</v>
      </c>
      <c r="AB2365" s="99" t="s">
        <v>1759</v>
      </c>
    </row>
    <row r="2366" spans="1:28" ht="15" customHeight="1" x14ac:dyDescent="0.25">
      <c r="A2366" s="97" t="s">
        <v>2087</v>
      </c>
      <c r="B2366" s="98">
        <v>2</v>
      </c>
      <c r="C2366" s="99" t="s">
        <v>1574</v>
      </c>
      <c r="D2366" s="97" t="s">
        <v>290</v>
      </c>
      <c r="E2366" s="97" t="s">
        <v>4</v>
      </c>
      <c r="F2366" s="103" t="s">
        <v>785</v>
      </c>
      <c r="G2366" s="99" t="s">
        <v>2748</v>
      </c>
      <c r="H2366" s="101">
        <v>44237</v>
      </c>
      <c r="I2366" s="101">
        <v>44249</v>
      </c>
      <c r="J2366" s="102" t="s">
        <v>1051</v>
      </c>
      <c r="K2366" s="103"/>
      <c r="L2366" s="99" t="s">
        <v>2183</v>
      </c>
      <c r="M2366" s="105">
        <v>0</v>
      </c>
      <c r="N2366" s="105">
        <v>137.5</v>
      </c>
      <c r="O2366" s="103" t="s">
        <v>1788</v>
      </c>
      <c r="P2366" s="101">
        <v>44249</v>
      </c>
      <c r="Q2366" s="103" t="s">
        <v>1775</v>
      </c>
      <c r="R2366" s="105">
        <v>137.5</v>
      </c>
      <c r="S2366" s="110" t="s">
        <v>650</v>
      </c>
      <c r="T2366" s="97"/>
      <c r="U2366" s="102" t="s">
        <v>11</v>
      </c>
      <c r="V2366" s="102" t="s">
        <v>12</v>
      </c>
      <c r="W2366" s="102" t="s">
        <v>13</v>
      </c>
      <c r="X2366" s="102" t="s">
        <v>14</v>
      </c>
      <c r="Y2366" s="113">
        <v>5600</v>
      </c>
      <c r="Z2366" s="113">
        <v>9381101</v>
      </c>
      <c r="AA2366" s="139">
        <v>6.6385225497333977E-3</v>
      </c>
      <c r="AB2366" s="99" t="s">
        <v>1759</v>
      </c>
    </row>
    <row r="2367" spans="1:28" ht="15" customHeight="1" x14ac:dyDescent="0.25">
      <c r="A2367" s="97" t="s">
        <v>2087</v>
      </c>
      <c r="B2367" s="98">
        <v>2</v>
      </c>
      <c r="C2367" s="99" t="s">
        <v>1574</v>
      </c>
      <c r="D2367" s="97" t="s">
        <v>290</v>
      </c>
      <c r="E2367" s="97" t="s">
        <v>4</v>
      </c>
      <c r="F2367" s="103" t="s">
        <v>785</v>
      </c>
      <c r="G2367" s="99" t="s">
        <v>2748</v>
      </c>
      <c r="H2367" s="101">
        <v>44237</v>
      </c>
      <c r="I2367" s="101">
        <v>44249</v>
      </c>
      <c r="J2367" s="102" t="s">
        <v>1051</v>
      </c>
      <c r="K2367" s="103"/>
      <c r="L2367" s="99" t="s">
        <v>2183</v>
      </c>
      <c r="M2367" s="105">
        <v>0</v>
      </c>
      <c r="N2367" s="105">
        <v>275.01</v>
      </c>
      <c r="O2367" s="103" t="s">
        <v>1790</v>
      </c>
      <c r="P2367" s="101">
        <v>44249</v>
      </c>
      <c r="Q2367" s="103" t="s">
        <v>1775</v>
      </c>
      <c r="R2367" s="105">
        <v>275.01</v>
      </c>
      <c r="S2367" s="110" t="s">
        <v>650</v>
      </c>
      <c r="T2367" s="97"/>
      <c r="U2367" s="102" t="s">
        <v>11</v>
      </c>
      <c r="V2367" s="102" t="s">
        <v>12</v>
      </c>
      <c r="W2367" s="102" t="s">
        <v>13</v>
      </c>
      <c r="X2367" s="102" t="s">
        <v>14</v>
      </c>
      <c r="Y2367" s="113">
        <v>5600</v>
      </c>
      <c r="Z2367" s="113">
        <v>9381101</v>
      </c>
      <c r="AA2367" s="139">
        <v>1.3277527901106775E-2</v>
      </c>
      <c r="AB2367" s="99" t="s">
        <v>1759</v>
      </c>
    </row>
    <row r="2368" spans="1:28" ht="15" customHeight="1" x14ac:dyDescent="0.25">
      <c r="A2368" s="97" t="s">
        <v>2087</v>
      </c>
      <c r="B2368" s="98">
        <v>2</v>
      </c>
      <c r="C2368" s="99" t="s">
        <v>1574</v>
      </c>
      <c r="D2368" s="97" t="s">
        <v>290</v>
      </c>
      <c r="E2368" s="97" t="s">
        <v>4</v>
      </c>
      <c r="F2368" s="103" t="s">
        <v>785</v>
      </c>
      <c r="G2368" s="99" t="s">
        <v>2748</v>
      </c>
      <c r="H2368" s="101">
        <v>44237</v>
      </c>
      <c r="I2368" s="101">
        <v>44249</v>
      </c>
      <c r="J2368" s="102" t="s">
        <v>1051</v>
      </c>
      <c r="K2368" s="103"/>
      <c r="L2368" s="99" t="s">
        <v>2183</v>
      </c>
      <c r="M2368" s="105">
        <v>0</v>
      </c>
      <c r="N2368" s="114">
        <v>137.5</v>
      </c>
      <c r="O2368" s="103" t="s">
        <v>1789</v>
      </c>
      <c r="P2368" s="101">
        <v>44249</v>
      </c>
      <c r="Q2368" s="103" t="s">
        <v>1775</v>
      </c>
      <c r="R2368" s="105">
        <v>137.5</v>
      </c>
      <c r="S2368" s="110" t="s">
        <v>650</v>
      </c>
      <c r="T2368" s="97"/>
      <c r="U2368" s="102" t="s">
        <v>11</v>
      </c>
      <c r="V2368" s="102" t="s">
        <v>12</v>
      </c>
      <c r="W2368" s="102" t="s">
        <v>13</v>
      </c>
      <c r="X2368" s="102" t="s">
        <v>14</v>
      </c>
      <c r="Y2368" s="113">
        <v>5600</v>
      </c>
      <c r="Z2368" s="113">
        <v>9381101</v>
      </c>
      <c r="AA2368" s="139">
        <v>6.6385225497333977E-3</v>
      </c>
      <c r="AB2368" s="99" t="s">
        <v>1759</v>
      </c>
    </row>
    <row r="2369" spans="1:28" ht="15" customHeight="1" x14ac:dyDescent="0.25">
      <c r="A2369" s="97" t="s">
        <v>2087</v>
      </c>
      <c r="B2369" s="98">
        <v>2</v>
      </c>
      <c r="C2369" s="99" t="s">
        <v>1574</v>
      </c>
      <c r="D2369" s="97" t="s">
        <v>290</v>
      </c>
      <c r="E2369" s="97" t="s">
        <v>4</v>
      </c>
      <c r="F2369" s="103" t="s">
        <v>785</v>
      </c>
      <c r="G2369" s="99" t="s">
        <v>2748</v>
      </c>
      <c r="H2369" s="101">
        <v>44237</v>
      </c>
      <c r="I2369" s="101">
        <v>44279</v>
      </c>
      <c r="J2369" s="102" t="s">
        <v>1051</v>
      </c>
      <c r="K2369" s="103"/>
      <c r="L2369" s="99" t="s">
        <v>2183</v>
      </c>
      <c r="M2369" s="105">
        <v>0</v>
      </c>
      <c r="N2369" s="114">
        <v>275.01</v>
      </c>
      <c r="O2369" s="103" t="s">
        <v>2237</v>
      </c>
      <c r="P2369" s="101">
        <v>44279</v>
      </c>
      <c r="Q2369" s="103" t="s">
        <v>2225</v>
      </c>
      <c r="R2369" s="105">
        <v>275.01</v>
      </c>
      <c r="S2369" s="110" t="s">
        <v>650</v>
      </c>
      <c r="T2369" s="97"/>
      <c r="U2369" s="102" t="s">
        <v>11</v>
      </c>
      <c r="V2369" s="102" t="s">
        <v>12</v>
      </c>
      <c r="W2369" s="102" t="s">
        <v>13</v>
      </c>
      <c r="X2369" s="102" t="s">
        <v>14</v>
      </c>
      <c r="Y2369" s="113">
        <v>5600</v>
      </c>
      <c r="Z2369" s="113">
        <v>9381101</v>
      </c>
      <c r="AA2369" s="139">
        <v>1.3277527901106775E-2</v>
      </c>
      <c r="AB2369" s="99" t="s">
        <v>1759</v>
      </c>
    </row>
    <row r="2370" spans="1:28" ht="15" customHeight="1" x14ac:dyDescent="0.25">
      <c r="A2370" s="97" t="s">
        <v>2087</v>
      </c>
      <c r="B2370" s="98">
        <v>2</v>
      </c>
      <c r="C2370" s="99" t="s">
        <v>1574</v>
      </c>
      <c r="D2370" s="97" t="s">
        <v>290</v>
      </c>
      <c r="E2370" s="97" t="s">
        <v>4</v>
      </c>
      <c r="F2370" s="103" t="s">
        <v>785</v>
      </c>
      <c r="G2370" s="99" t="s">
        <v>2748</v>
      </c>
      <c r="H2370" s="101">
        <v>44237</v>
      </c>
      <c r="I2370" s="101">
        <v>44279</v>
      </c>
      <c r="J2370" s="102" t="s">
        <v>1051</v>
      </c>
      <c r="K2370" s="103"/>
      <c r="L2370" s="99" t="s">
        <v>2183</v>
      </c>
      <c r="M2370" s="105">
        <v>0</v>
      </c>
      <c r="N2370" s="114">
        <v>137.5</v>
      </c>
      <c r="O2370" s="103" t="s">
        <v>2238</v>
      </c>
      <c r="P2370" s="101">
        <v>44279</v>
      </c>
      <c r="Q2370" s="103" t="s">
        <v>2225</v>
      </c>
      <c r="R2370" s="105">
        <v>137.5</v>
      </c>
      <c r="S2370" s="110" t="s">
        <v>650</v>
      </c>
      <c r="T2370" s="97"/>
      <c r="U2370" s="102" t="s">
        <v>11</v>
      </c>
      <c r="V2370" s="102" t="s">
        <v>12</v>
      </c>
      <c r="W2370" s="102" t="s">
        <v>13</v>
      </c>
      <c r="X2370" s="102" t="s">
        <v>14</v>
      </c>
      <c r="Y2370" s="113">
        <v>5600</v>
      </c>
      <c r="Z2370" s="113">
        <v>9381101</v>
      </c>
      <c r="AA2370" s="139">
        <v>6.6385225497333977E-3</v>
      </c>
      <c r="AB2370" s="99" t="s">
        <v>1759</v>
      </c>
    </row>
    <row r="2371" spans="1:28" ht="15" customHeight="1" x14ac:dyDescent="0.25">
      <c r="A2371" s="97" t="s">
        <v>2087</v>
      </c>
      <c r="B2371" s="98">
        <v>2</v>
      </c>
      <c r="C2371" s="99" t="s">
        <v>1574</v>
      </c>
      <c r="D2371" s="97" t="s">
        <v>290</v>
      </c>
      <c r="E2371" s="97" t="s">
        <v>4</v>
      </c>
      <c r="F2371" s="103" t="s">
        <v>785</v>
      </c>
      <c r="G2371" s="99" t="s">
        <v>2748</v>
      </c>
      <c r="H2371" s="101">
        <v>44237</v>
      </c>
      <c r="I2371" s="101">
        <v>44279</v>
      </c>
      <c r="J2371" s="102" t="s">
        <v>1051</v>
      </c>
      <c r="K2371" s="103"/>
      <c r="L2371" s="99" t="s">
        <v>2183</v>
      </c>
      <c r="M2371" s="105">
        <v>0</v>
      </c>
      <c r="N2371" s="114">
        <v>275.01</v>
      </c>
      <c r="O2371" s="103" t="s">
        <v>2239</v>
      </c>
      <c r="P2371" s="101">
        <v>44279</v>
      </c>
      <c r="Q2371" s="103" t="s">
        <v>2225</v>
      </c>
      <c r="R2371" s="105">
        <v>275.01</v>
      </c>
      <c r="S2371" s="110" t="s">
        <v>650</v>
      </c>
      <c r="T2371" s="97"/>
      <c r="U2371" s="102" t="s">
        <v>11</v>
      </c>
      <c r="V2371" s="102" t="s">
        <v>12</v>
      </c>
      <c r="W2371" s="102" t="s">
        <v>13</v>
      </c>
      <c r="X2371" s="102" t="s">
        <v>14</v>
      </c>
      <c r="Y2371" s="113">
        <v>5600</v>
      </c>
      <c r="Z2371" s="113">
        <v>9381101</v>
      </c>
      <c r="AA2371" s="139">
        <v>1.3277527901106775E-2</v>
      </c>
      <c r="AB2371" s="99" t="s">
        <v>1759</v>
      </c>
    </row>
    <row r="2372" spans="1:28" ht="15" customHeight="1" x14ac:dyDescent="0.25">
      <c r="A2372" s="97" t="s">
        <v>2087</v>
      </c>
      <c r="B2372" s="98">
        <v>2</v>
      </c>
      <c r="C2372" s="99" t="s">
        <v>1574</v>
      </c>
      <c r="D2372" s="97" t="s">
        <v>290</v>
      </c>
      <c r="E2372" s="97" t="s">
        <v>4</v>
      </c>
      <c r="F2372" s="103" t="s">
        <v>785</v>
      </c>
      <c r="G2372" s="99" t="s">
        <v>2748</v>
      </c>
      <c r="H2372" s="101">
        <v>44237</v>
      </c>
      <c r="I2372" s="101">
        <v>44342</v>
      </c>
      <c r="J2372" s="102" t="s">
        <v>1051</v>
      </c>
      <c r="K2372" s="103"/>
      <c r="L2372" s="99" t="s">
        <v>2183</v>
      </c>
      <c r="M2372" s="105">
        <v>0</v>
      </c>
      <c r="N2372" s="105">
        <v>137.5</v>
      </c>
      <c r="O2372" s="103" t="s">
        <v>2582</v>
      </c>
      <c r="P2372" s="101">
        <v>44342</v>
      </c>
      <c r="Q2372" s="103" t="s">
        <v>2572</v>
      </c>
      <c r="R2372" s="106">
        <v>137.5</v>
      </c>
      <c r="S2372" s="110" t="s">
        <v>650</v>
      </c>
      <c r="T2372" s="97"/>
      <c r="U2372" s="102" t="s">
        <v>11</v>
      </c>
      <c r="V2372" s="102" t="s">
        <v>12</v>
      </c>
      <c r="W2372" s="102" t="s">
        <v>13</v>
      </c>
      <c r="X2372" s="102" t="s">
        <v>14</v>
      </c>
      <c r="Y2372" s="113">
        <v>5600</v>
      </c>
      <c r="Z2372" s="113">
        <v>9381101</v>
      </c>
      <c r="AA2372" s="139">
        <v>6.6385225497333977E-3</v>
      </c>
      <c r="AB2372" s="104" t="s">
        <v>1759</v>
      </c>
    </row>
    <row r="2373" spans="1:28" ht="15" customHeight="1" x14ac:dyDescent="0.25">
      <c r="A2373" s="97" t="s">
        <v>2087</v>
      </c>
      <c r="B2373" s="98">
        <v>2</v>
      </c>
      <c r="C2373" s="99" t="s">
        <v>1574</v>
      </c>
      <c r="D2373" s="99" t="s">
        <v>290</v>
      </c>
      <c r="E2373" s="97" t="s">
        <v>4</v>
      </c>
      <c r="F2373" s="100" t="s">
        <v>785</v>
      </c>
      <c r="G2373" s="99" t="s">
        <v>2748</v>
      </c>
      <c r="H2373" s="101">
        <v>44237</v>
      </c>
      <c r="I2373" s="101">
        <v>44342</v>
      </c>
      <c r="J2373" s="102" t="s">
        <v>1051</v>
      </c>
      <c r="K2373" s="103"/>
      <c r="L2373" s="104" t="s">
        <v>2183</v>
      </c>
      <c r="M2373" s="105">
        <v>0</v>
      </c>
      <c r="N2373" s="106">
        <v>137.5</v>
      </c>
      <c r="O2373" s="103" t="s">
        <v>2583</v>
      </c>
      <c r="P2373" s="101">
        <v>44342</v>
      </c>
      <c r="Q2373" s="103" t="s">
        <v>2572</v>
      </c>
      <c r="R2373" s="106">
        <v>137.5</v>
      </c>
      <c r="S2373" s="110" t="s">
        <v>650</v>
      </c>
      <c r="T2373" s="104"/>
      <c r="U2373" s="102" t="s">
        <v>11</v>
      </c>
      <c r="V2373" s="102" t="s">
        <v>12</v>
      </c>
      <c r="W2373" s="102" t="s">
        <v>13</v>
      </c>
      <c r="X2373" s="102" t="s">
        <v>14</v>
      </c>
      <c r="Y2373" s="108">
        <v>5600</v>
      </c>
      <c r="Z2373" s="108">
        <v>9381101</v>
      </c>
      <c r="AA2373" s="139">
        <v>6.6385225497333977E-3</v>
      </c>
      <c r="AB2373" s="111" t="s">
        <v>1759</v>
      </c>
    </row>
    <row r="2374" spans="1:28" ht="15" customHeight="1" x14ac:dyDescent="0.25">
      <c r="A2374" s="97" t="s">
        <v>2087</v>
      </c>
      <c r="B2374" s="98">
        <v>2</v>
      </c>
      <c r="C2374" s="97" t="s">
        <v>1574</v>
      </c>
      <c r="D2374" s="97" t="s">
        <v>290</v>
      </c>
      <c r="E2374" s="97" t="s">
        <v>4</v>
      </c>
      <c r="F2374" s="100" t="s">
        <v>785</v>
      </c>
      <c r="G2374" s="97" t="s">
        <v>2748</v>
      </c>
      <c r="H2374" s="101">
        <v>44237</v>
      </c>
      <c r="I2374" s="101">
        <v>44342</v>
      </c>
      <c r="J2374" s="102" t="s">
        <v>1051</v>
      </c>
      <c r="K2374" s="103"/>
      <c r="L2374" s="104" t="s">
        <v>2183</v>
      </c>
      <c r="M2374" s="105">
        <v>0</v>
      </c>
      <c r="N2374" s="106">
        <v>275.01</v>
      </c>
      <c r="O2374" s="103" t="s">
        <v>2584</v>
      </c>
      <c r="P2374" s="101">
        <v>44342</v>
      </c>
      <c r="Q2374" s="103" t="s">
        <v>2572</v>
      </c>
      <c r="R2374" s="106">
        <v>275.01</v>
      </c>
      <c r="S2374" s="102" t="s">
        <v>650</v>
      </c>
      <c r="T2374" s="104"/>
      <c r="U2374" s="102" t="s">
        <v>11</v>
      </c>
      <c r="V2374" s="102" t="s">
        <v>12</v>
      </c>
      <c r="W2374" s="102" t="s">
        <v>13</v>
      </c>
      <c r="X2374" s="102" t="s">
        <v>14</v>
      </c>
      <c r="Y2374" s="108">
        <v>5600</v>
      </c>
      <c r="Z2374" s="113">
        <v>9381101</v>
      </c>
      <c r="AA2374" s="139">
        <v>1.3277527901106775E-2</v>
      </c>
      <c r="AB2374" s="97" t="s">
        <v>1759</v>
      </c>
    </row>
    <row r="2375" spans="1:28" ht="15" customHeight="1" x14ac:dyDescent="0.25">
      <c r="A2375" s="97" t="s">
        <v>2087</v>
      </c>
      <c r="B2375" s="98">
        <v>2</v>
      </c>
      <c r="C2375" s="99" t="s">
        <v>1574</v>
      </c>
      <c r="D2375" s="99" t="s">
        <v>290</v>
      </c>
      <c r="E2375" s="97" t="s">
        <v>4</v>
      </c>
      <c r="F2375" s="99" t="s">
        <v>785</v>
      </c>
      <c r="G2375" s="99" t="s">
        <v>2748</v>
      </c>
      <c r="H2375" s="101">
        <v>44237</v>
      </c>
      <c r="I2375" s="101">
        <v>44370</v>
      </c>
      <c r="J2375" s="102" t="s">
        <v>1051</v>
      </c>
      <c r="K2375" s="103"/>
      <c r="L2375" s="104" t="s">
        <v>2183</v>
      </c>
      <c r="M2375" s="105">
        <v>0</v>
      </c>
      <c r="N2375" s="105">
        <v>275.01</v>
      </c>
      <c r="O2375" s="103" t="s">
        <v>2700</v>
      </c>
      <c r="P2375" s="101">
        <v>44370</v>
      </c>
      <c r="Q2375" s="103" t="s">
        <v>2688</v>
      </c>
      <c r="R2375" s="105">
        <v>275.01</v>
      </c>
      <c r="S2375" s="110" t="s">
        <v>650</v>
      </c>
      <c r="T2375" s="97"/>
      <c r="U2375" s="102" t="s">
        <v>11</v>
      </c>
      <c r="V2375" s="102" t="s">
        <v>12</v>
      </c>
      <c r="W2375" s="102" t="s">
        <v>13</v>
      </c>
      <c r="X2375" s="102" t="s">
        <v>14</v>
      </c>
      <c r="Y2375" s="113">
        <v>5600</v>
      </c>
      <c r="Z2375" s="113">
        <v>9381101</v>
      </c>
      <c r="AA2375" s="139">
        <v>1.3277527901106775E-2</v>
      </c>
      <c r="AB2375" s="99" t="s">
        <v>1759</v>
      </c>
    </row>
    <row r="2376" spans="1:28" ht="15" customHeight="1" x14ac:dyDescent="0.25">
      <c r="A2376" s="97" t="s">
        <v>2087</v>
      </c>
      <c r="B2376" s="98">
        <v>2</v>
      </c>
      <c r="C2376" s="99" t="s">
        <v>1574</v>
      </c>
      <c r="D2376" s="99" t="s">
        <v>290</v>
      </c>
      <c r="E2376" s="97" t="s">
        <v>4</v>
      </c>
      <c r="F2376" s="99" t="s">
        <v>785</v>
      </c>
      <c r="G2376" s="99" t="s">
        <v>2748</v>
      </c>
      <c r="H2376" s="101">
        <v>44237</v>
      </c>
      <c r="I2376" s="101">
        <v>44370</v>
      </c>
      <c r="J2376" s="102" t="s">
        <v>1051</v>
      </c>
      <c r="K2376" s="103"/>
      <c r="L2376" s="104" t="s">
        <v>2183</v>
      </c>
      <c r="M2376" s="105">
        <v>0</v>
      </c>
      <c r="N2376" s="105">
        <v>137.5</v>
      </c>
      <c r="O2376" s="103" t="s">
        <v>2701</v>
      </c>
      <c r="P2376" s="101">
        <v>44370</v>
      </c>
      <c r="Q2376" s="103" t="s">
        <v>2688</v>
      </c>
      <c r="R2376" s="105">
        <v>137.5</v>
      </c>
      <c r="S2376" s="110" t="s">
        <v>650</v>
      </c>
      <c r="T2376" s="97"/>
      <c r="U2376" s="102" t="s">
        <v>11</v>
      </c>
      <c r="V2376" s="102" t="s">
        <v>12</v>
      </c>
      <c r="W2376" s="102" t="s">
        <v>13</v>
      </c>
      <c r="X2376" s="102" t="s">
        <v>14</v>
      </c>
      <c r="Y2376" s="113">
        <v>5600</v>
      </c>
      <c r="Z2376" s="113">
        <v>9381101</v>
      </c>
      <c r="AA2376" s="139">
        <v>6.6385225497333977E-3</v>
      </c>
      <c r="AB2376" s="99" t="s">
        <v>1759</v>
      </c>
    </row>
    <row r="2377" spans="1:28" ht="15" customHeight="1" x14ac:dyDescent="0.25">
      <c r="A2377" s="97" t="s">
        <v>2087</v>
      </c>
      <c r="B2377" s="98">
        <v>2</v>
      </c>
      <c r="C2377" s="99" t="s">
        <v>1574</v>
      </c>
      <c r="D2377" s="97" t="s">
        <v>290</v>
      </c>
      <c r="E2377" s="97" t="s">
        <v>4</v>
      </c>
      <c r="F2377" s="99" t="s">
        <v>785</v>
      </c>
      <c r="G2377" s="99" t="s">
        <v>2748</v>
      </c>
      <c r="H2377" s="101">
        <v>44237</v>
      </c>
      <c r="I2377" s="101">
        <v>44370</v>
      </c>
      <c r="J2377" s="102" t="s">
        <v>1051</v>
      </c>
      <c r="K2377" s="103"/>
      <c r="L2377" s="104" t="s">
        <v>2183</v>
      </c>
      <c r="M2377" s="105">
        <v>0</v>
      </c>
      <c r="N2377" s="105">
        <v>275.01</v>
      </c>
      <c r="O2377" s="103" t="s">
        <v>2702</v>
      </c>
      <c r="P2377" s="101">
        <v>44370</v>
      </c>
      <c r="Q2377" s="103" t="s">
        <v>2688</v>
      </c>
      <c r="R2377" s="105">
        <v>275.01</v>
      </c>
      <c r="S2377" s="110" t="s">
        <v>650</v>
      </c>
      <c r="T2377" s="97"/>
      <c r="U2377" s="102" t="s">
        <v>11</v>
      </c>
      <c r="V2377" s="102" t="s">
        <v>12</v>
      </c>
      <c r="W2377" s="102" t="s">
        <v>13</v>
      </c>
      <c r="X2377" s="102" t="s">
        <v>14</v>
      </c>
      <c r="Y2377" s="113">
        <v>5600</v>
      </c>
      <c r="Z2377" s="113">
        <v>9381101</v>
      </c>
      <c r="AA2377" s="139">
        <v>1.3277527901106775E-2</v>
      </c>
      <c r="AB2377" s="99" t="s">
        <v>1759</v>
      </c>
    </row>
    <row r="2378" spans="1:28" ht="15" customHeight="1" x14ac:dyDescent="0.25">
      <c r="A2378" s="97" t="s">
        <v>2087</v>
      </c>
      <c r="B2378" s="98">
        <v>2</v>
      </c>
      <c r="C2378" s="99" t="s">
        <v>1574</v>
      </c>
      <c r="D2378" s="97" t="s">
        <v>290</v>
      </c>
      <c r="E2378" s="97" t="s">
        <v>4</v>
      </c>
      <c r="F2378" s="99" t="s">
        <v>785</v>
      </c>
      <c r="G2378" s="99" t="s">
        <v>2748</v>
      </c>
      <c r="H2378" s="101">
        <v>44237</v>
      </c>
      <c r="I2378" s="101">
        <v>44370</v>
      </c>
      <c r="J2378" s="102" t="s">
        <v>1051</v>
      </c>
      <c r="K2378" s="103"/>
      <c r="L2378" s="104" t="s">
        <v>2183</v>
      </c>
      <c r="M2378" s="105">
        <v>0</v>
      </c>
      <c r="N2378" s="105">
        <v>137.5</v>
      </c>
      <c r="O2378" s="103" t="s">
        <v>2703</v>
      </c>
      <c r="P2378" s="101">
        <v>44370</v>
      </c>
      <c r="Q2378" s="103" t="s">
        <v>2688</v>
      </c>
      <c r="R2378" s="105">
        <v>137.5</v>
      </c>
      <c r="S2378" s="110" t="s">
        <v>650</v>
      </c>
      <c r="T2378" s="97"/>
      <c r="U2378" s="102" t="s">
        <v>11</v>
      </c>
      <c r="V2378" s="102" t="s">
        <v>12</v>
      </c>
      <c r="W2378" s="102" t="s">
        <v>13</v>
      </c>
      <c r="X2378" s="102" t="s">
        <v>14</v>
      </c>
      <c r="Y2378" s="113">
        <v>5600</v>
      </c>
      <c r="Z2378" s="113">
        <v>9381101</v>
      </c>
      <c r="AA2378" s="139">
        <v>6.6385225497333977E-3</v>
      </c>
      <c r="AB2378" s="99" t="s">
        <v>1759</v>
      </c>
    </row>
    <row r="2379" spans="1:28" ht="15" customHeight="1" x14ac:dyDescent="0.25">
      <c r="A2379" s="97" t="s">
        <v>2087</v>
      </c>
      <c r="B2379" s="98">
        <v>2</v>
      </c>
      <c r="C2379" s="99" t="s">
        <v>1574</v>
      </c>
      <c r="D2379" s="97" t="s">
        <v>290</v>
      </c>
      <c r="E2379" s="97" t="s">
        <v>4</v>
      </c>
      <c r="F2379" s="99" t="s">
        <v>785</v>
      </c>
      <c r="G2379" s="99" t="s">
        <v>2748</v>
      </c>
      <c r="H2379" s="101">
        <v>44237</v>
      </c>
      <c r="I2379" s="101">
        <v>44377</v>
      </c>
      <c r="J2379" s="102" t="s">
        <v>1051</v>
      </c>
      <c r="K2379" s="103"/>
      <c r="L2379" s="104" t="s">
        <v>2183</v>
      </c>
      <c r="M2379" s="105">
        <v>0</v>
      </c>
      <c r="N2379" s="105">
        <v>137.5</v>
      </c>
      <c r="O2379" s="103" t="s">
        <v>2725</v>
      </c>
      <c r="P2379" s="101">
        <v>44377</v>
      </c>
      <c r="Q2379" s="103" t="s">
        <v>2723</v>
      </c>
      <c r="R2379" s="105">
        <v>137.5</v>
      </c>
      <c r="S2379" s="110" t="s">
        <v>650</v>
      </c>
      <c r="T2379" s="97"/>
      <c r="U2379" s="102" t="s">
        <v>11</v>
      </c>
      <c r="V2379" s="102" t="s">
        <v>12</v>
      </c>
      <c r="W2379" s="102" t="s">
        <v>13</v>
      </c>
      <c r="X2379" s="102" t="s">
        <v>14</v>
      </c>
      <c r="Y2379" s="113">
        <v>5600</v>
      </c>
      <c r="Z2379" s="113">
        <v>9381101</v>
      </c>
      <c r="AA2379" s="139">
        <v>6.6385225497333977E-3</v>
      </c>
      <c r="AB2379" s="99" t="s">
        <v>1759</v>
      </c>
    </row>
    <row r="2380" spans="1:28" ht="15" customHeight="1" x14ac:dyDescent="0.25">
      <c r="A2380" s="97" t="s">
        <v>2087</v>
      </c>
      <c r="B2380" s="98">
        <v>2</v>
      </c>
      <c r="C2380" s="99" t="s">
        <v>1574</v>
      </c>
      <c r="D2380" s="99" t="s">
        <v>290</v>
      </c>
      <c r="E2380" s="97" t="s">
        <v>4</v>
      </c>
      <c r="F2380" s="99" t="s">
        <v>785</v>
      </c>
      <c r="G2380" s="99" t="s">
        <v>2748</v>
      </c>
      <c r="H2380" s="119">
        <v>44237</v>
      </c>
      <c r="I2380" s="119">
        <v>44448</v>
      </c>
      <c r="J2380" s="102" t="s">
        <v>2726</v>
      </c>
      <c r="K2380" s="103"/>
      <c r="L2380" s="99" t="s">
        <v>2183</v>
      </c>
      <c r="M2380" s="105">
        <v>0</v>
      </c>
      <c r="N2380" s="105">
        <v>275.01</v>
      </c>
      <c r="O2380" s="103" t="s">
        <v>2963</v>
      </c>
      <c r="P2380" s="101">
        <v>44448</v>
      </c>
      <c r="Q2380" s="103" t="s">
        <v>2948</v>
      </c>
      <c r="R2380" s="105">
        <v>275.01</v>
      </c>
      <c r="S2380" s="98" t="s">
        <v>650</v>
      </c>
      <c r="T2380" s="97"/>
      <c r="U2380" s="102" t="s">
        <v>11</v>
      </c>
      <c r="V2380" s="102" t="s">
        <v>12</v>
      </c>
      <c r="W2380" s="102" t="s">
        <v>13</v>
      </c>
      <c r="X2380" s="102" t="s">
        <v>14</v>
      </c>
      <c r="Y2380" s="113">
        <v>5600</v>
      </c>
      <c r="Z2380" s="113">
        <v>9381101</v>
      </c>
      <c r="AA2380" s="139">
        <v>1.3277527901106775E-2</v>
      </c>
      <c r="AB2380" s="99" t="s">
        <v>1759</v>
      </c>
    </row>
    <row r="2381" spans="1:28" ht="15" customHeight="1" x14ac:dyDescent="0.25">
      <c r="A2381" s="97" t="s">
        <v>2087</v>
      </c>
      <c r="B2381" s="98">
        <v>2</v>
      </c>
      <c r="C2381" s="97" t="s">
        <v>1574</v>
      </c>
      <c r="D2381" s="99" t="s">
        <v>290</v>
      </c>
      <c r="E2381" s="97" t="s">
        <v>4</v>
      </c>
      <c r="F2381" s="100" t="s">
        <v>785</v>
      </c>
      <c r="G2381" s="97" t="s">
        <v>2748</v>
      </c>
      <c r="H2381" s="101">
        <v>44237</v>
      </c>
      <c r="I2381" s="101">
        <v>44448</v>
      </c>
      <c r="J2381" s="102" t="s">
        <v>2726</v>
      </c>
      <c r="K2381" s="103"/>
      <c r="L2381" s="104" t="s">
        <v>2183</v>
      </c>
      <c r="M2381" s="105">
        <v>0</v>
      </c>
      <c r="N2381" s="106">
        <v>137.5</v>
      </c>
      <c r="O2381" s="103" t="s">
        <v>2964</v>
      </c>
      <c r="P2381" s="101">
        <v>44448</v>
      </c>
      <c r="Q2381" s="103" t="s">
        <v>2948</v>
      </c>
      <c r="R2381" s="106">
        <v>137.5</v>
      </c>
      <c r="S2381" s="98" t="s">
        <v>650</v>
      </c>
      <c r="T2381" s="104"/>
      <c r="U2381" s="102" t="s">
        <v>11</v>
      </c>
      <c r="V2381" s="102" t="s">
        <v>12</v>
      </c>
      <c r="W2381" s="102" t="s">
        <v>13</v>
      </c>
      <c r="X2381" s="102" t="s">
        <v>14</v>
      </c>
      <c r="Y2381" s="108">
        <v>5600</v>
      </c>
      <c r="Z2381" s="108">
        <v>9381101</v>
      </c>
      <c r="AA2381" s="139">
        <v>6.6385225497333977E-3</v>
      </c>
      <c r="AB2381" s="104" t="s">
        <v>1759</v>
      </c>
    </row>
    <row r="2382" spans="1:28" ht="15" customHeight="1" x14ac:dyDescent="0.25">
      <c r="A2382" s="97" t="s">
        <v>2087</v>
      </c>
      <c r="B2382" s="98">
        <v>2</v>
      </c>
      <c r="C2382" s="99" t="s">
        <v>1574</v>
      </c>
      <c r="D2382" s="99" t="s">
        <v>290</v>
      </c>
      <c r="E2382" s="97" t="s">
        <v>4</v>
      </c>
      <c r="F2382" s="100" t="s">
        <v>785</v>
      </c>
      <c r="G2382" s="99" t="s">
        <v>2748</v>
      </c>
      <c r="H2382" s="101">
        <v>44237</v>
      </c>
      <c r="I2382" s="101">
        <v>44448</v>
      </c>
      <c r="J2382" s="102" t="s">
        <v>2726</v>
      </c>
      <c r="K2382" s="103" t="s">
        <v>1764</v>
      </c>
      <c r="L2382" s="104" t="s">
        <v>2183</v>
      </c>
      <c r="M2382" s="105">
        <v>0</v>
      </c>
      <c r="N2382" s="106">
        <v>275.01</v>
      </c>
      <c r="O2382" s="103" t="s">
        <v>2965</v>
      </c>
      <c r="P2382" s="101">
        <v>44448</v>
      </c>
      <c r="Q2382" s="103" t="s">
        <v>2948</v>
      </c>
      <c r="R2382" s="106">
        <v>275.01</v>
      </c>
      <c r="S2382" s="98" t="s">
        <v>650</v>
      </c>
      <c r="T2382" s="104"/>
      <c r="U2382" s="102" t="s">
        <v>11</v>
      </c>
      <c r="V2382" s="102" t="s">
        <v>12</v>
      </c>
      <c r="W2382" s="102" t="s">
        <v>13</v>
      </c>
      <c r="X2382" s="102" t="s">
        <v>14</v>
      </c>
      <c r="Y2382" s="108">
        <v>5600</v>
      </c>
      <c r="Z2382" s="108">
        <v>9381101</v>
      </c>
      <c r="AA2382" s="139">
        <v>1.3277527901106775E-2</v>
      </c>
      <c r="AB2382" s="111" t="s">
        <v>3269</v>
      </c>
    </row>
    <row r="2383" spans="1:28" ht="15" customHeight="1" x14ac:dyDescent="0.25">
      <c r="A2383" s="97" t="s">
        <v>2087</v>
      </c>
      <c r="B2383" s="98">
        <v>2</v>
      </c>
      <c r="C2383" s="99" t="s">
        <v>1574</v>
      </c>
      <c r="D2383" s="99" t="s">
        <v>290</v>
      </c>
      <c r="E2383" s="97" t="s">
        <v>4</v>
      </c>
      <c r="F2383" s="100" t="s">
        <v>785</v>
      </c>
      <c r="G2383" s="99" t="s">
        <v>2748</v>
      </c>
      <c r="H2383" s="101">
        <v>43957</v>
      </c>
      <c r="I2383" s="101">
        <v>44377</v>
      </c>
      <c r="J2383" s="102" t="s">
        <v>6</v>
      </c>
      <c r="K2383" s="103"/>
      <c r="L2383" s="99" t="s">
        <v>793</v>
      </c>
      <c r="M2383" s="105">
        <v>0</v>
      </c>
      <c r="N2383" s="106">
        <v>1373</v>
      </c>
      <c r="O2383" s="103" t="s">
        <v>2599</v>
      </c>
      <c r="P2383" s="101">
        <v>44006</v>
      </c>
      <c r="Q2383" s="103" t="s">
        <v>943</v>
      </c>
      <c r="R2383" s="106">
        <v>1373</v>
      </c>
      <c r="S2383" s="110" t="s">
        <v>650</v>
      </c>
      <c r="T2383" s="104"/>
      <c r="U2383" s="102" t="s">
        <v>11</v>
      </c>
      <c r="V2383" s="102" t="s">
        <v>12</v>
      </c>
      <c r="W2383" s="102" t="s">
        <v>13</v>
      </c>
      <c r="X2383" s="102" t="s">
        <v>14</v>
      </c>
      <c r="Y2383" s="108">
        <v>5600</v>
      </c>
      <c r="Z2383" s="108">
        <v>9381101</v>
      </c>
      <c r="AA2383" s="139">
        <v>0.41058612440191389</v>
      </c>
      <c r="AB2383" s="99" t="s">
        <v>1753</v>
      </c>
    </row>
    <row r="2384" spans="1:28" ht="15" customHeight="1" x14ac:dyDescent="0.25">
      <c r="A2384" s="97" t="s">
        <v>2087</v>
      </c>
      <c r="B2384" s="98">
        <v>2</v>
      </c>
      <c r="C2384" s="99" t="s">
        <v>1574</v>
      </c>
      <c r="D2384" s="99" t="s">
        <v>290</v>
      </c>
      <c r="E2384" s="97" t="s">
        <v>4</v>
      </c>
      <c r="F2384" s="100" t="s">
        <v>785</v>
      </c>
      <c r="G2384" s="99" t="s">
        <v>2748</v>
      </c>
      <c r="H2384" s="101">
        <v>43957</v>
      </c>
      <c r="I2384" s="101">
        <v>44013</v>
      </c>
      <c r="J2384" s="102" t="s">
        <v>1051</v>
      </c>
      <c r="K2384" s="103" t="s">
        <v>789</v>
      </c>
      <c r="L2384" s="99" t="s">
        <v>793</v>
      </c>
      <c r="M2384" s="105">
        <v>0</v>
      </c>
      <c r="N2384" s="106">
        <v>1971</v>
      </c>
      <c r="O2384" s="103" t="s">
        <v>2599</v>
      </c>
      <c r="P2384" s="101">
        <v>44013</v>
      </c>
      <c r="Q2384" s="103" t="s">
        <v>943</v>
      </c>
      <c r="R2384" s="106">
        <v>1971</v>
      </c>
      <c r="S2384" s="110" t="s">
        <v>650</v>
      </c>
      <c r="T2384" s="104"/>
      <c r="U2384" s="102" t="s">
        <v>11</v>
      </c>
      <c r="V2384" s="102" t="s">
        <v>12</v>
      </c>
      <c r="W2384" s="102" t="s">
        <v>13</v>
      </c>
      <c r="X2384" s="102" t="s">
        <v>14</v>
      </c>
      <c r="Y2384" s="108">
        <v>5600</v>
      </c>
      <c r="Z2384" s="108">
        <v>9381101</v>
      </c>
      <c r="AA2384" s="139">
        <v>0.58941387559808611</v>
      </c>
      <c r="AB2384" s="99" t="s">
        <v>1753</v>
      </c>
    </row>
    <row r="2385" spans="1:28" ht="15" customHeight="1" x14ac:dyDescent="0.25">
      <c r="A2385" s="97" t="s">
        <v>2087</v>
      </c>
      <c r="B2385" s="98">
        <v>2</v>
      </c>
      <c r="C2385" s="99" t="s">
        <v>1574</v>
      </c>
      <c r="D2385" s="99" t="s">
        <v>290</v>
      </c>
      <c r="E2385" s="97" t="s">
        <v>4</v>
      </c>
      <c r="F2385" s="100" t="s">
        <v>785</v>
      </c>
      <c r="G2385" s="99" t="s">
        <v>2748</v>
      </c>
      <c r="H2385" s="101">
        <v>43985</v>
      </c>
      <c r="I2385" s="101">
        <v>44061</v>
      </c>
      <c r="J2385" s="102" t="s">
        <v>6</v>
      </c>
      <c r="K2385" s="103"/>
      <c r="L2385" s="99" t="s">
        <v>902</v>
      </c>
      <c r="M2385" s="105">
        <v>0</v>
      </c>
      <c r="N2385" s="106">
        <v>682</v>
      </c>
      <c r="O2385" s="103" t="s">
        <v>1145</v>
      </c>
      <c r="P2385" s="101">
        <v>44061</v>
      </c>
      <c r="Q2385" s="103" t="s">
        <v>1143</v>
      </c>
      <c r="R2385" s="106">
        <v>682</v>
      </c>
      <c r="S2385" s="110" t="s">
        <v>650</v>
      </c>
      <c r="T2385" s="104"/>
      <c r="U2385" s="102" t="s">
        <v>11</v>
      </c>
      <c r="V2385" s="102" t="s">
        <v>12</v>
      </c>
      <c r="W2385" s="102" t="s">
        <v>13</v>
      </c>
      <c r="X2385" s="102" t="s">
        <v>14</v>
      </c>
      <c r="Y2385" s="108">
        <v>5600</v>
      </c>
      <c r="Z2385" s="108">
        <v>9381101</v>
      </c>
      <c r="AA2385" s="139">
        <v>0.40789473684210525</v>
      </c>
      <c r="AB2385" s="99" t="s">
        <v>1754</v>
      </c>
    </row>
    <row r="2386" spans="1:28" ht="15" customHeight="1" x14ac:dyDescent="0.25">
      <c r="A2386" s="97" t="s">
        <v>2087</v>
      </c>
      <c r="B2386" s="98">
        <v>2</v>
      </c>
      <c r="C2386" s="99" t="s">
        <v>1574</v>
      </c>
      <c r="D2386" s="99" t="s">
        <v>290</v>
      </c>
      <c r="E2386" s="97" t="s">
        <v>4</v>
      </c>
      <c r="F2386" s="100" t="s">
        <v>785</v>
      </c>
      <c r="G2386" s="99" t="s">
        <v>2748</v>
      </c>
      <c r="H2386" s="101">
        <v>43985</v>
      </c>
      <c r="I2386" s="101">
        <v>44061</v>
      </c>
      <c r="J2386" s="102" t="s">
        <v>1051</v>
      </c>
      <c r="K2386" s="103" t="s">
        <v>878</v>
      </c>
      <c r="L2386" s="99" t="s">
        <v>902</v>
      </c>
      <c r="M2386" s="105">
        <v>0</v>
      </c>
      <c r="N2386" s="106">
        <v>990</v>
      </c>
      <c r="O2386" s="103" t="s">
        <v>1145</v>
      </c>
      <c r="P2386" s="101">
        <v>44061</v>
      </c>
      <c r="Q2386" s="103" t="s">
        <v>1143</v>
      </c>
      <c r="R2386" s="106">
        <v>990</v>
      </c>
      <c r="S2386" s="110" t="s">
        <v>650</v>
      </c>
      <c r="T2386" s="104"/>
      <c r="U2386" s="102" t="s">
        <v>11</v>
      </c>
      <c r="V2386" s="102" t="s">
        <v>12</v>
      </c>
      <c r="W2386" s="102" t="s">
        <v>13</v>
      </c>
      <c r="X2386" s="102" t="s">
        <v>14</v>
      </c>
      <c r="Y2386" s="108">
        <v>5600</v>
      </c>
      <c r="Z2386" s="108">
        <v>9381101</v>
      </c>
      <c r="AA2386" s="109">
        <v>0.59210526315789469</v>
      </c>
      <c r="AB2386" s="99" t="s">
        <v>1754</v>
      </c>
    </row>
    <row r="2387" spans="1:28" ht="15" customHeight="1" x14ac:dyDescent="0.25">
      <c r="A2387" s="97" t="s">
        <v>2087</v>
      </c>
      <c r="B2387" s="98">
        <v>2</v>
      </c>
      <c r="C2387" s="99" t="s">
        <v>1574</v>
      </c>
      <c r="D2387" s="97" t="s">
        <v>290</v>
      </c>
      <c r="E2387" s="99" t="s">
        <v>4</v>
      </c>
      <c r="F2387" s="99" t="s">
        <v>785</v>
      </c>
      <c r="G2387" s="99" t="s">
        <v>2748</v>
      </c>
      <c r="H2387" s="101">
        <v>44267</v>
      </c>
      <c r="I2387" s="101">
        <v>44285</v>
      </c>
      <c r="J2387" s="102" t="s">
        <v>1051</v>
      </c>
      <c r="K2387" s="97"/>
      <c r="L2387" s="99" t="s">
        <v>2280</v>
      </c>
      <c r="M2387" s="105">
        <v>0</v>
      </c>
      <c r="N2387" s="105">
        <v>137.5</v>
      </c>
      <c r="O2387" s="103" t="s">
        <v>2281</v>
      </c>
      <c r="P2387" s="101">
        <v>44285</v>
      </c>
      <c r="Q2387" s="103" t="s">
        <v>2282</v>
      </c>
      <c r="R2387" s="105">
        <v>137.5</v>
      </c>
      <c r="S2387" s="110" t="s">
        <v>650</v>
      </c>
      <c r="T2387" s="97"/>
      <c r="U2387" s="102" t="s">
        <v>11</v>
      </c>
      <c r="V2387" s="102" t="s">
        <v>12</v>
      </c>
      <c r="W2387" s="102" t="s">
        <v>13</v>
      </c>
      <c r="X2387" s="102" t="s">
        <v>14</v>
      </c>
      <c r="Y2387" s="113">
        <v>5600</v>
      </c>
      <c r="Z2387" s="113">
        <v>9381101</v>
      </c>
      <c r="AA2387" s="109">
        <v>0.2</v>
      </c>
      <c r="AB2387" s="104" t="s">
        <v>2157</v>
      </c>
    </row>
    <row r="2388" spans="1:28" ht="15" customHeight="1" x14ac:dyDescent="0.25">
      <c r="A2388" s="97" t="s">
        <v>2087</v>
      </c>
      <c r="B2388" s="98">
        <v>2</v>
      </c>
      <c r="C2388" s="99" t="s">
        <v>1574</v>
      </c>
      <c r="D2388" s="97" t="s">
        <v>290</v>
      </c>
      <c r="E2388" s="99" t="s">
        <v>4</v>
      </c>
      <c r="F2388" s="99" t="s">
        <v>785</v>
      </c>
      <c r="G2388" s="99" t="s">
        <v>2748</v>
      </c>
      <c r="H2388" s="101">
        <v>44267</v>
      </c>
      <c r="I2388" s="101">
        <v>44342</v>
      </c>
      <c r="J2388" s="102" t="s">
        <v>1051</v>
      </c>
      <c r="K2388" s="97"/>
      <c r="L2388" s="99" t="s">
        <v>2280</v>
      </c>
      <c r="M2388" s="105">
        <v>0</v>
      </c>
      <c r="N2388" s="105">
        <v>137.5</v>
      </c>
      <c r="O2388" s="103" t="s">
        <v>2589</v>
      </c>
      <c r="P2388" s="101">
        <v>44342</v>
      </c>
      <c r="Q2388" s="103" t="s">
        <v>2572</v>
      </c>
      <c r="R2388" s="105">
        <v>137.5</v>
      </c>
      <c r="S2388" s="110" t="s">
        <v>650</v>
      </c>
      <c r="T2388" s="97"/>
      <c r="U2388" s="102" t="s">
        <v>11</v>
      </c>
      <c r="V2388" s="102" t="s">
        <v>12</v>
      </c>
      <c r="W2388" s="102" t="s">
        <v>13</v>
      </c>
      <c r="X2388" s="102" t="s">
        <v>14</v>
      </c>
      <c r="Y2388" s="113">
        <v>5600</v>
      </c>
      <c r="Z2388" s="113">
        <v>9381101</v>
      </c>
      <c r="AA2388" s="109">
        <v>0.2</v>
      </c>
      <c r="AB2388" s="104" t="s">
        <v>2157</v>
      </c>
    </row>
    <row r="2389" spans="1:28" ht="15" customHeight="1" x14ac:dyDescent="0.25">
      <c r="A2389" s="97" t="s">
        <v>2087</v>
      </c>
      <c r="B2389" s="98">
        <v>2</v>
      </c>
      <c r="C2389" s="99" t="s">
        <v>1574</v>
      </c>
      <c r="D2389" s="99" t="s">
        <v>290</v>
      </c>
      <c r="E2389" s="97" t="s">
        <v>4</v>
      </c>
      <c r="F2389" s="100" t="s">
        <v>785</v>
      </c>
      <c r="G2389" s="99" t="s">
        <v>2748</v>
      </c>
      <c r="H2389" s="101">
        <v>44267</v>
      </c>
      <c r="I2389" s="101">
        <v>44342</v>
      </c>
      <c r="J2389" s="102" t="s">
        <v>1051</v>
      </c>
      <c r="K2389" s="103"/>
      <c r="L2389" s="104" t="s">
        <v>2280</v>
      </c>
      <c r="M2389" s="105">
        <v>0</v>
      </c>
      <c r="N2389" s="106">
        <v>137.5</v>
      </c>
      <c r="O2389" s="103" t="s">
        <v>2590</v>
      </c>
      <c r="P2389" s="101">
        <v>44342</v>
      </c>
      <c r="Q2389" s="103" t="s">
        <v>2572</v>
      </c>
      <c r="R2389" s="106">
        <v>137.5</v>
      </c>
      <c r="S2389" s="110" t="s">
        <v>650</v>
      </c>
      <c r="T2389" s="104"/>
      <c r="U2389" s="102" t="s">
        <v>11</v>
      </c>
      <c r="V2389" s="102" t="s">
        <v>12</v>
      </c>
      <c r="W2389" s="102" t="s">
        <v>13</v>
      </c>
      <c r="X2389" s="102" t="s">
        <v>14</v>
      </c>
      <c r="Y2389" s="108">
        <v>5600</v>
      </c>
      <c r="Z2389" s="108">
        <v>9381101</v>
      </c>
      <c r="AA2389" s="109">
        <v>0.2</v>
      </c>
      <c r="AB2389" s="111" t="s">
        <v>2157</v>
      </c>
    </row>
    <row r="2390" spans="1:28" ht="15" customHeight="1" x14ac:dyDescent="0.25">
      <c r="A2390" s="97" t="s">
        <v>2087</v>
      </c>
      <c r="B2390" s="98">
        <v>2</v>
      </c>
      <c r="C2390" s="111" t="s">
        <v>1574</v>
      </c>
      <c r="D2390" s="99" t="s">
        <v>290</v>
      </c>
      <c r="E2390" s="97" t="s">
        <v>4</v>
      </c>
      <c r="F2390" s="100" t="s">
        <v>785</v>
      </c>
      <c r="G2390" s="111" t="s">
        <v>2748</v>
      </c>
      <c r="H2390" s="101">
        <v>44267</v>
      </c>
      <c r="I2390" s="101">
        <v>44448</v>
      </c>
      <c r="J2390" s="102" t="s">
        <v>2726</v>
      </c>
      <c r="K2390" s="103"/>
      <c r="L2390" s="104" t="s">
        <v>2280</v>
      </c>
      <c r="M2390" s="105">
        <v>0</v>
      </c>
      <c r="N2390" s="106">
        <v>137.5</v>
      </c>
      <c r="O2390" s="103" t="s">
        <v>2966</v>
      </c>
      <c r="P2390" s="101">
        <v>44448</v>
      </c>
      <c r="Q2390" s="103" t="s">
        <v>2948</v>
      </c>
      <c r="R2390" s="106">
        <v>137.5</v>
      </c>
      <c r="S2390" s="98" t="s">
        <v>650</v>
      </c>
      <c r="T2390" s="104"/>
      <c r="U2390" s="102" t="s">
        <v>11</v>
      </c>
      <c r="V2390" s="102" t="s">
        <v>12</v>
      </c>
      <c r="W2390" s="102" t="s">
        <v>13</v>
      </c>
      <c r="X2390" s="102" t="s">
        <v>14</v>
      </c>
      <c r="Y2390" s="108">
        <v>5600</v>
      </c>
      <c r="Z2390" s="108">
        <v>9381101</v>
      </c>
      <c r="AA2390" s="109">
        <v>0.2</v>
      </c>
      <c r="AB2390" s="111" t="s">
        <v>2157</v>
      </c>
    </row>
    <row r="2391" spans="1:28" ht="15" customHeight="1" x14ac:dyDescent="0.25">
      <c r="A2391" s="97" t="s">
        <v>2087</v>
      </c>
      <c r="B2391" s="98">
        <v>2</v>
      </c>
      <c r="C2391" s="99" t="s">
        <v>1574</v>
      </c>
      <c r="D2391" s="99" t="s">
        <v>290</v>
      </c>
      <c r="E2391" s="97" t="s">
        <v>4</v>
      </c>
      <c r="F2391" s="100" t="s">
        <v>785</v>
      </c>
      <c r="G2391" s="97" t="s">
        <v>2748</v>
      </c>
      <c r="H2391" s="101">
        <v>44267</v>
      </c>
      <c r="I2391" s="101">
        <v>44448</v>
      </c>
      <c r="J2391" s="102" t="s">
        <v>2726</v>
      </c>
      <c r="K2391" s="103" t="s">
        <v>2156</v>
      </c>
      <c r="L2391" s="104" t="s">
        <v>2280</v>
      </c>
      <c r="M2391" s="105">
        <v>0</v>
      </c>
      <c r="N2391" s="106">
        <v>137.5</v>
      </c>
      <c r="O2391" s="103" t="s">
        <v>2967</v>
      </c>
      <c r="P2391" s="101">
        <v>44448</v>
      </c>
      <c r="Q2391" s="103" t="s">
        <v>2948</v>
      </c>
      <c r="R2391" s="106">
        <v>137.5</v>
      </c>
      <c r="S2391" s="102" t="s">
        <v>650</v>
      </c>
      <c r="T2391" s="104"/>
      <c r="U2391" s="102" t="s">
        <v>11</v>
      </c>
      <c r="V2391" s="102" t="s">
        <v>12</v>
      </c>
      <c r="W2391" s="102" t="s">
        <v>13</v>
      </c>
      <c r="X2391" s="102" t="s">
        <v>14</v>
      </c>
      <c r="Y2391" s="108">
        <v>5600</v>
      </c>
      <c r="Z2391" s="108">
        <v>9381101</v>
      </c>
      <c r="AA2391" s="109">
        <v>0.2</v>
      </c>
      <c r="AB2391" s="115" t="s">
        <v>3270</v>
      </c>
    </row>
    <row r="2392" spans="1:28" ht="15" customHeight="1" x14ac:dyDescent="0.25">
      <c r="A2392" s="97" t="s">
        <v>2085</v>
      </c>
      <c r="B2392" s="98">
        <v>2</v>
      </c>
      <c r="C2392" s="99" t="s">
        <v>1566</v>
      </c>
      <c r="D2392" s="99" t="s">
        <v>290</v>
      </c>
      <c r="E2392" s="97" t="s">
        <v>4</v>
      </c>
      <c r="F2392" s="100" t="s">
        <v>591</v>
      </c>
      <c r="G2392" s="99" t="s">
        <v>1231</v>
      </c>
      <c r="H2392" s="101">
        <v>43936</v>
      </c>
      <c r="I2392" s="101">
        <v>43985</v>
      </c>
      <c r="J2392" s="102" t="s">
        <v>6</v>
      </c>
      <c r="K2392" s="103" t="s">
        <v>728</v>
      </c>
      <c r="L2392" s="104" t="s">
        <v>735</v>
      </c>
      <c r="M2392" s="105">
        <v>0</v>
      </c>
      <c r="N2392" s="106">
        <v>2500</v>
      </c>
      <c r="O2392" s="103" t="s">
        <v>883</v>
      </c>
      <c r="P2392" s="101">
        <v>43985</v>
      </c>
      <c r="Q2392" s="103" t="s">
        <v>880</v>
      </c>
      <c r="R2392" s="106">
        <v>2500</v>
      </c>
      <c r="S2392" s="110" t="s">
        <v>650</v>
      </c>
      <c r="T2392" s="104"/>
      <c r="U2392" s="102" t="s">
        <v>11</v>
      </c>
      <c r="V2392" s="102" t="s">
        <v>12</v>
      </c>
      <c r="W2392" s="102" t="s">
        <v>13</v>
      </c>
      <c r="X2392" s="102" t="s">
        <v>14</v>
      </c>
      <c r="Y2392" s="108">
        <v>5850</v>
      </c>
      <c r="Z2392" s="108">
        <v>9381101</v>
      </c>
      <c r="AA2392" s="109">
        <v>1</v>
      </c>
      <c r="AB2392" s="111" t="s">
        <v>1198</v>
      </c>
    </row>
    <row r="2393" spans="1:28" ht="15" customHeight="1" x14ac:dyDescent="0.25">
      <c r="A2393" s="97" t="s">
        <v>2085</v>
      </c>
      <c r="B2393" s="98">
        <v>2</v>
      </c>
      <c r="C2393" s="99" t="s">
        <v>1566</v>
      </c>
      <c r="D2393" s="99" t="s">
        <v>290</v>
      </c>
      <c r="E2393" s="97" t="s">
        <v>4</v>
      </c>
      <c r="F2393" s="100" t="s">
        <v>591</v>
      </c>
      <c r="G2393" s="99" t="s">
        <v>1231</v>
      </c>
      <c r="H2393" s="101">
        <v>43985</v>
      </c>
      <c r="I2393" s="101">
        <v>44008</v>
      </c>
      <c r="J2393" s="102" t="s">
        <v>6</v>
      </c>
      <c r="K2393" s="103" t="s">
        <v>886</v>
      </c>
      <c r="L2393" s="104" t="s">
        <v>967</v>
      </c>
      <c r="M2393" s="105">
        <v>0</v>
      </c>
      <c r="N2393" s="106">
        <v>1200</v>
      </c>
      <c r="O2393" s="103" t="s">
        <v>968</v>
      </c>
      <c r="P2393" s="101">
        <v>44008</v>
      </c>
      <c r="Q2393" s="103" t="s">
        <v>969</v>
      </c>
      <c r="R2393" s="106">
        <v>1200</v>
      </c>
      <c r="S2393" s="110" t="s">
        <v>650</v>
      </c>
      <c r="T2393" s="104"/>
      <c r="U2393" s="102" t="s">
        <v>11</v>
      </c>
      <c r="V2393" s="102" t="s">
        <v>12</v>
      </c>
      <c r="W2393" s="102" t="s">
        <v>13</v>
      </c>
      <c r="X2393" s="102" t="s">
        <v>14</v>
      </c>
      <c r="Y2393" s="108">
        <v>5850</v>
      </c>
      <c r="Z2393" s="108">
        <v>9381101</v>
      </c>
      <c r="AA2393" s="109">
        <v>1</v>
      </c>
      <c r="AB2393" s="111" t="s">
        <v>1241</v>
      </c>
    </row>
    <row r="2394" spans="1:28" ht="15" customHeight="1" x14ac:dyDescent="0.25">
      <c r="A2394" s="97" t="s">
        <v>2085</v>
      </c>
      <c r="B2394" s="98">
        <v>2</v>
      </c>
      <c r="C2394" s="99" t="s">
        <v>1566</v>
      </c>
      <c r="D2394" s="99" t="s">
        <v>290</v>
      </c>
      <c r="E2394" s="97" t="s">
        <v>4</v>
      </c>
      <c r="F2394" s="100" t="s">
        <v>591</v>
      </c>
      <c r="G2394" s="99" t="s">
        <v>1232</v>
      </c>
      <c r="H2394" s="101">
        <v>44018</v>
      </c>
      <c r="I2394" s="101">
        <v>44060</v>
      </c>
      <c r="J2394" s="102" t="s">
        <v>6</v>
      </c>
      <c r="K2394" s="103"/>
      <c r="L2394" s="104" t="s">
        <v>1047</v>
      </c>
      <c r="M2394" s="105">
        <v>0</v>
      </c>
      <c r="N2394" s="106">
        <v>6775</v>
      </c>
      <c r="O2394" s="103" t="s">
        <v>1137</v>
      </c>
      <c r="P2394" s="101">
        <v>44060</v>
      </c>
      <c r="Q2394" s="103" t="s">
        <v>1121</v>
      </c>
      <c r="R2394" s="106">
        <v>6775</v>
      </c>
      <c r="S2394" s="110" t="s">
        <v>650</v>
      </c>
      <c r="T2394" s="104"/>
      <c r="U2394" s="102" t="s">
        <v>11</v>
      </c>
      <c r="V2394" s="102" t="s">
        <v>12</v>
      </c>
      <c r="W2394" s="102" t="s">
        <v>13</v>
      </c>
      <c r="X2394" s="102" t="s">
        <v>14</v>
      </c>
      <c r="Y2394" s="108">
        <v>5850</v>
      </c>
      <c r="Z2394" s="108">
        <v>9381101</v>
      </c>
      <c r="AA2394" s="109">
        <v>0.61173814898419865</v>
      </c>
      <c r="AB2394" s="111" t="s">
        <v>1671</v>
      </c>
    </row>
    <row r="2395" spans="1:28" ht="15" customHeight="1" x14ac:dyDescent="0.25">
      <c r="A2395" s="97" t="s">
        <v>2085</v>
      </c>
      <c r="B2395" s="98">
        <v>2</v>
      </c>
      <c r="C2395" s="99" t="s">
        <v>1566</v>
      </c>
      <c r="D2395" s="99" t="s">
        <v>290</v>
      </c>
      <c r="E2395" s="97" t="s">
        <v>4</v>
      </c>
      <c r="F2395" s="100" t="s">
        <v>591</v>
      </c>
      <c r="G2395" s="99" t="s">
        <v>1232</v>
      </c>
      <c r="H2395" s="101">
        <v>44018</v>
      </c>
      <c r="I2395" s="101">
        <v>44942</v>
      </c>
      <c r="J2395" s="102" t="s">
        <v>2726</v>
      </c>
      <c r="K2395" s="103" t="s">
        <v>1046</v>
      </c>
      <c r="L2395" s="104" t="s">
        <v>1047</v>
      </c>
      <c r="M2395" s="105">
        <v>4300</v>
      </c>
      <c r="N2395" s="106">
        <v>4300</v>
      </c>
      <c r="O2395" s="103"/>
      <c r="P2395" s="101"/>
      <c r="Q2395" s="103"/>
      <c r="R2395" s="106">
        <v>0</v>
      </c>
      <c r="S2395" s="110" t="s">
        <v>650</v>
      </c>
      <c r="T2395" s="104"/>
      <c r="U2395" s="102" t="s">
        <v>11</v>
      </c>
      <c r="V2395" s="102" t="s">
        <v>12</v>
      </c>
      <c r="W2395" s="102" t="s">
        <v>13</v>
      </c>
      <c r="X2395" s="102" t="s">
        <v>14</v>
      </c>
      <c r="Y2395" s="108">
        <v>5850</v>
      </c>
      <c r="Z2395" s="108">
        <v>9381101</v>
      </c>
      <c r="AA2395" s="109">
        <v>0</v>
      </c>
      <c r="AB2395" s="111" t="s">
        <v>1671</v>
      </c>
    </row>
    <row r="2396" spans="1:28" ht="15" customHeight="1" x14ac:dyDescent="0.25">
      <c r="A2396" s="97" t="s">
        <v>2085</v>
      </c>
      <c r="B2396" s="98">
        <v>2</v>
      </c>
      <c r="C2396" s="99" t="s">
        <v>1566</v>
      </c>
      <c r="D2396" s="99" t="s">
        <v>290</v>
      </c>
      <c r="E2396" s="97" t="s">
        <v>4</v>
      </c>
      <c r="F2396" s="100" t="s">
        <v>591</v>
      </c>
      <c r="G2396" s="99" t="s">
        <v>1232</v>
      </c>
      <c r="H2396" s="101">
        <v>44085</v>
      </c>
      <c r="I2396" s="101">
        <v>44154</v>
      </c>
      <c r="J2396" s="102" t="s">
        <v>1051</v>
      </c>
      <c r="K2396" s="103"/>
      <c r="L2396" s="104" t="s">
        <v>1276</v>
      </c>
      <c r="M2396" s="105">
        <v>0</v>
      </c>
      <c r="N2396" s="106">
        <v>825</v>
      </c>
      <c r="O2396" s="103" t="s">
        <v>1430</v>
      </c>
      <c r="P2396" s="101">
        <v>44154</v>
      </c>
      <c r="Q2396" s="103" t="s">
        <v>1431</v>
      </c>
      <c r="R2396" s="106">
        <v>825</v>
      </c>
      <c r="S2396" s="110" t="s">
        <v>650</v>
      </c>
      <c r="T2396" s="104"/>
      <c r="U2396" s="102" t="s">
        <v>11</v>
      </c>
      <c r="V2396" s="102" t="s">
        <v>12</v>
      </c>
      <c r="W2396" s="102" t="s">
        <v>13</v>
      </c>
      <c r="X2396" s="102" t="s">
        <v>14</v>
      </c>
      <c r="Y2396" s="108">
        <v>5850</v>
      </c>
      <c r="Z2396" s="108">
        <v>9381101</v>
      </c>
      <c r="AA2396" s="109">
        <v>0.89189189189189189</v>
      </c>
      <c r="AB2396" s="111" t="s">
        <v>1245</v>
      </c>
    </row>
    <row r="2397" spans="1:28" ht="15" customHeight="1" x14ac:dyDescent="0.25">
      <c r="A2397" s="97" t="s">
        <v>2085</v>
      </c>
      <c r="B2397" s="98">
        <v>2</v>
      </c>
      <c r="C2397" s="99" t="s">
        <v>1566</v>
      </c>
      <c r="D2397" s="99" t="s">
        <v>290</v>
      </c>
      <c r="E2397" s="97" t="s">
        <v>4</v>
      </c>
      <c r="F2397" s="100" t="s">
        <v>591</v>
      </c>
      <c r="G2397" s="99" t="s">
        <v>1232</v>
      </c>
      <c r="H2397" s="101">
        <v>44085</v>
      </c>
      <c r="I2397" s="101">
        <v>45180</v>
      </c>
      <c r="J2397" s="102" t="s">
        <v>2726</v>
      </c>
      <c r="K2397" s="103" t="s">
        <v>1244</v>
      </c>
      <c r="L2397" s="104" t="s">
        <v>1276</v>
      </c>
      <c r="M2397" s="105">
        <v>100</v>
      </c>
      <c r="N2397" s="106">
        <v>100</v>
      </c>
      <c r="O2397" s="103"/>
      <c r="P2397" s="101"/>
      <c r="Q2397" s="103"/>
      <c r="R2397" s="106">
        <v>0</v>
      </c>
      <c r="S2397" s="110" t="s">
        <v>650</v>
      </c>
      <c r="T2397" s="104"/>
      <c r="U2397" s="102" t="s">
        <v>11</v>
      </c>
      <c r="V2397" s="102" t="s">
        <v>12</v>
      </c>
      <c r="W2397" s="102" t="s">
        <v>13</v>
      </c>
      <c r="X2397" s="102" t="s">
        <v>14</v>
      </c>
      <c r="Y2397" s="108">
        <v>5850</v>
      </c>
      <c r="Z2397" s="108">
        <v>9381101</v>
      </c>
      <c r="AA2397" s="109">
        <v>0</v>
      </c>
      <c r="AB2397" s="111" t="s">
        <v>1245</v>
      </c>
    </row>
    <row r="2398" spans="1:28" ht="15" customHeight="1" x14ac:dyDescent="0.25">
      <c r="A2398" s="97" t="s">
        <v>2089</v>
      </c>
      <c r="B2398" s="98">
        <v>2</v>
      </c>
      <c r="C2398" s="99" t="s">
        <v>1562</v>
      </c>
      <c r="D2398" s="99" t="s">
        <v>290</v>
      </c>
      <c r="E2398" s="97" t="s">
        <v>4</v>
      </c>
      <c r="F2398" s="100" t="s">
        <v>1456</v>
      </c>
      <c r="G2398" s="99" t="s">
        <v>1454</v>
      </c>
      <c r="H2398" s="101">
        <v>44165</v>
      </c>
      <c r="I2398" s="101">
        <v>44237</v>
      </c>
      <c r="J2398" s="102" t="s">
        <v>1051</v>
      </c>
      <c r="K2398" s="103" t="s">
        <v>1450</v>
      </c>
      <c r="L2398" s="104" t="s">
        <v>1457</v>
      </c>
      <c r="M2398" s="105">
        <v>0</v>
      </c>
      <c r="N2398" s="106">
        <v>1086.5999999999999</v>
      </c>
      <c r="O2398" s="103">
        <v>956471</v>
      </c>
      <c r="P2398" s="101">
        <v>44237</v>
      </c>
      <c r="Q2398" s="103" t="s">
        <v>1739</v>
      </c>
      <c r="R2398" s="106">
        <v>1086.5999999999999</v>
      </c>
      <c r="S2398" s="110" t="s">
        <v>650</v>
      </c>
      <c r="T2398" s="104"/>
      <c r="U2398" s="102" t="s">
        <v>11</v>
      </c>
      <c r="V2398" s="102" t="s">
        <v>12</v>
      </c>
      <c r="W2398" s="102" t="s">
        <v>1440</v>
      </c>
      <c r="X2398" s="102" t="s">
        <v>1441</v>
      </c>
      <c r="Y2398" s="108">
        <v>4300</v>
      </c>
      <c r="Z2398" s="108">
        <v>9381101</v>
      </c>
      <c r="AA2398" s="109">
        <v>1</v>
      </c>
      <c r="AB2398" s="111" t="s">
        <v>1741</v>
      </c>
    </row>
    <row r="2399" spans="1:28" ht="15" customHeight="1" x14ac:dyDescent="0.25">
      <c r="A2399" s="97" t="s">
        <v>2081</v>
      </c>
      <c r="B2399" s="98">
        <v>2</v>
      </c>
      <c r="C2399" s="99" t="s">
        <v>1571</v>
      </c>
      <c r="D2399" s="99" t="s">
        <v>290</v>
      </c>
      <c r="E2399" s="97" t="s">
        <v>4</v>
      </c>
      <c r="F2399" s="100" t="s">
        <v>389</v>
      </c>
      <c r="G2399" s="99" t="s">
        <v>351</v>
      </c>
      <c r="H2399" s="101">
        <v>43252</v>
      </c>
      <c r="I2399" s="101">
        <v>43279</v>
      </c>
      <c r="J2399" s="102" t="s">
        <v>246</v>
      </c>
      <c r="K2399" s="103"/>
      <c r="L2399" s="104" t="s">
        <v>390</v>
      </c>
      <c r="M2399" s="105">
        <v>0</v>
      </c>
      <c r="N2399" s="106">
        <v>2363.6799999999998</v>
      </c>
      <c r="O2399" s="103">
        <v>54895</v>
      </c>
      <c r="P2399" s="101">
        <v>43279</v>
      </c>
      <c r="Q2399" s="103">
        <v>24653416</v>
      </c>
      <c r="R2399" s="106">
        <v>2363.6799999999998</v>
      </c>
      <c r="S2399" s="110" t="s">
        <v>650</v>
      </c>
      <c r="T2399" s="104"/>
      <c r="U2399" s="102" t="s">
        <v>11</v>
      </c>
      <c r="V2399" s="102" t="s">
        <v>12</v>
      </c>
      <c r="W2399" s="102" t="s">
        <v>13</v>
      </c>
      <c r="X2399" s="102" t="s">
        <v>14</v>
      </c>
      <c r="Y2399" s="108">
        <v>6210</v>
      </c>
      <c r="Z2399" s="108">
        <v>9381101</v>
      </c>
      <c r="AA2399" s="109">
        <v>1.9999999999999997E-2</v>
      </c>
      <c r="AB2399" s="111" t="s">
        <v>971</v>
      </c>
    </row>
    <row r="2400" spans="1:28" ht="15" customHeight="1" x14ac:dyDescent="0.25">
      <c r="A2400" s="97" t="s">
        <v>2081</v>
      </c>
      <c r="B2400" s="98">
        <v>2</v>
      </c>
      <c r="C2400" s="99" t="s">
        <v>1571</v>
      </c>
      <c r="D2400" s="99" t="s">
        <v>290</v>
      </c>
      <c r="E2400" s="97" t="s">
        <v>4</v>
      </c>
      <c r="F2400" s="100" t="s">
        <v>389</v>
      </c>
      <c r="G2400" s="99" t="s">
        <v>351</v>
      </c>
      <c r="H2400" s="101">
        <v>43252</v>
      </c>
      <c r="I2400" s="101">
        <v>43558</v>
      </c>
      <c r="J2400" s="102" t="s">
        <v>269</v>
      </c>
      <c r="K2400" s="103"/>
      <c r="L2400" s="104" t="s">
        <v>390</v>
      </c>
      <c r="M2400" s="105">
        <v>0</v>
      </c>
      <c r="N2400" s="106">
        <v>4581.84</v>
      </c>
      <c r="O2400" s="103" t="s">
        <v>391</v>
      </c>
      <c r="P2400" s="101">
        <v>43558</v>
      </c>
      <c r="Q2400" s="103">
        <v>25206760</v>
      </c>
      <c r="R2400" s="106">
        <v>4581.84</v>
      </c>
      <c r="S2400" s="110" t="s">
        <v>650</v>
      </c>
      <c r="T2400" s="104"/>
      <c r="U2400" s="102" t="s">
        <v>11</v>
      </c>
      <c r="V2400" s="102" t="s">
        <v>12</v>
      </c>
      <c r="W2400" s="102" t="s">
        <v>13</v>
      </c>
      <c r="X2400" s="102" t="s">
        <v>14</v>
      </c>
      <c r="Y2400" s="108">
        <v>6210</v>
      </c>
      <c r="Z2400" s="108">
        <v>9381101</v>
      </c>
      <c r="AA2400" s="109">
        <v>3.8768699654775605E-2</v>
      </c>
      <c r="AB2400" s="111" t="s">
        <v>971</v>
      </c>
    </row>
    <row r="2401" spans="1:28" ht="15" customHeight="1" x14ac:dyDescent="0.25">
      <c r="A2401" s="97" t="s">
        <v>2081</v>
      </c>
      <c r="B2401" s="98">
        <v>2</v>
      </c>
      <c r="C2401" s="99" t="s">
        <v>1571</v>
      </c>
      <c r="D2401" s="99" t="s">
        <v>290</v>
      </c>
      <c r="E2401" s="97" t="s">
        <v>4</v>
      </c>
      <c r="F2401" s="100" t="s">
        <v>389</v>
      </c>
      <c r="G2401" s="99" t="s">
        <v>351</v>
      </c>
      <c r="H2401" s="101">
        <v>43252</v>
      </c>
      <c r="I2401" s="101">
        <v>43713</v>
      </c>
      <c r="J2401" s="102" t="s">
        <v>269</v>
      </c>
      <c r="K2401" s="103"/>
      <c r="L2401" s="104" t="s">
        <v>390</v>
      </c>
      <c r="M2401" s="105">
        <v>0</v>
      </c>
      <c r="N2401" s="106">
        <v>23782.32</v>
      </c>
      <c r="O2401" s="103">
        <v>55870</v>
      </c>
      <c r="P2401" s="101">
        <v>43713</v>
      </c>
      <c r="Q2401" s="103" t="s">
        <v>811</v>
      </c>
      <c r="R2401" s="106">
        <v>23782.32</v>
      </c>
      <c r="S2401" s="110" t="s">
        <v>650</v>
      </c>
      <c r="T2401" s="104"/>
      <c r="U2401" s="102" t="s">
        <v>11</v>
      </c>
      <c r="V2401" s="102" t="s">
        <v>12</v>
      </c>
      <c r="W2401" s="102" t="s">
        <v>13</v>
      </c>
      <c r="X2401" s="102" t="s">
        <v>14</v>
      </c>
      <c r="Y2401" s="108">
        <v>6210</v>
      </c>
      <c r="Z2401" s="108">
        <v>9381101</v>
      </c>
      <c r="AA2401" s="109">
        <v>0.20123130034522441</v>
      </c>
      <c r="AB2401" s="111" t="s">
        <v>971</v>
      </c>
    </row>
    <row r="2402" spans="1:28" ht="15" customHeight="1" x14ac:dyDescent="0.25">
      <c r="A2402" s="97" t="s">
        <v>2081</v>
      </c>
      <c r="B2402" s="98">
        <v>2</v>
      </c>
      <c r="C2402" s="99" t="s">
        <v>1571</v>
      </c>
      <c r="D2402" s="99" t="s">
        <v>290</v>
      </c>
      <c r="E2402" s="97" t="s">
        <v>4</v>
      </c>
      <c r="F2402" s="100" t="s">
        <v>389</v>
      </c>
      <c r="G2402" s="97" t="s">
        <v>351</v>
      </c>
      <c r="H2402" s="101">
        <v>43252</v>
      </c>
      <c r="I2402" s="101">
        <v>43713</v>
      </c>
      <c r="J2402" s="102" t="s">
        <v>269</v>
      </c>
      <c r="K2402" s="103"/>
      <c r="L2402" s="104" t="s">
        <v>390</v>
      </c>
      <c r="M2402" s="105">
        <v>0</v>
      </c>
      <c r="N2402" s="106">
        <v>30432.38</v>
      </c>
      <c r="O2402" s="103">
        <v>55871</v>
      </c>
      <c r="P2402" s="101">
        <v>43713</v>
      </c>
      <c r="Q2402" s="103" t="s">
        <v>811</v>
      </c>
      <c r="R2402" s="106">
        <v>30432.38</v>
      </c>
      <c r="S2402" s="110" t="s">
        <v>650</v>
      </c>
      <c r="T2402" s="104"/>
      <c r="U2402" s="102" t="s">
        <v>11</v>
      </c>
      <c r="V2402" s="102" t="s">
        <v>12</v>
      </c>
      <c r="W2402" s="102" t="s">
        <v>13</v>
      </c>
      <c r="X2402" s="102" t="s">
        <v>14</v>
      </c>
      <c r="Y2402" s="108">
        <v>6210</v>
      </c>
      <c r="Z2402" s="108">
        <v>9381101</v>
      </c>
      <c r="AA2402" s="109">
        <v>0.25750000000000001</v>
      </c>
      <c r="AB2402" s="115" t="s">
        <v>971</v>
      </c>
    </row>
    <row r="2403" spans="1:28" ht="15" customHeight="1" x14ac:dyDescent="0.25">
      <c r="A2403" s="97" t="s">
        <v>2081</v>
      </c>
      <c r="B2403" s="98">
        <v>2</v>
      </c>
      <c r="C2403" s="99" t="s">
        <v>1571</v>
      </c>
      <c r="D2403" s="99" t="s">
        <v>290</v>
      </c>
      <c r="E2403" s="97" t="s">
        <v>4</v>
      </c>
      <c r="F2403" s="100" t="s">
        <v>389</v>
      </c>
      <c r="G2403" s="97" t="s">
        <v>351</v>
      </c>
      <c r="H2403" s="101">
        <v>43252</v>
      </c>
      <c r="I2403" s="101">
        <v>43763</v>
      </c>
      <c r="J2403" s="102" t="s">
        <v>6</v>
      </c>
      <c r="K2403" s="103"/>
      <c r="L2403" s="104" t="s">
        <v>390</v>
      </c>
      <c r="M2403" s="105">
        <v>0</v>
      </c>
      <c r="N2403" s="106">
        <v>1950.04</v>
      </c>
      <c r="O2403" s="103">
        <v>20031048</v>
      </c>
      <c r="P2403" s="101">
        <v>43763</v>
      </c>
      <c r="Q2403" s="103" t="s">
        <v>815</v>
      </c>
      <c r="R2403" s="106">
        <v>1950.04</v>
      </c>
      <c r="S2403" s="110" t="s">
        <v>650</v>
      </c>
      <c r="T2403" s="104"/>
      <c r="U2403" s="102" t="s">
        <v>11</v>
      </c>
      <c r="V2403" s="102" t="s">
        <v>12</v>
      </c>
      <c r="W2403" s="102" t="s">
        <v>13</v>
      </c>
      <c r="X2403" s="102" t="s">
        <v>14</v>
      </c>
      <c r="Y2403" s="108">
        <v>6210</v>
      </c>
      <c r="Z2403" s="108">
        <v>9381101</v>
      </c>
      <c r="AA2403" s="109">
        <v>1.6500033845529005E-2</v>
      </c>
      <c r="AB2403" s="115" t="s">
        <v>971</v>
      </c>
    </row>
    <row r="2404" spans="1:28" ht="15" customHeight="1" x14ac:dyDescent="0.25">
      <c r="A2404" s="97" t="s">
        <v>2081</v>
      </c>
      <c r="B2404" s="98">
        <v>2</v>
      </c>
      <c r="C2404" s="99" t="s">
        <v>1571</v>
      </c>
      <c r="D2404" s="99" t="s">
        <v>290</v>
      </c>
      <c r="E2404" s="97" t="s">
        <v>4</v>
      </c>
      <c r="F2404" s="100" t="s">
        <v>389</v>
      </c>
      <c r="G2404" s="97" t="s">
        <v>351</v>
      </c>
      <c r="H2404" s="101">
        <v>43252</v>
      </c>
      <c r="I2404" s="101">
        <v>43763</v>
      </c>
      <c r="J2404" s="102" t="s">
        <v>6</v>
      </c>
      <c r="K2404" s="103"/>
      <c r="L2404" s="104" t="s">
        <v>390</v>
      </c>
      <c r="M2404" s="105">
        <v>0</v>
      </c>
      <c r="N2404" s="106">
        <v>3900.07</v>
      </c>
      <c r="O2404" s="103">
        <v>20031048</v>
      </c>
      <c r="P2404" s="101">
        <v>43763</v>
      </c>
      <c r="Q2404" s="103" t="s">
        <v>815</v>
      </c>
      <c r="R2404" s="106">
        <v>3900.07</v>
      </c>
      <c r="S2404" s="110" t="s">
        <v>650</v>
      </c>
      <c r="T2404" s="104"/>
      <c r="U2404" s="102" t="s">
        <v>11</v>
      </c>
      <c r="V2404" s="102" t="s">
        <v>12</v>
      </c>
      <c r="W2404" s="102" t="s">
        <v>13</v>
      </c>
      <c r="X2404" s="102" t="s">
        <v>14</v>
      </c>
      <c r="Y2404" s="108">
        <v>6210</v>
      </c>
      <c r="Z2404" s="108">
        <v>9381101</v>
      </c>
      <c r="AA2404" s="109">
        <v>3.2999983077235499E-2</v>
      </c>
      <c r="AB2404" s="115" t="s">
        <v>971</v>
      </c>
    </row>
    <row r="2405" spans="1:28" ht="15" customHeight="1" x14ac:dyDescent="0.25">
      <c r="A2405" s="97" t="s">
        <v>2081</v>
      </c>
      <c r="B2405" s="98">
        <v>2</v>
      </c>
      <c r="C2405" s="99" t="s">
        <v>1571</v>
      </c>
      <c r="D2405" s="99" t="s">
        <v>290</v>
      </c>
      <c r="E2405" s="97" t="s">
        <v>4</v>
      </c>
      <c r="F2405" s="100" t="s">
        <v>389</v>
      </c>
      <c r="G2405" s="97" t="s">
        <v>351</v>
      </c>
      <c r="H2405" s="101">
        <v>43252</v>
      </c>
      <c r="I2405" s="101">
        <v>43977</v>
      </c>
      <c r="J2405" s="102" t="s">
        <v>6</v>
      </c>
      <c r="K2405" s="103"/>
      <c r="L2405" s="104" t="s">
        <v>390</v>
      </c>
      <c r="M2405" s="105">
        <v>0</v>
      </c>
      <c r="N2405" s="106">
        <v>9809.27</v>
      </c>
      <c r="O2405" s="103" t="s">
        <v>837</v>
      </c>
      <c r="P2405" s="101">
        <v>43977</v>
      </c>
      <c r="Q2405" s="103" t="s">
        <v>838</v>
      </c>
      <c r="R2405" s="106">
        <v>9809.27</v>
      </c>
      <c r="S2405" s="110" t="s">
        <v>650</v>
      </c>
      <c r="T2405" s="104"/>
      <c r="U2405" s="102" t="s">
        <v>11</v>
      </c>
      <c r="V2405" s="102" t="s">
        <v>12</v>
      </c>
      <c r="W2405" s="102" t="s">
        <v>13</v>
      </c>
      <c r="X2405" s="102" t="s">
        <v>14</v>
      </c>
      <c r="Y2405" s="108">
        <v>6210</v>
      </c>
      <c r="Z2405" s="108">
        <v>9381101</v>
      </c>
      <c r="AA2405" s="109">
        <v>8.2999983077235495E-2</v>
      </c>
      <c r="AB2405" s="115" t="s">
        <v>971</v>
      </c>
    </row>
    <row r="2406" spans="1:28" ht="15" customHeight="1" x14ac:dyDescent="0.25">
      <c r="A2406" s="97" t="s">
        <v>2081</v>
      </c>
      <c r="B2406" s="98">
        <v>2</v>
      </c>
      <c r="C2406" s="99" t="s">
        <v>1571</v>
      </c>
      <c r="D2406" s="99" t="s">
        <v>290</v>
      </c>
      <c r="E2406" s="97" t="s">
        <v>4</v>
      </c>
      <c r="F2406" s="100" t="s">
        <v>389</v>
      </c>
      <c r="G2406" s="97" t="s">
        <v>351</v>
      </c>
      <c r="H2406" s="101">
        <v>43252</v>
      </c>
      <c r="I2406" s="101">
        <v>44061</v>
      </c>
      <c r="J2406" s="102" t="s">
        <v>1051</v>
      </c>
      <c r="K2406" s="103"/>
      <c r="L2406" s="104" t="s">
        <v>390</v>
      </c>
      <c r="M2406" s="105">
        <v>0</v>
      </c>
      <c r="N2406" s="106">
        <v>5909.2</v>
      </c>
      <c r="O2406" s="103">
        <v>56975</v>
      </c>
      <c r="P2406" s="101">
        <v>44061</v>
      </c>
      <c r="Q2406" s="103" t="s">
        <v>1150</v>
      </c>
      <c r="R2406" s="106">
        <v>5909.2</v>
      </c>
      <c r="S2406" s="110" t="s">
        <v>650</v>
      </c>
      <c r="T2406" s="104"/>
      <c r="U2406" s="102" t="s">
        <v>11</v>
      </c>
      <c r="V2406" s="102" t="s">
        <v>12</v>
      </c>
      <c r="W2406" s="102" t="s">
        <v>13</v>
      </c>
      <c r="X2406" s="102" t="s">
        <v>14</v>
      </c>
      <c r="Y2406" s="108">
        <v>6210</v>
      </c>
      <c r="Z2406" s="108">
        <v>9381101</v>
      </c>
      <c r="AA2406" s="109">
        <v>4.9999999999999996E-2</v>
      </c>
      <c r="AB2406" s="115" t="s">
        <v>971</v>
      </c>
    </row>
    <row r="2407" spans="1:28" ht="15" customHeight="1" x14ac:dyDescent="0.25">
      <c r="A2407" s="97" t="s">
        <v>2081</v>
      </c>
      <c r="B2407" s="98">
        <v>2</v>
      </c>
      <c r="C2407" s="99" t="s">
        <v>1571</v>
      </c>
      <c r="D2407" s="99" t="s">
        <v>290</v>
      </c>
      <c r="E2407" s="97" t="s">
        <v>4</v>
      </c>
      <c r="F2407" s="100" t="s">
        <v>389</v>
      </c>
      <c r="G2407" s="97" t="s">
        <v>351</v>
      </c>
      <c r="H2407" s="101">
        <v>43252</v>
      </c>
      <c r="I2407" s="101">
        <v>44232</v>
      </c>
      <c r="J2407" s="102" t="s">
        <v>1051</v>
      </c>
      <c r="K2407" s="103"/>
      <c r="L2407" s="104" t="s">
        <v>390</v>
      </c>
      <c r="M2407" s="105">
        <v>0</v>
      </c>
      <c r="N2407" s="106">
        <v>14773</v>
      </c>
      <c r="O2407" s="103">
        <v>57291</v>
      </c>
      <c r="P2407" s="101">
        <v>44232</v>
      </c>
      <c r="Q2407" s="103" t="s">
        <v>1705</v>
      </c>
      <c r="R2407" s="106">
        <v>14773</v>
      </c>
      <c r="S2407" s="110" t="s">
        <v>650</v>
      </c>
      <c r="T2407" s="104"/>
      <c r="U2407" s="102" t="s">
        <v>11</v>
      </c>
      <c r="V2407" s="102" t="s">
        <v>12</v>
      </c>
      <c r="W2407" s="102" t="s">
        <v>13</v>
      </c>
      <c r="X2407" s="102" t="s">
        <v>14</v>
      </c>
      <c r="Y2407" s="108">
        <v>6210</v>
      </c>
      <c r="Z2407" s="108">
        <v>9381101</v>
      </c>
      <c r="AA2407" s="109">
        <v>0.125</v>
      </c>
      <c r="AB2407" s="115" t="s">
        <v>971</v>
      </c>
    </row>
    <row r="2408" spans="1:28" ht="15" customHeight="1" x14ac:dyDescent="0.25">
      <c r="A2408" s="97" t="s">
        <v>2081</v>
      </c>
      <c r="B2408" s="98">
        <v>2</v>
      </c>
      <c r="C2408" s="97" t="s">
        <v>1571</v>
      </c>
      <c r="D2408" s="99" t="s">
        <v>290</v>
      </c>
      <c r="E2408" s="97" t="s">
        <v>4</v>
      </c>
      <c r="F2408" s="100" t="s">
        <v>389</v>
      </c>
      <c r="G2408" s="97" t="s">
        <v>351</v>
      </c>
      <c r="H2408" s="101">
        <v>43252</v>
      </c>
      <c r="I2408" s="101">
        <v>44232</v>
      </c>
      <c r="J2408" s="102" t="s">
        <v>1051</v>
      </c>
      <c r="K2408" s="103"/>
      <c r="L2408" s="104" t="s">
        <v>390</v>
      </c>
      <c r="M2408" s="105">
        <v>0</v>
      </c>
      <c r="N2408" s="106">
        <v>4431.8999999999996</v>
      </c>
      <c r="O2408" s="103">
        <v>57389</v>
      </c>
      <c r="P2408" s="101">
        <v>44232</v>
      </c>
      <c r="Q2408" s="103" t="s">
        <v>1705</v>
      </c>
      <c r="R2408" s="106">
        <v>4431.8999999999996</v>
      </c>
      <c r="S2408" s="102" t="s">
        <v>650</v>
      </c>
      <c r="T2408" s="104"/>
      <c r="U2408" s="102" t="s">
        <v>11</v>
      </c>
      <c r="V2408" s="102" t="s">
        <v>12</v>
      </c>
      <c r="W2408" s="102" t="s">
        <v>13</v>
      </c>
      <c r="X2408" s="102" t="s">
        <v>14</v>
      </c>
      <c r="Y2408" s="108">
        <v>6210</v>
      </c>
      <c r="Z2408" s="108">
        <v>9381101</v>
      </c>
      <c r="AA2408" s="109">
        <v>3.7499999999999999E-2</v>
      </c>
      <c r="AB2408" s="99" t="s">
        <v>971</v>
      </c>
    </row>
    <row r="2409" spans="1:28" ht="15" customHeight="1" x14ac:dyDescent="0.25">
      <c r="A2409" s="97" t="s">
        <v>2081</v>
      </c>
      <c r="B2409" s="98">
        <v>2</v>
      </c>
      <c r="C2409" s="97" t="s">
        <v>1571</v>
      </c>
      <c r="D2409" s="99" t="s">
        <v>290</v>
      </c>
      <c r="E2409" s="97" t="s">
        <v>4</v>
      </c>
      <c r="F2409" s="100" t="s">
        <v>389</v>
      </c>
      <c r="G2409" s="97" t="s">
        <v>351</v>
      </c>
      <c r="H2409" s="101">
        <v>43252</v>
      </c>
      <c r="I2409" s="101">
        <v>44644</v>
      </c>
      <c r="J2409" s="102" t="s">
        <v>1051</v>
      </c>
      <c r="K2409" s="103"/>
      <c r="L2409" s="104" t="s">
        <v>390</v>
      </c>
      <c r="M2409" s="105">
        <v>0</v>
      </c>
      <c r="N2409" s="106">
        <v>2954.6</v>
      </c>
      <c r="O2409" s="103" t="s">
        <v>2710</v>
      </c>
      <c r="P2409" s="101">
        <v>44644</v>
      </c>
      <c r="Q2409" s="103" t="s">
        <v>3255</v>
      </c>
      <c r="R2409" s="106">
        <v>2954.6</v>
      </c>
      <c r="S2409" s="102" t="s">
        <v>650</v>
      </c>
      <c r="T2409" s="104"/>
      <c r="U2409" s="102" t="s">
        <v>11</v>
      </c>
      <c r="V2409" s="102" t="s">
        <v>12</v>
      </c>
      <c r="W2409" s="102" t="s">
        <v>13</v>
      </c>
      <c r="X2409" s="102" t="s">
        <v>14</v>
      </c>
      <c r="Y2409" s="108">
        <v>6210</v>
      </c>
      <c r="Z2409" s="108">
        <v>9381101</v>
      </c>
      <c r="AA2409" s="109">
        <v>2.4999999999999998E-2</v>
      </c>
      <c r="AB2409" s="99" t="s">
        <v>971</v>
      </c>
    </row>
    <row r="2410" spans="1:28" ht="15" customHeight="1" x14ac:dyDescent="0.25">
      <c r="A2410" s="97" t="s">
        <v>2081</v>
      </c>
      <c r="B2410" s="98">
        <v>2</v>
      </c>
      <c r="C2410" s="97" t="s">
        <v>1571</v>
      </c>
      <c r="D2410" s="99" t="s">
        <v>290</v>
      </c>
      <c r="E2410" s="97" t="s">
        <v>4</v>
      </c>
      <c r="F2410" s="100" t="s">
        <v>389</v>
      </c>
      <c r="G2410" s="97" t="s">
        <v>351</v>
      </c>
      <c r="H2410" s="101">
        <v>43252</v>
      </c>
      <c r="I2410" s="101">
        <v>44644</v>
      </c>
      <c r="J2410" s="102" t="s">
        <v>1051</v>
      </c>
      <c r="K2410" s="103"/>
      <c r="L2410" s="104" t="s">
        <v>390</v>
      </c>
      <c r="M2410" s="105">
        <v>0</v>
      </c>
      <c r="N2410" s="106">
        <v>9750.18</v>
      </c>
      <c r="O2410" s="103" t="s">
        <v>2711</v>
      </c>
      <c r="P2410" s="101">
        <v>44644</v>
      </c>
      <c r="Q2410" s="103" t="s">
        <v>3255</v>
      </c>
      <c r="R2410" s="106">
        <v>9750.18</v>
      </c>
      <c r="S2410" s="102" t="s">
        <v>650</v>
      </c>
      <c r="T2410" s="104"/>
      <c r="U2410" s="102" t="s">
        <v>11</v>
      </c>
      <c r="V2410" s="102" t="s">
        <v>12</v>
      </c>
      <c r="W2410" s="102" t="s">
        <v>13</v>
      </c>
      <c r="X2410" s="102" t="s">
        <v>14</v>
      </c>
      <c r="Y2410" s="108">
        <v>6210</v>
      </c>
      <c r="Z2410" s="108">
        <v>9381101</v>
      </c>
      <c r="AA2410" s="109">
        <v>8.2500000000000004E-2</v>
      </c>
      <c r="AB2410" s="99" t="s">
        <v>971</v>
      </c>
    </row>
    <row r="2411" spans="1:28" ht="15" customHeight="1" x14ac:dyDescent="0.25">
      <c r="A2411" s="97" t="s">
        <v>2081</v>
      </c>
      <c r="B2411" s="98">
        <v>2</v>
      </c>
      <c r="C2411" s="97" t="s">
        <v>1571</v>
      </c>
      <c r="D2411" s="99" t="s">
        <v>290</v>
      </c>
      <c r="E2411" s="97" t="s">
        <v>4</v>
      </c>
      <c r="F2411" s="100" t="s">
        <v>389</v>
      </c>
      <c r="G2411" s="97" t="s">
        <v>351</v>
      </c>
      <c r="H2411" s="101">
        <v>43252</v>
      </c>
      <c r="I2411" s="101">
        <v>44942</v>
      </c>
      <c r="J2411" s="102" t="s">
        <v>2726</v>
      </c>
      <c r="K2411" s="103" t="s">
        <v>392</v>
      </c>
      <c r="L2411" s="104" t="s">
        <v>390</v>
      </c>
      <c r="M2411" s="105">
        <v>3545.5199999999895</v>
      </c>
      <c r="N2411" s="106">
        <v>3545.5199999999895</v>
      </c>
      <c r="O2411" s="103"/>
      <c r="P2411" s="101"/>
      <c r="Q2411" s="103"/>
      <c r="R2411" s="106">
        <v>0</v>
      </c>
      <c r="S2411" s="102" t="s">
        <v>650</v>
      </c>
      <c r="T2411" s="104"/>
      <c r="U2411" s="102" t="s">
        <v>11</v>
      </c>
      <c r="V2411" s="102" t="s">
        <v>12</v>
      </c>
      <c r="W2411" s="102" t="s">
        <v>13</v>
      </c>
      <c r="X2411" s="102" t="s">
        <v>14</v>
      </c>
      <c r="Y2411" s="108">
        <v>6210</v>
      </c>
      <c r="Z2411" s="108">
        <v>9381101</v>
      </c>
      <c r="AA2411" s="109">
        <v>0</v>
      </c>
      <c r="AB2411" s="99" t="s">
        <v>971</v>
      </c>
    </row>
    <row r="2412" spans="1:28" ht="15" customHeight="1" x14ac:dyDescent="0.25">
      <c r="A2412" s="97" t="s">
        <v>2081</v>
      </c>
      <c r="B2412" s="98">
        <v>2</v>
      </c>
      <c r="C2412" s="97" t="s">
        <v>1571</v>
      </c>
      <c r="D2412" s="99" t="s">
        <v>290</v>
      </c>
      <c r="E2412" s="97" t="s">
        <v>4</v>
      </c>
      <c r="F2412" s="100" t="s">
        <v>389</v>
      </c>
      <c r="G2412" s="97" t="s">
        <v>351</v>
      </c>
      <c r="H2412" s="101">
        <v>43252</v>
      </c>
      <c r="I2412" s="101">
        <v>43504</v>
      </c>
      <c r="J2412" s="102" t="s">
        <v>269</v>
      </c>
      <c r="K2412" s="103"/>
      <c r="L2412" s="104" t="s">
        <v>393</v>
      </c>
      <c r="M2412" s="105">
        <v>0</v>
      </c>
      <c r="N2412" s="106">
        <v>3450</v>
      </c>
      <c r="O2412" s="103">
        <v>55509</v>
      </c>
      <c r="P2412" s="101">
        <v>43504</v>
      </c>
      <c r="Q2412" s="103">
        <v>25085117</v>
      </c>
      <c r="R2412" s="106">
        <v>3450</v>
      </c>
      <c r="S2412" s="102" t="s">
        <v>650</v>
      </c>
      <c r="T2412" s="104"/>
      <c r="U2412" s="102" t="s">
        <v>11</v>
      </c>
      <c r="V2412" s="102" t="s">
        <v>12</v>
      </c>
      <c r="W2412" s="102" t="s">
        <v>13</v>
      </c>
      <c r="X2412" s="102" t="s">
        <v>14</v>
      </c>
      <c r="Y2412" s="108">
        <v>6210</v>
      </c>
      <c r="Z2412" s="108">
        <v>9381101</v>
      </c>
      <c r="AA2412" s="109">
        <v>0.17249999999999999</v>
      </c>
      <c r="AB2412" s="99" t="s">
        <v>936</v>
      </c>
    </row>
    <row r="2413" spans="1:28" ht="15" customHeight="1" x14ac:dyDescent="0.25">
      <c r="A2413" s="97" t="s">
        <v>2081</v>
      </c>
      <c r="B2413" s="98">
        <v>2</v>
      </c>
      <c r="C2413" s="97" t="s">
        <v>1571</v>
      </c>
      <c r="D2413" s="99" t="s">
        <v>290</v>
      </c>
      <c r="E2413" s="97" t="s">
        <v>4</v>
      </c>
      <c r="F2413" s="100" t="s">
        <v>389</v>
      </c>
      <c r="G2413" s="97" t="s">
        <v>351</v>
      </c>
      <c r="H2413" s="101">
        <v>43252</v>
      </c>
      <c r="I2413" s="101">
        <v>43504</v>
      </c>
      <c r="J2413" s="102" t="s">
        <v>269</v>
      </c>
      <c r="K2413" s="103"/>
      <c r="L2413" s="104" t="s">
        <v>393</v>
      </c>
      <c r="M2413" s="105">
        <v>0</v>
      </c>
      <c r="N2413" s="106">
        <v>1450</v>
      </c>
      <c r="O2413" s="103">
        <v>55510</v>
      </c>
      <c r="P2413" s="101">
        <v>43504</v>
      </c>
      <c r="Q2413" s="103">
        <v>25085117</v>
      </c>
      <c r="R2413" s="106">
        <v>1450</v>
      </c>
      <c r="S2413" s="102" t="s">
        <v>650</v>
      </c>
      <c r="T2413" s="104"/>
      <c r="U2413" s="102" t="s">
        <v>11</v>
      </c>
      <c r="V2413" s="102" t="s">
        <v>12</v>
      </c>
      <c r="W2413" s="102" t="s">
        <v>13</v>
      </c>
      <c r="X2413" s="102" t="s">
        <v>14</v>
      </c>
      <c r="Y2413" s="108">
        <v>6210</v>
      </c>
      <c r="Z2413" s="108">
        <v>9381101</v>
      </c>
      <c r="AA2413" s="109">
        <v>7.2499999999999995E-2</v>
      </c>
      <c r="AB2413" s="99" t="s">
        <v>936</v>
      </c>
    </row>
    <row r="2414" spans="1:28" ht="15" customHeight="1" x14ac:dyDescent="0.25">
      <c r="A2414" s="97" t="s">
        <v>2081</v>
      </c>
      <c r="B2414" s="98">
        <v>2</v>
      </c>
      <c r="C2414" s="97" t="s">
        <v>1571</v>
      </c>
      <c r="D2414" s="99" t="s">
        <v>290</v>
      </c>
      <c r="E2414" s="97" t="s">
        <v>4</v>
      </c>
      <c r="F2414" s="100" t="s">
        <v>389</v>
      </c>
      <c r="G2414" s="97" t="s">
        <v>351</v>
      </c>
      <c r="H2414" s="101">
        <v>43252</v>
      </c>
      <c r="I2414" s="101">
        <v>43985</v>
      </c>
      <c r="J2414" s="102" t="s">
        <v>6</v>
      </c>
      <c r="K2414" s="103"/>
      <c r="L2414" s="104" t="s">
        <v>393</v>
      </c>
      <c r="M2414" s="105">
        <v>0</v>
      </c>
      <c r="N2414" s="106">
        <v>404.95</v>
      </c>
      <c r="O2414" s="103" t="s">
        <v>884</v>
      </c>
      <c r="P2414" s="101">
        <v>43985</v>
      </c>
      <c r="Q2414" s="103" t="s">
        <v>885</v>
      </c>
      <c r="R2414" s="106">
        <v>404.95</v>
      </c>
      <c r="S2414" s="102" t="s">
        <v>650</v>
      </c>
      <c r="T2414" s="104"/>
      <c r="U2414" s="102" t="s">
        <v>11</v>
      </c>
      <c r="V2414" s="102" t="s">
        <v>12</v>
      </c>
      <c r="W2414" s="102" t="s">
        <v>13</v>
      </c>
      <c r="X2414" s="102" t="s">
        <v>14</v>
      </c>
      <c r="Y2414" s="108">
        <v>6210</v>
      </c>
      <c r="Z2414" s="108">
        <v>9381101</v>
      </c>
      <c r="AA2414" s="109">
        <v>2.0247499999999998E-2</v>
      </c>
      <c r="AB2414" s="99" t="s">
        <v>936</v>
      </c>
    </row>
    <row r="2415" spans="1:28" ht="15" customHeight="1" x14ac:dyDescent="0.25">
      <c r="A2415" s="97" t="s">
        <v>2081</v>
      </c>
      <c r="B2415" s="98">
        <v>2</v>
      </c>
      <c r="C2415" s="97" t="s">
        <v>1571</v>
      </c>
      <c r="D2415" s="99" t="s">
        <v>290</v>
      </c>
      <c r="E2415" s="97" t="s">
        <v>4</v>
      </c>
      <c r="F2415" s="100" t="s">
        <v>389</v>
      </c>
      <c r="G2415" s="97" t="s">
        <v>351</v>
      </c>
      <c r="H2415" s="101">
        <v>43252</v>
      </c>
      <c r="I2415" s="101">
        <v>44942</v>
      </c>
      <c r="J2415" s="102" t="s">
        <v>2726</v>
      </c>
      <c r="K2415" s="103" t="s">
        <v>394</v>
      </c>
      <c r="L2415" s="104" t="s">
        <v>393</v>
      </c>
      <c r="M2415" s="105">
        <v>14695.05</v>
      </c>
      <c r="N2415" s="106">
        <v>14695.05</v>
      </c>
      <c r="O2415" s="103"/>
      <c r="P2415" s="101"/>
      <c r="Q2415" s="103"/>
      <c r="R2415" s="106">
        <v>0</v>
      </c>
      <c r="S2415" s="102" t="s">
        <v>650</v>
      </c>
      <c r="T2415" s="104"/>
      <c r="U2415" s="102" t="s">
        <v>11</v>
      </c>
      <c r="V2415" s="102" t="s">
        <v>12</v>
      </c>
      <c r="W2415" s="102" t="s">
        <v>13</v>
      </c>
      <c r="X2415" s="102" t="s">
        <v>14</v>
      </c>
      <c r="Y2415" s="108">
        <v>6210</v>
      </c>
      <c r="Z2415" s="108">
        <v>9381101</v>
      </c>
      <c r="AA2415" s="109">
        <v>0</v>
      </c>
      <c r="AB2415" s="99" t="s">
        <v>936</v>
      </c>
    </row>
    <row r="2416" spans="1:28" ht="15" customHeight="1" x14ac:dyDescent="0.25">
      <c r="A2416" s="97" t="s">
        <v>2082</v>
      </c>
      <c r="B2416" s="98">
        <v>2</v>
      </c>
      <c r="C2416" s="97" t="s">
        <v>1655</v>
      </c>
      <c r="D2416" s="99" t="s">
        <v>290</v>
      </c>
      <c r="E2416" s="97" t="s">
        <v>4</v>
      </c>
      <c r="F2416" s="100" t="s">
        <v>389</v>
      </c>
      <c r="G2416" s="97" t="s">
        <v>3138</v>
      </c>
      <c r="H2416" s="101">
        <v>43888</v>
      </c>
      <c r="I2416" s="101">
        <v>43923</v>
      </c>
      <c r="J2416" s="102" t="s">
        <v>6</v>
      </c>
      <c r="K2416" s="103" t="s">
        <v>673</v>
      </c>
      <c r="L2416" s="104" t="s">
        <v>679</v>
      </c>
      <c r="M2416" s="105">
        <v>0</v>
      </c>
      <c r="N2416" s="106">
        <v>2250</v>
      </c>
      <c r="O2416" s="103">
        <v>56405</v>
      </c>
      <c r="P2416" s="101">
        <v>43923</v>
      </c>
      <c r="Q2416" s="103" t="s">
        <v>713</v>
      </c>
      <c r="R2416" s="106">
        <v>2250</v>
      </c>
      <c r="S2416" s="102" t="s">
        <v>650</v>
      </c>
      <c r="T2416" s="104"/>
      <c r="U2416" s="102" t="s">
        <v>11</v>
      </c>
      <c r="V2416" s="102" t="s">
        <v>12</v>
      </c>
      <c r="W2416" s="102" t="s">
        <v>13</v>
      </c>
      <c r="X2416" s="102" t="s">
        <v>14</v>
      </c>
      <c r="Y2416" s="108">
        <v>6230</v>
      </c>
      <c r="Z2416" s="108">
        <v>9381101</v>
      </c>
      <c r="AA2416" s="109">
        <v>1</v>
      </c>
      <c r="AB2416" s="99" t="s">
        <v>992</v>
      </c>
    </row>
    <row r="2417" spans="1:28" ht="15" customHeight="1" x14ac:dyDescent="0.25">
      <c r="A2417" s="97" t="s">
        <v>2081</v>
      </c>
      <c r="B2417" s="98">
        <v>2</v>
      </c>
      <c r="C2417" s="97" t="s">
        <v>1571</v>
      </c>
      <c r="D2417" s="99" t="s">
        <v>290</v>
      </c>
      <c r="E2417" s="97" t="s">
        <v>4</v>
      </c>
      <c r="F2417" s="100" t="s">
        <v>399</v>
      </c>
      <c r="G2417" s="97" t="s">
        <v>351</v>
      </c>
      <c r="H2417" s="101">
        <v>44294</v>
      </c>
      <c r="I2417" s="101">
        <v>44439</v>
      </c>
      <c r="J2417" s="102" t="s">
        <v>2726</v>
      </c>
      <c r="K2417" s="103" t="s">
        <v>2311</v>
      </c>
      <c r="L2417" s="104" t="s">
        <v>2319</v>
      </c>
      <c r="M2417" s="105">
        <v>0</v>
      </c>
      <c r="N2417" s="106">
        <v>8116.8</v>
      </c>
      <c r="O2417" s="103" t="s">
        <v>2924</v>
      </c>
      <c r="P2417" s="101">
        <v>44439</v>
      </c>
      <c r="Q2417" s="103" t="s">
        <v>2925</v>
      </c>
      <c r="R2417" s="106">
        <v>8116.8</v>
      </c>
      <c r="S2417" s="102" t="s">
        <v>2381</v>
      </c>
      <c r="T2417" s="104" t="s">
        <v>2390</v>
      </c>
      <c r="U2417" s="102" t="s">
        <v>11</v>
      </c>
      <c r="V2417" s="102" t="s">
        <v>12</v>
      </c>
      <c r="W2417" s="102" t="s">
        <v>13</v>
      </c>
      <c r="X2417" s="102" t="s">
        <v>14</v>
      </c>
      <c r="Y2417" s="108">
        <v>6210</v>
      </c>
      <c r="Z2417" s="108">
        <v>9381101</v>
      </c>
      <c r="AA2417" s="109">
        <v>0.6</v>
      </c>
      <c r="AB2417" s="99" t="s">
        <v>2310</v>
      </c>
    </row>
    <row r="2418" spans="1:28" ht="15" customHeight="1" x14ac:dyDescent="0.25">
      <c r="A2418" s="97" t="s">
        <v>2081</v>
      </c>
      <c r="B2418" s="98">
        <v>2</v>
      </c>
      <c r="C2418" s="97" t="s">
        <v>1571</v>
      </c>
      <c r="D2418" s="99" t="s">
        <v>290</v>
      </c>
      <c r="E2418" s="97" t="s">
        <v>4</v>
      </c>
      <c r="F2418" s="100" t="s">
        <v>399</v>
      </c>
      <c r="G2418" s="97" t="s">
        <v>351</v>
      </c>
      <c r="H2418" s="101">
        <v>44294</v>
      </c>
      <c r="I2418" s="101">
        <v>45024</v>
      </c>
      <c r="J2418" s="102" t="s">
        <v>2726</v>
      </c>
      <c r="K2418" s="103" t="s">
        <v>2311</v>
      </c>
      <c r="L2418" s="104" t="s">
        <v>2319</v>
      </c>
      <c r="M2418" s="105">
        <v>5411.2</v>
      </c>
      <c r="N2418" s="106">
        <v>5411.2</v>
      </c>
      <c r="O2418" s="103"/>
      <c r="P2418" s="101"/>
      <c r="Q2418" s="103"/>
      <c r="R2418" s="106">
        <v>0</v>
      </c>
      <c r="S2418" s="102" t="s">
        <v>2381</v>
      </c>
      <c r="T2418" s="104" t="s">
        <v>2390</v>
      </c>
      <c r="U2418" s="102" t="s">
        <v>11</v>
      </c>
      <c r="V2418" s="102" t="s">
        <v>12</v>
      </c>
      <c r="W2418" s="102" t="s">
        <v>13</v>
      </c>
      <c r="X2418" s="102" t="s">
        <v>14</v>
      </c>
      <c r="Y2418" s="108">
        <v>6210</v>
      </c>
      <c r="Z2418" s="108">
        <v>9381101</v>
      </c>
      <c r="AA2418" s="109">
        <v>0</v>
      </c>
      <c r="AB2418" s="99" t="s">
        <v>2310</v>
      </c>
    </row>
    <row r="2419" spans="1:28" ht="15" customHeight="1" x14ac:dyDescent="0.25">
      <c r="A2419" s="97" t="s">
        <v>2083</v>
      </c>
      <c r="B2419" s="98">
        <v>2</v>
      </c>
      <c r="C2419" s="97" t="s">
        <v>1564</v>
      </c>
      <c r="D2419" s="99" t="s">
        <v>290</v>
      </c>
      <c r="E2419" s="97" t="s">
        <v>4</v>
      </c>
      <c r="F2419" s="100" t="s">
        <v>468</v>
      </c>
      <c r="G2419" s="97" t="s">
        <v>469</v>
      </c>
      <c r="H2419" s="101">
        <v>43950</v>
      </c>
      <c r="I2419" s="101">
        <v>44001</v>
      </c>
      <c r="J2419" s="102" t="s">
        <v>6</v>
      </c>
      <c r="K2419" s="103"/>
      <c r="L2419" s="104" t="s">
        <v>774</v>
      </c>
      <c r="M2419" s="105">
        <v>0</v>
      </c>
      <c r="N2419" s="106">
        <v>2940</v>
      </c>
      <c r="O2419" s="103" t="s">
        <v>928</v>
      </c>
      <c r="P2419" s="101">
        <v>44001</v>
      </c>
      <c r="Q2419" s="103" t="s">
        <v>921</v>
      </c>
      <c r="R2419" s="106">
        <v>2940</v>
      </c>
      <c r="S2419" s="102" t="s">
        <v>650</v>
      </c>
      <c r="T2419" s="104"/>
      <c r="U2419" s="102" t="s">
        <v>11</v>
      </c>
      <c r="V2419" s="102" t="s">
        <v>12</v>
      </c>
      <c r="W2419" s="102" t="s">
        <v>13</v>
      </c>
      <c r="X2419" s="102" t="s">
        <v>14</v>
      </c>
      <c r="Y2419" s="108">
        <v>6281</v>
      </c>
      <c r="Z2419" s="108">
        <v>9381101</v>
      </c>
      <c r="AA2419" s="109">
        <v>8.4677419354838704E-2</v>
      </c>
      <c r="AB2419" s="99" t="s">
        <v>941</v>
      </c>
    </row>
    <row r="2420" spans="1:28" ht="15" customHeight="1" x14ac:dyDescent="0.25">
      <c r="A2420" s="97" t="s">
        <v>2083</v>
      </c>
      <c r="B2420" s="98">
        <v>2</v>
      </c>
      <c r="C2420" s="97" t="s">
        <v>1564</v>
      </c>
      <c r="D2420" s="99" t="s">
        <v>290</v>
      </c>
      <c r="E2420" s="97" t="s">
        <v>4</v>
      </c>
      <c r="F2420" s="100" t="s">
        <v>468</v>
      </c>
      <c r="G2420" s="97" t="s">
        <v>469</v>
      </c>
      <c r="H2420" s="101">
        <v>43950</v>
      </c>
      <c r="I2420" s="101">
        <v>44062</v>
      </c>
      <c r="J2420" s="102" t="s">
        <v>1051</v>
      </c>
      <c r="K2420" s="103"/>
      <c r="L2420" s="104" t="s">
        <v>774</v>
      </c>
      <c r="M2420" s="105">
        <v>0</v>
      </c>
      <c r="N2420" s="106">
        <v>3080</v>
      </c>
      <c r="O2420" s="103" t="s">
        <v>1157</v>
      </c>
      <c r="P2420" s="101">
        <v>44062</v>
      </c>
      <c r="Q2420" s="103" t="s">
        <v>1153</v>
      </c>
      <c r="R2420" s="106">
        <v>3080</v>
      </c>
      <c r="S2420" s="102" t="s">
        <v>650</v>
      </c>
      <c r="T2420" s="104"/>
      <c r="U2420" s="102" t="s">
        <v>11</v>
      </c>
      <c r="V2420" s="102" t="s">
        <v>12</v>
      </c>
      <c r="W2420" s="102" t="s">
        <v>13</v>
      </c>
      <c r="X2420" s="102" t="s">
        <v>14</v>
      </c>
      <c r="Y2420" s="108">
        <v>6281</v>
      </c>
      <c r="Z2420" s="108">
        <v>9381101</v>
      </c>
      <c r="AA2420" s="109">
        <v>8.8709677419354843E-2</v>
      </c>
      <c r="AB2420" s="99" t="s">
        <v>941</v>
      </c>
    </row>
    <row r="2421" spans="1:28" ht="15" customHeight="1" x14ac:dyDescent="0.25">
      <c r="A2421" s="97" t="s">
        <v>2083</v>
      </c>
      <c r="B2421" s="98">
        <v>2</v>
      </c>
      <c r="C2421" s="97" t="s">
        <v>1564</v>
      </c>
      <c r="D2421" s="99" t="s">
        <v>290</v>
      </c>
      <c r="E2421" s="97" t="s">
        <v>4</v>
      </c>
      <c r="F2421" s="100" t="s">
        <v>468</v>
      </c>
      <c r="G2421" s="97" t="s">
        <v>469</v>
      </c>
      <c r="H2421" s="101">
        <v>43950</v>
      </c>
      <c r="I2421" s="101">
        <v>44118</v>
      </c>
      <c r="J2421" s="102" t="s">
        <v>1051</v>
      </c>
      <c r="K2421" s="103"/>
      <c r="L2421" s="104" t="s">
        <v>774</v>
      </c>
      <c r="M2421" s="105">
        <v>0</v>
      </c>
      <c r="N2421" s="106">
        <v>3500</v>
      </c>
      <c r="O2421" s="103" t="s">
        <v>1325</v>
      </c>
      <c r="P2421" s="101">
        <v>44118</v>
      </c>
      <c r="Q2421" s="103" t="s">
        <v>1318</v>
      </c>
      <c r="R2421" s="106">
        <v>3500</v>
      </c>
      <c r="S2421" s="102" t="s">
        <v>650</v>
      </c>
      <c r="T2421" s="104"/>
      <c r="U2421" s="102" t="s">
        <v>11</v>
      </c>
      <c r="V2421" s="102" t="s">
        <v>12</v>
      </c>
      <c r="W2421" s="102" t="s">
        <v>13</v>
      </c>
      <c r="X2421" s="102" t="s">
        <v>14</v>
      </c>
      <c r="Y2421" s="108">
        <v>6281</v>
      </c>
      <c r="Z2421" s="108">
        <v>9381101</v>
      </c>
      <c r="AA2421" s="109">
        <v>0.10080645161290322</v>
      </c>
      <c r="AB2421" s="99" t="s">
        <v>941</v>
      </c>
    </row>
    <row r="2422" spans="1:28" ht="15" customHeight="1" x14ac:dyDescent="0.25">
      <c r="A2422" s="97" t="s">
        <v>2083</v>
      </c>
      <c r="B2422" s="98">
        <v>2</v>
      </c>
      <c r="C2422" s="97" t="s">
        <v>1564</v>
      </c>
      <c r="D2422" s="99" t="s">
        <v>290</v>
      </c>
      <c r="E2422" s="97" t="s">
        <v>4</v>
      </c>
      <c r="F2422" s="100" t="s">
        <v>468</v>
      </c>
      <c r="G2422" s="97" t="s">
        <v>469</v>
      </c>
      <c r="H2422" s="101">
        <v>43950</v>
      </c>
      <c r="I2422" s="101">
        <v>44125</v>
      </c>
      <c r="J2422" s="102" t="s">
        <v>1051</v>
      </c>
      <c r="K2422" s="103"/>
      <c r="L2422" s="104" t="s">
        <v>774</v>
      </c>
      <c r="M2422" s="105">
        <v>0</v>
      </c>
      <c r="N2422" s="106">
        <v>2940</v>
      </c>
      <c r="O2422" s="103" t="s">
        <v>1359</v>
      </c>
      <c r="P2422" s="101">
        <v>44125</v>
      </c>
      <c r="Q2422" s="103" t="s">
        <v>1357</v>
      </c>
      <c r="R2422" s="106">
        <v>2940</v>
      </c>
      <c r="S2422" s="102" t="s">
        <v>650</v>
      </c>
      <c r="T2422" s="104"/>
      <c r="U2422" s="102" t="s">
        <v>11</v>
      </c>
      <c r="V2422" s="102" t="s">
        <v>12</v>
      </c>
      <c r="W2422" s="102" t="s">
        <v>13</v>
      </c>
      <c r="X2422" s="102" t="s">
        <v>14</v>
      </c>
      <c r="Y2422" s="108">
        <v>6281</v>
      </c>
      <c r="Z2422" s="108">
        <v>9381101</v>
      </c>
      <c r="AA2422" s="109">
        <v>8.4677419354838704E-2</v>
      </c>
      <c r="AB2422" s="99" t="s">
        <v>941</v>
      </c>
    </row>
    <row r="2423" spans="1:28" ht="15" customHeight="1" x14ac:dyDescent="0.25">
      <c r="A2423" s="97" t="s">
        <v>2083</v>
      </c>
      <c r="B2423" s="98">
        <v>2</v>
      </c>
      <c r="C2423" s="97" t="s">
        <v>1564</v>
      </c>
      <c r="D2423" s="99" t="s">
        <v>290</v>
      </c>
      <c r="E2423" s="97" t="s">
        <v>4</v>
      </c>
      <c r="F2423" s="100" t="s">
        <v>468</v>
      </c>
      <c r="G2423" s="97" t="s">
        <v>469</v>
      </c>
      <c r="H2423" s="101">
        <v>43950</v>
      </c>
      <c r="I2423" s="101">
        <v>44232</v>
      </c>
      <c r="J2423" s="102" t="s">
        <v>1051</v>
      </c>
      <c r="K2423" s="103"/>
      <c r="L2423" s="104" t="s">
        <v>774</v>
      </c>
      <c r="M2423" s="105">
        <v>0</v>
      </c>
      <c r="N2423" s="106">
        <v>3080</v>
      </c>
      <c r="O2423" s="103" t="s">
        <v>1714</v>
      </c>
      <c r="P2423" s="101">
        <v>44232</v>
      </c>
      <c r="Q2423" s="103" t="s">
        <v>1711</v>
      </c>
      <c r="R2423" s="106">
        <v>3080</v>
      </c>
      <c r="S2423" s="102" t="s">
        <v>650</v>
      </c>
      <c r="T2423" s="104"/>
      <c r="U2423" s="102" t="s">
        <v>11</v>
      </c>
      <c r="V2423" s="102" t="s">
        <v>12</v>
      </c>
      <c r="W2423" s="102" t="s">
        <v>13</v>
      </c>
      <c r="X2423" s="102" t="s">
        <v>14</v>
      </c>
      <c r="Y2423" s="108">
        <v>6281</v>
      </c>
      <c r="Z2423" s="108">
        <v>9381101</v>
      </c>
      <c r="AA2423" s="109">
        <v>8.8709677419354843E-2</v>
      </c>
      <c r="AB2423" s="99" t="s">
        <v>941</v>
      </c>
    </row>
    <row r="2424" spans="1:28" ht="15" customHeight="1" x14ac:dyDescent="0.25">
      <c r="A2424" s="97" t="s">
        <v>2083</v>
      </c>
      <c r="B2424" s="98">
        <v>2</v>
      </c>
      <c r="C2424" s="97" t="s">
        <v>1564</v>
      </c>
      <c r="D2424" s="99" t="s">
        <v>290</v>
      </c>
      <c r="E2424" s="97" t="s">
        <v>4</v>
      </c>
      <c r="F2424" s="100" t="s">
        <v>468</v>
      </c>
      <c r="G2424" s="97" t="s">
        <v>469</v>
      </c>
      <c r="H2424" s="101">
        <v>43950</v>
      </c>
      <c r="I2424" s="101">
        <v>44305</v>
      </c>
      <c r="J2424" s="102" t="s">
        <v>1051</v>
      </c>
      <c r="K2424" s="103"/>
      <c r="L2424" s="104" t="s">
        <v>774</v>
      </c>
      <c r="M2424" s="105">
        <v>0</v>
      </c>
      <c r="N2424" s="106">
        <v>5040</v>
      </c>
      <c r="O2424" s="103" t="s">
        <v>2340</v>
      </c>
      <c r="P2424" s="101">
        <v>44305</v>
      </c>
      <c r="Q2424" s="103" t="s">
        <v>2336</v>
      </c>
      <c r="R2424" s="106">
        <v>5040</v>
      </c>
      <c r="S2424" s="102" t="s">
        <v>650</v>
      </c>
      <c r="T2424" s="104"/>
      <c r="U2424" s="102" t="s">
        <v>11</v>
      </c>
      <c r="V2424" s="102" t="s">
        <v>12</v>
      </c>
      <c r="W2424" s="102" t="s">
        <v>13</v>
      </c>
      <c r="X2424" s="102" t="s">
        <v>14</v>
      </c>
      <c r="Y2424" s="108">
        <v>6281</v>
      </c>
      <c r="Z2424" s="108">
        <v>9381101</v>
      </c>
      <c r="AA2424" s="109">
        <v>0.14516129032258066</v>
      </c>
      <c r="AB2424" s="99" t="s">
        <v>941</v>
      </c>
    </row>
    <row r="2425" spans="1:28" ht="15" customHeight="1" x14ac:dyDescent="0.25">
      <c r="A2425" s="97" t="s">
        <v>2083</v>
      </c>
      <c r="B2425" s="98">
        <v>2</v>
      </c>
      <c r="C2425" s="97" t="s">
        <v>1564</v>
      </c>
      <c r="D2425" s="99" t="s">
        <v>290</v>
      </c>
      <c r="E2425" s="97" t="s">
        <v>4</v>
      </c>
      <c r="F2425" s="100" t="s">
        <v>468</v>
      </c>
      <c r="G2425" s="97" t="s">
        <v>469</v>
      </c>
      <c r="H2425" s="101">
        <v>43950</v>
      </c>
      <c r="I2425" s="101">
        <v>44305</v>
      </c>
      <c r="J2425" s="102" t="s">
        <v>1051</v>
      </c>
      <c r="K2425" s="103"/>
      <c r="L2425" s="104" t="s">
        <v>774</v>
      </c>
      <c r="M2425" s="105">
        <v>0</v>
      </c>
      <c r="N2425" s="106">
        <v>4900</v>
      </c>
      <c r="O2425" s="103" t="s">
        <v>2341</v>
      </c>
      <c r="P2425" s="101">
        <v>44305</v>
      </c>
      <c r="Q2425" s="103" t="s">
        <v>2336</v>
      </c>
      <c r="R2425" s="106">
        <v>4900</v>
      </c>
      <c r="S2425" s="102" t="s">
        <v>650</v>
      </c>
      <c r="T2425" s="104"/>
      <c r="U2425" s="102" t="s">
        <v>11</v>
      </c>
      <c r="V2425" s="102" t="s">
        <v>12</v>
      </c>
      <c r="W2425" s="102" t="s">
        <v>13</v>
      </c>
      <c r="X2425" s="102" t="s">
        <v>14</v>
      </c>
      <c r="Y2425" s="108">
        <v>6281</v>
      </c>
      <c r="Z2425" s="108">
        <v>9381101</v>
      </c>
      <c r="AA2425" s="109">
        <v>0.14112903225806453</v>
      </c>
      <c r="AB2425" s="99" t="s">
        <v>941</v>
      </c>
    </row>
    <row r="2426" spans="1:28" ht="15" customHeight="1" x14ac:dyDescent="0.25">
      <c r="A2426" s="97" t="s">
        <v>2083</v>
      </c>
      <c r="B2426" s="98">
        <v>2</v>
      </c>
      <c r="C2426" s="97" t="s">
        <v>1564</v>
      </c>
      <c r="D2426" s="99" t="s">
        <v>290</v>
      </c>
      <c r="E2426" s="97" t="s">
        <v>4</v>
      </c>
      <c r="F2426" s="100" t="s">
        <v>468</v>
      </c>
      <c r="G2426" s="97" t="s">
        <v>469</v>
      </c>
      <c r="H2426" s="101">
        <v>43950</v>
      </c>
      <c r="I2426" s="101">
        <v>45138</v>
      </c>
      <c r="J2426" s="102" t="s">
        <v>2726</v>
      </c>
      <c r="K2426" s="103" t="s">
        <v>769</v>
      </c>
      <c r="L2426" s="104" t="s">
        <v>774</v>
      </c>
      <c r="M2426" s="105">
        <v>9240</v>
      </c>
      <c r="N2426" s="106">
        <v>9240</v>
      </c>
      <c r="O2426" s="103"/>
      <c r="P2426" s="101"/>
      <c r="Q2426" s="103"/>
      <c r="R2426" s="106">
        <v>0</v>
      </c>
      <c r="S2426" s="102" t="s">
        <v>650</v>
      </c>
      <c r="T2426" s="104"/>
      <c r="U2426" s="102" t="s">
        <v>11</v>
      </c>
      <c r="V2426" s="102" t="s">
        <v>12</v>
      </c>
      <c r="W2426" s="102" t="s">
        <v>13</v>
      </c>
      <c r="X2426" s="102" t="s">
        <v>14</v>
      </c>
      <c r="Y2426" s="108">
        <v>6281</v>
      </c>
      <c r="Z2426" s="108">
        <v>9381101</v>
      </c>
      <c r="AA2426" s="109">
        <v>0</v>
      </c>
      <c r="AB2426" s="99" t="s">
        <v>941</v>
      </c>
    </row>
    <row r="2427" spans="1:28" ht="15" customHeight="1" x14ac:dyDescent="0.25">
      <c r="A2427" s="97" t="s">
        <v>2080</v>
      </c>
      <c r="B2427" s="98">
        <v>2</v>
      </c>
      <c r="C2427" s="97" t="s">
        <v>318</v>
      </c>
      <c r="D2427" s="99" t="s">
        <v>290</v>
      </c>
      <c r="E2427" s="97" t="s">
        <v>4</v>
      </c>
      <c r="F2427" s="100" t="s">
        <v>325</v>
      </c>
      <c r="G2427" s="97" t="s">
        <v>318</v>
      </c>
      <c r="H2427" s="101">
        <v>43987</v>
      </c>
      <c r="I2427" s="101">
        <v>44117</v>
      </c>
      <c r="J2427" s="102" t="s">
        <v>1051</v>
      </c>
      <c r="K2427" s="103"/>
      <c r="L2427" s="104" t="s">
        <v>1040</v>
      </c>
      <c r="M2427" s="105">
        <v>0</v>
      </c>
      <c r="N2427" s="106">
        <v>369049.35</v>
      </c>
      <c r="O2427" s="103" t="s">
        <v>483</v>
      </c>
      <c r="P2427" s="101">
        <v>44117</v>
      </c>
      <c r="Q2427" s="103" t="s">
        <v>1314</v>
      </c>
      <c r="R2427" s="106">
        <v>369049.35</v>
      </c>
      <c r="S2427" s="102" t="s">
        <v>650</v>
      </c>
      <c r="T2427" s="104"/>
      <c r="U2427" s="102" t="s">
        <v>11</v>
      </c>
      <c r="V2427" s="102" t="s">
        <v>12</v>
      </c>
      <c r="W2427" s="102" t="s">
        <v>13</v>
      </c>
      <c r="X2427" s="102" t="s">
        <v>14</v>
      </c>
      <c r="Y2427" s="108">
        <v>6250</v>
      </c>
      <c r="Z2427" s="108">
        <v>9381101</v>
      </c>
      <c r="AA2427" s="109">
        <v>0.24700064854098355</v>
      </c>
      <c r="AB2427" s="99" t="s">
        <v>3227</v>
      </c>
    </row>
    <row r="2428" spans="1:28" ht="15" customHeight="1" x14ac:dyDescent="0.25">
      <c r="A2428" s="97" t="s">
        <v>2080</v>
      </c>
      <c r="B2428" s="98">
        <v>2</v>
      </c>
      <c r="C2428" s="97" t="s">
        <v>318</v>
      </c>
      <c r="D2428" s="99" t="s">
        <v>290</v>
      </c>
      <c r="E2428" s="97" t="s">
        <v>4</v>
      </c>
      <c r="F2428" s="100" t="s">
        <v>325</v>
      </c>
      <c r="G2428" s="97" t="s">
        <v>318</v>
      </c>
      <c r="H2428" s="101">
        <v>43987</v>
      </c>
      <c r="I2428" s="101">
        <v>44117</v>
      </c>
      <c r="J2428" s="102" t="s">
        <v>1051</v>
      </c>
      <c r="K2428" s="103"/>
      <c r="L2428" s="104" t="s">
        <v>1040</v>
      </c>
      <c r="M2428" s="105">
        <v>0</v>
      </c>
      <c r="N2428" s="106">
        <v>76902.5</v>
      </c>
      <c r="O2428" s="103" t="s">
        <v>718</v>
      </c>
      <c r="P2428" s="101">
        <v>44117</v>
      </c>
      <c r="Q2428" s="103" t="s">
        <v>1314</v>
      </c>
      <c r="R2428" s="106">
        <v>76902.5</v>
      </c>
      <c r="S2428" s="102" t="s">
        <v>650</v>
      </c>
      <c r="T2428" s="104"/>
      <c r="U2428" s="102" t="s">
        <v>11</v>
      </c>
      <c r="V2428" s="102" t="s">
        <v>12</v>
      </c>
      <c r="W2428" s="102" t="s">
        <v>13</v>
      </c>
      <c r="X2428" s="102" t="s">
        <v>14</v>
      </c>
      <c r="Y2428" s="108">
        <v>6250</v>
      </c>
      <c r="Z2428" s="108">
        <v>9381101</v>
      </c>
      <c r="AA2428" s="109">
        <v>5.1469992764986552E-2</v>
      </c>
      <c r="AB2428" s="97" t="s">
        <v>3227</v>
      </c>
    </row>
    <row r="2429" spans="1:28" ht="15" customHeight="1" x14ac:dyDescent="0.25">
      <c r="A2429" s="97" t="s">
        <v>2080</v>
      </c>
      <c r="B2429" s="98">
        <v>2</v>
      </c>
      <c r="C2429" s="97" t="s">
        <v>318</v>
      </c>
      <c r="D2429" s="99" t="s">
        <v>290</v>
      </c>
      <c r="E2429" s="97" t="s">
        <v>4</v>
      </c>
      <c r="F2429" s="100" t="s">
        <v>325</v>
      </c>
      <c r="G2429" s="97" t="s">
        <v>318</v>
      </c>
      <c r="H2429" s="101">
        <v>43987</v>
      </c>
      <c r="I2429" s="101">
        <v>44232</v>
      </c>
      <c r="J2429" s="102" t="s">
        <v>1051</v>
      </c>
      <c r="K2429" s="103"/>
      <c r="L2429" s="104" t="s">
        <v>1040</v>
      </c>
      <c r="M2429" s="105">
        <v>0</v>
      </c>
      <c r="N2429" s="106">
        <v>766840</v>
      </c>
      <c r="O2429" s="103" t="s">
        <v>760</v>
      </c>
      <c r="P2429" s="101">
        <v>44232</v>
      </c>
      <c r="Q2429" s="103" t="s">
        <v>1709</v>
      </c>
      <c r="R2429" s="106">
        <v>766840</v>
      </c>
      <c r="S2429" s="102" t="s">
        <v>650</v>
      </c>
      <c r="T2429" s="104"/>
      <c r="U2429" s="102" t="s">
        <v>11</v>
      </c>
      <c r="V2429" s="102" t="s">
        <v>12</v>
      </c>
      <c r="W2429" s="102" t="s">
        <v>13</v>
      </c>
      <c r="X2429" s="102" t="s">
        <v>14</v>
      </c>
      <c r="Y2429" s="108">
        <v>6250</v>
      </c>
      <c r="Z2429" s="108">
        <v>9381101</v>
      </c>
      <c r="AA2429" s="109">
        <v>0.51323753131435634</v>
      </c>
      <c r="AB2429" s="97" t="s">
        <v>3227</v>
      </c>
    </row>
    <row r="2430" spans="1:28" ht="15" customHeight="1" x14ac:dyDescent="0.25">
      <c r="A2430" s="97" t="s">
        <v>2080</v>
      </c>
      <c r="B2430" s="98">
        <v>2</v>
      </c>
      <c r="C2430" s="99" t="s">
        <v>318</v>
      </c>
      <c r="D2430" s="99" t="s">
        <v>290</v>
      </c>
      <c r="E2430" s="97" t="s">
        <v>4</v>
      </c>
      <c r="F2430" s="97" t="s">
        <v>325</v>
      </c>
      <c r="G2430" s="99" t="s">
        <v>318</v>
      </c>
      <c r="H2430" s="101">
        <v>43987</v>
      </c>
      <c r="I2430" s="101">
        <v>44292</v>
      </c>
      <c r="J2430" s="102" t="s">
        <v>1051</v>
      </c>
      <c r="K2430" s="103"/>
      <c r="L2430" s="99" t="s">
        <v>1040</v>
      </c>
      <c r="M2430" s="105">
        <v>0</v>
      </c>
      <c r="N2430" s="114">
        <v>95237.5</v>
      </c>
      <c r="O2430" s="103" t="s">
        <v>867</v>
      </c>
      <c r="P2430" s="101">
        <v>44292</v>
      </c>
      <c r="Q2430" s="103" t="s">
        <v>2302</v>
      </c>
      <c r="R2430" s="105">
        <v>95237.5</v>
      </c>
      <c r="S2430" s="102" t="s">
        <v>650</v>
      </c>
      <c r="T2430" s="103"/>
      <c r="U2430" s="102" t="s">
        <v>11</v>
      </c>
      <c r="V2430" s="102" t="s">
        <v>12</v>
      </c>
      <c r="W2430" s="102" t="s">
        <v>13</v>
      </c>
      <c r="X2430" s="102" t="s">
        <v>14</v>
      </c>
      <c r="Y2430" s="113">
        <v>6250</v>
      </c>
      <c r="Z2430" s="113">
        <v>9381101</v>
      </c>
      <c r="AA2430" s="109">
        <v>6.3741405493389774E-2</v>
      </c>
      <c r="AB2430" s="115" t="s">
        <v>3227</v>
      </c>
    </row>
    <row r="2431" spans="1:28" ht="15" customHeight="1" x14ac:dyDescent="0.25">
      <c r="A2431" s="97" t="s">
        <v>2080</v>
      </c>
      <c r="B2431" s="98">
        <v>2</v>
      </c>
      <c r="C2431" s="99" t="s">
        <v>318</v>
      </c>
      <c r="D2431" s="99" t="s">
        <v>290</v>
      </c>
      <c r="E2431" s="97" t="s">
        <v>4</v>
      </c>
      <c r="F2431" s="100" t="s">
        <v>325</v>
      </c>
      <c r="G2431" s="99" t="s">
        <v>318</v>
      </c>
      <c r="H2431" s="101">
        <v>43987</v>
      </c>
      <c r="I2431" s="101">
        <v>45138</v>
      </c>
      <c r="J2431" s="102" t="s">
        <v>2726</v>
      </c>
      <c r="K2431" s="103" t="s">
        <v>895</v>
      </c>
      <c r="L2431" s="104" t="s">
        <v>1040</v>
      </c>
      <c r="M2431" s="105">
        <v>186093.64999999991</v>
      </c>
      <c r="N2431" s="106">
        <v>186093.64999999991</v>
      </c>
      <c r="O2431" s="103"/>
      <c r="P2431" s="101"/>
      <c r="Q2431" s="103"/>
      <c r="R2431" s="106">
        <v>0</v>
      </c>
      <c r="S2431" s="110" t="s">
        <v>650</v>
      </c>
      <c r="T2431" s="104"/>
      <c r="U2431" s="102" t="s">
        <v>11</v>
      </c>
      <c r="V2431" s="102" t="s">
        <v>12</v>
      </c>
      <c r="W2431" s="102" t="s">
        <v>13</v>
      </c>
      <c r="X2431" s="102" t="s">
        <v>14</v>
      </c>
      <c r="Y2431" s="108">
        <v>6250</v>
      </c>
      <c r="Z2431" s="108">
        <v>9381101</v>
      </c>
      <c r="AA2431" s="109">
        <v>0</v>
      </c>
      <c r="AB2431" s="111" t="s">
        <v>3227</v>
      </c>
    </row>
    <row r="2432" spans="1:28" ht="15" customHeight="1" x14ac:dyDescent="0.25">
      <c r="A2432" s="97" t="s">
        <v>2080</v>
      </c>
      <c r="B2432" s="98">
        <v>2</v>
      </c>
      <c r="C2432" s="99" t="s">
        <v>318</v>
      </c>
      <c r="D2432" s="97" t="s">
        <v>290</v>
      </c>
      <c r="E2432" s="97" t="s">
        <v>4</v>
      </c>
      <c r="F2432" s="100" t="s">
        <v>325</v>
      </c>
      <c r="G2432" s="99" t="s">
        <v>318</v>
      </c>
      <c r="H2432" s="101">
        <v>44627</v>
      </c>
      <c r="I2432" s="101">
        <v>45484</v>
      </c>
      <c r="J2432" s="102" t="s">
        <v>2726</v>
      </c>
      <c r="K2432" s="103" t="s">
        <v>3226</v>
      </c>
      <c r="L2432" s="99"/>
      <c r="M2432" s="105">
        <v>39293.51</v>
      </c>
      <c r="N2432" s="106">
        <v>39293.51</v>
      </c>
      <c r="O2432" s="107"/>
      <c r="P2432" s="101"/>
      <c r="Q2432" s="103"/>
      <c r="R2432" s="106">
        <v>0</v>
      </c>
      <c r="S2432" s="110" t="s">
        <v>650</v>
      </c>
      <c r="T2432" s="104"/>
      <c r="U2432" s="102" t="s">
        <v>11</v>
      </c>
      <c r="V2432" s="102" t="s">
        <v>12</v>
      </c>
      <c r="W2432" s="102" t="s">
        <v>13</v>
      </c>
      <c r="X2432" s="102" t="s">
        <v>14</v>
      </c>
      <c r="Y2432" s="113">
        <v>6260</v>
      </c>
      <c r="Z2432" s="117">
        <v>9381101</v>
      </c>
      <c r="AA2432" s="109">
        <v>0</v>
      </c>
      <c r="AB2432" s="99" t="s">
        <v>3229</v>
      </c>
    </row>
    <row r="2433" spans="1:28" ht="15" customHeight="1" x14ac:dyDescent="0.25">
      <c r="A2433" s="97" t="s">
        <v>2090</v>
      </c>
      <c r="B2433" s="98">
        <v>2</v>
      </c>
      <c r="C2433" s="99" t="s">
        <v>318</v>
      </c>
      <c r="D2433" s="99" t="s">
        <v>290</v>
      </c>
      <c r="E2433" s="97" t="s">
        <v>441</v>
      </c>
      <c r="F2433" s="100" t="s">
        <v>442</v>
      </c>
      <c r="G2433" s="99" t="s">
        <v>318</v>
      </c>
      <c r="H2433" s="101">
        <v>43647</v>
      </c>
      <c r="I2433" s="101">
        <v>43816</v>
      </c>
      <c r="J2433" s="102" t="s">
        <v>6</v>
      </c>
      <c r="K2433" s="103"/>
      <c r="L2433" s="104" t="s">
        <v>513</v>
      </c>
      <c r="M2433" s="105">
        <v>0</v>
      </c>
      <c r="N2433" s="106">
        <v>23073.599999999999</v>
      </c>
      <c r="O2433" s="103" t="s">
        <v>483</v>
      </c>
      <c r="P2433" s="101">
        <v>43816</v>
      </c>
      <c r="Q2433" s="103" t="s">
        <v>520</v>
      </c>
      <c r="R2433" s="106">
        <v>23073.599999999999</v>
      </c>
      <c r="S2433" s="110"/>
      <c r="T2433" s="104"/>
      <c r="U2433" s="102" t="s">
        <v>11</v>
      </c>
      <c r="V2433" s="102" t="s">
        <v>12</v>
      </c>
      <c r="W2433" s="102" t="s">
        <v>13</v>
      </c>
      <c r="X2433" s="102" t="s">
        <v>14</v>
      </c>
      <c r="Y2433" s="108">
        <v>6250</v>
      </c>
      <c r="Z2433" s="108">
        <v>9381105</v>
      </c>
      <c r="AA2433" s="109">
        <v>5.0451588244580523E-3</v>
      </c>
      <c r="AB2433" s="111" t="s">
        <v>1031</v>
      </c>
    </row>
    <row r="2434" spans="1:28" ht="15" customHeight="1" x14ac:dyDescent="0.25">
      <c r="A2434" s="97" t="s">
        <v>2090</v>
      </c>
      <c r="B2434" s="98">
        <v>2</v>
      </c>
      <c r="C2434" s="99" t="s">
        <v>318</v>
      </c>
      <c r="D2434" s="99" t="s">
        <v>290</v>
      </c>
      <c r="E2434" s="97" t="s">
        <v>441</v>
      </c>
      <c r="F2434" s="100" t="s">
        <v>442</v>
      </c>
      <c r="G2434" s="99" t="s">
        <v>318</v>
      </c>
      <c r="H2434" s="101">
        <v>43647</v>
      </c>
      <c r="I2434" s="101">
        <v>44125</v>
      </c>
      <c r="J2434" s="102" t="s">
        <v>1051</v>
      </c>
      <c r="K2434" s="103"/>
      <c r="L2434" s="104" t="s">
        <v>513</v>
      </c>
      <c r="M2434" s="105">
        <v>0</v>
      </c>
      <c r="N2434" s="106">
        <v>69220.800000000003</v>
      </c>
      <c r="O2434" s="103" t="s">
        <v>718</v>
      </c>
      <c r="P2434" s="101">
        <v>44125</v>
      </c>
      <c r="Q2434" s="103" t="s">
        <v>1352</v>
      </c>
      <c r="R2434" s="106">
        <v>69220.800000000003</v>
      </c>
      <c r="S2434" s="110"/>
      <c r="T2434" s="104"/>
      <c r="U2434" s="102" t="s">
        <v>11</v>
      </c>
      <c r="V2434" s="102" t="s">
        <v>12</v>
      </c>
      <c r="W2434" s="102" t="s">
        <v>13</v>
      </c>
      <c r="X2434" s="102" t="s">
        <v>14</v>
      </c>
      <c r="Y2434" s="108">
        <v>6250</v>
      </c>
      <c r="Z2434" s="108">
        <v>9381105</v>
      </c>
      <c r="AA2434" s="109">
        <v>1.5135476473374158E-2</v>
      </c>
      <c r="AB2434" s="111" t="s">
        <v>1031</v>
      </c>
    </row>
    <row r="2435" spans="1:28" ht="15" customHeight="1" x14ac:dyDescent="0.25">
      <c r="A2435" s="97" t="s">
        <v>2090</v>
      </c>
      <c r="B2435" s="98">
        <v>2</v>
      </c>
      <c r="C2435" s="99" t="s">
        <v>318</v>
      </c>
      <c r="D2435" s="99" t="s">
        <v>290</v>
      </c>
      <c r="E2435" s="97" t="s">
        <v>441</v>
      </c>
      <c r="F2435" s="100" t="s">
        <v>442</v>
      </c>
      <c r="G2435" s="99" t="s">
        <v>318</v>
      </c>
      <c r="H2435" s="101">
        <v>43647</v>
      </c>
      <c r="I2435" s="101">
        <v>44204</v>
      </c>
      <c r="J2435" s="102" t="s">
        <v>1051</v>
      </c>
      <c r="K2435" s="103"/>
      <c r="L2435" s="104" t="s">
        <v>513</v>
      </c>
      <c r="M2435" s="105">
        <v>0</v>
      </c>
      <c r="N2435" s="106">
        <v>138441.60000000001</v>
      </c>
      <c r="O2435" s="103" t="s">
        <v>760</v>
      </c>
      <c r="P2435" s="101">
        <v>44204</v>
      </c>
      <c r="Q2435" s="103" t="s">
        <v>1605</v>
      </c>
      <c r="R2435" s="106">
        <v>138441.60000000001</v>
      </c>
      <c r="S2435" s="110"/>
      <c r="T2435" s="104"/>
      <c r="U2435" s="102" t="s">
        <v>11</v>
      </c>
      <c r="V2435" s="102" t="s">
        <v>12</v>
      </c>
      <c r="W2435" s="102" t="s">
        <v>13</v>
      </c>
      <c r="X2435" s="102" t="s">
        <v>14</v>
      </c>
      <c r="Y2435" s="108">
        <v>6250</v>
      </c>
      <c r="Z2435" s="108">
        <v>9381105</v>
      </c>
      <c r="AA2435" s="109">
        <v>3.0270952946748315E-2</v>
      </c>
      <c r="AB2435" s="111" t="s">
        <v>1031</v>
      </c>
    </row>
    <row r="2436" spans="1:28" ht="15" customHeight="1" x14ac:dyDescent="0.25">
      <c r="A2436" s="97" t="s">
        <v>2090</v>
      </c>
      <c r="B2436" s="98">
        <v>2</v>
      </c>
      <c r="C2436" s="99" t="s">
        <v>318</v>
      </c>
      <c r="D2436" s="99" t="s">
        <v>290</v>
      </c>
      <c r="E2436" s="97" t="s">
        <v>441</v>
      </c>
      <c r="F2436" s="100" t="s">
        <v>442</v>
      </c>
      <c r="G2436" s="99" t="s">
        <v>318</v>
      </c>
      <c r="H2436" s="101">
        <v>43647</v>
      </c>
      <c r="I2436" s="101">
        <v>45673</v>
      </c>
      <c r="J2436" s="102" t="s">
        <v>2726</v>
      </c>
      <c r="K2436" s="103" t="s">
        <v>467</v>
      </c>
      <c r="L2436" s="104" t="s">
        <v>513</v>
      </c>
      <c r="M2436" s="105">
        <v>12144</v>
      </c>
      <c r="N2436" s="106">
        <v>12144</v>
      </c>
      <c r="O2436" s="103"/>
      <c r="P2436" s="101"/>
      <c r="Q2436" s="103"/>
      <c r="R2436" s="106">
        <v>0</v>
      </c>
      <c r="S2436" s="110"/>
      <c r="T2436" s="104"/>
      <c r="U2436" s="102" t="s">
        <v>11</v>
      </c>
      <c r="V2436" s="102" t="s">
        <v>12</v>
      </c>
      <c r="W2436" s="102" t="s">
        <v>13</v>
      </c>
      <c r="X2436" s="102" t="s">
        <v>14</v>
      </c>
      <c r="Y2436" s="108">
        <v>6250</v>
      </c>
      <c r="Z2436" s="108">
        <v>9381105</v>
      </c>
      <c r="AA2436" s="109">
        <v>0</v>
      </c>
      <c r="AB2436" s="111" t="s">
        <v>1031</v>
      </c>
    </row>
    <row r="2437" spans="1:28" ht="15" customHeight="1" x14ac:dyDescent="0.25">
      <c r="A2437" s="97" t="s">
        <v>2265</v>
      </c>
      <c r="B2437" s="98">
        <v>2</v>
      </c>
      <c r="C2437" s="99" t="s">
        <v>1564</v>
      </c>
      <c r="D2437" s="99" t="s">
        <v>290</v>
      </c>
      <c r="E2437" s="97" t="s">
        <v>1043</v>
      </c>
      <c r="F2437" s="100" t="s">
        <v>468</v>
      </c>
      <c r="G2437" s="99" t="s">
        <v>469</v>
      </c>
      <c r="H2437" s="101">
        <v>43836</v>
      </c>
      <c r="I2437" s="101">
        <v>44279</v>
      </c>
      <c r="J2437" s="102" t="s">
        <v>1051</v>
      </c>
      <c r="K2437" s="103" t="s">
        <v>533</v>
      </c>
      <c r="L2437" s="104" t="s">
        <v>807</v>
      </c>
      <c r="M2437" s="105">
        <v>0</v>
      </c>
      <c r="N2437" s="106">
        <v>1200</v>
      </c>
      <c r="O2437" s="103" t="s">
        <v>2241</v>
      </c>
      <c r="P2437" s="101">
        <v>44279</v>
      </c>
      <c r="Q2437" s="103" t="s">
        <v>2242</v>
      </c>
      <c r="R2437" s="106">
        <v>1200</v>
      </c>
      <c r="S2437" s="110"/>
      <c r="T2437" s="104"/>
      <c r="U2437" s="102" t="s">
        <v>11</v>
      </c>
      <c r="V2437" s="102" t="s">
        <v>12</v>
      </c>
      <c r="W2437" s="102" t="s">
        <v>13</v>
      </c>
      <c r="X2437" s="102" t="s">
        <v>14</v>
      </c>
      <c r="Y2437" s="108">
        <v>6281</v>
      </c>
      <c r="Z2437" s="108">
        <v>9381104</v>
      </c>
      <c r="AA2437" s="109">
        <v>0.1</v>
      </c>
      <c r="AB2437" s="111" t="s">
        <v>1007</v>
      </c>
    </row>
    <row r="2438" spans="1:28" ht="15" customHeight="1" x14ac:dyDescent="0.25">
      <c r="A2438" s="97" t="s">
        <v>2092</v>
      </c>
      <c r="B2438" s="98">
        <v>2</v>
      </c>
      <c r="C2438" s="99" t="s">
        <v>1571</v>
      </c>
      <c r="D2438" s="99" t="s">
        <v>290</v>
      </c>
      <c r="E2438" s="97" t="s">
        <v>1266</v>
      </c>
      <c r="F2438" s="100" t="s">
        <v>395</v>
      </c>
      <c r="G2438" s="99" t="s">
        <v>351</v>
      </c>
      <c r="H2438" s="101">
        <v>43282</v>
      </c>
      <c r="I2438" s="101">
        <v>44203</v>
      </c>
      <c r="J2438" s="102" t="s">
        <v>1051</v>
      </c>
      <c r="K2438" s="103"/>
      <c r="L2438" s="104" t="s">
        <v>1270</v>
      </c>
      <c r="M2438" s="105">
        <v>0</v>
      </c>
      <c r="N2438" s="106">
        <v>2375</v>
      </c>
      <c r="O2438" s="103">
        <v>28123</v>
      </c>
      <c r="P2438" s="101">
        <v>44203</v>
      </c>
      <c r="Q2438" s="103" t="s">
        <v>1602</v>
      </c>
      <c r="R2438" s="106">
        <v>2375</v>
      </c>
      <c r="S2438" s="110" t="s">
        <v>1633</v>
      </c>
      <c r="T2438" s="104"/>
      <c r="U2438" s="102" t="s">
        <v>11</v>
      </c>
      <c r="V2438" s="102" t="s">
        <v>12</v>
      </c>
      <c r="W2438" s="102" t="s">
        <v>13</v>
      </c>
      <c r="X2438" s="102" t="s">
        <v>14</v>
      </c>
      <c r="Y2438" s="108">
        <v>6210</v>
      </c>
      <c r="Z2438" s="108">
        <v>9381103</v>
      </c>
      <c r="AA2438" s="109">
        <v>1.3860519404727167E-2</v>
      </c>
      <c r="AB2438" s="111" t="s">
        <v>3205</v>
      </c>
    </row>
    <row r="2439" spans="1:28" ht="15" customHeight="1" x14ac:dyDescent="0.25">
      <c r="A2439" s="97" t="s">
        <v>2092</v>
      </c>
      <c r="B2439" s="98">
        <v>2</v>
      </c>
      <c r="C2439" s="99" t="s">
        <v>1571</v>
      </c>
      <c r="D2439" s="99" t="s">
        <v>290</v>
      </c>
      <c r="E2439" s="97" t="s">
        <v>1266</v>
      </c>
      <c r="F2439" s="100" t="s">
        <v>395</v>
      </c>
      <c r="G2439" s="99" t="s">
        <v>351</v>
      </c>
      <c r="H2439" s="101">
        <v>43282</v>
      </c>
      <c r="I2439" s="101">
        <v>44279</v>
      </c>
      <c r="J2439" s="102" t="s">
        <v>1051</v>
      </c>
      <c r="K2439" s="103"/>
      <c r="L2439" s="104" t="s">
        <v>1270</v>
      </c>
      <c r="M2439" s="105">
        <v>0</v>
      </c>
      <c r="N2439" s="106">
        <v>4750</v>
      </c>
      <c r="O2439" s="103">
        <v>28382</v>
      </c>
      <c r="P2439" s="101">
        <v>44279</v>
      </c>
      <c r="Q2439" s="103" t="s">
        <v>2253</v>
      </c>
      <c r="R2439" s="106">
        <v>4750</v>
      </c>
      <c r="S2439" s="110" t="s">
        <v>1633</v>
      </c>
      <c r="T2439" s="104"/>
      <c r="U2439" s="102" t="s">
        <v>11</v>
      </c>
      <c r="V2439" s="102" t="s">
        <v>12</v>
      </c>
      <c r="W2439" s="102" t="s">
        <v>13</v>
      </c>
      <c r="X2439" s="102" t="s">
        <v>14</v>
      </c>
      <c r="Y2439" s="108">
        <v>6210</v>
      </c>
      <c r="Z2439" s="108">
        <v>9381103</v>
      </c>
      <c r="AA2439" s="109">
        <v>2.7721038809454333E-2</v>
      </c>
      <c r="AB2439" s="111" t="s">
        <v>3205</v>
      </c>
    </row>
    <row r="2440" spans="1:28" ht="15" customHeight="1" x14ac:dyDescent="0.25">
      <c r="A2440" s="97" t="s">
        <v>2092</v>
      </c>
      <c r="B2440" s="98">
        <v>2</v>
      </c>
      <c r="C2440" s="99" t="s">
        <v>1571</v>
      </c>
      <c r="D2440" s="99" t="s">
        <v>290</v>
      </c>
      <c r="E2440" s="97" t="s">
        <v>1266</v>
      </c>
      <c r="F2440" s="100" t="s">
        <v>395</v>
      </c>
      <c r="G2440" s="99" t="s">
        <v>351</v>
      </c>
      <c r="H2440" s="101">
        <v>43282</v>
      </c>
      <c r="I2440" s="101">
        <v>44279</v>
      </c>
      <c r="J2440" s="102" t="s">
        <v>1051</v>
      </c>
      <c r="K2440" s="103"/>
      <c r="L2440" s="104" t="s">
        <v>1270</v>
      </c>
      <c r="M2440" s="105">
        <v>0</v>
      </c>
      <c r="N2440" s="106">
        <v>2375</v>
      </c>
      <c r="O2440" s="103">
        <v>28467</v>
      </c>
      <c r="P2440" s="101">
        <v>44279</v>
      </c>
      <c r="Q2440" s="103" t="s">
        <v>2253</v>
      </c>
      <c r="R2440" s="106">
        <v>2375</v>
      </c>
      <c r="S2440" s="110" t="s">
        <v>1633</v>
      </c>
      <c r="T2440" s="104"/>
      <c r="U2440" s="102" t="s">
        <v>11</v>
      </c>
      <c r="V2440" s="102" t="s">
        <v>12</v>
      </c>
      <c r="W2440" s="102" t="s">
        <v>13</v>
      </c>
      <c r="X2440" s="102" t="s">
        <v>14</v>
      </c>
      <c r="Y2440" s="108">
        <v>6210</v>
      </c>
      <c r="Z2440" s="108">
        <v>9381103</v>
      </c>
      <c r="AA2440" s="109">
        <v>1.3860519404727167E-2</v>
      </c>
      <c r="AB2440" s="111" t="s">
        <v>3205</v>
      </c>
    </row>
    <row r="2441" spans="1:28" ht="15" customHeight="1" x14ac:dyDescent="0.25">
      <c r="A2441" s="97" t="s">
        <v>2092</v>
      </c>
      <c r="B2441" s="98">
        <v>2</v>
      </c>
      <c r="C2441" s="79" t="s">
        <v>1571</v>
      </c>
      <c r="D2441" s="97" t="s">
        <v>290</v>
      </c>
      <c r="E2441" s="99" t="s">
        <v>1266</v>
      </c>
      <c r="F2441" s="99" t="s">
        <v>395</v>
      </c>
      <c r="G2441" s="99" t="s">
        <v>351</v>
      </c>
      <c r="H2441" s="101">
        <v>43282</v>
      </c>
      <c r="I2441" s="101">
        <v>44448</v>
      </c>
      <c r="J2441" s="102" t="s">
        <v>1051</v>
      </c>
      <c r="K2441" s="97"/>
      <c r="L2441" s="99" t="s">
        <v>1270</v>
      </c>
      <c r="M2441" s="105">
        <v>0</v>
      </c>
      <c r="N2441" s="105">
        <v>1425</v>
      </c>
      <c r="O2441" s="103">
        <v>28727</v>
      </c>
      <c r="P2441" s="101">
        <v>44448</v>
      </c>
      <c r="Q2441" s="103" t="s">
        <v>2971</v>
      </c>
      <c r="R2441" s="105">
        <v>1425</v>
      </c>
      <c r="S2441" s="110" t="s">
        <v>1633</v>
      </c>
      <c r="T2441" s="97"/>
      <c r="U2441" s="102" t="s">
        <v>11</v>
      </c>
      <c r="V2441" s="102" t="s">
        <v>12</v>
      </c>
      <c r="W2441" s="102" t="s">
        <v>13</v>
      </c>
      <c r="X2441" s="102" t="s">
        <v>14</v>
      </c>
      <c r="Y2441" s="113">
        <v>6210</v>
      </c>
      <c r="Z2441" s="113">
        <v>9381103</v>
      </c>
      <c r="AA2441" s="109">
        <v>8.3163116428362997E-3</v>
      </c>
      <c r="AB2441" s="111" t="s">
        <v>3205</v>
      </c>
    </row>
    <row r="2442" spans="1:28" ht="15" customHeight="1" x14ac:dyDescent="0.25">
      <c r="A2442" s="97" t="s">
        <v>2092</v>
      </c>
      <c r="B2442" s="98">
        <v>2</v>
      </c>
      <c r="C2442" s="79" t="s">
        <v>1571</v>
      </c>
      <c r="D2442" s="99" t="s">
        <v>290</v>
      </c>
      <c r="E2442" s="97" t="s">
        <v>1266</v>
      </c>
      <c r="F2442" s="100" t="s">
        <v>395</v>
      </c>
      <c r="G2442" s="99" t="s">
        <v>351</v>
      </c>
      <c r="H2442" s="101">
        <v>43282</v>
      </c>
      <c r="I2442" s="101">
        <v>44615</v>
      </c>
      <c r="J2442" s="102" t="s">
        <v>2726</v>
      </c>
      <c r="K2442" s="103" t="s">
        <v>1267</v>
      </c>
      <c r="L2442" s="104" t="s">
        <v>1270</v>
      </c>
      <c r="M2442" s="105">
        <v>0</v>
      </c>
      <c r="N2442" s="106">
        <v>950</v>
      </c>
      <c r="O2442" s="103">
        <v>29185</v>
      </c>
      <c r="P2442" s="101">
        <v>44615</v>
      </c>
      <c r="Q2442" s="103" t="s">
        <v>3220</v>
      </c>
      <c r="R2442" s="106">
        <v>950</v>
      </c>
      <c r="S2442" s="110" t="s">
        <v>1633</v>
      </c>
      <c r="T2442" s="104"/>
      <c r="U2442" s="102" t="s">
        <v>11</v>
      </c>
      <c r="V2442" s="102" t="s">
        <v>12</v>
      </c>
      <c r="W2442" s="102" t="s">
        <v>13</v>
      </c>
      <c r="X2442" s="102" t="s">
        <v>14</v>
      </c>
      <c r="Y2442" s="108">
        <v>6210</v>
      </c>
      <c r="Z2442" s="108">
        <v>9381103</v>
      </c>
      <c r="AA2442" s="109">
        <v>5.544207761890867E-3</v>
      </c>
      <c r="AB2442" s="111" t="s">
        <v>3205</v>
      </c>
    </row>
    <row r="2443" spans="1:28" ht="15" customHeight="1" x14ac:dyDescent="0.25">
      <c r="A2443" s="97" t="s">
        <v>2093</v>
      </c>
      <c r="B2443" s="98">
        <v>2</v>
      </c>
      <c r="C2443" s="79" t="s">
        <v>1564</v>
      </c>
      <c r="D2443" s="99" t="s">
        <v>290</v>
      </c>
      <c r="E2443" s="97" t="s">
        <v>316</v>
      </c>
      <c r="F2443" s="100" t="s">
        <v>468</v>
      </c>
      <c r="G2443" s="99" t="s">
        <v>469</v>
      </c>
      <c r="H2443" s="101">
        <v>44209</v>
      </c>
      <c r="I2443" s="101">
        <v>44236</v>
      </c>
      <c r="J2443" s="102" t="s">
        <v>1051</v>
      </c>
      <c r="K2443" s="103"/>
      <c r="L2443" s="104" t="s">
        <v>1629</v>
      </c>
      <c r="M2443" s="105">
        <v>0</v>
      </c>
      <c r="N2443" s="106">
        <v>6120</v>
      </c>
      <c r="O2443" s="103" t="s">
        <v>1734</v>
      </c>
      <c r="P2443" s="101">
        <v>44236</v>
      </c>
      <c r="Q2443" s="103" t="s">
        <v>1729</v>
      </c>
      <c r="R2443" s="106">
        <v>6120</v>
      </c>
      <c r="S2443" s="110" t="s">
        <v>1633</v>
      </c>
      <c r="T2443" s="104"/>
      <c r="U2443" s="102" t="s">
        <v>11</v>
      </c>
      <c r="V2443" s="102" t="s">
        <v>12</v>
      </c>
      <c r="W2443" s="102" t="s">
        <v>13</v>
      </c>
      <c r="X2443" s="102" t="s">
        <v>14</v>
      </c>
      <c r="Y2443" s="108">
        <v>6281</v>
      </c>
      <c r="Z2443" s="108">
        <v>9381103</v>
      </c>
      <c r="AA2443" s="109">
        <v>0.49959183673469387</v>
      </c>
      <c r="AB2443" s="111" t="s">
        <v>1614</v>
      </c>
    </row>
    <row r="2444" spans="1:28" ht="15" customHeight="1" x14ac:dyDescent="0.25">
      <c r="A2444" s="97" t="s">
        <v>2093</v>
      </c>
      <c r="B2444" s="98">
        <v>2</v>
      </c>
      <c r="C2444" s="79" t="s">
        <v>1564</v>
      </c>
      <c r="D2444" s="99" t="s">
        <v>290</v>
      </c>
      <c r="E2444" s="97" t="s">
        <v>316</v>
      </c>
      <c r="F2444" s="100" t="s">
        <v>468</v>
      </c>
      <c r="G2444" s="99" t="s">
        <v>469</v>
      </c>
      <c r="H2444" s="101">
        <v>44209</v>
      </c>
      <c r="I2444" s="101">
        <v>44305</v>
      </c>
      <c r="J2444" s="102" t="s">
        <v>1051</v>
      </c>
      <c r="K2444" s="103"/>
      <c r="L2444" s="104" t="s">
        <v>1629</v>
      </c>
      <c r="M2444" s="105">
        <v>0</v>
      </c>
      <c r="N2444" s="106">
        <v>3060</v>
      </c>
      <c r="O2444" s="103" t="s">
        <v>2349</v>
      </c>
      <c r="P2444" s="101">
        <v>44305</v>
      </c>
      <c r="Q2444" s="103" t="s">
        <v>2336</v>
      </c>
      <c r="R2444" s="106">
        <v>3060</v>
      </c>
      <c r="S2444" s="110" t="s">
        <v>1633</v>
      </c>
      <c r="T2444" s="104"/>
      <c r="U2444" s="102" t="s">
        <v>11</v>
      </c>
      <c r="V2444" s="102" t="s">
        <v>12</v>
      </c>
      <c r="W2444" s="102" t="s">
        <v>13</v>
      </c>
      <c r="X2444" s="102" t="s">
        <v>14</v>
      </c>
      <c r="Y2444" s="108">
        <v>6281</v>
      </c>
      <c r="Z2444" s="108">
        <v>9381103</v>
      </c>
      <c r="AA2444" s="109">
        <v>0.24979591836734694</v>
      </c>
      <c r="AB2444" s="111" t="s">
        <v>1614</v>
      </c>
    </row>
    <row r="2445" spans="1:28" ht="15" customHeight="1" x14ac:dyDescent="0.25">
      <c r="A2445" s="97" t="s">
        <v>2093</v>
      </c>
      <c r="B2445" s="98">
        <v>2</v>
      </c>
      <c r="C2445" s="99" t="s">
        <v>1564</v>
      </c>
      <c r="D2445" s="99" t="s">
        <v>290</v>
      </c>
      <c r="E2445" s="97" t="s">
        <v>316</v>
      </c>
      <c r="F2445" s="100" t="s">
        <v>468</v>
      </c>
      <c r="G2445" s="99" t="s">
        <v>469</v>
      </c>
      <c r="H2445" s="101">
        <v>44209</v>
      </c>
      <c r="I2445" s="101">
        <v>44452</v>
      </c>
      <c r="J2445" s="102" t="s">
        <v>1051</v>
      </c>
      <c r="K2445" s="103"/>
      <c r="L2445" s="104" t="s">
        <v>1629</v>
      </c>
      <c r="M2445" s="105">
        <v>0</v>
      </c>
      <c r="N2445" s="106">
        <v>2570</v>
      </c>
      <c r="O2445" s="103" t="s">
        <v>2717</v>
      </c>
      <c r="P2445" s="101">
        <v>44452</v>
      </c>
      <c r="Q2445" s="103" t="s">
        <v>2987</v>
      </c>
      <c r="R2445" s="106">
        <v>2570</v>
      </c>
      <c r="S2445" s="110" t="s">
        <v>1633</v>
      </c>
      <c r="T2445" s="104"/>
      <c r="U2445" s="102" t="s">
        <v>11</v>
      </c>
      <c r="V2445" s="102" t="s">
        <v>12</v>
      </c>
      <c r="W2445" s="102" t="s">
        <v>13</v>
      </c>
      <c r="X2445" s="102" t="s">
        <v>14</v>
      </c>
      <c r="Y2445" s="108">
        <v>6281</v>
      </c>
      <c r="Z2445" s="108">
        <v>9381103</v>
      </c>
      <c r="AA2445" s="109">
        <v>0.20979591836734693</v>
      </c>
      <c r="AB2445" s="111" t="s">
        <v>1614</v>
      </c>
    </row>
    <row r="2446" spans="1:28" ht="15" customHeight="1" x14ac:dyDescent="0.25">
      <c r="A2446" s="97" t="s">
        <v>2093</v>
      </c>
      <c r="B2446" s="98">
        <v>2</v>
      </c>
      <c r="C2446" s="99" t="s">
        <v>1564</v>
      </c>
      <c r="D2446" s="99" t="s">
        <v>290</v>
      </c>
      <c r="E2446" s="97" t="s">
        <v>316</v>
      </c>
      <c r="F2446" s="100" t="s">
        <v>468</v>
      </c>
      <c r="G2446" s="99" t="s">
        <v>469</v>
      </c>
      <c r="H2446" s="101">
        <v>44209</v>
      </c>
      <c r="I2446" s="101">
        <v>44773</v>
      </c>
      <c r="J2446" s="102" t="s">
        <v>2726</v>
      </c>
      <c r="K2446" s="103" t="s">
        <v>1613</v>
      </c>
      <c r="L2446" s="104" t="s">
        <v>1629</v>
      </c>
      <c r="M2446" s="105">
        <v>500</v>
      </c>
      <c r="N2446" s="106">
        <v>500</v>
      </c>
      <c r="O2446" s="103"/>
      <c r="P2446" s="101"/>
      <c r="Q2446" s="103"/>
      <c r="R2446" s="106">
        <v>0</v>
      </c>
      <c r="S2446" s="110" t="s">
        <v>1633</v>
      </c>
      <c r="T2446" s="104"/>
      <c r="U2446" s="102" t="s">
        <v>11</v>
      </c>
      <c r="V2446" s="102" t="s">
        <v>12</v>
      </c>
      <c r="W2446" s="102" t="s">
        <v>13</v>
      </c>
      <c r="X2446" s="102" t="s">
        <v>14</v>
      </c>
      <c r="Y2446" s="108">
        <v>6281</v>
      </c>
      <c r="Z2446" s="108">
        <v>9381103</v>
      </c>
      <c r="AA2446" s="109">
        <v>0</v>
      </c>
      <c r="AB2446" s="111" t="s">
        <v>1614</v>
      </c>
    </row>
    <row r="2447" spans="1:28" ht="15" customHeight="1" x14ac:dyDescent="0.25">
      <c r="A2447" s="97" t="s">
        <v>2091</v>
      </c>
      <c r="B2447" s="98">
        <v>2</v>
      </c>
      <c r="C2447" s="99" t="s">
        <v>318</v>
      </c>
      <c r="D2447" s="99" t="s">
        <v>290</v>
      </c>
      <c r="E2447" s="97" t="s">
        <v>316</v>
      </c>
      <c r="F2447" s="100" t="s">
        <v>321</v>
      </c>
      <c r="G2447" s="99" t="s">
        <v>318</v>
      </c>
      <c r="H2447" s="101">
        <v>43734</v>
      </c>
      <c r="I2447" s="101">
        <v>43900</v>
      </c>
      <c r="J2447" s="102" t="s">
        <v>6</v>
      </c>
      <c r="K2447" s="103"/>
      <c r="L2447" s="104" t="s">
        <v>487</v>
      </c>
      <c r="M2447" s="105">
        <v>0</v>
      </c>
      <c r="N2447" s="106">
        <v>1131.45</v>
      </c>
      <c r="O2447" s="103" t="s">
        <v>483</v>
      </c>
      <c r="P2447" s="101">
        <v>43900</v>
      </c>
      <c r="Q2447" s="103" t="s">
        <v>693</v>
      </c>
      <c r="R2447" s="106">
        <v>1131.45</v>
      </c>
      <c r="S2447" s="110" t="s">
        <v>1633</v>
      </c>
      <c r="T2447" s="104"/>
      <c r="U2447" s="102" t="s">
        <v>11</v>
      </c>
      <c r="V2447" s="102" t="s">
        <v>12</v>
      </c>
      <c r="W2447" s="102" t="s">
        <v>13</v>
      </c>
      <c r="X2447" s="102" t="s">
        <v>14</v>
      </c>
      <c r="Y2447" s="108">
        <v>6150</v>
      </c>
      <c r="Z2447" s="108">
        <v>9381103</v>
      </c>
      <c r="AA2447" s="109">
        <v>8.8413701136309667E-4</v>
      </c>
      <c r="AB2447" s="111" t="s">
        <v>1663</v>
      </c>
    </row>
    <row r="2448" spans="1:28" ht="15" customHeight="1" x14ac:dyDescent="0.25">
      <c r="A2448" s="97" t="s">
        <v>2091</v>
      </c>
      <c r="B2448" s="98">
        <v>2</v>
      </c>
      <c r="C2448" s="99" t="s">
        <v>318</v>
      </c>
      <c r="D2448" s="99" t="s">
        <v>290</v>
      </c>
      <c r="E2448" s="97" t="s">
        <v>316</v>
      </c>
      <c r="F2448" s="100" t="s">
        <v>321</v>
      </c>
      <c r="G2448" s="99" t="s">
        <v>318</v>
      </c>
      <c r="H2448" s="101">
        <v>43734</v>
      </c>
      <c r="I2448" s="101">
        <v>44337</v>
      </c>
      <c r="J2448" s="102" t="s">
        <v>1051</v>
      </c>
      <c r="K2448" s="103"/>
      <c r="L2448" s="104" t="s">
        <v>487</v>
      </c>
      <c r="M2448" s="105">
        <v>0</v>
      </c>
      <c r="N2448" s="106">
        <v>62754.38</v>
      </c>
      <c r="O2448" s="103" t="s">
        <v>2547</v>
      </c>
      <c r="P2448" s="101">
        <v>44337</v>
      </c>
      <c r="Q2448" s="103" t="s">
        <v>2548</v>
      </c>
      <c r="R2448" s="106">
        <v>62754.38</v>
      </c>
      <c r="S2448" s="110" t="s">
        <v>1633</v>
      </c>
      <c r="T2448" s="104"/>
      <c r="U2448" s="102" t="s">
        <v>11</v>
      </c>
      <c r="V2448" s="102" t="s">
        <v>12</v>
      </c>
      <c r="W2448" s="102" t="s">
        <v>13</v>
      </c>
      <c r="X2448" s="102" t="s">
        <v>14</v>
      </c>
      <c r="Y2448" s="108">
        <v>6150</v>
      </c>
      <c r="Z2448" s="108">
        <v>9381103</v>
      </c>
      <c r="AA2448" s="109">
        <v>4.9037491699274453E-2</v>
      </c>
      <c r="AB2448" s="111" t="s">
        <v>1663</v>
      </c>
    </row>
    <row r="2449" spans="1:28" ht="15" customHeight="1" x14ac:dyDescent="0.25">
      <c r="A2449" s="97" t="s">
        <v>2091</v>
      </c>
      <c r="B2449" s="98">
        <v>2</v>
      </c>
      <c r="C2449" s="99" t="s">
        <v>318</v>
      </c>
      <c r="D2449" s="99" t="s">
        <v>290</v>
      </c>
      <c r="E2449" s="97" t="s">
        <v>316</v>
      </c>
      <c r="F2449" s="100" t="s">
        <v>321</v>
      </c>
      <c r="G2449" s="99" t="s">
        <v>318</v>
      </c>
      <c r="H2449" s="101">
        <v>43734</v>
      </c>
      <c r="I2449" s="101">
        <v>44337</v>
      </c>
      <c r="J2449" s="102" t="s">
        <v>1051</v>
      </c>
      <c r="K2449" s="103"/>
      <c r="L2449" s="104" t="s">
        <v>487</v>
      </c>
      <c r="M2449" s="105">
        <v>0</v>
      </c>
      <c r="N2449" s="106">
        <v>13328.69</v>
      </c>
      <c r="O2449" s="103" t="s">
        <v>2552</v>
      </c>
      <c r="P2449" s="101">
        <v>44337</v>
      </c>
      <c r="Q2449" s="103" t="s">
        <v>2548</v>
      </c>
      <c r="R2449" s="106">
        <v>13328.69</v>
      </c>
      <c r="S2449" s="110" t="s">
        <v>1633</v>
      </c>
      <c r="T2449" s="104"/>
      <c r="U2449" s="102" t="s">
        <v>11</v>
      </c>
      <c r="V2449" s="102" t="s">
        <v>12</v>
      </c>
      <c r="W2449" s="102" t="s">
        <v>13</v>
      </c>
      <c r="X2449" s="102" t="s">
        <v>14</v>
      </c>
      <c r="Y2449" s="108">
        <v>6150</v>
      </c>
      <c r="Z2449" s="108">
        <v>9381103</v>
      </c>
      <c r="AA2449" s="109">
        <v>1.0415297310517647E-2</v>
      </c>
      <c r="AB2449" s="111" t="s">
        <v>1663</v>
      </c>
    </row>
    <row r="2450" spans="1:28" ht="15" customHeight="1" x14ac:dyDescent="0.25">
      <c r="A2450" s="97" t="s">
        <v>2091</v>
      </c>
      <c r="B2450" s="98">
        <v>2</v>
      </c>
      <c r="C2450" s="99" t="s">
        <v>318</v>
      </c>
      <c r="D2450" s="99" t="s">
        <v>290</v>
      </c>
      <c r="E2450" s="97" t="s">
        <v>316</v>
      </c>
      <c r="F2450" s="100" t="s">
        <v>321</v>
      </c>
      <c r="G2450" s="99" t="s">
        <v>318</v>
      </c>
      <c r="H2450" s="101">
        <v>43734</v>
      </c>
      <c r="I2450" s="101">
        <v>44337</v>
      </c>
      <c r="J2450" s="102" t="s">
        <v>1051</v>
      </c>
      <c r="K2450" s="103"/>
      <c r="L2450" s="104" t="s">
        <v>487</v>
      </c>
      <c r="M2450" s="105">
        <v>0</v>
      </c>
      <c r="N2450" s="106">
        <v>2235.7800000000002</v>
      </c>
      <c r="O2450" s="103" t="s">
        <v>2549</v>
      </c>
      <c r="P2450" s="101">
        <v>44337</v>
      </c>
      <c r="Q2450" s="103" t="s">
        <v>2548</v>
      </c>
      <c r="R2450" s="106">
        <v>2235.7800000000002</v>
      </c>
      <c r="S2450" s="110" t="s">
        <v>1633</v>
      </c>
      <c r="T2450" s="104"/>
      <c r="U2450" s="102" t="s">
        <v>11</v>
      </c>
      <c r="V2450" s="102" t="s">
        <v>12</v>
      </c>
      <c r="W2450" s="102" t="s">
        <v>13</v>
      </c>
      <c r="X2450" s="102" t="s">
        <v>14</v>
      </c>
      <c r="Y2450" s="108">
        <v>6150</v>
      </c>
      <c r="Z2450" s="108">
        <v>9381103</v>
      </c>
      <c r="AA2450" s="109">
        <v>1.7470819278495597E-3</v>
      </c>
      <c r="AB2450" s="111" t="s">
        <v>1663</v>
      </c>
    </row>
    <row r="2451" spans="1:28" ht="15" customHeight="1" x14ac:dyDescent="0.25">
      <c r="A2451" s="97" t="s">
        <v>2091</v>
      </c>
      <c r="B2451" s="98">
        <v>2</v>
      </c>
      <c r="C2451" s="99" t="s">
        <v>318</v>
      </c>
      <c r="D2451" s="99" t="s">
        <v>290</v>
      </c>
      <c r="E2451" s="97" t="s">
        <v>316</v>
      </c>
      <c r="F2451" s="100" t="s">
        <v>321</v>
      </c>
      <c r="G2451" s="99" t="s">
        <v>318</v>
      </c>
      <c r="H2451" s="101">
        <v>43734</v>
      </c>
      <c r="I2451" s="101">
        <v>44337</v>
      </c>
      <c r="J2451" s="102" t="s">
        <v>1051</v>
      </c>
      <c r="K2451" s="103"/>
      <c r="L2451" s="104" t="s">
        <v>487</v>
      </c>
      <c r="M2451" s="105">
        <v>0</v>
      </c>
      <c r="N2451" s="106">
        <v>6656.75</v>
      </c>
      <c r="O2451" s="103" t="s">
        <v>2550</v>
      </c>
      <c r="P2451" s="101">
        <v>44337</v>
      </c>
      <c r="Q2451" s="103" t="s">
        <v>2548</v>
      </c>
      <c r="R2451" s="106">
        <v>6656.75</v>
      </c>
      <c r="S2451" s="110" t="s">
        <v>1633</v>
      </c>
      <c r="T2451" s="104"/>
      <c r="U2451" s="102" t="s">
        <v>11</v>
      </c>
      <c r="V2451" s="102" t="s">
        <v>12</v>
      </c>
      <c r="W2451" s="102" t="s">
        <v>13</v>
      </c>
      <c r="X2451" s="102" t="s">
        <v>14</v>
      </c>
      <c r="Y2451" s="108">
        <v>6150</v>
      </c>
      <c r="Z2451" s="108">
        <v>9381103</v>
      </c>
      <c r="AA2451" s="109">
        <v>5.2017137747061674E-3</v>
      </c>
      <c r="AB2451" s="111" t="s">
        <v>1663</v>
      </c>
    </row>
    <row r="2452" spans="1:28" ht="15" customHeight="1" x14ac:dyDescent="0.25">
      <c r="A2452" s="97" t="s">
        <v>2091</v>
      </c>
      <c r="B2452" s="98">
        <v>2</v>
      </c>
      <c r="C2452" s="99" t="s">
        <v>318</v>
      </c>
      <c r="D2452" s="99" t="s">
        <v>290</v>
      </c>
      <c r="E2452" s="97" t="s">
        <v>316</v>
      </c>
      <c r="F2452" s="100" t="s">
        <v>321</v>
      </c>
      <c r="G2452" s="99" t="s">
        <v>318</v>
      </c>
      <c r="H2452" s="101">
        <v>43734</v>
      </c>
      <c r="I2452" s="101">
        <v>44522</v>
      </c>
      <c r="J2452" s="102" t="s">
        <v>2726</v>
      </c>
      <c r="K2452" s="103"/>
      <c r="L2452" s="104" t="s">
        <v>487</v>
      </c>
      <c r="M2452" s="105">
        <v>0</v>
      </c>
      <c r="N2452" s="106">
        <v>39885.71</v>
      </c>
      <c r="O2452" s="103" t="s">
        <v>3059</v>
      </c>
      <c r="P2452" s="101">
        <v>44522</v>
      </c>
      <c r="Q2452" s="103" t="s">
        <v>3060</v>
      </c>
      <c r="R2452" s="106">
        <v>39885.71</v>
      </c>
      <c r="S2452" s="110" t="s">
        <v>1633</v>
      </c>
      <c r="T2452" s="104"/>
      <c r="U2452" s="102" t="s">
        <v>11</v>
      </c>
      <c r="V2452" s="102" t="s">
        <v>12</v>
      </c>
      <c r="W2452" s="102" t="s">
        <v>13</v>
      </c>
      <c r="X2452" s="102" t="s">
        <v>14</v>
      </c>
      <c r="Y2452" s="108">
        <v>6150</v>
      </c>
      <c r="Z2452" s="108">
        <v>9381103</v>
      </c>
      <c r="AA2452" s="109">
        <v>3.1167468677798554E-2</v>
      </c>
      <c r="AB2452" s="111" t="s">
        <v>1663</v>
      </c>
    </row>
    <row r="2453" spans="1:28" ht="15" customHeight="1" x14ac:dyDescent="0.25">
      <c r="A2453" s="97" t="s">
        <v>2091</v>
      </c>
      <c r="B2453" s="98">
        <v>2</v>
      </c>
      <c r="C2453" s="79" t="s">
        <v>318</v>
      </c>
      <c r="D2453" s="99" t="s">
        <v>290</v>
      </c>
      <c r="E2453" s="97" t="s">
        <v>316</v>
      </c>
      <c r="F2453" s="100" t="s">
        <v>321</v>
      </c>
      <c r="G2453" s="99" t="s">
        <v>318</v>
      </c>
      <c r="H2453" s="101">
        <v>43734</v>
      </c>
      <c r="I2453" s="101">
        <v>45673</v>
      </c>
      <c r="J2453" s="102" t="s">
        <v>2726</v>
      </c>
      <c r="K2453" s="103" t="s">
        <v>333</v>
      </c>
      <c r="L2453" s="104" t="s">
        <v>487</v>
      </c>
      <c r="M2453" s="105">
        <v>7774.2500000000291</v>
      </c>
      <c r="N2453" s="106">
        <v>7774.2500000000291</v>
      </c>
      <c r="O2453" s="103"/>
      <c r="P2453" s="101"/>
      <c r="Q2453" s="103"/>
      <c r="R2453" s="106">
        <v>0</v>
      </c>
      <c r="S2453" s="110" t="s">
        <v>1633</v>
      </c>
      <c r="T2453" s="104"/>
      <c r="U2453" s="102" t="s">
        <v>11</v>
      </c>
      <c r="V2453" s="102" t="s">
        <v>12</v>
      </c>
      <c r="W2453" s="102" t="s">
        <v>13</v>
      </c>
      <c r="X2453" s="102" t="s">
        <v>14</v>
      </c>
      <c r="Y2453" s="108">
        <v>6150</v>
      </c>
      <c r="Z2453" s="108">
        <v>9381103</v>
      </c>
      <c r="AA2453" s="109">
        <v>0</v>
      </c>
      <c r="AB2453" s="111" t="s">
        <v>1663</v>
      </c>
    </row>
    <row r="2454" spans="1:28" ht="15" customHeight="1" x14ac:dyDescent="0.25">
      <c r="A2454" s="97" t="s">
        <v>2095</v>
      </c>
      <c r="B2454" s="98">
        <v>5</v>
      </c>
      <c r="C2454" s="79" t="s">
        <v>1562</v>
      </c>
      <c r="D2454" s="99" t="s">
        <v>324</v>
      </c>
      <c r="E2454" s="97" t="s">
        <v>4</v>
      </c>
      <c r="F2454" s="100" t="s">
        <v>5</v>
      </c>
      <c r="G2454" s="99" t="s">
        <v>1288</v>
      </c>
      <c r="H2454" s="101">
        <v>43647</v>
      </c>
      <c r="I2454" s="101">
        <v>43748</v>
      </c>
      <c r="J2454" s="102" t="s">
        <v>6</v>
      </c>
      <c r="K2454" s="103" t="s">
        <v>7</v>
      </c>
      <c r="L2454" s="104" t="s">
        <v>8</v>
      </c>
      <c r="M2454" s="105">
        <v>0</v>
      </c>
      <c r="N2454" s="106">
        <v>15525.78</v>
      </c>
      <c r="O2454" s="103" t="s">
        <v>24</v>
      </c>
      <c r="P2454" s="101">
        <v>43748</v>
      </c>
      <c r="Q2454" s="103" t="s">
        <v>25</v>
      </c>
      <c r="R2454" s="106">
        <v>15525.78</v>
      </c>
      <c r="S2454" s="110"/>
      <c r="T2454" s="104"/>
      <c r="U2454" s="102" t="s">
        <v>11</v>
      </c>
      <c r="V2454" s="102" t="s">
        <v>12</v>
      </c>
      <c r="W2454" s="102" t="s">
        <v>13</v>
      </c>
      <c r="X2454" s="102" t="s">
        <v>14</v>
      </c>
      <c r="Y2454" s="108">
        <v>4300</v>
      </c>
      <c r="Z2454" s="108">
        <v>9431101</v>
      </c>
      <c r="AA2454" s="109">
        <v>3.5735125224606421E-3</v>
      </c>
      <c r="AB2454" s="111" t="s">
        <v>2910</v>
      </c>
    </row>
    <row r="2455" spans="1:28" ht="15" customHeight="1" x14ac:dyDescent="0.25">
      <c r="A2455" s="97" t="s">
        <v>2095</v>
      </c>
      <c r="B2455" s="98">
        <v>5</v>
      </c>
      <c r="C2455" s="79" t="s">
        <v>1562</v>
      </c>
      <c r="D2455" s="99" t="s">
        <v>324</v>
      </c>
      <c r="E2455" s="97" t="s">
        <v>4</v>
      </c>
      <c r="F2455" s="100" t="s">
        <v>5</v>
      </c>
      <c r="G2455" s="99" t="s">
        <v>1288</v>
      </c>
      <c r="H2455" s="101">
        <v>43647</v>
      </c>
      <c r="I2455" s="101">
        <v>43748</v>
      </c>
      <c r="J2455" s="102" t="s">
        <v>6</v>
      </c>
      <c r="K2455" s="103" t="s">
        <v>7</v>
      </c>
      <c r="L2455" s="104" t="s">
        <v>8</v>
      </c>
      <c r="M2455" s="105">
        <v>0</v>
      </c>
      <c r="N2455" s="106">
        <v>19795.37</v>
      </c>
      <c r="O2455" s="103" t="s">
        <v>37</v>
      </c>
      <c r="P2455" s="101">
        <v>43748</v>
      </c>
      <c r="Q2455" s="103" t="s">
        <v>25</v>
      </c>
      <c r="R2455" s="106">
        <v>19795.37</v>
      </c>
      <c r="S2455" s="110"/>
      <c r="T2455" s="104"/>
      <c r="U2455" s="102" t="s">
        <v>11</v>
      </c>
      <c r="V2455" s="102" t="s">
        <v>12</v>
      </c>
      <c r="W2455" s="102" t="s">
        <v>13</v>
      </c>
      <c r="X2455" s="102" t="s">
        <v>14</v>
      </c>
      <c r="Y2455" s="108">
        <v>4300</v>
      </c>
      <c r="Z2455" s="108">
        <v>9431101</v>
      </c>
      <c r="AA2455" s="109">
        <v>4.5562285812205065E-3</v>
      </c>
      <c r="AB2455" s="111" t="s">
        <v>2910</v>
      </c>
    </row>
    <row r="2456" spans="1:28" ht="15" customHeight="1" x14ac:dyDescent="0.25">
      <c r="A2456" s="97" t="s">
        <v>2095</v>
      </c>
      <c r="B2456" s="98">
        <v>5</v>
      </c>
      <c r="C2456" s="79" t="s">
        <v>1562</v>
      </c>
      <c r="D2456" s="99" t="s">
        <v>324</v>
      </c>
      <c r="E2456" s="97" t="s">
        <v>4</v>
      </c>
      <c r="F2456" s="100" t="s">
        <v>5</v>
      </c>
      <c r="G2456" s="99" t="s">
        <v>1288</v>
      </c>
      <c r="H2456" s="101">
        <v>43647</v>
      </c>
      <c r="I2456" s="101">
        <v>43748</v>
      </c>
      <c r="J2456" s="102" t="s">
        <v>6</v>
      </c>
      <c r="K2456" s="103" t="s">
        <v>7</v>
      </c>
      <c r="L2456" s="104" t="s">
        <v>8</v>
      </c>
      <c r="M2456" s="105">
        <v>0</v>
      </c>
      <c r="N2456" s="106">
        <v>359033.8</v>
      </c>
      <c r="O2456" s="103" t="s">
        <v>75</v>
      </c>
      <c r="P2456" s="101">
        <v>43748</v>
      </c>
      <c r="Q2456" s="103" t="s">
        <v>25</v>
      </c>
      <c r="R2456" s="106">
        <v>359033.8</v>
      </c>
      <c r="S2456" s="110"/>
      <c r="T2456" s="104"/>
      <c r="U2456" s="102" t="s">
        <v>11</v>
      </c>
      <c r="V2456" s="102" t="s">
        <v>12</v>
      </c>
      <c r="W2456" s="102" t="s">
        <v>13</v>
      </c>
      <c r="X2456" s="102" t="s">
        <v>14</v>
      </c>
      <c r="Y2456" s="108">
        <v>4300</v>
      </c>
      <c r="Z2456" s="108">
        <v>9431101</v>
      </c>
      <c r="AA2456" s="109">
        <v>8.2637508729779097E-2</v>
      </c>
      <c r="AB2456" s="111" t="s">
        <v>2910</v>
      </c>
    </row>
    <row r="2457" spans="1:28" ht="15" customHeight="1" x14ac:dyDescent="0.25">
      <c r="A2457" s="97" t="s">
        <v>2095</v>
      </c>
      <c r="B2457" s="98">
        <v>5</v>
      </c>
      <c r="C2457" s="79" t="s">
        <v>1562</v>
      </c>
      <c r="D2457" s="99" t="s">
        <v>324</v>
      </c>
      <c r="E2457" s="97" t="s">
        <v>4</v>
      </c>
      <c r="F2457" s="100" t="s">
        <v>5</v>
      </c>
      <c r="G2457" s="99" t="s">
        <v>1288</v>
      </c>
      <c r="H2457" s="101">
        <v>43647</v>
      </c>
      <c r="I2457" s="101">
        <v>43748</v>
      </c>
      <c r="J2457" s="102" t="s">
        <v>6</v>
      </c>
      <c r="K2457" s="103" t="s">
        <v>7</v>
      </c>
      <c r="L2457" s="104" t="s">
        <v>8</v>
      </c>
      <c r="M2457" s="105">
        <v>0</v>
      </c>
      <c r="N2457" s="106">
        <v>200</v>
      </c>
      <c r="O2457" s="103" t="s">
        <v>24</v>
      </c>
      <c r="P2457" s="101">
        <v>43748</v>
      </c>
      <c r="Q2457" s="103" t="s">
        <v>25</v>
      </c>
      <c r="R2457" s="106">
        <v>200</v>
      </c>
      <c r="S2457" s="110"/>
      <c r="T2457" s="104"/>
      <c r="U2457" s="102" t="s">
        <v>11</v>
      </c>
      <c r="V2457" s="102" t="s">
        <v>12</v>
      </c>
      <c r="W2457" s="102" t="s">
        <v>13</v>
      </c>
      <c r="X2457" s="102" t="s">
        <v>14</v>
      </c>
      <c r="Y2457" s="108">
        <v>4340</v>
      </c>
      <c r="Z2457" s="108">
        <v>9431101</v>
      </c>
      <c r="AA2457" s="109">
        <v>4.6033275268110739E-5</v>
      </c>
      <c r="AB2457" s="111" t="s">
        <v>2910</v>
      </c>
    </row>
    <row r="2458" spans="1:28" ht="15" customHeight="1" x14ac:dyDescent="0.25">
      <c r="A2458" s="97" t="s">
        <v>2095</v>
      </c>
      <c r="B2458" s="98">
        <v>5</v>
      </c>
      <c r="C2458" s="79" t="s">
        <v>1562</v>
      </c>
      <c r="D2458" s="99" t="s">
        <v>324</v>
      </c>
      <c r="E2458" s="97" t="s">
        <v>4</v>
      </c>
      <c r="F2458" s="100" t="s">
        <v>5</v>
      </c>
      <c r="G2458" s="99" t="s">
        <v>1288</v>
      </c>
      <c r="H2458" s="101">
        <v>43647</v>
      </c>
      <c r="I2458" s="101">
        <v>43748</v>
      </c>
      <c r="J2458" s="102" t="s">
        <v>6</v>
      </c>
      <c r="K2458" s="103" t="s">
        <v>7</v>
      </c>
      <c r="L2458" s="104" t="s">
        <v>8</v>
      </c>
      <c r="M2458" s="105">
        <v>0</v>
      </c>
      <c r="N2458" s="106">
        <v>120</v>
      </c>
      <c r="O2458" s="103" t="s">
        <v>24</v>
      </c>
      <c r="P2458" s="101">
        <v>43748</v>
      </c>
      <c r="Q2458" s="103" t="s">
        <v>25</v>
      </c>
      <c r="R2458" s="106">
        <v>120</v>
      </c>
      <c r="S2458" s="110"/>
      <c r="T2458" s="104"/>
      <c r="U2458" s="102" t="s">
        <v>11</v>
      </c>
      <c r="V2458" s="102" t="s">
        <v>12</v>
      </c>
      <c r="W2458" s="102" t="s">
        <v>13</v>
      </c>
      <c r="X2458" s="102" t="s">
        <v>14</v>
      </c>
      <c r="Y2458" s="108">
        <v>4340</v>
      </c>
      <c r="Z2458" s="108">
        <v>9431101</v>
      </c>
      <c r="AA2458" s="109">
        <v>2.7619965160866445E-5</v>
      </c>
      <c r="AB2458" s="111" t="s">
        <v>2910</v>
      </c>
    </row>
    <row r="2459" spans="1:28" ht="15" customHeight="1" x14ac:dyDescent="0.25">
      <c r="A2459" s="97" t="s">
        <v>2095</v>
      </c>
      <c r="B2459" s="98">
        <v>5</v>
      </c>
      <c r="C2459" s="79" t="s">
        <v>1562</v>
      </c>
      <c r="D2459" s="99" t="s">
        <v>324</v>
      </c>
      <c r="E2459" s="97" t="s">
        <v>4</v>
      </c>
      <c r="F2459" s="100" t="s">
        <v>5</v>
      </c>
      <c r="G2459" s="99" t="s">
        <v>1288</v>
      </c>
      <c r="H2459" s="101">
        <v>43647</v>
      </c>
      <c r="I2459" s="101">
        <v>43748</v>
      </c>
      <c r="J2459" s="102" t="s">
        <v>6</v>
      </c>
      <c r="K2459" s="103" t="s">
        <v>7</v>
      </c>
      <c r="L2459" s="104" t="s">
        <v>8</v>
      </c>
      <c r="M2459" s="105">
        <v>0</v>
      </c>
      <c r="N2459" s="106">
        <v>60</v>
      </c>
      <c r="O2459" s="103" t="s">
        <v>24</v>
      </c>
      <c r="P2459" s="101">
        <v>43748</v>
      </c>
      <c r="Q2459" s="103" t="s">
        <v>25</v>
      </c>
      <c r="R2459" s="106">
        <v>60</v>
      </c>
      <c r="S2459" s="110"/>
      <c r="T2459" s="104"/>
      <c r="U2459" s="102" t="s">
        <v>11</v>
      </c>
      <c r="V2459" s="102" t="s">
        <v>12</v>
      </c>
      <c r="W2459" s="102" t="s">
        <v>13</v>
      </c>
      <c r="X2459" s="102" t="s">
        <v>14</v>
      </c>
      <c r="Y2459" s="108">
        <v>4340</v>
      </c>
      <c r="Z2459" s="108">
        <v>9431101</v>
      </c>
      <c r="AA2459" s="109">
        <v>1.3809982580433222E-5</v>
      </c>
      <c r="AB2459" s="111" t="s">
        <v>2910</v>
      </c>
    </row>
    <row r="2460" spans="1:28" ht="15" customHeight="1" x14ac:dyDescent="0.25">
      <c r="A2460" s="97" t="s">
        <v>2095</v>
      </c>
      <c r="B2460" s="98">
        <v>5</v>
      </c>
      <c r="C2460" s="79" t="s">
        <v>1562</v>
      </c>
      <c r="D2460" s="99" t="s">
        <v>324</v>
      </c>
      <c r="E2460" s="97" t="s">
        <v>4</v>
      </c>
      <c r="F2460" s="100" t="s">
        <v>5</v>
      </c>
      <c r="G2460" s="99" t="s">
        <v>1288</v>
      </c>
      <c r="H2460" s="101">
        <v>43647</v>
      </c>
      <c r="I2460" s="101">
        <v>43748</v>
      </c>
      <c r="J2460" s="102" t="s">
        <v>6</v>
      </c>
      <c r="K2460" s="103" t="s">
        <v>7</v>
      </c>
      <c r="L2460" s="104" t="s">
        <v>8</v>
      </c>
      <c r="M2460" s="105">
        <v>0</v>
      </c>
      <c r="N2460" s="106">
        <v>380</v>
      </c>
      <c r="O2460" s="103" t="s">
        <v>24</v>
      </c>
      <c r="P2460" s="101">
        <v>43748</v>
      </c>
      <c r="Q2460" s="103" t="s">
        <v>25</v>
      </c>
      <c r="R2460" s="106">
        <v>380</v>
      </c>
      <c r="S2460" s="110"/>
      <c r="T2460" s="104"/>
      <c r="U2460" s="102" t="s">
        <v>11</v>
      </c>
      <c r="V2460" s="102" t="s">
        <v>12</v>
      </c>
      <c r="W2460" s="102" t="s">
        <v>13</v>
      </c>
      <c r="X2460" s="102" t="s">
        <v>14</v>
      </c>
      <c r="Y2460" s="108">
        <v>4340</v>
      </c>
      <c r="Z2460" s="108">
        <v>9431101</v>
      </c>
      <c r="AA2460" s="109">
        <v>8.7463223009410403E-5</v>
      </c>
      <c r="AB2460" s="111" t="s">
        <v>2910</v>
      </c>
    </row>
    <row r="2461" spans="1:28" ht="15" customHeight="1" x14ac:dyDescent="0.25">
      <c r="A2461" s="97" t="s">
        <v>2095</v>
      </c>
      <c r="B2461" s="98">
        <v>5</v>
      </c>
      <c r="C2461" s="79" t="s">
        <v>1562</v>
      </c>
      <c r="D2461" s="99" t="s">
        <v>324</v>
      </c>
      <c r="E2461" s="97" t="s">
        <v>4</v>
      </c>
      <c r="F2461" s="100" t="s">
        <v>5</v>
      </c>
      <c r="G2461" s="99" t="s">
        <v>1288</v>
      </c>
      <c r="H2461" s="101">
        <v>43647</v>
      </c>
      <c r="I2461" s="101">
        <v>43748</v>
      </c>
      <c r="J2461" s="102" t="s">
        <v>6</v>
      </c>
      <c r="K2461" s="103" t="s">
        <v>7</v>
      </c>
      <c r="L2461" s="104" t="s">
        <v>8</v>
      </c>
      <c r="M2461" s="105">
        <v>0</v>
      </c>
      <c r="N2461" s="106">
        <v>465.6</v>
      </c>
      <c r="O2461" s="103" t="s">
        <v>24</v>
      </c>
      <c r="P2461" s="101">
        <v>43748</v>
      </c>
      <c r="Q2461" s="103" t="s">
        <v>25</v>
      </c>
      <c r="R2461" s="106">
        <v>465.6</v>
      </c>
      <c r="S2461" s="110"/>
      <c r="T2461" s="104"/>
      <c r="U2461" s="102" t="s">
        <v>11</v>
      </c>
      <c r="V2461" s="102" t="s">
        <v>12</v>
      </c>
      <c r="W2461" s="102" t="s">
        <v>13</v>
      </c>
      <c r="X2461" s="102" t="s">
        <v>14</v>
      </c>
      <c r="Y2461" s="108">
        <v>4340</v>
      </c>
      <c r="Z2461" s="108">
        <v>9431101</v>
      </c>
      <c r="AA2461" s="109">
        <v>1.0716546482416181E-4</v>
      </c>
      <c r="AB2461" s="111" t="s">
        <v>2910</v>
      </c>
    </row>
    <row r="2462" spans="1:28" ht="15" customHeight="1" x14ac:dyDescent="0.25">
      <c r="A2462" s="97" t="s">
        <v>2095</v>
      </c>
      <c r="B2462" s="98">
        <v>5</v>
      </c>
      <c r="C2462" s="79" t="s">
        <v>1562</v>
      </c>
      <c r="D2462" s="99" t="s">
        <v>324</v>
      </c>
      <c r="E2462" s="97" t="s">
        <v>4</v>
      </c>
      <c r="F2462" s="100" t="s">
        <v>5</v>
      </c>
      <c r="G2462" s="99" t="s">
        <v>1288</v>
      </c>
      <c r="H2462" s="101">
        <v>43647</v>
      </c>
      <c r="I2462" s="101">
        <v>43748</v>
      </c>
      <c r="J2462" s="102" t="s">
        <v>6</v>
      </c>
      <c r="K2462" s="103" t="s">
        <v>7</v>
      </c>
      <c r="L2462" s="104" t="s">
        <v>8</v>
      </c>
      <c r="M2462" s="105">
        <v>0</v>
      </c>
      <c r="N2462" s="106">
        <v>1281.2</v>
      </c>
      <c r="O2462" s="103" t="s">
        <v>24</v>
      </c>
      <c r="P2462" s="101">
        <v>43748</v>
      </c>
      <c r="Q2462" s="103" t="s">
        <v>25</v>
      </c>
      <c r="R2462" s="106">
        <v>1281.2</v>
      </c>
      <c r="S2462" s="110"/>
      <c r="T2462" s="104"/>
      <c r="U2462" s="102" t="s">
        <v>11</v>
      </c>
      <c r="V2462" s="102" t="s">
        <v>12</v>
      </c>
      <c r="W2462" s="102" t="s">
        <v>13</v>
      </c>
      <c r="X2462" s="102" t="s">
        <v>14</v>
      </c>
      <c r="Y2462" s="108">
        <v>4340</v>
      </c>
      <c r="Z2462" s="108">
        <v>9431101</v>
      </c>
      <c r="AA2462" s="109">
        <v>2.9488916136751744E-4</v>
      </c>
      <c r="AB2462" s="111" t="s">
        <v>2910</v>
      </c>
    </row>
    <row r="2463" spans="1:28" ht="15" customHeight="1" x14ac:dyDescent="0.25">
      <c r="A2463" s="97" t="s">
        <v>2095</v>
      </c>
      <c r="B2463" s="98">
        <v>5</v>
      </c>
      <c r="C2463" s="79" t="s">
        <v>1562</v>
      </c>
      <c r="D2463" s="99" t="s">
        <v>324</v>
      </c>
      <c r="E2463" s="97" t="s">
        <v>4</v>
      </c>
      <c r="F2463" s="100" t="s">
        <v>5</v>
      </c>
      <c r="G2463" s="99" t="s">
        <v>1288</v>
      </c>
      <c r="H2463" s="101">
        <v>43647</v>
      </c>
      <c r="I2463" s="101">
        <v>43748</v>
      </c>
      <c r="J2463" s="102" t="s">
        <v>6</v>
      </c>
      <c r="K2463" s="103" t="s">
        <v>7</v>
      </c>
      <c r="L2463" s="104" t="s">
        <v>8</v>
      </c>
      <c r="M2463" s="105">
        <v>0</v>
      </c>
      <c r="N2463" s="106">
        <v>153</v>
      </c>
      <c r="O2463" s="103" t="s">
        <v>37</v>
      </c>
      <c r="P2463" s="101">
        <v>43748</v>
      </c>
      <c r="Q2463" s="103" t="s">
        <v>25</v>
      </c>
      <c r="R2463" s="106">
        <v>153</v>
      </c>
      <c r="S2463" s="110"/>
      <c r="T2463" s="104"/>
      <c r="U2463" s="102" t="s">
        <v>11</v>
      </c>
      <c r="V2463" s="102" t="s">
        <v>12</v>
      </c>
      <c r="W2463" s="102" t="s">
        <v>13</v>
      </c>
      <c r="X2463" s="102" t="s">
        <v>14</v>
      </c>
      <c r="Y2463" s="108">
        <v>4340</v>
      </c>
      <c r="Z2463" s="108">
        <v>9431101</v>
      </c>
      <c r="AA2463" s="109">
        <v>3.5215455580104716E-5</v>
      </c>
      <c r="AB2463" s="111" t="s">
        <v>2910</v>
      </c>
    </row>
    <row r="2464" spans="1:28" ht="15" customHeight="1" x14ac:dyDescent="0.25">
      <c r="A2464" s="97" t="s">
        <v>2095</v>
      </c>
      <c r="B2464" s="98">
        <v>5</v>
      </c>
      <c r="C2464" s="79" t="s">
        <v>1562</v>
      </c>
      <c r="D2464" s="99" t="s">
        <v>324</v>
      </c>
      <c r="E2464" s="97" t="s">
        <v>4</v>
      </c>
      <c r="F2464" s="100" t="s">
        <v>5</v>
      </c>
      <c r="G2464" s="99" t="s">
        <v>1288</v>
      </c>
      <c r="H2464" s="101">
        <v>43647</v>
      </c>
      <c r="I2464" s="101">
        <v>43748</v>
      </c>
      <c r="J2464" s="102" t="s">
        <v>6</v>
      </c>
      <c r="K2464" s="103" t="s">
        <v>7</v>
      </c>
      <c r="L2464" s="104" t="s">
        <v>8</v>
      </c>
      <c r="M2464" s="105">
        <v>0</v>
      </c>
      <c r="N2464" s="106">
        <v>76.5</v>
      </c>
      <c r="O2464" s="103" t="s">
        <v>37</v>
      </c>
      <c r="P2464" s="101">
        <v>43748</v>
      </c>
      <c r="Q2464" s="103" t="s">
        <v>25</v>
      </c>
      <c r="R2464" s="106">
        <v>76.5</v>
      </c>
      <c r="S2464" s="110"/>
      <c r="T2464" s="104"/>
      <c r="U2464" s="102" t="s">
        <v>11</v>
      </c>
      <c r="V2464" s="102" t="s">
        <v>12</v>
      </c>
      <c r="W2464" s="102" t="s">
        <v>13</v>
      </c>
      <c r="X2464" s="102" t="s">
        <v>14</v>
      </c>
      <c r="Y2464" s="108">
        <v>4340</v>
      </c>
      <c r="Z2464" s="108">
        <v>9431101</v>
      </c>
      <c r="AA2464" s="109">
        <v>1.7607727790052358E-5</v>
      </c>
      <c r="AB2464" s="111" t="s">
        <v>2910</v>
      </c>
    </row>
    <row r="2465" spans="1:33" ht="15" customHeight="1" x14ac:dyDescent="0.25">
      <c r="A2465" s="97" t="s">
        <v>2095</v>
      </c>
      <c r="B2465" s="98">
        <v>5</v>
      </c>
      <c r="C2465" s="99" t="s">
        <v>1562</v>
      </c>
      <c r="D2465" s="99" t="s">
        <v>324</v>
      </c>
      <c r="E2465" s="97" t="s">
        <v>4</v>
      </c>
      <c r="F2465" s="100" t="s">
        <v>5</v>
      </c>
      <c r="G2465" s="99" t="s">
        <v>1288</v>
      </c>
      <c r="H2465" s="101">
        <v>43647</v>
      </c>
      <c r="I2465" s="101">
        <v>43748</v>
      </c>
      <c r="J2465" s="102" t="s">
        <v>6</v>
      </c>
      <c r="K2465" s="103" t="s">
        <v>7</v>
      </c>
      <c r="L2465" s="104" t="s">
        <v>8</v>
      </c>
      <c r="M2465" s="105">
        <v>0</v>
      </c>
      <c r="N2465" s="106">
        <v>255</v>
      </c>
      <c r="O2465" s="103" t="s">
        <v>37</v>
      </c>
      <c r="P2465" s="101">
        <v>43748</v>
      </c>
      <c r="Q2465" s="103" t="s">
        <v>25</v>
      </c>
      <c r="R2465" s="106">
        <v>255</v>
      </c>
      <c r="S2465" s="110"/>
      <c r="T2465" s="104"/>
      <c r="U2465" s="102" t="s">
        <v>11</v>
      </c>
      <c r="V2465" s="102" t="s">
        <v>12</v>
      </c>
      <c r="W2465" s="102" t="s">
        <v>13</v>
      </c>
      <c r="X2465" s="102" t="s">
        <v>14</v>
      </c>
      <c r="Y2465" s="108">
        <v>4340</v>
      </c>
      <c r="Z2465" s="108">
        <v>9431101</v>
      </c>
      <c r="AA2465" s="109">
        <v>5.8692425966841193E-5</v>
      </c>
      <c r="AB2465" s="111" t="s">
        <v>2910</v>
      </c>
    </row>
    <row r="2466" spans="1:33" ht="15" customHeight="1" x14ac:dyDescent="0.25">
      <c r="A2466" s="97" t="s">
        <v>2095</v>
      </c>
      <c r="B2466" s="98">
        <v>5</v>
      </c>
      <c r="C2466" s="99" t="s">
        <v>1562</v>
      </c>
      <c r="D2466" s="99" t="s">
        <v>324</v>
      </c>
      <c r="E2466" s="97" t="s">
        <v>4</v>
      </c>
      <c r="F2466" s="100" t="s">
        <v>5</v>
      </c>
      <c r="G2466" s="99" t="s">
        <v>1288</v>
      </c>
      <c r="H2466" s="101">
        <v>43647</v>
      </c>
      <c r="I2466" s="101">
        <v>43748</v>
      </c>
      <c r="J2466" s="102" t="s">
        <v>6</v>
      </c>
      <c r="K2466" s="103" t="s">
        <v>7</v>
      </c>
      <c r="L2466" s="104" t="s">
        <v>8</v>
      </c>
      <c r="M2466" s="105">
        <v>0</v>
      </c>
      <c r="N2466" s="106">
        <v>484.5</v>
      </c>
      <c r="O2466" s="103" t="s">
        <v>37</v>
      </c>
      <c r="P2466" s="101">
        <v>43748</v>
      </c>
      <c r="Q2466" s="103" t="s">
        <v>25</v>
      </c>
      <c r="R2466" s="106">
        <v>484.5</v>
      </c>
      <c r="S2466" s="110"/>
      <c r="T2466" s="104"/>
      <c r="U2466" s="102" t="s">
        <v>11</v>
      </c>
      <c r="V2466" s="102" t="s">
        <v>12</v>
      </c>
      <c r="W2466" s="102" t="s">
        <v>13</v>
      </c>
      <c r="X2466" s="102" t="s">
        <v>14</v>
      </c>
      <c r="Y2466" s="108">
        <v>4340</v>
      </c>
      <c r="Z2466" s="108">
        <v>9431101</v>
      </c>
      <c r="AA2466" s="109">
        <v>1.1151560933699828E-4</v>
      </c>
      <c r="AB2466" s="111" t="s">
        <v>2910</v>
      </c>
    </row>
    <row r="2467" spans="1:33" ht="15" customHeight="1" x14ac:dyDescent="0.25">
      <c r="A2467" s="97" t="s">
        <v>2095</v>
      </c>
      <c r="B2467" s="98">
        <v>5</v>
      </c>
      <c r="C2467" s="99" t="s">
        <v>1562</v>
      </c>
      <c r="D2467" s="99" t="s">
        <v>324</v>
      </c>
      <c r="E2467" s="97" t="s">
        <v>4</v>
      </c>
      <c r="F2467" s="100" t="s">
        <v>5</v>
      </c>
      <c r="G2467" s="99" t="s">
        <v>1288</v>
      </c>
      <c r="H2467" s="101">
        <v>43647</v>
      </c>
      <c r="I2467" s="101">
        <v>43748</v>
      </c>
      <c r="J2467" s="102" t="s">
        <v>6</v>
      </c>
      <c r="K2467" s="103" t="s">
        <v>7</v>
      </c>
      <c r="L2467" s="104" t="s">
        <v>8</v>
      </c>
      <c r="M2467" s="105">
        <v>0</v>
      </c>
      <c r="N2467" s="106">
        <v>593.64</v>
      </c>
      <c r="O2467" s="103" t="s">
        <v>37</v>
      </c>
      <c r="P2467" s="101">
        <v>43748</v>
      </c>
      <c r="Q2467" s="103" t="s">
        <v>25</v>
      </c>
      <c r="R2467" s="106">
        <v>593.64</v>
      </c>
      <c r="S2467" s="110"/>
      <c r="T2467" s="104"/>
      <c r="U2467" s="102" t="s">
        <v>11</v>
      </c>
      <c r="V2467" s="102" t="s">
        <v>12</v>
      </c>
      <c r="W2467" s="102" t="s">
        <v>13</v>
      </c>
      <c r="X2467" s="102" t="s">
        <v>14</v>
      </c>
      <c r="Y2467" s="108">
        <v>4340</v>
      </c>
      <c r="Z2467" s="108">
        <v>9431101</v>
      </c>
      <c r="AA2467" s="109">
        <v>1.3663596765080629E-4</v>
      </c>
      <c r="AB2467" s="111" t="s">
        <v>2910</v>
      </c>
    </row>
    <row r="2468" spans="1:33" ht="15" customHeight="1" x14ac:dyDescent="0.25">
      <c r="A2468" s="97" t="s">
        <v>2095</v>
      </c>
      <c r="B2468" s="98">
        <v>5</v>
      </c>
      <c r="C2468" s="99" t="s">
        <v>1562</v>
      </c>
      <c r="D2468" s="99" t="s">
        <v>324</v>
      </c>
      <c r="E2468" s="97" t="s">
        <v>4</v>
      </c>
      <c r="F2468" s="100" t="s">
        <v>5</v>
      </c>
      <c r="G2468" s="99" t="s">
        <v>1288</v>
      </c>
      <c r="H2468" s="101">
        <v>43647</v>
      </c>
      <c r="I2468" s="101">
        <v>43748</v>
      </c>
      <c r="J2468" s="102" t="s">
        <v>6</v>
      </c>
      <c r="K2468" s="103" t="s">
        <v>7</v>
      </c>
      <c r="L2468" s="104" t="s">
        <v>8</v>
      </c>
      <c r="M2468" s="105">
        <v>0</v>
      </c>
      <c r="N2468" s="106">
        <v>1633.53</v>
      </c>
      <c r="O2468" s="103" t="s">
        <v>37</v>
      </c>
      <c r="P2468" s="101">
        <v>43748</v>
      </c>
      <c r="Q2468" s="103" t="s">
        <v>25</v>
      </c>
      <c r="R2468" s="106">
        <v>1633.53</v>
      </c>
      <c r="S2468" s="110"/>
      <c r="T2468" s="104"/>
      <c r="U2468" s="102" t="s">
        <v>11</v>
      </c>
      <c r="V2468" s="102" t="s">
        <v>12</v>
      </c>
      <c r="W2468" s="102" t="s">
        <v>13</v>
      </c>
      <c r="X2468" s="102" t="s">
        <v>14</v>
      </c>
      <c r="Y2468" s="108">
        <v>4340</v>
      </c>
      <c r="Z2468" s="108">
        <v>9431101</v>
      </c>
      <c r="AA2468" s="109">
        <v>3.7598368074358469E-4</v>
      </c>
      <c r="AB2468" s="111" t="s">
        <v>2910</v>
      </c>
    </row>
    <row r="2469" spans="1:33" ht="15" customHeight="1" x14ac:dyDescent="0.25">
      <c r="A2469" s="97" t="s">
        <v>2095</v>
      </c>
      <c r="B2469" s="98">
        <v>5</v>
      </c>
      <c r="C2469" s="99" t="s">
        <v>1562</v>
      </c>
      <c r="D2469" s="99" t="s">
        <v>324</v>
      </c>
      <c r="E2469" s="97" t="s">
        <v>4</v>
      </c>
      <c r="F2469" s="100" t="s">
        <v>5</v>
      </c>
      <c r="G2469" s="99" t="s">
        <v>1288</v>
      </c>
      <c r="H2469" s="101">
        <v>43647</v>
      </c>
      <c r="I2469" s="101">
        <v>43748</v>
      </c>
      <c r="J2469" s="102" t="s">
        <v>6</v>
      </c>
      <c r="K2469" s="103" t="s">
        <v>7</v>
      </c>
      <c r="L2469" s="104" t="s">
        <v>8</v>
      </c>
      <c r="M2469" s="105">
        <v>0</v>
      </c>
      <c r="N2469" s="106">
        <v>1387.5</v>
      </c>
      <c r="O2469" s="103" t="s">
        <v>75</v>
      </c>
      <c r="P2469" s="101">
        <v>43748</v>
      </c>
      <c r="Q2469" s="103" t="s">
        <v>84</v>
      </c>
      <c r="R2469" s="106">
        <v>1387.5</v>
      </c>
      <c r="S2469" s="110"/>
      <c r="T2469" s="104"/>
      <c r="U2469" s="102" t="s">
        <v>11</v>
      </c>
      <c r="V2469" s="102" t="s">
        <v>12</v>
      </c>
      <c r="W2469" s="102" t="s">
        <v>13</v>
      </c>
      <c r="X2469" s="102" t="s">
        <v>14</v>
      </c>
      <c r="Y2469" s="108">
        <v>4340</v>
      </c>
      <c r="Z2469" s="108">
        <v>9431101</v>
      </c>
      <c r="AA2469" s="109">
        <v>3.1935584717251829E-4</v>
      </c>
      <c r="AB2469" s="111" t="s">
        <v>2910</v>
      </c>
    </row>
    <row r="2470" spans="1:33" ht="15" customHeight="1" x14ac:dyDescent="0.25">
      <c r="A2470" s="97" t="s">
        <v>2095</v>
      </c>
      <c r="B2470" s="98">
        <v>5</v>
      </c>
      <c r="C2470" s="99" t="s">
        <v>1562</v>
      </c>
      <c r="D2470" s="99" t="s">
        <v>324</v>
      </c>
      <c r="E2470" s="97" t="s">
        <v>4</v>
      </c>
      <c r="F2470" s="100" t="s">
        <v>5</v>
      </c>
      <c r="G2470" s="99" t="s">
        <v>1288</v>
      </c>
      <c r="H2470" s="101">
        <v>43647</v>
      </c>
      <c r="I2470" s="101">
        <v>43748</v>
      </c>
      <c r="J2470" s="102" t="s">
        <v>6</v>
      </c>
      <c r="K2470" s="103" t="s">
        <v>7</v>
      </c>
      <c r="L2470" s="104" t="s">
        <v>8</v>
      </c>
      <c r="M2470" s="105">
        <v>0</v>
      </c>
      <c r="N2470" s="106">
        <v>2775</v>
      </c>
      <c r="O2470" s="103" t="s">
        <v>75</v>
      </c>
      <c r="P2470" s="101">
        <v>43748</v>
      </c>
      <c r="Q2470" s="103" t="s">
        <v>84</v>
      </c>
      <c r="R2470" s="106">
        <v>2775</v>
      </c>
      <c r="S2470" s="110"/>
      <c r="T2470" s="104"/>
      <c r="U2470" s="102" t="s">
        <v>11</v>
      </c>
      <c r="V2470" s="102" t="s">
        <v>12</v>
      </c>
      <c r="W2470" s="102" t="s">
        <v>13</v>
      </c>
      <c r="X2470" s="102" t="s">
        <v>14</v>
      </c>
      <c r="Y2470" s="108">
        <v>4340</v>
      </c>
      <c r="Z2470" s="108">
        <v>9431101</v>
      </c>
      <c r="AA2470" s="109">
        <v>6.3871169434503658E-4</v>
      </c>
      <c r="AB2470" s="111" t="s">
        <v>2910</v>
      </c>
    </row>
    <row r="2471" spans="1:33" ht="15" customHeight="1" x14ac:dyDescent="0.25">
      <c r="A2471" s="160" t="s">
        <v>2095</v>
      </c>
      <c r="B2471" s="161">
        <v>5</v>
      </c>
      <c r="C2471" s="287" t="s">
        <v>1562</v>
      </c>
      <c r="D2471" s="287" t="s">
        <v>324</v>
      </c>
      <c r="E2471" s="160" t="s">
        <v>4</v>
      </c>
      <c r="F2471" s="251" t="s">
        <v>5</v>
      </c>
      <c r="G2471" s="287" t="s">
        <v>1288</v>
      </c>
      <c r="H2471" s="162">
        <v>43647</v>
      </c>
      <c r="I2471" s="162">
        <v>43748</v>
      </c>
      <c r="J2471" s="163" t="s">
        <v>6</v>
      </c>
      <c r="K2471" s="164" t="s">
        <v>7</v>
      </c>
      <c r="L2471" s="252" t="s">
        <v>8</v>
      </c>
      <c r="M2471" s="165">
        <v>0</v>
      </c>
      <c r="N2471" s="253">
        <v>4625</v>
      </c>
      <c r="O2471" s="164" t="s">
        <v>75</v>
      </c>
      <c r="P2471" s="162">
        <v>43748</v>
      </c>
      <c r="Q2471" s="164" t="s">
        <v>84</v>
      </c>
      <c r="R2471" s="253">
        <v>4625</v>
      </c>
      <c r="S2471" s="288"/>
      <c r="T2471" s="252"/>
      <c r="U2471" s="163" t="s">
        <v>11</v>
      </c>
      <c r="V2471" s="163" t="s">
        <v>12</v>
      </c>
      <c r="W2471" s="163" t="s">
        <v>13</v>
      </c>
      <c r="X2471" s="163" t="s">
        <v>14</v>
      </c>
      <c r="Y2471" s="194">
        <v>4340</v>
      </c>
      <c r="Z2471" s="194">
        <v>9431101</v>
      </c>
      <c r="AA2471" s="254">
        <v>1.0645194905750609E-3</v>
      </c>
      <c r="AB2471" s="289" t="s">
        <v>2910</v>
      </c>
    </row>
    <row r="2472" spans="1:33" ht="15" customHeight="1" x14ac:dyDescent="0.25">
      <c r="A2472" s="97" t="s">
        <v>2095</v>
      </c>
      <c r="B2472" s="98">
        <v>5</v>
      </c>
      <c r="C2472" s="99" t="s">
        <v>1562</v>
      </c>
      <c r="D2472" s="99" t="s">
        <v>324</v>
      </c>
      <c r="E2472" s="97" t="s">
        <v>4</v>
      </c>
      <c r="F2472" s="100" t="s">
        <v>5</v>
      </c>
      <c r="G2472" s="99" t="s">
        <v>1288</v>
      </c>
      <c r="H2472" s="101">
        <v>43647</v>
      </c>
      <c r="I2472" s="101">
        <v>43748</v>
      </c>
      <c r="J2472" s="102" t="s">
        <v>6</v>
      </c>
      <c r="K2472" s="103" t="s">
        <v>7</v>
      </c>
      <c r="L2472" s="104" t="s">
        <v>8</v>
      </c>
      <c r="M2472" s="105">
        <v>0</v>
      </c>
      <c r="N2472" s="106">
        <v>8787.5</v>
      </c>
      <c r="O2472" s="103" t="s">
        <v>75</v>
      </c>
      <c r="P2472" s="101">
        <v>43748</v>
      </c>
      <c r="Q2472" s="103" t="s">
        <v>84</v>
      </c>
      <c r="R2472" s="106">
        <v>8787.5</v>
      </c>
      <c r="S2472" s="110"/>
      <c r="T2472" s="104"/>
      <c r="U2472" s="102" t="s">
        <v>11</v>
      </c>
      <c r="V2472" s="102" t="s">
        <v>12</v>
      </c>
      <c r="W2472" s="102" t="s">
        <v>13</v>
      </c>
      <c r="X2472" s="102" t="s">
        <v>14</v>
      </c>
      <c r="Y2472" s="108">
        <v>4340</v>
      </c>
      <c r="Z2472" s="108">
        <v>9431101</v>
      </c>
      <c r="AA2472" s="109">
        <v>2.0225870320926156E-3</v>
      </c>
      <c r="AB2472" s="111" t="s">
        <v>2910</v>
      </c>
    </row>
    <row r="2473" spans="1:33" ht="15" customHeight="1" x14ac:dyDescent="0.25">
      <c r="A2473" s="97" t="s">
        <v>2095</v>
      </c>
      <c r="B2473" s="98">
        <v>5</v>
      </c>
      <c r="C2473" s="99" t="s">
        <v>1562</v>
      </c>
      <c r="D2473" s="99" t="s">
        <v>324</v>
      </c>
      <c r="E2473" s="97" t="s">
        <v>4</v>
      </c>
      <c r="F2473" s="100" t="s">
        <v>5</v>
      </c>
      <c r="G2473" s="99" t="s">
        <v>1288</v>
      </c>
      <c r="H2473" s="101">
        <v>43647</v>
      </c>
      <c r="I2473" s="101">
        <v>43748</v>
      </c>
      <c r="J2473" s="102" t="s">
        <v>6</v>
      </c>
      <c r="K2473" s="103" t="s">
        <v>3113</v>
      </c>
      <c r="L2473" s="104" t="s">
        <v>8</v>
      </c>
      <c r="M2473" s="105">
        <v>0</v>
      </c>
      <c r="N2473" s="106">
        <v>10767</v>
      </c>
      <c r="O2473" s="103" t="s">
        <v>75</v>
      </c>
      <c r="P2473" s="101">
        <v>43748</v>
      </c>
      <c r="Q2473" s="103" t="s">
        <v>84</v>
      </c>
      <c r="R2473" s="106">
        <v>10767</v>
      </c>
      <c r="S2473" s="110"/>
      <c r="T2473" s="104"/>
      <c r="U2473" s="102" t="s">
        <v>11</v>
      </c>
      <c r="V2473" s="102" t="s">
        <v>12</v>
      </c>
      <c r="W2473" s="102" t="s">
        <v>13</v>
      </c>
      <c r="X2473" s="102" t="s">
        <v>14</v>
      </c>
      <c r="Y2473" s="108">
        <v>4340</v>
      </c>
      <c r="Z2473" s="108">
        <v>9431101</v>
      </c>
      <c r="AA2473" s="109">
        <v>2.4782013740587416E-3</v>
      </c>
      <c r="AB2473" s="111" t="s">
        <v>2910</v>
      </c>
    </row>
    <row r="2474" spans="1:33" s="85" customFormat="1" x14ac:dyDescent="0.25">
      <c r="A2474" s="85" t="s">
        <v>2095</v>
      </c>
      <c r="B2474" s="87">
        <v>5</v>
      </c>
      <c r="C2474" s="79" t="s">
        <v>1562</v>
      </c>
      <c r="D2474" s="79" t="s">
        <v>324</v>
      </c>
      <c r="E2474" s="85" t="s">
        <v>4</v>
      </c>
      <c r="F2474" s="88" t="s">
        <v>5</v>
      </c>
      <c r="G2474" s="79" t="s">
        <v>1288</v>
      </c>
      <c r="H2474" s="283">
        <v>43647</v>
      </c>
      <c r="I2474" s="283">
        <v>43748</v>
      </c>
      <c r="J2474" s="284" t="s">
        <v>6</v>
      </c>
      <c r="K2474" s="285" t="s">
        <v>353</v>
      </c>
      <c r="L2474" s="89" t="s">
        <v>8</v>
      </c>
      <c r="M2474" s="86">
        <v>0</v>
      </c>
      <c r="N2474" s="286">
        <v>29627.75</v>
      </c>
      <c r="O2474" s="285" t="s">
        <v>75</v>
      </c>
      <c r="P2474" s="283">
        <v>43748</v>
      </c>
      <c r="Q2474" s="285" t="s">
        <v>84</v>
      </c>
      <c r="R2474" s="286">
        <v>29627.75</v>
      </c>
      <c r="S2474" s="293"/>
      <c r="T2474" s="89"/>
      <c r="U2474" s="284" t="s">
        <v>11</v>
      </c>
      <c r="V2474" s="284" t="s">
        <v>12</v>
      </c>
      <c r="W2474" s="284" t="s">
        <v>13</v>
      </c>
      <c r="X2474" s="284" t="s">
        <v>14</v>
      </c>
      <c r="Y2474" s="290">
        <v>4340</v>
      </c>
      <c r="Z2474" s="290">
        <v>9431101</v>
      </c>
      <c r="AA2474" s="139">
        <v>6.8193118566238402E-3</v>
      </c>
      <c r="AB2474" s="294" t="s">
        <v>2910</v>
      </c>
      <c r="AC2474" s="89"/>
      <c r="AD2474" s="86"/>
      <c r="AE2474" s="86"/>
      <c r="AF2474" s="139"/>
      <c r="AG2474" s="87"/>
    </row>
    <row r="2475" spans="1:33" x14ac:dyDescent="0.25">
      <c r="A2475" s="97" t="s">
        <v>2095</v>
      </c>
      <c r="B2475" s="98">
        <v>5</v>
      </c>
      <c r="C2475" s="99" t="s">
        <v>1562</v>
      </c>
      <c r="D2475" s="99" t="s">
        <v>324</v>
      </c>
      <c r="E2475" s="97" t="s">
        <v>4</v>
      </c>
      <c r="F2475" s="100" t="s">
        <v>5</v>
      </c>
      <c r="G2475" s="99" t="s">
        <v>1287</v>
      </c>
      <c r="H2475" s="101">
        <v>43647</v>
      </c>
      <c r="I2475" s="101">
        <v>43731</v>
      </c>
      <c r="J2475" s="102" t="s">
        <v>6</v>
      </c>
      <c r="K2475" s="103" t="s">
        <v>3114</v>
      </c>
      <c r="L2475" s="104" t="s">
        <v>154</v>
      </c>
      <c r="M2475" s="105">
        <v>0</v>
      </c>
      <c r="N2475" s="106">
        <v>1300.32</v>
      </c>
      <c r="O2475" s="103" t="s">
        <v>159</v>
      </c>
      <c r="P2475" s="101">
        <v>43731</v>
      </c>
      <c r="Q2475" s="103" t="s">
        <v>156</v>
      </c>
      <c r="R2475" s="106">
        <v>1300.32</v>
      </c>
      <c r="S2475" s="110"/>
      <c r="T2475" s="104"/>
      <c r="U2475" s="102" t="s">
        <v>11</v>
      </c>
      <c r="V2475" s="102" t="s">
        <v>12</v>
      </c>
      <c r="W2475" s="102" t="s">
        <v>13</v>
      </c>
      <c r="X2475" s="102" t="s">
        <v>14</v>
      </c>
      <c r="Y2475" s="108">
        <v>4400</v>
      </c>
      <c r="Z2475" s="108">
        <v>9431101</v>
      </c>
      <c r="AA2475" s="109">
        <v>1.4267996540972046E-2</v>
      </c>
      <c r="AB2475" s="111" t="s">
        <v>1481</v>
      </c>
      <c r="AC2475" s="3"/>
      <c r="AD2475" s="4"/>
      <c r="AE2475" s="4"/>
      <c r="AF2475" s="9"/>
      <c r="AG2475" s="13"/>
    </row>
    <row r="2476" spans="1:33" x14ac:dyDescent="0.25">
      <c r="A2476" s="97" t="s">
        <v>2095</v>
      </c>
      <c r="B2476" s="98">
        <v>5</v>
      </c>
      <c r="C2476" s="99" t="s">
        <v>1562</v>
      </c>
      <c r="D2476" s="99" t="s">
        <v>324</v>
      </c>
      <c r="E2476" s="97" t="s">
        <v>4</v>
      </c>
      <c r="F2476" s="100" t="s">
        <v>5</v>
      </c>
      <c r="G2476" s="99" t="s">
        <v>1287</v>
      </c>
      <c r="H2476" s="101">
        <v>43647</v>
      </c>
      <c r="I2476" s="101">
        <v>43776</v>
      </c>
      <c r="J2476" s="102" t="s">
        <v>6</v>
      </c>
      <c r="K2476" s="103" t="s">
        <v>355</v>
      </c>
      <c r="L2476" s="104" t="s">
        <v>180</v>
      </c>
      <c r="M2476" s="105">
        <v>0</v>
      </c>
      <c r="N2476" s="106">
        <v>40310.03</v>
      </c>
      <c r="O2476" s="103" t="s">
        <v>182</v>
      </c>
      <c r="P2476" s="101">
        <v>43776</v>
      </c>
      <c r="Q2476" s="103" t="s">
        <v>484</v>
      </c>
      <c r="R2476" s="106">
        <v>40310.03</v>
      </c>
      <c r="S2476" s="110"/>
      <c r="T2476" s="104"/>
      <c r="U2476" s="102" t="s">
        <v>11</v>
      </c>
      <c r="V2476" s="102" t="s">
        <v>12</v>
      </c>
      <c r="W2476" s="102" t="s">
        <v>13</v>
      </c>
      <c r="X2476" s="102" t="s">
        <v>14</v>
      </c>
      <c r="Y2476" s="108">
        <v>4400</v>
      </c>
      <c r="Z2476" s="108">
        <v>9431101</v>
      </c>
      <c r="AA2476" s="109">
        <v>5.0799140712569892E-2</v>
      </c>
      <c r="AB2476" s="111" t="s">
        <v>1516</v>
      </c>
      <c r="AC2476" s="3"/>
      <c r="AD2476" s="4"/>
      <c r="AE2476" s="4"/>
      <c r="AF2476" s="9"/>
      <c r="AG2476" s="13"/>
    </row>
    <row r="2477" spans="1:33" x14ac:dyDescent="0.25">
      <c r="A2477" s="97" t="s">
        <v>2350</v>
      </c>
      <c r="B2477" s="98">
        <v>5</v>
      </c>
      <c r="C2477" s="99" t="s">
        <v>318</v>
      </c>
      <c r="D2477" s="99" t="s">
        <v>324</v>
      </c>
      <c r="E2477" s="97" t="s">
        <v>4</v>
      </c>
      <c r="F2477" s="100" t="s">
        <v>671</v>
      </c>
      <c r="G2477" s="99" t="s">
        <v>318</v>
      </c>
      <c r="H2477" s="101">
        <v>43887</v>
      </c>
      <c r="I2477" s="101">
        <v>44292</v>
      </c>
      <c r="J2477" s="102" t="s">
        <v>1051</v>
      </c>
      <c r="K2477" s="103"/>
      <c r="L2477" s="104" t="s">
        <v>685</v>
      </c>
      <c r="M2477" s="105">
        <v>0</v>
      </c>
      <c r="N2477" s="106">
        <v>57350.16</v>
      </c>
      <c r="O2477" s="103" t="s">
        <v>1087</v>
      </c>
      <c r="P2477" s="101">
        <v>44292</v>
      </c>
      <c r="Q2477" s="103" t="s">
        <v>2301</v>
      </c>
      <c r="R2477" s="106">
        <v>57350.16</v>
      </c>
      <c r="S2477" s="110"/>
      <c r="T2477" s="104"/>
      <c r="U2477" s="102" t="s">
        <v>11</v>
      </c>
      <c r="V2477" s="102" t="s">
        <v>12</v>
      </c>
      <c r="W2477" s="102" t="s">
        <v>13</v>
      </c>
      <c r="X2477" s="102" t="s">
        <v>14</v>
      </c>
      <c r="Y2477" s="108">
        <v>6250</v>
      </c>
      <c r="Z2477" s="108">
        <v>9431101</v>
      </c>
      <c r="AA2477" s="109">
        <v>0.12738546668040843</v>
      </c>
      <c r="AB2477" s="111" t="s">
        <v>2670</v>
      </c>
      <c r="AC2477" s="3"/>
      <c r="AD2477" s="4"/>
      <c r="AE2477" s="4"/>
      <c r="AF2477" s="9"/>
      <c r="AG2477" s="13"/>
    </row>
    <row r="2478" spans="1:33" x14ac:dyDescent="0.25">
      <c r="A2478" s="97" t="s">
        <v>2094</v>
      </c>
      <c r="B2478" s="98">
        <v>5</v>
      </c>
      <c r="C2478" s="99" t="s">
        <v>1566</v>
      </c>
      <c r="D2478" s="99" t="s">
        <v>324</v>
      </c>
      <c r="E2478" s="97" t="s">
        <v>4</v>
      </c>
      <c r="F2478" s="100" t="s">
        <v>591</v>
      </c>
      <c r="G2478" s="99" t="s">
        <v>1231</v>
      </c>
      <c r="H2478" s="101">
        <v>44069</v>
      </c>
      <c r="I2478" s="101">
        <v>44215</v>
      </c>
      <c r="J2478" s="102" t="s">
        <v>1051</v>
      </c>
      <c r="K2478" s="103" t="s">
        <v>1186</v>
      </c>
      <c r="L2478" s="104" t="s">
        <v>1192</v>
      </c>
      <c r="M2478" s="105">
        <v>0</v>
      </c>
      <c r="N2478" s="106">
        <v>4150</v>
      </c>
      <c r="O2478" s="103" t="s">
        <v>1637</v>
      </c>
      <c r="P2478" s="101">
        <v>44215</v>
      </c>
      <c r="Q2478" s="103" t="s">
        <v>1636</v>
      </c>
      <c r="R2478" s="106">
        <v>4150</v>
      </c>
      <c r="S2478" s="110"/>
      <c r="T2478" s="104"/>
      <c r="U2478" s="102" t="s">
        <v>11</v>
      </c>
      <c r="V2478" s="102" t="s">
        <v>12</v>
      </c>
      <c r="W2478" s="102" t="s">
        <v>13</v>
      </c>
      <c r="X2478" s="102" t="s">
        <v>14</v>
      </c>
      <c r="Y2478" s="108">
        <v>5850</v>
      </c>
      <c r="Z2478" s="108">
        <v>9431101</v>
      </c>
      <c r="AA2478" s="109">
        <v>0.10072815533980582</v>
      </c>
      <c r="AB2478" s="111" t="s">
        <v>1228</v>
      </c>
      <c r="AC2478" s="3"/>
      <c r="AD2478" s="4"/>
      <c r="AE2478" s="4"/>
      <c r="AF2478" s="9"/>
      <c r="AG2478" s="13"/>
    </row>
    <row r="2479" spans="1:33" ht="15" customHeight="1" x14ac:dyDescent="0.25">
      <c r="A2479" s="160"/>
      <c r="B2479" s="161"/>
      <c r="C2479" s="287"/>
      <c r="D2479" s="287"/>
      <c r="E2479" s="160"/>
      <c r="F2479" s="251"/>
      <c r="G2479" s="287"/>
      <c r="H2479" s="162"/>
      <c r="I2479" s="162"/>
      <c r="J2479" s="163"/>
      <c r="K2479" s="164"/>
      <c r="L2479" s="252"/>
      <c r="M2479" s="165"/>
      <c r="N2479" s="253"/>
      <c r="O2479" s="164"/>
      <c r="P2479" s="162"/>
      <c r="Q2479" s="164"/>
      <c r="R2479" s="253"/>
      <c r="S2479" s="288"/>
      <c r="T2479" s="252"/>
      <c r="U2479" s="163"/>
      <c r="V2479" s="163"/>
      <c r="W2479" s="163"/>
      <c r="X2479" s="163"/>
      <c r="Y2479" s="194"/>
      <c r="Z2479" s="194"/>
      <c r="AA2479" s="254"/>
      <c r="AB2479" s="289"/>
    </row>
    <row r="2480" spans="1:33" s="29" customFormat="1" x14ac:dyDescent="0.25">
      <c r="A2480" s="125"/>
      <c r="B2480" s="126"/>
      <c r="C2480" s="125"/>
      <c r="D2480" s="127"/>
      <c r="E2480" s="125"/>
      <c r="F2480" s="128"/>
      <c r="G2480" s="125"/>
      <c r="H2480" s="129"/>
      <c r="I2480" s="129"/>
      <c r="J2480" s="130"/>
      <c r="K2480" s="131"/>
      <c r="L2480" s="125"/>
      <c r="M2480" s="132"/>
      <c r="N2480" s="133"/>
      <c r="O2480" s="131"/>
      <c r="P2480" s="129"/>
      <c r="Q2480" s="131"/>
      <c r="R2480" s="133"/>
      <c r="S2480" s="134"/>
      <c r="T2480" s="135"/>
      <c r="U2480" s="130"/>
      <c r="V2480" s="130"/>
      <c r="W2480" s="130"/>
      <c r="X2480" s="130"/>
      <c r="Y2480" s="136"/>
      <c r="Z2480" s="136"/>
      <c r="AA2480" s="137"/>
      <c r="AB2480" s="127"/>
    </row>
    <row r="2481" spans="1:28" s="215" customFormat="1" ht="17.25" x14ac:dyDescent="0.3">
      <c r="A2481" s="211"/>
      <c r="B2481" s="212"/>
      <c r="C2481" s="213"/>
      <c r="D2481" s="211"/>
      <c r="E2481" s="211"/>
      <c r="F2481" s="214"/>
      <c r="G2481" s="213"/>
      <c r="H2481" s="212"/>
      <c r="I2481" s="212"/>
      <c r="J2481" s="212"/>
      <c r="K2481" s="213"/>
      <c r="L2481" s="213" t="s">
        <v>476</v>
      </c>
      <c r="M2481" s="213">
        <f>_xlfn.AGGREGATE(9,3,M2:M2480)</f>
        <v>6919563.5599999987</v>
      </c>
      <c r="N2481" s="213">
        <f>_xlfn.AGGREGATE(9,3,N2:N2480)</f>
        <v>47717129.110000074</v>
      </c>
      <c r="O2481" s="214"/>
      <c r="P2481" s="212"/>
      <c r="Q2481" s="213"/>
      <c r="R2481" s="213">
        <f>_xlfn.AGGREGATE(9,3,R2:R2480)</f>
        <v>40797565.550000086</v>
      </c>
      <c r="S2481" s="212"/>
      <c r="T2481" s="214"/>
      <c r="U2481" s="213"/>
      <c r="V2481" s="213"/>
      <c r="W2481" s="213"/>
      <c r="X2481" s="213"/>
      <c r="Y2481" s="211"/>
      <c r="Z2481" s="211"/>
      <c r="AA2481" s="213"/>
      <c r="AB2481" s="214"/>
    </row>
    <row r="2482" spans="1:28" x14ac:dyDescent="0.25">
      <c r="B2482" s="10"/>
      <c r="L2482" s="317"/>
      <c r="M2482" s="10"/>
      <c r="N2482" s="10"/>
      <c r="R2482" s="10"/>
    </row>
    <row r="2483" spans="1:28" s="247" customFormat="1" x14ac:dyDescent="0.25">
      <c r="B2483" s="10"/>
      <c r="H2483" s="10"/>
      <c r="I2483" s="248"/>
      <c r="J2483" s="10"/>
      <c r="K2483" s="3"/>
      <c r="L2483" s="249"/>
      <c r="M2483" s="318"/>
      <c r="N2483" s="318"/>
      <c r="O2483" s="318"/>
      <c r="P2483" s="10"/>
      <c r="Q2483" s="3"/>
      <c r="R2483" s="318"/>
      <c r="S2483" s="10"/>
      <c r="T2483" s="3"/>
      <c r="AA2483" s="4"/>
      <c r="AB2483" s="3"/>
    </row>
    <row r="2484" spans="1:28" x14ac:dyDescent="0.25">
      <c r="A2484" s="146" t="s">
        <v>2318</v>
      </c>
      <c r="B2484" s="12"/>
      <c r="F2484" s="14"/>
      <c r="G2484" s="12"/>
      <c r="K2484" s="16"/>
      <c r="L2484" s="12"/>
      <c r="N2484" s="5"/>
      <c r="R2484" s="5"/>
      <c r="S2484" s="13"/>
      <c r="U2484" s="11"/>
      <c r="V2484" s="11"/>
      <c r="W2484" s="11"/>
      <c r="X2484" s="11"/>
      <c r="Y2484" s="27"/>
      <c r="Z2484" s="27"/>
      <c r="AB2484" s="25"/>
    </row>
    <row r="2485" spans="1:28" ht="15.75" customHeight="1" x14ac:dyDescent="0.3">
      <c r="A2485" s="39" t="s">
        <v>1665</v>
      </c>
      <c r="B2485" s="12" t="s">
        <v>2556</v>
      </c>
      <c r="D2485" s="12"/>
      <c r="F2485" s="1"/>
      <c r="L2485" s="3"/>
      <c r="M2485" s="56"/>
      <c r="N2485" s="5"/>
      <c r="Q2485" s="5"/>
      <c r="R2485" s="56"/>
      <c r="S2485" s="13"/>
      <c r="T2485" s="5"/>
      <c r="U2485" s="11"/>
      <c r="V2485" s="11"/>
      <c r="W2485" s="11"/>
      <c r="X2485" s="11"/>
      <c r="Y2485" s="26"/>
      <c r="Z2485" s="26"/>
    </row>
    <row r="2486" spans="1:28" ht="15.75" customHeight="1" x14ac:dyDescent="0.3">
      <c r="A2486" s="39" t="s">
        <v>1665</v>
      </c>
      <c r="B2486" s="6" t="s">
        <v>2538</v>
      </c>
      <c r="D2486" s="12"/>
      <c r="F2486" s="1"/>
      <c r="L2486" s="3"/>
      <c r="M2486" s="56"/>
      <c r="N2486" s="5"/>
      <c r="Q2486" s="5"/>
      <c r="R2486" s="56"/>
      <c r="S2486" s="13"/>
      <c r="T2486" s="5"/>
      <c r="U2486" s="11"/>
      <c r="V2486" s="11"/>
      <c r="W2486" s="11"/>
      <c r="X2486" s="11"/>
      <c r="Y2486" s="26"/>
      <c r="Z2486" s="26"/>
    </row>
    <row r="2487" spans="1:28" x14ac:dyDescent="0.25">
      <c r="A2487" s="39" t="s">
        <v>1665</v>
      </c>
      <c r="B2487" s="6" t="s">
        <v>3020</v>
      </c>
      <c r="F2487" s="14"/>
      <c r="G2487" s="12"/>
      <c r="I2487" s="20"/>
      <c r="K2487" s="16"/>
      <c r="L2487" s="12"/>
      <c r="N2487" s="15"/>
      <c r="Q2487" s="5"/>
      <c r="R2487" s="5"/>
      <c r="S2487" s="13"/>
      <c r="T2487" s="5"/>
      <c r="U2487" s="11"/>
      <c r="V2487" s="11"/>
      <c r="W2487" s="11"/>
      <c r="X2487" s="11"/>
      <c r="Y2487" s="27"/>
      <c r="Z2487" s="27"/>
      <c r="AB2487" s="25"/>
    </row>
    <row r="2488" spans="1:28" x14ac:dyDescent="0.25">
      <c r="A2488" s="39" t="s">
        <v>1665</v>
      </c>
      <c r="B2488" s="6" t="s">
        <v>2830</v>
      </c>
      <c r="F2488" s="14"/>
      <c r="G2488" s="12"/>
      <c r="I2488" s="20"/>
      <c r="K2488" s="16"/>
      <c r="L2488" s="12"/>
      <c r="N2488" s="15"/>
      <c r="Q2488" s="5"/>
      <c r="R2488" s="5"/>
      <c r="S2488" s="13"/>
      <c r="T2488" s="5"/>
      <c r="U2488" s="11"/>
      <c r="V2488" s="11"/>
      <c r="W2488" s="11"/>
      <c r="X2488" s="11"/>
      <c r="Y2488" s="27"/>
      <c r="Z2488" s="27"/>
      <c r="AB2488" s="25"/>
    </row>
    <row r="2489" spans="1:28" s="29" customFormat="1" ht="15" customHeight="1" x14ac:dyDescent="0.25">
      <c r="A2489" s="39" t="s">
        <v>1665</v>
      </c>
      <c r="B2489" s="6" t="s">
        <v>2829</v>
      </c>
      <c r="D2489" s="6"/>
      <c r="E2489" s="6"/>
      <c r="F2489" s="2"/>
      <c r="G2489" s="12"/>
      <c r="H2489" s="20"/>
      <c r="I2489" s="8"/>
      <c r="J2489" s="11"/>
      <c r="K2489" s="21"/>
      <c r="L2489" s="12"/>
      <c r="M2489" s="4"/>
      <c r="N2489" s="4"/>
      <c r="O2489" s="21"/>
      <c r="P2489" s="8"/>
      <c r="Q2489" s="2"/>
      <c r="R2489" s="4"/>
      <c r="S2489" s="30"/>
      <c r="T2489" s="6"/>
      <c r="U2489" s="11"/>
      <c r="V2489" s="11"/>
      <c r="W2489" s="11"/>
      <c r="X2489" s="11"/>
      <c r="Y2489" s="27"/>
      <c r="Z2489" s="27"/>
      <c r="AA2489" s="9"/>
      <c r="AB2489" s="12"/>
    </row>
    <row r="2490" spans="1:28" ht="15" customHeight="1" x14ac:dyDescent="0.25">
      <c r="A2490" s="39" t="s">
        <v>1665</v>
      </c>
      <c r="B2490" s="6" t="s">
        <v>2317</v>
      </c>
      <c r="F2490" s="1"/>
      <c r="H2490" s="20"/>
      <c r="I2490" s="20"/>
      <c r="J2490" s="22"/>
      <c r="L2490" s="3"/>
      <c r="N2490" s="5"/>
      <c r="P2490" s="20"/>
      <c r="Q2490" s="21"/>
      <c r="R2490" s="5"/>
      <c r="S2490" s="11"/>
      <c r="T2490" s="3"/>
      <c r="U2490" s="22"/>
      <c r="V2490" s="22"/>
      <c r="W2490" s="11"/>
      <c r="X2490" s="11"/>
      <c r="Y2490" s="26"/>
      <c r="Z2490" s="26"/>
      <c r="AA2490" s="23"/>
      <c r="AB2490" s="25"/>
    </row>
    <row r="2491" spans="1:28" x14ac:dyDescent="0.25">
      <c r="A2491" s="39" t="s">
        <v>1665</v>
      </c>
      <c r="B2491" s="12" t="s">
        <v>2537</v>
      </c>
      <c r="D2491" s="12"/>
      <c r="F2491" s="1"/>
      <c r="H2491" s="20"/>
      <c r="I2491" s="20"/>
      <c r="J2491" s="22"/>
      <c r="L2491" s="3"/>
      <c r="N2491" s="5"/>
      <c r="P2491" s="20"/>
      <c r="Q2491" s="21"/>
      <c r="R2491" s="5"/>
      <c r="S2491" s="11"/>
      <c r="T2491" s="3"/>
      <c r="U2491" s="22"/>
      <c r="V2491" s="22"/>
      <c r="W2491" s="11"/>
      <c r="X2491" s="11"/>
      <c r="Y2491" s="26"/>
      <c r="Z2491" s="26"/>
      <c r="AA2491" s="23"/>
      <c r="AB2491" s="25"/>
    </row>
    <row r="2492" spans="1:28" ht="15" customHeight="1" x14ac:dyDescent="0.25">
      <c r="A2492" s="39" t="s">
        <v>1665</v>
      </c>
      <c r="B2492" s="12" t="s">
        <v>2539</v>
      </c>
      <c r="F2492" s="1"/>
      <c r="L2492" s="3"/>
      <c r="N2492" s="5"/>
      <c r="R2492" s="5"/>
      <c r="S2492" s="11"/>
      <c r="T2492" s="3"/>
      <c r="U2492" s="11"/>
      <c r="V2492" s="11"/>
      <c r="W2492" s="11"/>
      <c r="X2492" s="11"/>
      <c r="Y2492" s="26"/>
      <c r="Z2492" s="26"/>
      <c r="AB2492" s="6"/>
    </row>
    <row r="2493" spans="1:28" ht="15" customHeight="1" x14ac:dyDescent="0.25">
      <c r="A2493" s="39" t="s">
        <v>1665</v>
      </c>
      <c r="B2493" s="12" t="s">
        <v>2625</v>
      </c>
      <c r="F2493" s="12"/>
      <c r="G2493" s="12"/>
      <c r="L2493" s="12"/>
      <c r="T2493" s="6"/>
      <c r="U2493" s="11"/>
      <c r="V2493" s="11"/>
      <c r="W2493" s="11"/>
      <c r="X2493" s="11"/>
      <c r="Y2493" s="27"/>
      <c r="Z2493" s="27"/>
      <c r="AB2493" s="12"/>
    </row>
    <row r="2494" spans="1:28" x14ac:dyDescent="0.25">
      <c r="A2494" s="39" t="s">
        <v>1665</v>
      </c>
      <c r="B2494" s="12" t="s">
        <v>2772</v>
      </c>
      <c r="D2494" s="12"/>
      <c r="F2494" s="1"/>
      <c r="G2494" s="19"/>
      <c r="H2494" s="20"/>
      <c r="I2494" s="20"/>
      <c r="J2494" s="22"/>
      <c r="L2494" s="3"/>
      <c r="N2494" s="5"/>
      <c r="O2494" s="21"/>
      <c r="P2494" s="20"/>
      <c r="Q2494" s="21"/>
      <c r="R2494" s="5"/>
      <c r="S2494" s="11"/>
      <c r="T2494" s="24"/>
      <c r="U2494" s="22"/>
      <c r="V2494" s="22"/>
      <c r="W2494" s="22"/>
      <c r="X2494" s="22"/>
      <c r="Y2494" s="26"/>
      <c r="Z2494" s="26"/>
      <c r="AA2494" s="23"/>
      <c r="AB2494" s="24"/>
    </row>
    <row r="2495" spans="1:28" ht="15" customHeight="1" x14ac:dyDescent="0.25">
      <c r="A2495" s="39" t="s">
        <v>1665</v>
      </c>
      <c r="B2495" s="6" t="s">
        <v>2822</v>
      </c>
      <c r="F2495" s="14"/>
      <c r="G2495" s="12"/>
      <c r="H2495" s="38"/>
      <c r="I2495" s="38"/>
      <c r="K2495" s="36"/>
      <c r="L2495" s="37"/>
      <c r="N2495" s="15"/>
      <c r="R2495" s="35"/>
      <c r="S2495" s="13"/>
      <c r="U2495" s="11"/>
      <c r="V2495" s="11"/>
      <c r="W2495" s="11"/>
      <c r="X2495" s="11"/>
      <c r="Y2495" s="27"/>
      <c r="Z2495" s="27"/>
      <c r="AB2495" s="2"/>
    </row>
    <row r="2496" spans="1:28" x14ac:dyDescent="0.25">
      <c r="A2496" s="39" t="s">
        <v>1665</v>
      </c>
      <c r="B2496" s="12" t="s">
        <v>2316</v>
      </c>
    </row>
    <row r="2497" spans="1:28" x14ac:dyDescent="0.25">
      <c r="A2497" s="39" t="s">
        <v>1665</v>
      </c>
      <c r="B2497" s="12" t="s">
        <v>2638</v>
      </c>
    </row>
    <row r="2498" spans="1:28" x14ac:dyDescent="0.25">
      <c r="A2498" s="39" t="s">
        <v>1665</v>
      </c>
      <c r="B2498" s="6" t="s">
        <v>3047</v>
      </c>
      <c r="F2498" s="14"/>
      <c r="G2498" s="12"/>
      <c r="K2498" s="16"/>
      <c r="L2498" s="12"/>
      <c r="Q2498" s="5"/>
      <c r="S2498" s="13"/>
      <c r="T2498" s="5"/>
      <c r="U2498" s="11"/>
      <c r="V2498" s="11"/>
      <c r="W2498" s="11"/>
      <c r="X2498" s="11"/>
      <c r="Y2498" s="27"/>
      <c r="Z2498" s="27"/>
    </row>
    <row r="2499" spans="1:28" x14ac:dyDescent="0.25">
      <c r="A2499" s="39" t="s">
        <v>1665</v>
      </c>
      <c r="B2499" s="12" t="s">
        <v>2540</v>
      </c>
    </row>
    <row r="2500" spans="1:28" x14ac:dyDescent="0.25">
      <c r="A2500" s="39" t="s">
        <v>1665</v>
      </c>
      <c r="B2500" s="6" t="s">
        <v>2600</v>
      </c>
    </row>
    <row r="2501" spans="1:28" x14ac:dyDescent="0.25">
      <c r="A2501" s="39" t="s">
        <v>1665</v>
      </c>
      <c r="B2501" s="6" t="s">
        <v>2639</v>
      </c>
    </row>
    <row r="2502" spans="1:28" x14ac:dyDescent="0.25">
      <c r="A2502" s="50" t="s">
        <v>1665</v>
      </c>
      <c r="B2502" s="12" t="s">
        <v>2601</v>
      </c>
    </row>
    <row r="2503" spans="1:28" ht="15" customHeight="1" x14ac:dyDescent="0.25">
      <c r="A2503" s="39" t="s">
        <v>1665</v>
      </c>
      <c r="B2503" s="6" t="s">
        <v>2721</v>
      </c>
      <c r="F2503" s="1"/>
      <c r="L2503" s="3"/>
      <c r="N2503" s="5"/>
      <c r="R2503" s="5"/>
      <c r="S2503" s="11"/>
      <c r="T2503" s="3"/>
      <c r="U2503" s="11"/>
      <c r="V2503" s="11"/>
      <c r="W2503" s="11"/>
      <c r="X2503" s="11"/>
      <c r="Y2503" s="26"/>
      <c r="Z2503" s="26"/>
      <c r="AB2503" s="6"/>
    </row>
    <row r="2505" spans="1:28" x14ac:dyDescent="0.25">
      <c r="A2505" s="6" t="s">
        <v>2636</v>
      </c>
      <c r="G2505" s="6" t="s">
        <v>2637</v>
      </c>
      <c r="H2505" s="6"/>
    </row>
    <row r="2506" spans="1:28" s="62" customFormat="1" ht="15.75" x14ac:dyDescent="0.25">
      <c r="A2506" s="311" t="s">
        <v>477</v>
      </c>
      <c r="B2506" s="311"/>
      <c r="C2506" s="61" t="s">
        <v>2627</v>
      </c>
      <c r="G2506" s="312" t="s">
        <v>477</v>
      </c>
      <c r="H2506" s="312"/>
      <c r="I2506" s="63" t="s">
        <v>2627</v>
      </c>
      <c r="J2506" s="64"/>
      <c r="K2506" s="65"/>
      <c r="L2506" s="65"/>
      <c r="M2506" s="66"/>
      <c r="N2506" s="66"/>
      <c r="O2506" s="65"/>
      <c r="P2506" s="67"/>
      <c r="Q2506" s="65"/>
      <c r="R2506" s="66"/>
      <c r="S2506" s="68"/>
      <c r="T2506" s="65"/>
      <c r="U2506" s="69"/>
      <c r="V2506" s="69"/>
      <c r="W2506" s="69"/>
      <c r="X2506" s="69"/>
      <c r="Y2506" s="70"/>
      <c r="Z2506" s="70"/>
      <c r="AA2506" s="71"/>
      <c r="AB2506" s="72"/>
    </row>
    <row r="2507" spans="1:28" x14ac:dyDescent="0.25">
      <c r="A2507" s="309" t="s">
        <v>139</v>
      </c>
      <c r="B2507" s="309"/>
      <c r="C2507" s="57">
        <v>15</v>
      </c>
      <c r="G2507" s="309" t="s">
        <v>139</v>
      </c>
      <c r="H2507" s="309"/>
      <c r="I2507" s="58">
        <f>371-371</f>
        <v>0</v>
      </c>
      <c r="J2507" s="2"/>
      <c r="L2507" s="4"/>
      <c r="N2507" s="2"/>
      <c r="O2507" s="11"/>
      <c r="P2507" s="2"/>
      <c r="Q2507" s="4"/>
      <c r="R2507" s="10"/>
      <c r="S2507" s="2"/>
      <c r="T2507" s="7"/>
      <c r="X2507" s="28"/>
      <c r="Z2507" s="147"/>
      <c r="AA2507" s="3"/>
      <c r="AB2507" s="6"/>
    </row>
    <row r="2508" spans="1:28" x14ac:dyDescent="0.25">
      <c r="A2508" s="309" t="s">
        <v>434</v>
      </c>
      <c r="B2508" s="309"/>
      <c r="C2508" s="57">
        <v>27</v>
      </c>
      <c r="G2508" s="309" t="s">
        <v>434</v>
      </c>
      <c r="H2508" s="309"/>
      <c r="I2508" s="58">
        <v>469</v>
      </c>
      <c r="J2508" s="2"/>
      <c r="K2508" s="91"/>
      <c r="L2508" s="4"/>
      <c r="N2508" s="2"/>
      <c r="O2508" s="11"/>
      <c r="P2508" s="2"/>
      <c r="Q2508" s="4"/>
      <c r="R2508" s="10"/>
      <c r="S2508" s="2"/>
      <c r="T2508" s="7"/>
      <c r="X2508" s="28"/>
      <c r="Z2508" s="147"/>
      <c r="AA2508" s="3"/>
      <c r="AB2508" s="6"/>
    </row>
    <row r="2509" spans="1:28" x14ac:dyDescent="0.25">
      <c r="A2509" s="309" t="s">
        <v>445</v>
      </c>
      <c r="B2509" s="309"/>
      <c r="C2509" s="57">
        <v>14</v>
      </c>
      <c r="G2509" s="309" t="s">
        <v>445</v>
      </c>
      <c r="H2509" s="309"/>
      <c r="I2509" s="58">
        <v>165</v>
      </c>
      <c r="J2509" s="2"/>
      <c r="K2509" s="91"/>
      <c r="L2509" s="4"/>
      <c r="N2509" s="2"/>
      <c r="O2509" s="11"/>
      <c r="P2509" s="2"/>
      <c r="Q2509" s="4"/>
      <c r="R2509" s="10"/>
      <c r="S2509" s="2"/>
      <c r="T2509" s="7"/>
      <c r="X2509" s="28"/>
      <c r="Z2509" s="147"/>
      <c r="AA2509" s="3"/>
      <c r="AB2509" s="6"/>
    </row>
    <row r="2510" spans="1:28" x14ac:dyDescent="0.25">
      <c r="A2510" s="309" t="s">
        <v>425</v>
      </c>
      <c r="B2510" s="309"/>
      <c r="C2510" s="57">
        <v>16</v>
      </c>
      <c r="G2510" s="309" t="s">
        <v>425</v>
      </c>
      <c r="H2510" s="309"/>
      <c r="I2510" s="58">
        <v>253</v>
      </c>
      <c r="J2510" s="2"/>
      <c r="K2510" s="91"/>
      <c r="L2510" s="4"/>
      <c r="N2510" s="2"/>
      <c r="O2510" s="11"/>
      <c r="P2510" s="2"/>
      <c r="Q2510" s="4"/>
      <c r="R2510" s="10"/>
      <c r="S2510" s="2"/>
      <c r="T2510" s="7"/>
      <c r="X2510" s="28"/>
      <c r="Z2510" s="147"/>
      <c r="AA2510" s="3"/>
      <c r="AB2510" s="6"/>
    </row>
    <row r="2511" spans="1:28" x14ac:dyDescent="0.25">
      <c r="A2511" s="309" t="s">
        <v>266</v>
      </c>
      <c r="B2511" s="309"/>
      <c r="C2511" s="57">
        <v>22</v>
      </c>
      <c r="G2511" s="309" t="s">
        <v>266</v>
      </c>
      <c r="H2511" s="309"/>
      <c r="I2511" s="58">
        <v>615</v>
      </c>
      <c r="J2511" s="2"/>
      <c r="K2511" s="91"/>
      <c r="L2511" s="4"/>
      <c r="N2511" s="2"/>
      <c r="O2511" s="11"/>
      <c r="P2511" s="2"/>
      <c r="Q2511" s="4"/>
      <c r="R2511" s="10"/>
      <c r="S2511" s="2"/>
      <c r="T2511" s="7"/>
      <c r="X2511" s="28"/>
      <c r="Z2511" s="147"/>
      <c r="AA2511" s="3"/>
      <c r="AB2511" s="6"/>
    </row>
    <row r="2512" spans="1:28" x14ac:dyDescent="0.25">
      <c r="A2512" s="309" t="s">
        <v>448</v>
      </c>
      <c r="B2512" s="309"/>
      <c r="C2512" s="57">
        <v>16</v>
      </c>
      <c r="G2512" s="309" t="s">
        <v>448</v>
      </c>
      <c r="H2512" s="309"/>
      <c r="I2512" s="58">
        <v>287</v>
      </c>
      <c r="J2512" s="2"/>
      <c r="K2512" s="91"/>
      <c r="L2512" s="4"/>
      <c r="N2512" s="2"/>
      <c r="O2512" s="11"/>
      <c r="P2512" s="2"/>
      <c r="Q2512" s="4"/>
      <c r="R2512" s="10"/>
      <c r="S2512" s="2"/>
      <c r="T2512" s="7"/>
      <c r="X2512" s="28"/>
      <c r="Z2512" s="147"/>
      <c r="AA2512" s="3"/>
      <c r="AB2512" s="6"/>
    </row>
    <row r="2513" spans="1:28" x14ac:dyDescent="0.25">
      <c r="A2513" s="313" t="s">
        <v>431</v>
      </c>
      <c r="B2513" s="314"/>
      <c r="C2513" s="57">
        <v>36</v>
      </c>
      <c r="G2513" s="309" t="s">
        <v>431</v>
      </c>
      <c r="H2513" s="309"/>
      <c r="I2513" s="58">
        <v>889</v>
      </c>
      <c r="J2513" s="2"/>
      <c r="K2513" s="91"/>
      <c r="N2513" s="2"/>
      <c r="O2513" s="11"/>
      <c r="P2513" s="2"/>
      <c r="Q2513" s="4"/>
      <c r="R2513" s="10"/>
      <c r="S2513" s="2"/>
      <c r="T2513" s="7"/>
      <c r="X2513" s="28"/>
      <c r="Z2513" s="147"/>
      <c r="AA2513" s="3"/>
      <c r="AB2513" s="6"/>
    </row>
    <row r="2514" spans="1:28" x14ac:dyDescent="0.25">
      <c r="A2514" s="309" t="s">
        <v>131</v>
      </c>
      <c r="B2514" s="309"/>
      <c r="C2514" s="57">
        <v>18</v>
      </c>
      <c r="G2514" s="309" t="s">
        <v>131</v>
      </c>
      <c r="H2514" s="309"/>
      <c r="I2514" s="58">
        <v>552</v>
      </c>
      <c r="J2514" s="2"/>
      <c r="K2514" s="91"/>
      <c r="N2514" s="2"/>
      <c r="O2514" s="11"/>
      <c r="P2514" s="2"/>
      <c r="Q2514" s="4"/>
      <c r="R2514" s="10"/>
      <c r="S2514" s="2"/>
      <c r="T2514" s="7"/>
      <c r="X2514" s="28"/>
      <c r="Z2514" s="147"/>
      <c r="AA2514" s="3"/>
      <c r="AB2514" s="6"/>
    </row>
    <row r="2515" spans="1:28" x14ac:dyDescent="0.25">
      <c r="A2515" s="309" t="s">
        <v>450</v>
      </c>
      <c r="B2515" s="309"/>
      <c r="C2515" s="57">
        <v>23</v>
      </c>
      <c r="G2515" s="309" t="s">
        <v>450</v>
      </c>
      <c r="H2515" s="309"/>
      <c r="I2515" s="58">
        <v>349</v>
      </c>
      <c r="J2515" s="2"/>
      <c r="K2515" s="91"/>
      <c r="N2515" s="2"/>
      <c r="O2515" s="11"/>
      <c r="P2515" s="2"/>
      <c r="Q2515" s="4"/>
      <c r="R2515" s="10"/>
      <c r="S2515" s="2"/>
      <c r="T2515" s="7"/>
      <c r="X2515" s="28"/>
      <c r="Z2515" s="147"/>
      <c r="AA2515" s="3"/>
      <c r="AB2515" s="6"/>
    </row>
    <row r="2516" spans="1:28" x14ac:dyDescent="0.25">
      <c r="A2516" s="309" t="s">
        <v>452</v>
      </c>
      <c r="B2516" s="309"/>
      <c r="C2516" s="57">
        <v>15</v>
      </c>
      <c r="G2516" s="309" t="s">
        <v>452</v>
      </c>
      <c r="H2516" s="309"/>
      <c r="I2516" s="58">
        <v>221</v>
      </c>
      <c r="J2516" s="2"/>
      <c r="K2516" s="91"/>
      <c r="N2516" s="2"/>
      <c r="O2516" s="11"/>
      <c r="P2516" s="2"/>
      <c r="Q2516" s="4"/>
      <c r="R2516" s="10"/>
      <c r="S2516" s="2"/>
      <c r="T2516" s="7"/>
      <c r="X2516" s="28"/>
      <c r="Z2516" s="147"/>
      <c r="AA2516" s="3"/>
      <c r="AB2516" s="6"/>
    </row>
    <row r="2517" spans="1:28" x14ac:dyDescent="0.25">
      <c r="A2517" s="309" t="s">
        <v>516</v>
      </c>
      <c r="B2517" s="309"/>
      <c r="C2517" s="57">
        <v>25</v>
      </c>
      <c r="G2517" s="309" t="s">
        <v>516</v>
      </c>
      <c r="H2517" s="309"/>
      <c r="I2517" s="58">
        <v>465</v>
      </c>
      <c r="J2517" s="2"/>
      <c r="K2517" s="91"/>
      <c r="N2517" s="2"/>
      <c r="O2517" s="11"/>
      <c r="P2517" s="2"/>
      <c r="Q2517" s="4"/>
      <c r="R2517" s="10"/>
      <c r="S2517" s="2"/>
      <c r="T2517" s="7"/>
      <c r="X2517" s="28"/>
      <c r="Z2517" s="147"/>
      <c r="AA2517" s="3"/>
      <c r="AB2517" s="6"/>
    </row>
    <row r="2518" spans="1:28" x14ac:dyDescent="0.25">
      <c r="A2518" s="309" t="s">
        <v>279</v>
      </c>
      <c r="B2518" s="309"/>
      <c r="C2518" s="57">
        <v>21</v>
      </c>
      <c r="G2518" s="309" t="s">
        <v>279</v>
      </c>
      <c r="H2518" s="309"/>
      <c r="I2518" s="58">
        <v>317</v>
      </c>
      <c r="J2518" s="2"/>
      <c r="K2518" s="91"/>
      <c r="N2518" s="2"/>
      <c r="O2518" s="11"/>
      <c r="P2518" s="2"/>
      <c r="Q2518" s="4"/>
      <c r="R2518" s="10"/>
      <c r="S2518" s="2"/>
      <c r="T2518" s="7"/>
      <c r="X2518" s="28"/>
      <c r="Z2518" s="147"/>
      <c r="AA2518" s="3"/>
      <c r="AB2518" s="6"/>
    </row>
    <row r="2519" spans="1:28" x14ac:dyDescent="0.25">
      <c r="A2519" s="309" t="s">
        <v>136</v>
      </c>
      <c r="B2519" s="309"/>
      <c r="C2519" s="57">
        <v>22</v>
      </c>
      <c r="G2519" s="309" t="s">
        <v>136</v>
      </c>
      <c r="H2519" s="309"/>
      <c r="I2519" s="58">
        <v>268</v>
      </c>
      <c r="J2519" s="2"/>
      <c r="K2519" s="91"/>
      <c r="N2519" s="2"/>
      <c r="O2519" s="11"/>
      <c r="P2519" s="2"/>
      <c r="Q2519" s="4"/>
      <c r="R2519" s="10"/>
      <c r="S2519" s="2"/>
      <c r="T2519" s="7"/>
      <c r="X2519" s="28"/>
      <c r="Z2519" s="147"/>
      <c r="AA2519" s="3"/>
      <c r="AB2519" s="6"/>
    </row>
    <row r="2520" spans="1:28" x14ac:dyDescent="0.25">
      <c r="A2520" s="309" t="s">
        <v>456</v>
      </c>
      <c r="B2520" s="309"/>
      <c r="C2520" s="57">
        <f>26-16</f>
        <v>10</v>
      </c>
      <c r="G2520" s="309" t="s">
        <v>456</v>
      </c>
      <c r="H2520" s="309"/>
      <c r="I2520" s="58">
        <v>141</v>
      </c>
      <c r="J2520" s="2"/>
      <c r="K2520" s="91"/>
      <c r="L2520" s="4"/>
      <c r="N2520" s="2"/>
      <c r="O2520" s="11"/>
      <c r="P2520" s="2"/>
      <c r="Q2520" s="4"/>
      <c r="R2520" s="10"/>
      <c r="S2520" s="2"/>
      <c r="T2520" s="7"/>
      <c r="X2520" s="28"/>
      <c r="Z2520" s="147"/>
      <c r="AA2520" s="3"/>
      <c r="AB2520" s="6"/>
    </row>
    <row r="2521" spans="1:28" x14ac:dyDescent="0.25">
      <c r="A2521" s="309" t="s">
        <v>272</v>
      </c>
      <c r="B2521" s="309"/>
      <c r="C2521" s="57">
        <v>37</v>
      </c>
      <c r="G2521" s="309" t="s">
        <v>272</v>
      </c>
      <c r="H2521" s="309"/>
      <c r="I2521" s="58">
        <v>966</v>
      </c>
      <c r="J2521" s="2"/>
      <c r="K2521" s="91"/>
      <c r="N2521" s="2"/>
      <c r="O2521" s="11"/>
      <c r="P2521" s="2"/>
      <c r="Q2521" s="4"/>
      <c r="R2521" s="10"/>
      <c r="S2521" s="2"/>
      <c r="T2521" s="7"/>
      <c r="X2521" s="28"/>
      <c r="Z2521" s="147"/>
      <c r="AA2521" s="3"/>
      <c r="AB2521" s="6"/>
    </row>
    <row r="2522" spans="1:28" x14ac:dyDescent="0.25">
      <c r="A2522" s="309" t="s">
        <v>288</v>
      </c>
      <c r="B2522" s="309"/>
      <c r="C2522" s="57">
        <v>18</v>
      </c>
      <c r="G2522" s="309" t="s">
        <v>288</v>
      </c>
      <c r="H2522" s="309"/>
      <c r="I2522" s="58">
        <v>280</v>
      </c>
      <c r="J2522" s="2"/>
      <c r="N2522" s="2"/>
      <c r="O2522" s="11"/>
      <c r="P2522" s="2"/>
      <c r="Q2522" s="4"/>
      <c r="R2522" s="10"/>
      <c r="S2522" s="2"/>
      <c r="T2522" s="7"/>
      <c r="X2522" s="28"/>
      <c r="Z2522" s="147"/>
      <c r="AA2522" s="3"/>
      <c r="AB2522" s="6"/>
    </row>
    <row r="2523" spans="1:28" x14ac:dyDescent="0.25">
      <c r="A2523" s="309" t="s">
        <v>237</v>
      </c>
      <c r="B2523" s="309"/>
      <c r="C2523" s="57">
        <f>1+16</f>
        <v>17</v>
      </c>
      <c r="G2523" s="309" t="s">
        <v>237</v>
      </c>
      <c r="H2523" s="309"/>
      <c r="I2523" s="58">
        <v>686</v>
      </c>
      <c r="J2523" s="2"/>
      <c r="L2523" s="4"/>
      <c r="N2523" s="2"/>
      <c r="O2523" s="11"/>
      <c r="P2523" s="2"/>
      <c r="Q2523" s="4"/>
      <c r="R2523" s="10"/>
      <c r="S2523" s="2"/>
      <c r="T2523" s="7"/>
      <c r="X2523" s="28"/>
      <c r="Z2523" s="147"/>
      <c r="AA2523" s="3"/>
      <c r="AB2523" s="6"/>
    </row>
    <row r="2524" spans="1:28" x14ac:dyDescent="0.25">
      <c r="A2524" s="309" t="s">
        <v>521</v>
      </c>
      <c r="B2524" s="309"/>
      <c r="C2524" s="57">
        <v>12</v>
      </c>
      <c r="G2524" s="309" t="s">
        <v>521</v>
      </c>
      <c r="H2524" s="309"/>
      <c r="I2524" s="58">
        <v>428</v>
      </c>
      <c r="J2524" s="2"/>
      <c r="L2524" s="4"/>
      <c r="N2524" s="2"/>
      <c r="O2524" s="11"/>
      <c r="P2524" s="2"/>
      <c r="Q2524" s="4"/>
      <c r="R2524" s="10"/>
      <c r="S2524" s="2"/>
      <c r="T2524" s="7"/>
      <c r="X2524" s="28"/>
      <c r="Z2524" s="147"/>
      <c r="AA2524" s="3"/>
      <c r="AB2524" s="6"/>
    </row>
    <row r="2525" spans="1:28" x14ac:dyDescent="0.25">
      <c r="A2525" s="309" t="s">
        <v>515</v>
      </c>
      <c r="B2525" s="309"/>
      <c r="C2525" s="57">
        <v>14</v>
      </c>
      <c r="G2525" s="309" t="s">
        <v>515</v>
      </c>
      <c r="H2525" s="309"/>
      <c r="I2525" s="58">
        <v>210</v>
      </c>
      <c r="J2525" s="2"/>
      <c r="L2525" s="4"/>
      <c r="N2525" s="2"/>
      <c r="O2525" s="11"/>
      <c r="P2525" s="2"/>
      <c r="Q2525" s="4"/>
      <c r="R2525" s="10"/>
      <c r="S2525" s="2"/>
      <c r="T2525" s="7"/>
      <c r="X2525" s="28"/>
      <c r="Z2525" s="147"/>
      <c r="AA2525" s="3"/>
      <c r="AB2525" s="6"/>
    </row>
    <row r="2526" spans="1:28" x14ac:dyDescent="0.25">
      <c r="A2526" s="309" t="s">
        <v>522</v>
      </c>
      <c r="B2526" s="309"/>
      <c r="C2526" s="57">
        <v>9</v>
      </c>
      <c r="G2526" s="309" t="s">
        <v>522</v>
      </c>
      <c r="H2526" s="309"/>
      <c r="I2526" s="58">
        <v>352</v>
      </c>
      <c r="J2526" s="2"/>
      <c r="L2526" s="4"/>
      <c r="N2526" s="2"/>
      <c r="O2526" s="11"/>
      <c r="P2526" s="2"/>
      <c r="Q2526" s="4"/>
      <c r="R2526" s="10"/>
      <c r="S2526" s="2"/>
      <c r="T2526" s="7"/>
      <c r="X2526" s="28"/>
      <c r="Z2526" s="147"/>
      <c r="AA2526" s="3"/>
      <c r="AB2526" s="6"/>
    </row>
    <row r="2527" spans="1:28" x14ac:dyDescent="0.25">
      <c r="A2527" s="309" t="s">
        <v>460</v>
      </c>
      <c r="B2527" s="309"/>
      <c r="C2527" s="57">
        <v>18</v>
      </c>
      <c r="G2527" s="309" t="s">
        <v>460</v>
      </c>
      <c r="H2527" s="309"/>
      <c r="I2527" s="58">
        <v>329</v>
      </c>
      <c r="J2527" s="2"/>
      <c r="L2527" s="4"/>
      <c r="N2527" s="2"/>
      <c r="O2527" s="11"/>
      <c r="P2527" s="2"/>
      <c r="Q2527" s="4"/>
      <c r="R2527" s="10"/>
      <c r="S2527" s="2"/>
      <c r="T2527" s="7"/>
      <c r="X2527" s="28"/>
      <c r="Z2527" s="147"/>
      <c r="AA2527" s="3"/>
      <c r="AB2527" s="6"/>
    </row>
    <row r="2528" spans="1:28" x14ac:dyDescent="0.25">
      <c r="A2528" s="309" t="s">
        <v>289</v>
      </c>
      <c r="B2528" s="309"/>
      <c r="C2528" s="57">
        <v>14</v>
      </c>
      <c r="G2528" s="309" t="s">
        <v>289</v>
      </c>
      <c r="H2528" s="309"/>
      <c r="I2528" s="58">
        <v>585</v>
      </c>
      <c r="J2528" s="2"/>
      <c r="L2528" s="4"/>
      <c r="N2528" s="2"/>
      <c r="O2528" s="11"/>
      <c r="P2528" s="2"/>
      <c r="Q2528" s="4"/>
      <c r="R2528" s="10"/>
      <c r="S2528" s="2"/>
      <c r="T2528" s="7"/>
      <c r="X2528" s="28"/>
      <c r="Z2528" s="147"/>
      <c r="AA2528" s="3"/>
      <c r="AB2528" s="6"/>
    </row>
    <row r="2529" spans="1:28" x14ac:dyDescent="0.25">
      <c r="A2529" s="309" t="s">
        <v>462</v>
      </c>
      <c r="B2529" s="309"/>
      <c r="C2529" s="57">
        <v>9</v>
      </c>
      <c r="G2529" s="309" t="s">
        <v>462</v>
      </c>
      <c r="H2529" s="309"/>
      <c r="I2529" s="58">
        <v>213</v>
      </c>
      <c r="J2529" s="2"/>
      <c r="L2529" s="4"/>
      <c r="N2529" s="2"/>
      <c r="O2529" s="11"/>
      <c r="P2529" s="2"/>
      <c r="Q2529" s="4"/>
      <c r="R2529" s="10"/>
      <c r="S2529" s="2"/>
      <c r="T2529" s="7"/>
      <c r="X2529" s="28"/>
      <c r="Z2529" s="147"/>
      <c r="AA2529" s="3"/>
      <c r="AB2529" s="6"/>
    </row>
    <row r="2530" spans="1:28" x14ac:dyDescent="0.25">
      <c r="A2530" s="309" t="s">
        <v>464</v>
      </c>
      <c r="B2530" s="309"/>
      <c r="C2530" s="57">
        <v>14</v>
      </c>
      <c r="G2530" s="309" t="s">
        <v>464</v>
      </c>
      <c r="H2530" s="309"/>
      <c r="I2530" s="58">
        <v>206</v>
      </c>
      <c r="J2530" s="2"/>
      <c r="L2530" s="4"/>
      <c r="N2530" s="2"/>
      <c r="O2530" s="11"/>
      <c r="P2530" s="2"/>
      <c r="Q2530" s="4"/>
      <c r="R2530" s="10"/>
      <c r="S2530" s="2"/>
      <c r="T2530" s="7"/>
      <c r="X2530" s="28"/>
      <c r="Z2530" s="147"/>
      <c r="AA2530" s="3"/>
      <c r="AB2530" s="6"/>
    </row>
    <row r="2531" spans="1:28" x14ac:dyDescent="0.25">
      <c r="A2531" s="309" t="s">
        <v>307</v>
      </c>
      <c r="B2531" s="309"/>
      <c r="C2531" s="57">
        <v>27</v>
      </c>
      <c r="G2531" s="309" t="s">
        <v>307</v>
      </c>
      <c r="H2531" s="309"/>
      <c r="I2531" s="58">
        <v>501</v>
      </c>
      <c r="J2531" s="2"/>
      <c r="L2531" s="4"/>
      <c r="N2531" s="2"/>
      <c r="O2531" s="11"/>
      <c r="P2531" s="2"/>
      <c r="Q2531" s="4"/>
      <c r="R2531" s="10"/>
      <c r="S2531" s="2"/>
      <c r="T2531" s="7"/>
      <c r="X2531" s="28"/>
      <c r="Z2531" s="147"/>
      <c r="AA2531" s="3"/>
      <c r="AB2531" s="6"/>
    </row>
    <row r="2532" spans="1:28" x14ac:dyDescent="0.25">
      <c r="A2532" s="309" t="s">
        <v>518</v>
      </c>
      <c r="B2532" s="309"/>
      <c r="C2532" s="57">
        <v>24</v>
      </c>
      <c r="G2532" s="309" t="s">
        <v>518</v>
      </c>
      <c r="H2532" s="309"/>
      <c r="I2532" s="58">
        <v>255</v>
      </c>
      <c r="J2532" s="2"/>
      <c r="L2532" s="4"/>
      <c r="N2532" s="2"/>
      <c r="O2532" s="11"/>
      <c r="P2532" s="2"/>
      <c r="Q2532" s="4"/>
      <c r="R2532" s="10"/>
      <c r="S2532" s="2"/>
      <c r="T2532" s="7"/>
      <c r="X2532" s="28"/>
      <c r="Z2532" s="147"/>
      <c r="AA2532" s="3"/>
      <c r="AB2532" s="6"/>
    </row>
    <row r="2533" spans="1:28" x14ac:dyDescent="0.25">
      <c r="A2533" s="309" t="s">
        <v>337</v>
      </c>
      <c r="B2533" s="309"/>
      <c r="C2533" s="57">
        <v>15</v>
      </c>
      <c r="G2533" s="309" t="s">
        <v>337</v>
      </c>
      <c r="H2533" s="309"/>
      <c r="I2533" s="58">
        <v>201</v>
      </c>
      <c r="J2533" s="2"/>
      <c r="L2533" s="4"/>
      <c r="N2533" s="2"/>
      <c r="O2533" s="11"/>
      <c r="P2533" s="2"/>
      <c r="Q2533" s="4"/>
      <c r="R2533" s="10"/>
      <c r="S2533" s="2"/>
      <c r="T2533" s="7"/>
      <c r="X2533" s="28"/>
      <c r="Z2533" s="147"/>
      <c r="AA2533" s="3"/>
      <c r="AB2533" s="6"/>
    </row>
    <row r="2534" spans="1:28" x14ac:dyDescent="0.25">
      <c r="A2534" s="309" t="s">
        <v>290</v>
      </c>
      <c r="B2534" s="309"/>
      <c r="C2534" s="57">
        <v>18</v>
      </c>
      <c r="G2534" s="309" t="s">
        <v>290</v>
      </c>
      <c r="H2534" s="309"/>
      <c r="I2534" s="58">
        <v>224</v>
      </c>
      <c r="J2534" s="2"/>
      <c r="L2534" s="4"/>
      <c r="N2534" s="2"/>
      <c r="O2534" s="11"/>
      <c r="P2534" s="2"/>
      <c r="Q2534" s="4"/>
      <c r="R2534" s="10"/>
      <c r="S2534" s="2"/>
      <c r="T2534" s="7"/>
      <c r="X2534" s="28"/>
      <c r="Z2534" s="147"/>
      <c r="AA2534" s="3"/>
      <c r="AB2534" s="6"/>
    </row>
    <row r="2535" spans="1:28" x14ac:dyDescent="0.25">
      <c r="A2535" s="309" t="s">
        <v>320</v>
      </c>
      <c r="B2535" s="309"/>
      <c r="C2535" s="57">
        <v>31</v>
      </c>
      <c r="G2535" s="309" t="s">
        <v>320</v>
      </c>
      <c r="H2535" s="309"/>
      <c r="I2535" s="58">
        <v>1027</v>
      </c>
      <c r="J2535" s="2"/>
      <c r="L2535" s="4"/>
      <c r="N2535" s="2"/>
      <c r="O2535" s="11"/>
      <c r="P2535" s="2"/>
      <c r="Q2535" s="4"/>
      <c r="R2535" s="10"/>
      <c r="S2535" s="2"/>
      <c r="T2535" s="7"/>
      <c r="X2535" s="28"/>
      <c r="Z2535" s="147"/>
      <c r="AA2535" s="3"/>
      <c r="AB2535" s="6"/>
    </row>
    <row r="2536" spans="1:28" x14ac:dyDescent="0.25">
      <c r="A2536" s="309" t="s">
        <v>342</v>
      </c>
      <c r="B2536" s="309"/>
      <c r="C2536" s="57">
        <v>44</v>
      </c>
      <c r="G2536" s="309" t="s">
        <v>342</v>
      </c>
      <c r="H2536" s="309"/>
      <c r="I2536" s="58">
        <v>1609</v>
      </c>
      <c r="J2536" s="2"/>
      <c r="L2536" s="4"/>
      <c r="N2536" s="2"/>
      <c r="O2536" s="11"/>
      <c r="P2536" s="2"/>
      <c r="Q2536" s="4"/>
      <c r="R2536" s="10"/>
      <c r="S2536" s="2"/>
      <c r="T2536" s="7"/>
      <c r="X2536" s="28"/>
      <c r="Z2536" s="147"/>
      <c r="AA2536" s="3"/>
      <c r="AB2536" s="6"/>
    </row>
    <row r="2537" spans="1:28" x14ac:dyDescent="0.25">
      <c r="A2537" s="309" t="s">
        <v>326</v>
      </c>
      <c r="B2537" s="309"/>
      <c r="C2537" s="57">
        <v>41</v>
      </c>
      <c r="G2537" s="309" t="s">
        <v>326</v>
      </c>
      <c r="H2537" s="309"/>
      <c r="I2537" s="58">
        <v>1372</v>
      </c>
      <c r="J2537" s="2"/>
      <c r="L2537" s="4"/>
      <c r="N2537" s="2"/>
      <c r="O2537" s="11"/>
      <c r="P2537" s="2"/>
      <c r="Q2537" s="4"/>
      <c r="R2537" s="10"/>
      <c r="S2537" s="2"/>
      <c r="T2537" s="7"/>
      <c r="X2537" s="28"/>
      <c r="Z2537" s="147"/>
      <c r="AA2537" s="3"/>
      <c r="AB2537" s="6"/>
    </row>
    <row r="2538" spans="1:28" x14ac:dyDescent="0.25">
      <c r="A2538" s="309" t="s">
        <v>324</v>
      </c>
      <c r="B2538" s="309"/>
      <c r="C2538" s="57">
        <v>32</v>
      </c>
      <c r="G2538" s="309" t="s">
        <v>324</v>
      </c>
      <c r="H2538" s="309"/>
      <c r="I2538" s="58">
        <v>1016</v>
      </c>
      <c r="J2538" s="2"/>
      <c r="L2538" s="4"/>
      <c r="N2538" s="2"/>
      <c r="O2538" s="11"/>
      <c r="P2538" s="2"/>
      <c r="Q2538" s="4"/>
      <c r="R2538" s="10"/>
      <c r="S2538" s="2"/>
      <c r="T2538" s="7"/>
      <c r="X2538" s="28"/>
      <c r="Z2538" s="147"/>
      <c r="AA2538" s="3"/>
      <c r="AB2538" s="6"/>
    </row>
    <row r="2539" spans="1:28" x14ac:dyDescent="0.25">
      <c r="A2539" s="309" t="s">
        <v>2626</v>
      </c>
      <c r="B2539" s="309"/>
      <c r="C2539" s="57">
        <v>6</v>
      </c>
      <c r="G2539" s="309" t="s">
        <v>428</v>
      </c>
      <c r="H2539" s="309"/>
      <c r="I2539" s="58">
        <v>176</v>
      </c>
      <c r="J2539" s="2"/>
      <c r="L2539" s="4"/>
      <c r="N2539" s="2"/>
      <c r="O2539" s="11"/>
      <c r="P2539" s="2"/>
      <c r="Q2539" s="4"/>
      <c r="R2539" s="10"/>
      <c r="S2539" s="2"/>
      <c r="T2539" s="7"/>
      <c r="X2539" s="28"/>
      <c r="Z2539" s="147"/>
      <c r="AA2539" s="3"/>
      <c r="AB2539" s="6"/>
    </row>
    <row r="2540" spans="1:28" x14ac:dyDescent="0.25">
      <c r="A2540" s="310" t="s">
        <v>476</v>
      </c>
      <c r="B2540" s="310"/>
      <c r="C2540" s="59">
        <f>SUM(C2507:C2539)</f>
        <v>680</v>
      </c>
      <c r="G2540" s="309" t="s">
        <v>3</v>
      </c>
      <c r="H2540" s="309"/>
      <c r="I2540" s="58">
        <v>146</v>
      </c>
    </row>
    <row r="2541" spans="1:28" x14ac:dyDescent="0.25">
      <c r="G2541" s="309" t="s">
        <v>537</v>
      </c>
      <c r="H2541" s="309"/>
      <c r="I2541" s="58">
        <v>23</v>
      </c>
    </row>
    <row r="2542" spans="1:28" x14ac:dyDescent="0.25">
      <c r="G2542" s="309" t="s">
        <v>538</v>
      </c>
      <c r="H2542" s="309"/>
      <c r="I2542" s="58">
        <v>46</v>
      </c>
    </row>
    <row r="2543" spans="1:28" x14ac:dyDescent="0.25">
      <c r="G2543" s="310" t="s">
        <v>476</v>
      </c>
      <c r="H2543" s="310"/>
      <c r="I2543" s="60">
        <f>SUM(I2507:I2542)</f>
        <v>15842</v>
      </c>
    </row>
  </sheetData>
  <sortState ref="A2:AM2453">
    <sortCondition ref="D2:D2453"/>
    <sortCondition ref="E2:E2453"/>
    <sortCondition ref="L2:L2453"/>
    <sortCondition ref="Q2:Q2453"/>
  </sortState>
  <mergeCells count="73">
    <mergeCell ref="A2514:B2514"/>
    <mergeCell ref="A2515:B2515"/>
    <mergeCell ref="A2527:B2527"/>
    <mergeCell ref="A2516:B2516"/>
    <mergeCell ref="A2517:B2517"/>
    <mergeCell ref="A2518:B2518"/>
    <mergeCell ref="A2519:B2519"/>
    <mergeCell ref="A2520:B2520"/>
    <mergeCell ref="A2521:B2521"/>
    <mergeCell ref="A2522:B2522"/>
    <mergeCell ref="A2523:B2523"/>
    <mergeCell ref="A2524:B2524"/>
    <mergeCell ref="A2525:B2525"/>
    <mergeCell ref="A2526:B2526"/>
    <mergeCell ref="A2540:B2540"/>
    <mergeCell ref="A2528:B2528"/>
    <mergeCell ref="A2529:B2529"/>
    <mergeCell ref="A2530:B2530"/>
    <mergeCell ref="A2531:B2531"/>
    <mergeCell ref="A2532:B2532"/>
    <mergeCell ref="A2533:B2533"/>
    <mergeCell ref="A2539:B2539"/>
    <mergeCell ref="A2534:B2534"/>
    <mergeCell ref="A2535:B2535"/>
    <mergeCell ref="A2536:B2536"/>
    <mergeCell ref="A2537:B2537"/>
    <mergeCell ref="A2538:B2538"/>
    <mergeCell ref="G2521:H2521"/>
    <mergeCell ref="G2510:H2510"/>
    <mergeCell ref="G2511:H2511"/>
    <mergeCell ref="G2512:H2512"/>
    <mergeCell ref="A2506:B2506"/>
    <mergeCell ref="G2506:H2506"/>
    <mergeCell ref="G2507:H2507"/>
    <mergeCell ref="G2508:H2508"/>
    <mergeCell ref="G2509:H2509"/>
    <mergeCell ref="A2507:B2507"/>
    <mergeCell ref="A2508:B2508"/>
    <mergeCell ref="A2509:B2509"/>
    <mergeCell ref="A2510:B2510"/>
    <mergeCell ref="A2511:B2511"/>
    <mergeCell ref="A2512:B2512"/>
    <mergeCell ref="A2513:B2513"/>
    <mergeCell ref="G2516:H2516"/>
    <mergeCell ref="G2517:H2517"/>
    <mergeCell ref="G2518:H2518"/>
    <mergeCell ref="G2519:H2519"/>
    <mergeCell ref="G2520:H2520"/>
    <mergeCell ref="G2531:H2531"/>
    <mergeCell ref="G2532:H2532"/>
    <mergeCell ref="G2533:H2533"/>
    <mergeCell ref="G2522:H2522"/>
    <mergeCell ref="G2523:H2523"/>
    <mergeCell ref="G2524:H2524"/>
    <mergeCell ref="G2525:H2525"/>
    <mergeCell ref="G2526:H2526"/>
    <mergeCell ref="G2527:H2527"/>
    <mergeCell ref="G2540:H2540"/>
    <mergeCell ref="G2541:H2541"/>
    <mergeCell ref="G2543:H2543"/>
    <mergeCell ref="G2513:H2513"/>
    <mergeCell ref="G2514:H2514"/>
    <mergeCell ref="G2515:H2515"/>
    <mergeCell ref="G2542:H2542"/>
    <mergeCell ref="G2534:H2534"/>
    <mergeCell ref="G2535:H2535"/>
    <mergeCell ref="G2536:H2536"/>
    <mergeCell ref="G2537:H2537"/>
    <mergeCell ref="G2538:H2538"/>
    <mergeCell ref="G2539:H2539"/>
    <mergeCell ref="G2528:H2528"/>
    <mergeCell ref="G2529:H2529"/>
    <mergeCell ref="G2530:H2530"/>
  </mergeCells>
  <dataValidations disablePrompts="1" count="1">
    <dataValidation allowBlank="1" showInputMessage="1" showErrorMessage="1" promptTitle="Amount Column" prompt="Please input amount. Debit (+) / Credit (-)" sqref="N513:N538 R513:R538"/>
  </dataValidations>
  <pageMargins left="0.7" right="0.7" top="0.75" bottom="0.75" header="0.3" footer="0.3"/>
  <pageSetup scale="19" orientation="portrait" r:id="rId1"/>
  <rowBreaks count="1" manualBreakCount="1">
    <brk id="2224" max="56" man="1"/>
  </rowBreaks>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96"/>
  <sheetViews>
    <sheetView showGridLines="0" showRowColHeaders="0" workbookViewId="0">
      <pane xSplit="4" ySplit="3" topLeftCell="E4" activePane="bottomRight" state="frozen"/>
      <selection pane="topRight" activeCell="E1" sqref="E1"/>
      <selection pane="bottomLeft" activeCell="A4" sqref="A4"/>
      <selection pane="bottomRight"/>
    </sheetView>
  </sheetViews>
  <sheetFormatPr defaultRowHeight="15" x14ac:dyDescent="0.25"/>
  <cols>
    <col min="1" max="1" width="18.42578125" bestFit="1" customWidth="1"/>
    <col min="2" max="2" width="20.7109375" customWidth="1"/>
    <col min="3" max="4" width="34.42578125" customWidth="1"/>
    <col min="5" max="5" width="15.5703125" customWidth="1"/>
    <col min="6" max="6" width="14.5703125" customWidth="1"/>
    <col min="7" max="7" width="20.28515625" bestFit="1" customWidth="1"/>
    <col min="8" max="8" width="20" bestFit="1" customWidth="1"/>
    <col min="9" max="9" width="23.5703125" bestFit="1" customWidth="1"/>
    <col min="10" max="12" width="4.5703125" style="34" bestFit="1" customWidth="1"/>
    <col min="13" max="13" width="30" bestFit="1" customWidth="1"/>
  </cols>
  <sheetData>
    <row r="1" spans="1:12" ht="18.75" x14ac:dyDescent="0.3">
      <c r="A1" s="209" t="s">
        <v>2096</v>
      </c>
    </row>
    <row r="3" spans="1:12" x14ac:dyDescent="0.25">
      <c r="A3" s="226" t="s">
        <v>477</v>
      </c>
      <c r="B3" s="226" t="s">
        <v>3051</v>
      </c>
      <c r="C3" s="226" t="s">
        <v>1648</v>
      </c>
      <c r="D3" s="226" t="s">
        <v>1649</v>
      </c>
      <c r="E3" s="226" t="s">
        <v>3049</v>
      </c>
      <c r="F3" s="226" t="s">
        <v>3048</v>
      </c>
      <c r="G3" s="227" t="s">
        <v>3050</v>
      </c>
      <c r="H3" s="227" t="s">
        <v>2594</v>
      </c>
      <c r="I3" s="227" t="s">
        <v>2146</v>
      </c>
      <c r="J3" s="321"/>
      <c r="K3" s="321"/>
      <c r="L3" s="321"/>
    </row>
    <row r="4" spans="1:12" x14ac:dyDescent="0.25">
      <c r="A4" s="77" t="s">
        <v>139</v>
      </c>
      <c r="B4" s="77" t="s">
        <v>4</v>
      </c>
      <c r="C4" s="77" t="s">
        <v>5</v>
      </c>
      <c r="D4" s="77" t="s">
        <v>1287</v>
      </c>
      <c r="E4" s="90">
        <v>43647</v>
      </c>
      <c r="F4" s="90">
        <v>43759</v>
      </c>
      <c r="G4" s="82">
        <v>19593.919999999998</v>
      </c>
      <c r="H4" s="82">
        <v>0</v>
      </c>
      <c r="I4" s="82">
        <v>19593.919999999998</v>
      </c>
    </row>
    <row r="5" spans="1:12" x14ac:dyDescent="0.25">
      <c r="A5" s="77"/>
      <c r="B5" s="77"/>
      <c r="C5" s="77" t="s">
        <v>492</v>
      </c>
      <c r="D5" s="77" t="s">
        <v>140</v>
      </c>
      <c r="E5" s="90">
        <v>43770</v>
      </c>
      <c r="F5" s="90">
        <v>43861</v>
      </c>
      <c r="G5" s="82">
        <v>14794.34</v>
      </c>
      <c r="H5" s="82">
        <v>0</v>
      </c>
      <c r="I5" s="82">
        <v>14794.34</v>
      </c>
    </row>
    <row r="6" spans="1:12" x14ac:dyDescent="0.25">
      <c r="A6" s="77"/>
      <c r="B6" s="77"/>
      <c r="C6" s="77"/>
      <c r="D6" s="77"/>
      <c r="E6" s="77"/>
      <c r="F6" s="90">
        <v>43864</v>
      </c>
      <c r="G6" s="82">
        <v>77885.63</v>
      </c>
      <c r="H6" s="82">
        <v>0</v>
      </c>
      <c r="I6" s="82">
        <v>77885.63</v>
      </c>
    </row>
    <row r="7" spans="1:12" x14ac:dyDescent="0.25">
      <c r="A7" s="77"/>
      <c r="B7" s="77"/>
      <c r="C7" s="77" t="s">
        <v>591</v>
      </c>
      <c r="D7" s="77" t="s">
        <v>1231</v>
      </c>
      <c r="E7" s="90">
        <v>43971</v>
      </c>
      <c r="F7" s="90">
        <v>44060</v>
      </c>
      <c r="G7" s="82">
        <v>2600</v>
      </c>
      <c r="H7" s="82">
        <v>0</v>
      </c>
      <c r="I7" s="82">
        <v>2600</v>
      </c>
    </row>
    <row r="8" spans="1:12" x14ac:dyDescent="0.25">
      <c r="A8" s="77"/>
      <c r="B8" s="77" t="s">
        <v>441</v>
      </c>
      <c r="C8" s="77" t="s">
        <v>442</v>
      </c>
      <c r="D8" s="77" t="s">
        <v>318</v>
      </c>
      <c r="E8" s="77"/>
      <c r="F8" s="77"/>
      <c r="G8" s="82">
        <v>17165.07</v>
      </c>
      <c r="H8" s="82">
        <v>163519.93</v>
      </c>
      <c r="I8" s="82">
        <v>180685</v>
      </c>
    </row>
    <row r="9" spans="1:12" x14ac:dyDescent="0.25">
      <c r="A9" s="77"/>
      <c r="B9" s="77" t="s">
        <v>1043</v>
      </c>
      <c r="C9" s="77" t="s">
        <v>334</v>
      </c>
      <c r="D9" s="77" t="s">
        <v>318</v>
      </c>
      <c r="E9" s="77"/>
      <c r="F9" s="77"/>
      <c r="G9" s="82">
        <v>8200</v>
      </c>
      <c r="H9" s="82">
        <v>0</v>
      </c>
      <c r="I9" s="82">
        <v>8200</v>
      </c>
    </row>
    <row r="10" spans="1:12" x14ac:dyDescent="0.25">
      <c r="A10" s="77"/>
      <c r="B10" s="77"/>
      <c r="C10" s="77" t="s">
        <v>468</v>
      </c>
      <c r="D10" s="77" t="s">
        <v>469</v>
      </c>
      <c r="E10" s="90">
        <v>43836</v>
      </c>
      <c r="F10" s="90">
        <v>45118</v>
      </c>
      <c r="G10" s="82">
        <v>0</v>
      </c>
      <c r="H10" s="82">
        <v>1200</v>
      </c>
      <c r="I10" s="82">
        <v>1200</v>
      </c>
    </row>
    <row r="11" spans="1:12" x14ac:dyDescent="0.25">
      <c r="A11" s="77" t="s">
        <v>2109</v>
      </c>
      <c r="B11" s="77"/>
      <c r="C11" s="77"/>
      <c r="D11" s="77"/>
      <c r="E11" s="77"/>
      <c r="F11" s="77"/>
      <c r="G11" s="82">
        <v>140238.96</v>
      </c>
      <c r="H11" s="82">
        <v>164719.93</v>
      </c>
      <c r="I11" s="82">
        <v>304958.89</v>
      </c>
    </row>
    <row r="12" spans="1:12" x14ac:dyDescent="0.25">
      <c r="A12" s="77" t="s">
        <v>434</v>
      </c>
      <c r="B12" s="77" t="s">
        <v>4</v>
      </c>
      <c r="C12" s="77" t="s">
        <v>5</v>
      </c>
      <c r="D12" s="77" t="s">
        <v>1287</v>
      </c>
      <c r="E12" s="90">
        <v>43647</v>
      </c>
      <c r="F12" s="90">
        <v>43731</v>
      </c>
      <c r="G12" s="82">
        <v>18204.53</v>
      </c>
      <c r="H12" s="82">
        <v>0</v>
      </c>
      <c r="I12" s="82">
        <v>18204.53</v>
      </c>
    </row>
    <row r="13" spans="1:12" x14ac:dyDescent="0.25">
      <c r="A13" s="77"/>
      <c r="B13" s="77"/>
      <c r="C13" s="77"/>
      <c r="D13" s="77"/>
      <c r="E13" s="77"/>
      <c r="F13" s="90">
        <v>43776</v>
      </c>
      <c r="G13" s="82">
        <v>16981.39</v>
      </c>
      <c r="H13" s="82">
        <v>0</v>
      </c>
      <c r="I13" s="82">
        <v>16981.39</v>
      </c>
    </row>
    <row r="14" spans="1:12" x14ac:dyDescent="0.25">
      <c r="A14" s="77"/>
      <c r="B14" s="77"/>
      <c r="C14" s="77"/>
      <c r="D14" s="77" t="s">
        <v>1288</v>
      </c>
      <c r="E14" s="90">
        <v>43647</v>
      </c>
      <c r="F14" s="90">
        <v>43746</v>
      </c>
      <c r="G14" s="82">
        <v>30775.919999999998</v>
      </c>
      <c r="H14" s="82">
        <v>0</v>
      </c>
      <c r="I14" s="82">
        <v>30775.919999999998</v>
      </c>
    </row>
    <row r="15" spans="1:12" x14ac:dyDescent="0.25">
      <c r="A15" s="77"/>
      <c r="B15" s="77"/>
      <c r="C15" s="77"/>
      <c r="D15" s="77"/>
      <c r="E15" s="77"/>
      <c r="F15" s="90">
        <v>43748</v>
      </c>
      <c r="G15" s="82">
        <v>181485.61000000002</v>
      </c>
      <c r="H15" s="82">
        <v>0</v>
      </c>
      <c r="I15" s="82">
        <v>181485.61000000002</v>
      </c>
    </row>
    <row r="16" spans="1:12" x14ac:dyDescent="0.25">
      <c r="A16" s="77"/>
      <c r="B16" s="77"/>
      <c r="C16" s="77" t="s">
        <v>284</v>
      </c>
      <c r="D16" s="77" t="s">
        <v>285</v>
      </c>
      <c r="E16" s="90">
        <v>44378</v>
      </c>
      <c r="F16" s="90">
        <v>44447</v>
      </c>
      <c r="G16" s="82">
        <v>960</v>
      </c>
      <c r="H16" s="82">
        <v>0</v>
      </c>
      <c r="I16" s="82">
        <v>960</v>
      </c>
    </row>
    <row r="17" spans="1:9" x14ac:dyDescent="0.25">
      <c r="A17" s="77"/>
      <c r="B17" s="77"/>
      <c r="C17" s="77"/>
      <c r="D17" s="77"/>
      <c r="E17" s="77"/>
      <c r="F17" s="90">
        <v>44468</v>
      </c>
      <c r="G17" s="82">
        <v>1760</v>
      </c>
      <c r="H17" s="82">
        <v>0</v>
      </c>
      <c r="I17" s="82">
        <v>1760</v>
      </c>
    </row>
    <row r="18" spans="1:9" x14ac:dyDescent="0.25">
      <c r="A18" s="77"/>
      <c r="B18" s="77"/>
      <c r="C18" s="77"/>
      <c r="D18" s="77"/>
      <c r="E18" s="77"/>
      <c r="F18" s="90">
        <v>45474</v>
      </c>
      <c r="G18" s="82">
        <v>0</v>
      </c>
      <c r="H18" s="82">
        <v>292142</v>
      </c>
      <c r="I18" s="82">
        <v>292142</v>
      </c>
    </row>
    <row r="19" spans="1:9" x14ac:dyDescent="0.25">
      <c r="A19" s="77"/>
      <c r="B19" s="77"/>
      <c r="C19" s="77"/>
      <c r="D19" s="77"/>
      <c r="E19" s="90">
        <v>44502</v>
      </c>
      <c r="F19" s="90">
        <v>44508</v>
      </c>
      <c r="G19" s="82">
        <v>5650</v>
      </c>
      <c r="H19" s="82">
        <v>0</v>
      </c>
      <c r="I19" s="82">
        <v>5650</v>
      </c>
    </row>
    <row r="20" spans="1:9" x14ac:dyDescent="0.25">
      <c r="A20" s="77"/>
      <c r="B20" s="77"/>
      <c r="C20" s="77" t="s">
        <v>658</v>
      </c>
      <c r="D20" s="77" t="s">
        <v>1233</v>
      </c>
      <c r="E20" s="90">
        <v>44252</v>
      </c>
      <c r="F20" s="90">
        <v>44309</v>
      </c>
      <c r="G20" s="82">
        <v>50000</v>
      </c>
      <c r="H20" s="82">
        <v>0</v>
      </c>
      <c r="I20" s="82">
        <v>50000</v>
      </c>
    </row>
    <row r="21" spans="1:9" x14ac:dyDescent="0.25">
      <c r="A21" s="77"/>
      <c r="B21" s="77"/>
      <c r="C21" s="77"/>
      <c r="D21" s="77"/>
      <c r="E21" s="90">
        <v>44361</v>
      </c>
      <c r="F21" s="90">
        <v>44448</v>
      </c>
      <c r="G21" s="82">
        <v>6500</v>
      </c>
      <c r="H21" s="82">
        <v>0</v>
      </c>
      <c r="I21" s="82">
        <v>6500</v>
      </c>
    </row>
    <row r="22" spans="1:9" x14ac:dyDescent="0.25">
      <c r="A22" s="77"/>
      <c r="B22" s="77"/>
      <c r="C22" s="77" t="s">
        <v>492</v>
      </c>
      <c r="D22" s="77" t="s">
        <v>140</v>
      </c>
      <c r="E22" s="90">
        <v>43770</v>
      </c>
      <c r="F22" s="90">
        <v>43818</v>
      </c>
      <c r="G22" s="82">
        <v>23186.9</v>
      </c>
      <c r="H22" s="82">
        <v>0</v>
      </c>
      <c r="I22" s="82">
        <v>23186.9</v>
      </c>
    </row>
    <row r="23" spans="1:9" x14ac:dyDescent="0.25">
      <c r="A23" s="77"/>
      <c r="B23" s="77"/>
      <c r="C23" s="77"/>
      <c r="D23" s="77"/>
      <c r="E23" s="77"/>
      <c r="F23" s="90">
        <v>43864</v>
      </c>
      <c r="G23" s="82">
        <v>20720.61</v>
      </c>
      <c r="H23" s="82">
        <v>0</v>
      </c>
      <c r="I23" s="82">
        <v>20720.61</v>
      </c>
    </row>
    <row r="24" spans="1:9" x14ac:dyDescent="0.25">
      <c r="A24" s="77"/>
      <c r="B24" s="77"/>
      <c r="C24" s="77" t="s">
        <v>591</v>
      </c>
      <c r="D24" s="77" t="s">
        <v>1231</v>
      </c>
      <c r="E24" s="90">
        <v>43971</v>
      </c>
      <c r="F24" s="90">
        <v>44060</v>
      </c>
      <c r="G24" s="82">
        <v>2600</v>
      </c>
      <c r="H24" s="82">
        <v>0</v>
      </c>
      <c r="I24" s="82">
        <v>2600</v>
      </c>
    </row>
    <row r="25" spans="1:9" x14ac:dyDescent="0.25">
      <c r="A25" s="77"/>
      <c r="B25" s="77"/>
      <c r="C25" s="77" t="s">
        <v>399</v>
      </c>
      <c r="D25" s="77" t="s">
        <v>351</v>
      </c>
      <c r="E25" s="90">
        <v>44319</v>
      </c>
      <c r="F25" s="90">
        <v>44448</v>
      </c>
      <c r="G25" s="82">
        <v>29733.8</v>
      </c>
      <c r="H25" s="82">
        <v>0</v>
      </c>
      <c r="I25" s="82">
        <v>29733.8</v>
      </c>
    </row>
    <row r="26" spans="1:9" x14ac:dyDescent="0.25">
      <c r="A26" s="77"/>
      <c r="B26" s="77"/>
      <c r="C26" s="77"/>
      <c r="D26" s="77"/>
      <c r="E26" s="77"/>
      <c r="F26" s="90">
        <v>44488</v>
      </c>
      <c r="G26" s="82">
        <v>33815.5</v>
      </c>
      <c r="H26" s="82">
        <v>0</v>
      </c>
      <c r="I26" s="82">
        <v>33815.5</v>
      </c>
    </row>
    <row r="27" spans="1:9" x14ac:dyDescent="0.25">
      <c r="A27" s="77"/>
      <c r="B27" s="77"/>
      <c r="C27" s="77"/>
      <c r="D27" s="77"/>
      <c r="E27" s="77"/>
      <c r="F27" s="90">
        <v>45415</v>
      </c>
      <c r="G27" s="82">
        <v>0</v>
      </c>
      <c r="H27" s="82">
        <v>273555.7</v>
      </c>
      <c r="I27" s="82">
        <v>273555.7</v>
      </c>
    </row>
    <row r="28" spans="1:9" x14ac:dyDescent="0.25">
      <c r="A28" s="77"/>
      <c r="B28" s="77" t="s">
        <v>441</v>
      </c>
      <c r="C28" s="77" t="s">
        <v>442</v>
      </c>
      <c r="D28" s="77" t="s">
        <v>318</v>
      </c>
      <c r="E28" s="77"/>
      <c r="F28" s="77"/>
      <c r="G28" s="82">
        <v>299861.8</v>
      </c>
      <c r="H28" s="82">
        <v>15782.200000000012</v>
      </c>
      <c r="I28" s="82">
        <v>315644</v>
      </c>
    </row>
    <row r="29" spans="1:9" x14ac:dyDescent="0.25">
      <c r="A29" s="77"/>
      <c r="B29" s="77" t="s">
        <v>1043</v>
      </c>
      <c r="C29" s="77" t="s">
        <v>418</v>
      </c>
      <c r="D29" s="77" t="s">
        <v>3138</v>
      </c>
      <c r="E29" s="90">
        <v>43865</v>
      </c>
      <c r="F29" s="90">
        <v>43874</v>
      </c>
      <c r="G29" s="82">
        <v>1050</v>
      </c>
      <c r="H29" s="82">
        <v>0</v>
      </c>
      <c r="I29" s="82">
        <v>1050</v>
      </c>
    </row>
    <row r="30" spans="1:9" x14ac:dyDescent="0.25">
      <c r="A30" s="77"/>
      <c r="B30" s="77" t="s">
        <v>316</v>
      </c>
      <c r="C30" s="77" t="s">
        <v>418</v>
      </c>
      <c r="D30" s="77" t="s">
        <v>3138</v>
      </c>
      <c r="E30" s="90">
        <v>43717</v>
      </c>
      <c r="F30" s="90">
        <v>43721</v>
      </c>
      <c r="G30" s="82">
        <v>1020</v>
      </c>
      <c r="H30" s="82">
        <v>0</v>
      </c>
      <c r="I30" s="82">
        <v>1020</v>
      </c>
    </row>
    <row r="31" spans="1:9" x14ac:dyDescent="0.25">
      <c r="A31" s="77"/>
      <c r="B31" s="77"/>
      <c r="C31" s="77" t="s">
        <v>395</v>
      </c>
      <c r="D31" s="77" t="s">
        <v>351</v>
      </c>
      <c r="E31" s="90">
        <v>43282</v>
      </c>
      <c r="F31" s="90">
        <v>45138</v>
      </c>
      <c r="G31" s="82">
        <v>0</v>
      </c>
      <c r="H31" s="82">
        <v>12125</v>
      </c>
      <c r="I31" s="82">
        <v>12125</v>
      </c>
    </row>
    <row r="32" spans="1:9" x14ac:dyDescent="0.25">
      <c r="A32" s="77"/>
      <c r="B32" s="77" t="s">
        <v>238</v>
      </c>
      <c r="C32" s="77" t="s">
        <v>399</v>
      </c>
      <c r="D32" s="77" t="s">
        <v>351</v>
      </c>
      <c r="E32" s="90">
        <v>44319</v>
      </c>
      <c r="F32" s="90">
        <v>45415</v>
      </c>
      <c r="G32" s="82">
        <v>0</v>
      </c>
      <c r="H32" s="82">
        <v>79400</v>
      </c>
      <c r="I32" s="82">
        <v>79400</v>
      </c>
    </row>
    <row r="33" spans="1:9" x14ac:dyDescent="0.25">
      <c r="A33" s="77" t="s">
        <v>2110</v>
      </c>
      <c r="B33" s="77"/>
      <c r="C33" s="77"/>
      <c r="D33" s="77"/>
      <c r="E33" s="77"/>
      <c r="F33" s="77"/>
      <c r="G33" s="82">
        <v>724306.06</v>
      </c>
      <c r="H33" s="82">
        <v>673004.89999999991</v>
      </c>
      <c r="I33" s="82">
        <v>1397310.96</v>
      </c>
    </row>
    <row r="34" spans="1:9" x14ac:dyDescent="0.25">
      <c r="A34" s="77" t="s">
        <v>445</v>
      </c>
      <c r="B34" s="77" t="s">
        <v>4</v>
      </c>
      <c r="C34" s="77" t="s">
        <v>5</v>
      </c>
      <c r="D34" s="77" t="s">
        <v>1287</v>
      </c>
      <c r="E34" s="90">
        <v>43647</v>
      </c>
      <c r="F34" s="90">
        <v>43731</v>
      </c>
      <c r="G34" s="82">
        <v>6501.61</v>
      </c>
      <c r="H34" s="82">
        <v>0</v>
      </c>
      <c r="I34" s="82">
        <v>6501.61</v>
      </c>
    </row>
    <row r="35" spans="1:9" x14ac:dyDescent="0.25">
      <c r="A35" s="77"/>
      <c r="B35" s="77"/>
      <c r="C35" s="77"/>
      <c r="D35" s="77"/>
      <c r="E35" s="77"/>
      <c r="F35" s="90">
        <v>43746</v>
      </c>
      <c r="G35" s="82">
        <v>11702.91</v>
      </c>
      <c r="H35" s="82">
        <v>0</v>
      </c>
      <c r="I35" s="82">
        <v>11702.91</v>
      </c>
    </row>
    <row r="36" spans="1:9" x14ac:dyDescent="0.25">
      <c r="A36" s="77"/>
      <c r="B36" s="77"/>
      <c r="C36" s="77"/>
      <c r="D36" s="77" t="s">
        <v>1288</v>
      </c>
      <c r="E36" s="90">
        <v>43647</v>
      </c>
      <c r="F36" s="90">
        <v>43748</v>
      </c>
      <c r="G36" s="82">
        <v>74384.409999999989</v>
      </c>
      <c r="H36" s="82">
        <v>0</v>
      </c>
      <c r="I36" s="82">
        <v>74384.409999999989</v>
      </c>
    </row>
    <row r="37" spans="1:9" x14ac:dyDescent="0.25">
      <c r="A37" s="77"/>
      <c r="B37" s="77"/>
      <c r="C37" s="77" t="s">
        <v>658</v>
      </c>
      <c r="D37" s="77" t="s">
        <v>1233</v>
      </c>
      <c r="E37" s="90">
        <v>44327</v>
      </c>
      <c r="F37" s="90">
        <v>44375</v>
      </c>
      <c r="G37" s="82">
        <v>52500</v>
      </c>
      <c r="H37" s="82">
        <v>0</v>
      </c>
      <c r="I37" s="82">
        <v>52500</v>
      </c>
    </row>
    <row r="38" spans="1:9" x14ac:dyDescent="0.25">
      <c r="A38" s="77"/>
      <c r="B38" s="77"/>
      <c r="C38" s="77" t="s">
        <v>492</v>
      </c>
      <c r="D38" s="77" t="s">
        <v>140</v>
      </c>
      <c r="E38" s="90">
        <v>43770</v>
      </c>
      <c r="F38" s="90">
        <v>43864</v>
      </c>
      <c r="G38" s="82">
        <v>20720.61</v>
      </c>
      <c r="H38" s="82">
        <v>0</v>
      </c>
      <c r="I38" s="82">
        <v>20720.61</v>
      </c>
    </row>
    <row r="39" spans="1:9" x14ac:dyDescent="0.25">
      <c r="A39" s="77"/>
      <c r="B39" s="77"/>
      <c r="C39" s="77" t="s">
        <v>591</v>
      </c>
      <c r="D39" s="77" t="s">
        <v>1231</v>
      </c>
      <c r="E39" s="90">
        <v>43971</v>
      </c>
      <c r="F39" s="90">
        <v>44060</v>
      </c>
      <c r="G39" s="82">
        <v>2600</v>
      </c>
      <c r="H39" s="82">
        <v>0</v>
      </c>
      <c r="I39" s="82">
        <v>2600</v>
      </c>
    </row>
    <row r="40" spans="1:9" x14ac:dyDescent="0.25">
      <c r="A40" s="77"/>
      <c r="B40" s="77" t="s">
        <v>441</v>
      </c>
      <c r="C40" s="77" t="s">
        <v>442</v>
      </c>
      <c r="D40" s="77" t="s">
        <v>318</v>
      </c>
      <c r="E40" s="77"/>
      <c r="F40" s="77"/>
      <c r="G40" s="82">
        <v>281964.75</v>
      </c>
      <c r="H40" s="82">
        <v>14840.25</v>
      </c>
      <c r="I40" s="82">
        <v>296805</v>
      </c>
    </row>
    <row r="41" spans="1:9" x14ac:dyDescent="0.25">
      <c r="A41" s="77"/>
      <c r="B41" s="77" t="s">
        <v>1043</v>
      </c>
      <c r="C41" s="77" t="s">
        <v>418</v>
      </c>
      <c r="D41" s="77" t="s">
        <v>3138</v>
      </c>
      <c r="E41" s="90">
        <v>44313</v>
      </c>
      <c r="F41" s="90">
        <v>44321</v>
      </c>
      <c r="G41" s="82">
        <v>1050</v>
      </c>
      <c r="H41" s="82">
        <v>0</v>
      </c>
      <c r="I41" s="82">
        <v>1050</v>
      </c>
    </row>
    <row r="42" spans="1:9" x14ac:dyDescent="0.25">
      <c r="A42" s="77"/>
      <c r="B42" s="77" t="s">
        <v>316</v>
      </c>
      <c r="C42" s="77" t="s">
        <v>418</v>
      </c>
      <c r="D42" s="77" t="s">
        <v>3138</v>
      </c>
      <c r="E42" s="90">
        <v>43845</v>
      </c>
      <c r="F42" s="90">
        <v>43874</v>
      </c>
      <c r="G42" s="82">
        <v>870</v>
      </c>
      <c r="H42" s="82">
        <v>0</v>
      </c>
      <c r="I42" s="82">
        <v>870</v>
      </c>
    </row>
    <row r="43" spans="1:9" x14ac:dyDescent="0.25">
      <c r="A43" s="77"/>
      <c r="B43" s="77"/>
      <c r="C43" s="77" t="s">
        <v>395</v>
      </c>
      <c r="D43" s="77" t="s">
        <v>351</v>
      </c>
      <c r="E43" s="90">
        <v>43844</v>
      </c>
      <c r="F43" s="90">
        <v>45138</v>
      </c>
      <c r="G43" s="82">
        <v>0</v>
      </c>
      <c r="H43" s="82">
        <v>12125</v>
      </c>
      <c r="I43" s="82">
        <v>12125</v>
      </c>
    </row>
    <row r="44" spans="1:9" x14ac:dyDescent="0.25">
      <c r="A44" s="77" t="s">
        <v>2111</v>
      </c>
      <c r="B44" s="77"/>
      <c r="C44" s="77"/>
      <c r="D44" s="77"/>
      <c r="E44" s="77"/>
      <c r="F44" s="77"/>
      <c r="G44" s="82">
        <v>452294.29</v>
      </c>
      <c r="H44" s="82">
        <v>26965.25</v>
      </c>
      <c r="I44" s="82">
        <v>479259.54</v>
      </c>
    </row>
    <row r="45" spans="1:9" x14ac:dyDescent="0.25">
      <c r="A45" s="77" t="s">
        <v>425</v>
      </c>
      <c r="B45" s="77" t="s">
        <v>4</v>
      </c>
      <c r="C45" s="77" t="s">
        <v>5</v>
      </c>
      <c r="D45" s="77" t="s">
        <v>1287</v>
      </c>
      <c r="E45" s="90">
        <v>43647</v>
      </c>
      <c r="F45" s="90">
        <v>43759</v>
      </c>
      <c r="G45" s="82">
        <v>20900.179999999997</v>
      </c>
      <c r="H45" s="82">
        <v>0</v>
      </c>
      <c r="I45" s="82">
        <v>20900.179999999997</v>
      </c>
    </row>
    <row r="46" spans="1:9" x14ac:dyDescent="0.25">
      <c r="A46" s="77"/>
      <c r="B46" s="77"/>
      <c r="C46" s="77"/>
      <c r="D46" s="77" t="s">
        <v>1288</v>
      </c>
      <c r="E46" s="90">
        <v>43647</v>
      </c>
      <c r="F46" s="90">
        <v>43746</v>
      </c>
      <c r="G46" s="82">
        <v>8146.5700000000006</v>
      </c>
      <c r="H46" s="82">
        <v>0</v>
      </c>
      <c r="I46" s="82">
        <v>8146.5700000000006</v>
      </c>
    </row>
    <row r="47" spans="1:9" x14ac:dyDescent="0.25">
      <c r="A47" s="77"/>
      <c r="B47" s="77"/>
      <c r="C47" s="77"/>
      <c r="D47" s="77"/>
      <c r="E47" s="77"/>
      <c r="F47" s="90">
        <v>43759</v>
      </c>
      <c r="G47" s="82">
        <v>94590.680000000008</v>
      </c>
      <c r="H47" s="82">
        <v>0</v>
      </c>
      <c r="I47" s="82">
        <v>94590.680000000008</v>
      </c>
    </row>
    <row r="48" spans="1:9" x14ac:dyDescent="0.25">
      <c r="A48" s="77"/>
      <c r="B48" s="77"/>
      <c r="C48" s="77"/>
      <c r="D48" s="77"/>
      <c r="E48" s="77"/>
      <c r="F48" s="90">
        <v>43782</v>
      </c>
      <c r="G48" s="82">
        <v>11767.26</v>
      </c>
      <c r="H48" s="82">
        <v>0</v>
      </c>
      <c r="I48" s="82">
        <v>11767.26</v>
      </c>
    </row>
    <row r="49" spans="1:9" x14ac:dyDescent="0.25">
      <c r="A49" s="77"/>
      <c r="B49" s="77"/>
      <c r="C49" s="77" t="s">
        <v>284</v>
      </c>
      <c r="D49" s="77" t="s">
        <v>285</v>
      </c>
      <c r="E49" s="90">
        <v>44378</v>
      </c>
      <c r="F49" s="90">
        <v>44447</v>
      </c>
      <c r="G49" s="82">
        <v>800</v>
      </c>
      <c r="H49" s="82">
        <v>0</v>
      </c>
      <c r="I49" s="82">
        <v>800</v>
      </c>
    </row>
    <row r="50" spans="1:9" x14ac:dyDescent="0.25">
      <c r="A50" s="77"/>
      <c r="B50" s="77"/>
      <c r="C50" s="77"/>
      <c r="D50" s="77"/>
      <c r="E50" s="77"/>
      <c r="F50" s="90">
        <v>44468</v>
      </c>
      <c r="G50" s="82">
        <v>7360</v>
      </c>
      <c r="H50" s="82">
        <v>0</v>
      </c>
      <c r="I50" s="82">
        <v>7360</v>
      </c>
    </row>
    <row r="51" spans="1:9" x14ac:dyDescent="0.25">
      <c r="A51" s="77"/>
      <c r="B51" s="77"/>
      <c r="C51" s="77"/>
      <c r="D51" s="77"/>
      <c r="E51" s="77"/>
      <c r="F51" s="90">
        <v>45474</v>
      </c>
      <c r="G51" s="82">
        <v>0</v>
      </c>
      <c r="H51" s="82">
        <v>170210</v>
      </c>
      <c r="I51" s="82">
        <v>170210</v>
      </c>
    </row>
    <row r="52" spans="1:9" x14ac:dyDescent="0.25">
      <c r="A52" s="77"/>
      <c r="B52" s="77"/>
      <c r="C52" s="77"/>
      <c r="D52" s="77"/>
      <c r="E52" s="90">
        <v>44502</v>
      </c>
      <c r="F52" s="90">
        <v>44508</v>
      </c>
      <c r="G52" s="82">
        <v>9450</v>
      </c>
      <c r="H52" s="82">
        <v>0</v>
      </c>
      <c r="I52" s="82">
        <v>9450</v>
      </c>
    </row>
    <row r="53" spans="1:9" x14ac:dyDescent="0.25">
      <c r="A53" s="77"/>
      <c r="B53" s="77"/>
      <c r="C53" s="77" t="s">
        <v>671</v>
      </c>
      <c r="D53" s="77" t="s">
        <v>318</v>
      </c>
      <c r="E53" s="77"/>
      <c r="F53" s="77"/>
      <c r="G53" s="82">
        <v>12744.48</v>
      </c>
      <c r="H53" s="82">
        <v>0</v>
      </c>
      <c r="I53" s="82">
        <v>12744.48</v>
      </c>
    </row>
    <row r="54" spans="1:9" x14ac:dyDescent="0.25">
      <c r="A54" s="77"/>
      <c r="B54" s="77"/>
      <c r="C54" s="77" t="s">
        <v>658</v>
      </c>
      <c r="D54" s="77" t="s">
        <v>1233</v>
      </c>
      <c r="E54" s="90">
        <v>44084</v>
      </c>
      <c r="F54" s="90">
        <v>44818</v>
      </c>
      <c r="G54" s="82">
        <v>40000</v>
      </c>
      <c r="H54" s="82">
        <v>0</v>
      </c>
      <c r="I54" s="82">
        <v>40000</v>
      </c>
    </row>
    <row r="55" spans="1:9" x14ac:dyDescent="0.25">
      <c r="A55" s="77"/>
      <c r="B55" s="77"/>
      <c r="C55" s="77" t="s">
        <v>492</v>
      </c>
      <c r="D55" s="77" t="s">
        <v>140</v>
      </c>
      <c r="E55" s="90">
        <v>43770</v>
      </c>
      <c r="F55" s="90">
        <v>43864</v>
      </c>
      <c r="G55" s="82">
        <v>20720.61</v>
      </c>
      <c r="H55" s="82">
        <v>0</v>
      </c>
      <c r="I55" s="82">
        <v>20720.61</v>
      </c>
    </row>
    <row r="56" spans="1:9" x14ac:dyDescent="0.25">
      <c r="A56" s="77"/>
      <c r="B56" s="77"/>
      <c r="C56" s="77" t="s">
        <v>591</v>
      </c>
      <c r="D56" s="77" t="s">
        <v>1231</v>
      </c>
      <c r="E56" s="90">
        <v>43971</v>
      </c>
      <c r="F56" s="90">
        <v>44060</v>
      </c>
      <c r="G56" s="82">
        <v>2600</v>
      </c>
      <c r="H56" s="82">
        <v>0</v>
      </c>
      <c r="I56" s="82">
        <v>2600</v>
      </c>
    </row>
    <row r="57" spans="1:9" x14ac:dyDescent="0.25">
      <c r="A57" s="77"/>
      <c r="B57" s="77"/>
      <c r="C57" s="77" t="s">
        <v>399</v>
      </c>
      <c r="D57" s="77" t="s">
        <v>351</v>
      </c>
      <c r="E57" s="90">
        <v>44319</v>
      </c>
      <c r="F57" s="90">
        <v>44448</v>
      </c>
      <c r="G57" s="82">
        <v>24160.2</v>
      </c>
      <c r="H57" s="82">
        <v>0</v>
      </c>
      <c r="I57" s="82">
        <v>24160.2</v>
      </c>
    </row>
    <row r="58" spans="1:9" x14ac:dyDescent="0.25">
      <c r="A58" s="77"/>
      <c r="B58" s="77"/>
      <c r="C58" s="77"/>
      <c r="D58" s="77"/>
      <c r="E58" s="77"/>
      <c r="F58" s="90">
        <v>44470</v>
      </c>
      <c r="G58" s="82">
        <v>18877.95</v>
      </c>
      <c r="H58" s="82">
        <v>0</v>
      </c>
      <c r="I58" s="82">
        <v>18877.95</v>
      </c>
    </row>
    <row r="59" spans="1:9" x14ac:dyDescent="0.25">
      <c r="A59" s="77"/>
      <c r="B59" s="77"/>
      <c r="C59" s="77"/>
      <c r="D59" s="77"/>
      <c r="E59" s="77"/>
      <c r="F59" s="90">
        <v>44488</v>
      </c>
      <c r="G59" s="82">
        <v>19695.11</v>
      </c>
      <c r="H59" s="82">
        <v>0</v>
      </c>
      <c r="I59" s="82">
        <v>19695.11</v>
      </c>
    </row>
    <row r="60" spans="1:9" x14ac:dyDescent="0.25">
      <c r="A60" s="77"/>
      <c r="B60" s="77"/>
      <c r="C60" s="77"/>
      <c r="D60" s="77"/>
      <c r="E60" s="77"/>
      <c r="F60" s="90">
        <v>45415</v>
      </c>
      <c r="G60" s="82">
        <v>0</v>
      </c>
      <c r="H60" s="82">
        <v>182791.74</v>
      </c>
      <c r="I60" s="82">
        <v>182791.74</v>
      </c>
    </row>
    <row r="61" spans="1:9" x14ac:dyDescent="0.25">
      <c r="A61" s="77"/>
      <c r="B61" s="77" t="s">
        <v>441</v>
      </c>
      <c r="C61" s="77" t="s">
        <v>442</v>
      </c>
      <c r="D61" s="77" t="s">
        <v>318</v>
      </c>
      <c r="E61" s="77"/>
      <c r="F61" s="77"/>
      <c r="G61" s="82">
        <v>225132.9</v>
      </c>
      <c r="H61" s="82">
        <v>11849.100000000006</v>
      </c>
      <c r="I61" s="82">
        <v>236982</v>
      </c>
    </row>
    <row r="62" spans="1:9" x14ac:dyDescent="0.25">
      <c r="A62" s="77"/>
      <c r="B62" s="77" t="s">
        <v>1043</v>
      </c>
      <c r="C62" s="77" t="s">
        <v>418</v>
      </c>
      <c r="D62" s="77" t="s">
        <v>3138</v>
      </c>
      <c r="E62" s="90">
        <v>43865</v>
      </c>
      <c r="F62" s="90">
        <v>43874</v>
      </c>
      <c r="G62" s="82">
        <v>1050</v>
      </c>
      <c r="H62" s="82">
        <v>0</v>
      </c>
      <c r="I62" s="82">
        <v>1050</v>
      </c>
    </row>
    <row r="63" spans="1:9" x14ac:dyDescent="0.25">
      <c r="A63" s="77"/>
      <c r="B63" s="77" t="s">
        <v>316</v>
      </c>
      <c r="C63" s="77" t="s">
        <v>1609</v>
      </c>
      <c r="D63" s="77" t="s">
        <v>3138</v>
      </c>
      <c r="E63" s="90">
        <v>44433</v>
      </c>
      <c r="F63" s="90">
        <v>44448</v>
      </c>
      <c r="G63" s="82">
        <v>1290</v>
      </c>
      <c r="H63" s="82">
        <v>0</v>
      </c>
      <c r="I63" s="82">
        <v>1290</v>
      </c>
    </row>
    <row r="64" spans="1:9" x14ac:dyDescent="0.25">
      <c r="A64" s="77"/>
      <c r="B64" s="77"/>
      <c r="C64" s="77" t="s">
        <v>418</v>
      </c>
      <c r="D64" s="77" t="s">
        <v>3138</v>
      </c>
      <c r="E64" s="90">
        <v>43717</v>
      </c>
      <c r="F64" s="90">
        <v>43721</v>
      </c>
      <c r="G64" s="82">
        <v>780</v>
      </c>
      <c r="H64" s="82">
        <v>0</v>
      </c>
      <c r="I64" s="82">
        <v>780</v>
      </c>
    </row>
    <row r="65" spans="1:9" x14ac:dyDescent="0.25">
      <c r="A65" s="77"/>
      <c r="B65" s="77"/>
      <c r="C65" s="77" t="s">
        <v>395</v>
      </c>
      <c r="D65" s="77" t="s">
        <v>351</v>
      </c>
      <c r="E65" s="90">
        <v>43282</v>
      </c>
      <c r="F65" s="90">
        <v>44232</v>
      </c>
      <c r="G65" s="82">
        <v>4850</v>
      </c>
      <c r="H65" s="82">
        <v>0</v>
      </c>
      <c r="I65" s="82">
        <v>4850</v>
      </c>
    </row>
    <row r="66" spans="1:9" x14ac:dyDescent="0.25">
      <c r="A66" s="77"/>
      <c r="B66" s="77"/>
      <c r="C66" s="77"/>
      <c r="D66" s="77"/>
      <c r="E66" s="77"/>
      <c r="F66" s="90">
        <v>44279</v>
      </c>
      <c r="G66" s="82">
        <v>2425</v>
      </c>
      <c r="H66" s="82">
        <v>0</v>
      </c>
      <c r="I66" s="82">
        <v>2425</v>
      </c>
    </row>
    <row r="67" spans="1:9" x14ac:dyDescent="0.25">
      <c r="A67" s="77"/>
      <c r="B67" s="77"/>
      <c r="C67" s="77"/>
      <c r="D67" s="77"/>
      <c r="E67" s="77"/>
      <c r="F67" s="90">
        <v>44342</v>
      </c>
      <c r="G67" s="82">
        <v>2425</v>
      </c>
      <c r="H67" s="82">
        <v>0</v>
      </c>
      <c r="I67" s="82">
        <v>2425</v>
      </c>
    </row>
    <row r="68" spans="1:9" x14ac:dyDescent="0.25">
      <c r="A68" s="77"/>
      <c r="B68" s="77"/>
      <c r="C68" s="77"/>
      <c r="D68" s="77"/>
      <c r="E68" s="77"/>
      <c r="F68" s="90">
        <v>44448</v>
      </c>
      <c r="G68" s="82">
        <v>1455</v>
      </c>
      <c r="H68" s="82">
        <v>0</v>
      </c>
      <c r="I68" s="82">
        <v>1455</v>
      </c>
    </row>
    <row r="69" spans="1:9" x14ac:dyDescent="0.25">
      <c r="A69" s="77"/>
      <c r="B69" s="77"/>
      <c r="C69" s="77"/>
      <c r="D69" s="77"/>
      <c r="E69" s="77"/>
      <c r="F69" s="90">
        <v>44580</v>
      </c>
      <c r="G69" s="82">
        <v>970</v>
      </c>
      <c r="H69" s="82">
        <v>0</v>
      </c>
      <c r="I69" s="82">
        <v>970</v>
      </c>
    </row>
    <row r="70" spans="1:9" x14ac:dyDescent="0.25">
      <c r="A70" s="77"/>
      <c r="B70" s="77"/>
      <c r="C70" s="77" t="s">
        <v>468</v>
      </c>
      <c r="D70" s="77" t="s">
        <v>469</v>
      </c>
      <c r="E70" s="90">
        <v>44126</v>
      </c>
      <c r="F70" s="90">
        <v>44232</v>
      </c>
      <c r="G70" s="82">
        <v>3060</v>
      </c>
      <c r="H70" s="82">
        <v>0</v>
      </c>
      <c r="I70" s="82">
        <v>3060</v>
      </c>
    </row>
    <row r="71" spans="1:9" x14ac:dyDescent="0.25">
      <c r="A71" s="77"/>
      <c r="B71" s="77"/>
      <c r="C71" s="77"/>
      <c r="D71" s="77"/>
      <c r="E71" s="77"/>
      <c r="F71" s="90">
        <v>44236</v>
      </c>
      <c r="G71" s="82">
        <v>6120</v>
      </c>
      <c r="H71" s="82">
        <v>0</v>
      </c>
      <c r="I71" s="82">
        <v>6120</v>
      </c>
    </row>
    <row r="72" spans="1:9" x14ac:dyDescent="0.25">
      <c r="A72" s="77"/>
      <c r="B72" s="77"/>
      <c r="C72" s="77"/>
      <c r="D72" s="77"/>
      <c r="E72" s="77"/>
      <c r="F72" s="90">
        <v>44454</v>
      </c>
      <c r="G72" s="82">
        <v>2570</v>
      </c>
      <c r="H72" s="82">
        <v>0</v>
      </c>
      <c r="I72" s="82">
        <v>2570</v>
      </c>
    </row>
    <row r="73" spans="1:9" x14ac:dyDescent="0.25">
      <c r="A73" s="77"/>
      <c r="B73" s="77"/>
      <c r="C73" s="77"/>
      <c r="D73" s="77"/>
      <c r="E73" s="77"/>
      <c r="F73" s="90">
        <v>44856</v>
      </c>
      <c r="G73" s="82">
        <v>0</v>
      </c>
      <c r="H73" s="82">
        <v>500</v>
      </c>
      <c r="I73" s="82">
        <v>500</v>
      </c>
    </row>
    <row r="74" spans="1:9" x14ac:dyDescent="0.25">
      <c r="A74" s="77"/>
      <c r="B74" s="77"/>
      <c r="C74" s="77" t="s">
        <v>321</v>
      </c>
      <c r="D74" s="77" t="s">
        <v>318</v>
      </c>
      <c r="E74" s="77"/>
      <c r="F74" s="77"/>
      <c r="G74" s="82">
        <v>214104.43</v>
      </c>
      <c r="H74" s="82">
        <v>12468.649999999994</v>
      </c>
      <c r="I74" s="82">
        <v>226573.08</v>
      </c>
    </row>
    <row r="75" spans="1:9" x14ac:dyDescent="0.25">
      <c r="A75" s="77"/>
      <c r="B75" s="77" t="s">
        <v>238</v>
      </c>
      <c r="C75" s="77" t="s">
        <v>267</v>
      </c>
      <c r="D75" s="77" t="s">
        <v>2993</v>
      </c>
      <c r="E75" s="90">
        <v>44454</v>
      </c>
      <c r="F75" s="90">
        <v>44466</v>
      </c>
      <c r="G75" s="82">
        <v>0</v>
      </c>
      <c r="H75" s="82">
        <v>0</v>
      </c>
      <c r="I75" s="82">
        <v>0</v>
      </c>
    </row>
    <row r="76" spans="1:9" x14ac:dyDescent="0.25">
      <c r="A76" s="77"/>
      <c r="B76" s="77"/>
      <c r="C76" s="77" t="s">
        <v>399</v>
      </c>
      <c r="D76" s="77" t="s">
        <v>351</v>
      </c>
      <c r="E76" s="90">
        <v>44319</v>
      </c>
      <c r="F76" s="90">
        <v>44448</v>
      </c>
      <c r="G76" s="82">
        <v>3096</v>
      </c>
      <c r="H76" s="82">
        <v>0</v>
      </c>
      <c r="I76" s="82">
        <v>3096</v>
      </c>
    </row>
    <row r="77" spans="1:9" x14ac:dyDescent="0.25">
      <c r="A77" s="77"/>
      <c r="B77" s="77"/>
      <c r="C77" s="77"/>
      <c r="D77" s="77"/>
      <c r="E77" s="77"/>
      <c r="F77" s="90">
        <v>44488</v>
      </c>
      <c r="G77" s="82">
        <v>1550.25</v>
      </c>
      <c r="H77" s="82">
        <v>0</v>
      </c>
      <c r="I77" s="82">
        <v>1550.25</v>
      </c>
    </row>
    <row r="78" spans="1:9" x14ac:dyDescent="0.25">
      <c r="A78" s="77"/>
      <c r="B78" s="77"/>
      <c r="C78" s="77"/>
      <c r="D78" s="77"/>
      <c r="E78" s="77"/>
      <c r="F78" s="90">
        <v>45415</v>
      </c>
      <c r="G78" s="82">
        <v>0</v>
      </c>
      <c r="H78" s="82">
        <v>92753.75</v>
      </c>
      <c r="I78" s="82">
        <v>92753.75</v>
      </c>
    </row>
    <row r="79" spans="1:9" x14ac:dyDescent="0.25">
      <c r="A79" s="77" t="s">
        <v>2112</v>
      </c>
      <c r="B79" s="77"/>
      <c r="C79" s="77"/>
      <c r="D79" s="77"/>
      <c r="E79" s="77"/>
      <c r="F79" s="77"/>
      <c r="G79" s="82">
        <v>762691.62000000011</v>
      </c>
      <c r="H79" s="82">
        <v>470573.24</v>
      </c>
      <c r="I79" s="82">
        <v>1233264.8600000001</v>
      </c>
    </row>
    <row r="80" spans="1:9" x14ac:dyDescent="0.25">
      <c r="A80" s="77" t="s">
        <v>266</v>
      </c>
      <c r="B80" s="77" t="s">
        <v>4</v>
      </c>
      <c r="C80" s="77" t="s">
        <v>275</v>
      </c>
      <c r="D80" s="77" t="s">
        <v>276</v>
      </c>
      <c r="E80" s="90">
        <v>43949</v>
      </c>
      <c r="F80" s="90">
        <v>44117</v>
      </c>
      <c r="G80" s="82">
        <v>167.95999999999998</v>
      </c>
      <c r="H80" s="82">
        <v>0</v>
      </c>
      <c r="I80" s="82">
        <v>167.95999999999998</v>
      </c>
    </row>
    <row r="81" spans="1:9" x14ac:dyDescent="0.25">
      <c r="A81" s="77"/>
      <c r="B81" s="77"/>
      <c r="C81" s="77"/>
      <c r="D81" s="77"/>
      <c r="E81" s="77"/>
      <c r="F81" s="90">
        <v>44124</v>
      </c>
      <c r="G81" s="82">
        <v>48.2</v>
      </c>
      <c r="H81" s="82">
        <v>0</v>
      </c>
      <c r="I81" s="82">
        <v>48.2</v>
      </c>
    </row>
    <row r="82" spans="1:9" x14ac:dyDescent="0.25">
      <c r="A82" s="77"/>
      <c r="B82" s="77"/>
      <c r="C82" s="77" t="s">
        <v>5</v>
      </c>
      <c r="D82" s="77" t="s">
        <v>1287</v>
      </c>
      <c r="E82" s="90">
        <v>43647</v>
      </c>
      <c r="F82" s="90">
        <v>43731</v>
      </c>
      <c r="G82" s="82">
        <v>1300.32</v>
      </c>
      <c r="H82" s="82">
        <v>0</v>
      </c>
      <c r="I82" s="82">
        <v>1300.32</v>
      </c>
    </row>
    <row r="83" spans="1:9" x14ac:dyDescent="0.25">
      <c r="A83" s="77"/>
      <c r="B83" s="77"/>
      <c r="C83" s="77"/>
      <c r="D83" s="77"/>
      <c r="E83" s="77"/>
      <c r="F83" s="90">
        <v>43753</v>
      </c>
      <c r="G83" s="82">
        <v>27306.79</v>
      </c>
      <c r="H83" s="82">
        <v>0</v>
      </c>
      <c r="I83" s="82">
        <v>27306.79</v>
      </c>
    </row>
    <row r="84" spans="1:9" x14ac:dyDescent="0.25">
      <c r="A84" s="77"/>
      <c r="B84" s="77"/>
      <c r="C84" s="77"/>
      <c r="D84" s="77" t="s">
        <v>2823</v>
      </c>
      <c r="E84" s="90">
        <v>44168</v>
      </c>
      <c r="F84" s="90">
        <v>44218</v>
      </c>
      <c r="G84" s="82">
        <v>26352.28</v>
      </c>
      <c r="H84" s="82">
        <v>0</v>
      </c>
      <c r="I84" s="82">
        <v>26352.28</v>
      </c>
    </row>
    <row r="85" spans="1:9" x14ac:dyDescent="0.25">
      <c r="A85" s="77"/>
      <c r="B85" s="77"/>
      <c r="C85" s="77"/>
      <c r="D85" s="77"/>
      <c r="E85" s="77"/>
      <c r="F85" s="90">
        <v>44259</v>
      </c>
      <c r="G85" s="82">
        <v>-2.74</v>
      </c>
      <c r="H85" s="82">
        <v>0</v>
      </c>
      <c r="I85" s="82">
        <v>-2.74</v>
      </c>
    </row>
    <row r="86" spans="1:9" x14ac:dyDescent="0.25">
      <c r="A86" s="77"/>
      <c r="B86" s="77"/>
      <c r="C86" s="77"/>
      <c r="D86" s="77"/>
      <c r="E86" s="90">
        <v>44426</v>
      </c>
      <c r="F86" s="90">
        <v>44600</v>
      </c>
      <c r="G86" s="82">
        <v>2148.0600000000004</v>
      </c>
      <c r="H86" s="82">
        <v>0</v>
      </c>
      <c r="I86" s="82">
        <v>2148.0600000000004</v>
      </c>
    </row>
    <row r="87" spans="1:9" x14ac:dyDescent="0.25">
      <c r="A87" s="77"/>
      <c r="B87" s="77"/>
      <c r="C87" s="77"/>
      <c r="D87" s="77" t="s">
        <v>1288</v>
      </c>
      <c r="E87" s="90">
        <v>43647</v>
      </c>
      <c r="F87" s="90">
        <v>43748</v>
      </c>
      <c r="G87" s="82">
        <v>33811.1</v>
      </c>
      <c r="H87" s="82">
        <v>0</v>
      </c>
      <c r="I87" s="82">
        <v>33811.1</v>
      </c>
    </row>
    <row r="88" spans="1:9" x14ac:dyDescent="0.25">
      <c r="A88" s="77"/>
      <c r="B88" s="77"/>
      <c r="C88" s="77"/>
      <c r="D88" s="77"/>
      <c r="E88" s="77"/>
      <c r="F88" s="90">
        <v>43759</v>
      </c>
      <c r="G88" s="82">
        <v>9016.2900000000009</v>
      </c>
      <c r="H88" s="82">
        <v>0</v>
      </c>
      <c r="I88" s="82">
        <v>9016.2900000000009</v>
      </c>
    </row>
    <row r="89" spans="1:9" x14ac:dyDescent="0.25">
      <c r="A89" s="77"/>
      <c r="B89" s="77"/>
      <c r="C89" s="77"/>
      <c r="D89" s="77"/>
      <c r="E89" s="77"/>
      <c r="F89" s="90">
        <v>43760</v>
      </c>
      <c r="G89" s="82">
        <v>234423.62</v>
      </c>
      <c r="H89" s="82">
        <v>0</v>
      </c>
      <c r="I89" s="82">
        <v>234423.62</v>
      </c>
    </row>
    <row r="90" spans="1:9" x14ac:dyDescent="0.25">
      <c r="A90" s="77"/>
      <c r="B90" s="77"/>
      <c r="C90" s="77"/>
      <c r="D90" s="77" t="s">
        <v>2756</v>
      </c>
      <c r="E90" s="90">
        <v>44167</v>
      </c>
      <c r="F90" s="90">
        <v>44259</v>
      </c>
      <c r="G90" s="82">
        <v>13871.18</v>
      </c>
      <c r="H90" s="82">
        <v>0</v>
      </c>
      <c r="I90" s="82">
        <v>13871.18</v>
      </c>
    </row>
    <row r="91" spans="1:9" x14ac:dyDescent="0.25">
      <c r="A91" s="77"/>
      <c r="B91" s="77"/>
      <c r="C91" s="77"/>
      <c r="D91" s="77"/>
      <c r="E91" s="77"/>
      <c r="F91" s="90">
        <v>44295</v>
      </c>
      <c r="G91" s="82">
        <v>40746.58</v>
      </c>
      <c r="H91" s="82">
        <v>0</v>
      </c>
      <c r="I91" s="82">
        <v>40746.58</v>
      </c>
    </row>
    <row r="92" spans="1:9" x14ac:dyDescent="0.25">
      <c r="A92" s="77"/>
      <c r="B92" s="77"/>
      <c r="C92" s="77"/>
      <c r="D92" s="77"/>
      <c r="E92" s="90">
        <v>44426</v>
      </c>
      <c r="F92" s="90">
        <v>44600</v>
      </c>
      <c r="G92" s="82">
        <v>4357.42</v>
      </c>
      <c r="H92" s="82">
        <v>0</v>
      </c>
      <c r="I92" s="82">
        <v>4357.42</v>
      </c>
    </row>
    <row r="93" spans="1:9" x14ac:dyDescent="0.25">
      <c r="A93" s="77"/>
      <c r="B93" s="77"/>
      <c r="C93" s="77"/>
      <c r="D93" s="77" t="s">
        <v>2824</v>
      </c>
      <c r="E93" s="90">
        <v>44426</v>
      </c>
      <c r="F93" s="90">
        <v>44600</v>
      </c>
      <c r="G93" s="82">
        <v>175.21</v>
      </c>
      <c r="H93" s="82">
        <v>0</v>
      </c>
      <c r="I93" s="82">
        <v>175.21</v>
      </c>
    </row>
    <row r="94" spans="1:9" x14ac:dyDescent="0.25">
      <c r="A94" s="77"/>
      <c r="B94" s="77"/>
      <c r="C94" s="77" t="s">
        <v>1063</v>
      </c>
      <c r="D94" s="77" t="s">
        <v>2753</v>
      </c>
      <c r="E94" s="90">
        <v>44167</v>
      </c>
      <c r="F94" s="90">
        <v>44300</v>
      </c>
      <c r="G94" s="82">
        <v>15519.98</v>
      </c>
      <c r="H94" s="82">
        <v>0</v>
      </c>
      <c r="I94" s="82">
        <v>15519.98</v>
      </c>
    </row>
    <row r="95" spans="1:9" x14ac:dyDescent="0.25">
      <c r="A95" s="77"/>
      <c r="B95" s="77"/>
      <c r="C95" s="77" t="s">
        <v>493</v>
      </c>
      <c r="D95" s="77" t="s">
        <v>1666</v>
      </c>
      <c r="E95" s="90">
        <v>44174</v>
      </c>
      <c r="F95" s="90">
        <v>44260</v>
      </c>
      <c r="G95" s="82">
        <v>766.5</v>
      </c>
      <c r="H95" s="82">
        <v>0</v>
      </c>
      <c r="I95" s="82">
        <v>766.5</v>
      </c>
    </row>
    <row r="96" spans="1:9" x14ac:dyDescent="0.25">
      <c r="A96" s="77"/>
      <c r="B96" s="77"/>
      <c r="C96" s="77" t="s">
        <v>137</v>
      </c>
      <c r="D96" s="77" t="s">
        <v>140</v>
      </c>
      <c r="E96" s="90">
        <v>44224</v>
      </c>
      <c r="F96" s="90">
        <v>44279</v>
      </c>
      <c r="G96" s="82">
        <v>46391.14</v>
      </c>
      <c r="H96" s="82">
        <v>0</v>
      </c>
      <c r="I96" s="82">
        <v>46391.14</v>
      </c>
    </row>
    <row r="97" spans="1:9" x14ac:dyDescent="0.25">
      <c r="A97" s="77"/>
      <c r="B97" s="77"/>
      <c r="C97" s="77"/>
      <c r="D97" s="77"/>
      <c r="E97" s="77"/>
      <c r="F97" s="90">
        <v>44305</v>
      </c>
      <c r="G97" s="82">
        <v>5324.99</v>
      </c>
      <c r="H97" s="82">
        <v>0</v>
      </c>
      <c r="I97" s="82">
        <v>5324.9900000000007</v>
      </c>
    </row>
    <row r="98" spans="1:9" x14ac:dyDescent="0.25">
      <c r="A98" s="77"/>
      <c r="B98" s="77"/>
      <c r="C98" s="77"/>
      <c r="D98" s="77"/>
      <c r="E98" s="77"/>
      <c r="F98" s="90">
        <v>44424</v>
      </c>
      <c r="G98" s="82">
        <v>62853</v>
      </c>
      <c r="H98" s="82">
        <v>0</v>
      </c>
      <c r="I98" s="82">
        <v>62853</v>
      </c>
    </row>
    <row r="99" spans="1:9" x14ac:dyDescent="0.25">
      <c r="A99" s="77"/>
      <c r="B99" s="77"/>
      <c r="C99" s="77"/>
      <c r="D99" s="77"/>
      <c r="E99" s="90">
        <v>44315</v>
      </c>
      <c r="F99" s="90">
        <v>44424</v>
      </c>
      <c r="G99" s="82">
        <v>223009.81</v>
      </c>
      <c r="H99" s="82">
        <v>0</v>
      </c>
      <c r="I99" s="82">
        <v>223009.81</v>
      </c>
    </row>
    <row r="100" spans="1:9" x14ac:dyDescent="0.25">
      <c r="A100" s="77"/>
      <c r="B100" s="77"/>
      <c r="C100" s="77"/>
      <c r="D100" s="77"/>
      <c r="E100" s="90">
        <v>44326</v>
      </c>
      <c r="F100" s="90">
        <v>44424</v>
      </c>
      <c r="G100" s="82">
        <v>92964.9</v>
      </c>
      <c r="H100" s="82">
        <v>0</v>
      </c>
      <c r="I100" s="82">
        <v>92964.9</v>
      </c>
    </row>
    <row r="101" spans="1:9" x14ac:dyDescent="0.25">
      <c r="A101" s="77"/>
      <c r="B101" s="77"/>
      <c r="C101" s="77"/>
      <c r="D101" s="77"/>
      <c r="E101" s="77"/>
      <c r="F101" s="90">
        <v>44469</v>
      </c>
      <c r="G101" s="82">
        <v>3728.48</v>
      </c>
      <c r="H101" s="82">
        <v>0</v>
      </c>
      <c r="I101" s="82">
        <v>3728.4799999999996</v>
      </c>
    </row>
    <row r="102" spans="1:9" x14ac:dyDescent="0.25">
      <c r="A102" s="77"/>
      <c r="B102" s="77"/>
      <c r="C102" s="77"/>
      <c r="D102" s="77"/>
      <c r="E102" s="90">
        <v>44575</v>
      </c>
      <c r="F102" s="90">
        <v>44940</v>
      </c>
      <c r="G102" s="82">
        <v>0</v>
      </c>
      <c r="H102" s="82">
        <v>28827.85</v>
      </c>
      <c r="I102" s="82">
        <v>28827.85</v>
      </c>
    </row>
    <row r="103" spans="1:9" x14ac:dyDescent="0.25">
      <c r="A103" s="77"/>
      <c r="B103" s="77"/>
      <c r="C103" s="77" t="s">
        <v>284</v>
      </c>
      <c r="D103" s="77" t="s">
        <v>285</v>
      </c>
      <c r="E103" s="90">
        <v>43748</v>
      </c>
      <c r="F103" s="90">
        <v>43839</v>
      </c>
      <c r="G103" s="82">
        <v>9648.75</v>
      </c>
      <c r="H103" s="82">
        <v>0</v>
      </c>
      <c r="I103" s="82">
        <v>9648.75</v>
      </c>
    </row>
    <row r="104" spans="1:9" x14ac:dyDescent="0.25">
      <c r="A104" s="77"/>
      <c r="B104" s="77"/>
      <c r="C104" s="77"/>
      <c r="D104" s="77"/>
      <c r="E104" s="77"/>
      <c r="F104" s="90">
        <v>43844</v>
      </c>
      <c r="G104" s="82">
        <v>11572.5</v>
      </c>
      <c r="H104" s="82">
        <v>0</v>
      </c>
      <c r="I104" s="82">
        <v>11572.5</v>
      </c>
    </row>
    <row r="105" spans="1:9" x14ac:dyDescent="0.25">
      <c r="A105" s="77"/>
      <c r="B105" s="77"/>
      <c r="C105" s="77"/>
      <c r="D105" s="77"/>
      <c r="E105" s="77"/>
      <c r="F105" s="90">
        <v>43922</v>
      </c>
      <c r="G105" s="82">
        <v>18217.5</v>
      </c>
      <c r="H105" s="82">
        <v>0</v>
      </c>
      <c r="I105" s="82">
        <v>18217.5</v>
      </c>
    </row>
    <row r="106" spans="1:9" x14ac:dyDescent="0.25">
      <c r="A106" s="77"/>
      <c r="B106" s="77"/>
      <c r="C106" s="77"/>
      <c r="D106" s="77"/>
      <c r="E106" s="77"/>
      <c r="F106" s="90">
        <v>43936</v>
      </c>
      <c r="G106" s="82">
        <v>10562.5</v>
      </c>
      <c r="H106" s="82">
        <v>0</v>
      </c>
      <c r="I106" s="82">
        <v>10562.5</v>
      </c>
    </row>
    <row r="107" spans="1:9" x14ac:dyDescent="0.25">
      <c r="A107" s="77"/>
      <c r="B107" s="77"/>
      <c r="C107" s="77"/>
      <c r="D107" s="77"/>
      <c r="E107" s="77"/>
      <c r="F107" s="90">
        <v>43979</v>
      </c>
      <c r="G107" s="82">
        <v>10410</v>
      </c>
      <c r="H107" s="82">
        <v>0</v>
      </c>
      <c r="I107" s="82">
        <v>10410</v>
      </c>
    </row>
    <row r="108" spans="1:9" x14ac:dyDescent="0.25">
      <c r="A108" s="77"/>
      <c r="B108" s="77"/>
      <c r="C108" s="77"/>
      <c r="D108" s="77"/>
      <c r="E108" s="77"/>
      <c r="F108" s="90">
        <v>43999</v>
      </c>
      <c r="G108" s="82">
        <v>6977.5</v>
      </c>
      <c r="H108" s="82">
        <v>0</v>
      </c>
      <c r="I108" s="82">
        <v>6977.5</v>
      </c>
    </row>
    <row r="109" spans="1:9" x14ac:dyDescent="0.25">
      <c r="A109" s="77"/>
      <c r="B109" s="77"/>
      <c r="C109" s="77"/>
      <c r="D109" s="77"/>
      <c r="E109" s="77"/>
      <c r="F109" s="90">
        <v>44039</v>
      </c>
      <c r="G109" s="82">
        <v>14165</v>
      </c>
      <c r="H109" s="82">
        <v>0</v>
      </c>
      <c r="I109" s="82">
        <v>14165</v>
      </c>
    </row>
    <row r="110" spans="1:9" x14ac:dyDescent="0.25">
      <c r="A110" s="77"/>
      <c r="B110" s="77"/>
      <c r="C110" s="77"/>
      <c r="D110" s="77"/>
      <c r="E110" s="77"/>
      <c r="F110" s="90">
        <v>44060</v>
      </c>
      <c r="G110" s="82">
        <v>10209.09</v>
      </c>
      <c r="H110" s="82">
        <v>0</v>
      </c>
      <c r="I110" s="82">
        <v>10209.09</v>
      </c>
    </row>
    <row r="111" spans="1:9" x14ac:dyDescent="0.25">
      <c r="A111" s="77"/>
      <c r="B111" s="77"/>
      <c r="C111" s="77"/>
      <c r="D111" s="77"/>
      <c r="E111" s="77"/>
      <c r="F111" s="90">
        <v>44117</v>
      </c>
      <c r="G111" s="82">
        <v>9643.06</v>
      </c>
      <c r="H111" s="82">
        <v>0</v>
      </c>
      <c r="I111" s="82">
        <v>9643.06</v>
      </c>
    </row>
    <row r="112" spans="1:9" x14ac:dyDescent="0.25">
      <c r="A112" s="77"/>
      <c r="B112" s="77"/>
      <c r="C112" s="77"/>
      <c r="D112" s="77"/>
      <c r="E112" s="77"/>
      <c r="F112" s="90">
        <v>44124</v>
      </c>
      <c r="G112" s="82">
        <v>9136.35</v>
      </c>
      <c r="H112" s="82">
        <v>0</v>
      </c>
      <c r="I112" s="82">
        <v>9136.35</v>
      </c>
    </row>
    <row r="113" spans="1:9" x14ac:dyDescent="0.25">
      <c r="A113" s="77"/>
      <c r="B113" s="77"/>
      <c r="C113" s="77"/>
      <c r="D113" s="77"/>
      <c r="E113" s="77"/>
      <c r="F113" s="90">
        <v>44183</v>
      </c>
      <c r="G113" s="82">
        <v>18981.190000000002</v>
      </c>
      <c r="H113" s="82">
        <v>0</v>
      </c>
      <c r="I113" s="82">
        <v>18981.190000000002</v>
      </c>
    </row>
    <row r="114" spans="1:9" x14ac:dyDescent="0.25">
      <c r="A114" s="77"/>
      <c r="B114" s="77"/>
      <c r="C114" s="77"/>
      <c r="D114" s="77"/>
      <c r="E114" s="77"/>
      <c r="F114" s="90">
        <v>44235</v>
      </c>
      <c r="G114" s="82">
        <v>9411.6200000000008</v>
      </c>
      <c r="H114" s="82">
        <v>0</v>
      </c>
      <c r="I114" s="82">
        <v>9411.6200000000008</v>
      </c>
    </row>
    <row r="115" spans="1:9" x14ac:dyDescent="0.25">
      <c r="A115" s="77"/>
      <c r="B115" s="77"/>
      <c r="C115" s="77"/>
      <c r="D115" s="77"/>
      <c r="E115" s="77"/>
      <c r="F115" s="90">
        <v>44291</v>
      </c>
      <c r="G115" s="82">
        <v>6923.17</v>
      </c>
      <c r="H115" s="82">
        <v>0</v>
      </c>
      <c r="I115" s="82">
        <v>6923.17</v>
      </c>
    </row>
    <row r="116" spans="1:9" x14ac:dyDescent="0.25">
      <c r="A116" s="77"/>
      <c r="B116" s="77"/>
      <c r="C116" s="77"/>
      <c r="D116" s="77"/>
      <c r="E116" s="77"/>
      <c r="F116" s="90">
        <v>44302</v>
      </c>
      <c r="G116" s="82">
        <v>5862.68</v>
      </c>
      <c r="H116" s="82">
        <v>0</v>
      </c>
      <c r="I116" s="82">
        <v>5862.68</v>
      </c>
    </row>
    <row r="117" spans="1:9" x14ac:dyDescent="0.25">
      <c r="A117" s="77"/>
      <c r="B117" s="77"/>
      <c r="C117" s="77"/>
      <c r="D117" s="77"/>
      <c r="E117" s="77"/>
      <c r="F117" s="90">
        <v>44341</v>
      </c>
      <c r="G117" s="82">
        <v>9891.91</v>
      </c>
      <c r="H117" s="82">
        <v>0</v>
      </c>
      <c r="I117" s="82">
        <v>9891.91</v>
      </c>
    </row>
    <row r="118" spans="1:9" x14ac:dyDescent="0.25">
      <c r="A118" s="77"/>
      <c r="B118" s="77"/>
      <c r="C118" s="77"/>
      <c r="D118" s="77"/>
      <c r="E118" s="77"/>
      <c r="F118" s="90">
        <v>44469</v>
      </c>
      <c r="G118" s="82">
        <v>25487.18</v>
      </c>
      <c r="H118" s="82">
        <v>0</v>
      </c>
      <c r="I118" s="82">
        <v>25487.18</v>
      </c>
    </row>
    <row r="119" spans="1:9" x14ac:dyDescent="0.25">
      <c r="A119" s="77"/>
      <c r="B119" s="77"/>
      <c r="C119" s="77"/>
      <c r="D119" s="77"/>
      <c r="E119" s="77"/>
      <c r="F119" s="90">
        <v>44844</v>
      </c>
      <c r="G119" s="82">
        <v>0</v>
      </c>
      <c r="H119" s="82">
        <v>22</v>
      </c>
      <c r="I119" s="82">
        <v>22</v>
      </c>
    </row>
    <row r="120" spans="1:9" x14ac:dyDescent="0.25">
      <c r="A120" s="77"/>
      <c r="B120" s="77"/>
      <c r="C120" s="77" t="s">
        <v>3044</v>
      </c>
      <c r="D120" s="77" t="s">
        <v>140</v>
      </c>
      <c r="E120" s="90">
        <v>44509</v>
      </c>
      <c r="F120" s="90">
        <v>44572</v>
      </c>
      <c r="G120" s="82">
        <v>3858.78</v>
      </c>
      <c r="H120" s="82">
        <v>0</v>
      </c>
      <c r="I120" s="82">
        <v>3858.78</v>
      </c>
    </row>
    <row r="121" spans="1:9" x14ac:dyDescent="0.25">
      <c r="A121" s="77"/>
      <c r="B121" s="77"/>
      <c r="C121" s="77" t="s">
        <v>2514</v>
      </c>
      <c r="D121" s="77" t="s">
        <v>2757</v>
      </c>
      <c r="E121" s="90">
        <v>44328</v>
      </c>
      <c r="F121" s="90">
        <v>44435</v>
      </c>
      <c r="G121" s="82">
        <v>9695.4500000000007</v>
      </c>
      <c r="H121" s="82">
        <v>0</v>
      </c>
      <c r="I121" s="82">
        <v>9695.4500000000007</v>
      </c>
    </row>
    <row r="122" spans="1:9" x14ac:dyDescent="0.25">
      <c r="A122" s="77"/>
      <c r="B122" s="77"/>
      <c r="C122" s="77" t="s">
        <v>418</v>
      </c>
      <c r="D122" s="77" t="s">
        <v>3138</v>
      </c>
      <c r="E122" s="90">
        <v>43934</v>
      </c>
      <c r="F122" s="90">
        <v>43945</v>
      </c>
      <c r="G122" s="82">
        <v>22159</v>
      </c>
      <c r="H122" s="82">
        <v>0</v>
      </c>
      <c r="I122" s="82">
        <v>22159</v>
      </c>
    </row>
    <row r="123" spans="1:9" x14ac:dyDescent="0.25">
      <c r="A123" s="77"/>
      <c r="B123" s="77"/>
      <c r="C123" s="77" t="s">
        <v>1552</v>
      </c>
      <c r="D123" s="77" t="s">
        <v>2658</v>
      </c>
      <c r="E123" s="90">
        <v>44363</v>
      </c>
      <c r="F123" s="90">
        <v>44438</v>
      </c>
      <c r="G123" s="82">
        <v>376.36</v>
      </c>
      <c r="H123" s="82">
        <v>0</v>
      </c>
      <c r="I123" s="82">
        <v>376.36</v>
      </c>
    </row>
    <row r="124" spans="1:9" x14ac:dyDescent="0.25">
      <c r="A124" s="77"/>
      <c r="B124" s="77"/>
      <c r="C124" s="77"/>
      <c r="D124" s="77"/>
      <c r="E124" s="77"/>
      <c r="F124" s="90">
        <v>44462</v>
      </c>
      <c r="G124" s="82">
        <v>358.62</v>
      </c>
      <c r="H124" s="82">
        <v>0</v>
      </c>
      <c r="I124" s="82">
        <v>358.62</v>
      </c>
    </row>
    <row r="125" spans="1:9" x14ac:dyDescent="0.25">
      <c r="A125" s="77"/>
      <c r="B125" s="77"/>
      <c r="C125" s="77"/>
      <c r="D125" s="77"/>
      <c r="E125" s="77"/>
      <c r="F125" s="90">
        <v>44635</v>
      </c>
      <c r="G125" s="82">
        <v>101.99</v>
      </c>
      <c r="H125" s="82">
        <v>0</v>
      </c>
      <c r="I125" s="82">
        <v>101.99</v>
      </c>
    </row>
    <row r="126" spans="1:9" x14ac:dyDescent="0.25">
      <c r="A126" s="77"/>
      <c r="B126" s="77"/>
      <c r="C126" s="77" t="s">
        <v>1451</v>
      </c>
      <c r="D126" s="77" t="s">
        <v>318</v>
      </c>
      <c r="E126" s="77"/>
      <c r="F126" s="77"/>
      <c r="G126" s="82">
        <v>2332.6</v>
      </c>
      <c r="H126" s="82">
        <v>0</v>
      </c>
      <c r="I126" s="82">
        <v>2332.6</v>
      </c>
    </row>
    <row r="127" spans="1:9" x14ac:dyDescent="0.25">
      <c r="A127" s="77"/>
      <c r="B127" s="77"/>
      <c r="C127" s="77"/>
      <c r="D127" s="77" t="s">
        <v>1445</v>
      </c>
      <c r="E127" s="90">
        <v>44306</v>
      </c>
      <c r="F127" s="90">
        <v>44354</v>
      </c>
      <c r="G127" s="82">
        <v>3219.62</v>
      </c>
      <c r="H127" s="82">
        <v>0</v>
      </c>
      <c r="I127" s="82">
        <v>3219.62</v>
      </c>
    </row>
    <row r="128" spans="1:9" x14ac:dyDescent="0.25">
      <c r="A128" s="77"/>
      <c r="B128" s="77"/>
      <c r="C128" s="77" t="s">
        <v>492</v>
      </c>
      <c r="D128" s="77" t="s">
        <v>140</v>
      </c>
      <c r="E128" s="90">
        <v>43770</v>
      </c>
      <c r="F128" s="90">
        <v>43864</v>
      </c>
      <c r="G128" s="82">
        <v>20720.61</v>
      </c>
      <c r="H128" s="82">
        <v>0</v>
      </c>
      <c r="I128" s="82">
        <v>20720.61</v>
      </c>
    </row>
    <row r="129" spans="1:9" x14ac:dyDescent="0.25">
      <c r="A129" s="77"/>
      <c r="B129" s="77"/>
      <c r="C129" s="77"/>
      <c r="D129" s="77"/>
      <c r="E129" s="90">
        <v>44181</v>
      </c>
      <c r="F129" s="90">
        <v>44302</v>
      </c>
      <c r="G129" s="82">
        <v>39663.86</v>
      </c>
      <c r="H129" s="82">
        <v>0</v>
      </c>
      <c r="I129" s="82">
        <v>39663.86</v>
      </c>
    </row>
    <row r="130" spans="1:9" x14ac:dyDescent="0.25">
      <c r="A130" s="77"/>
      <c r="B130" s="77"/>
      <c r="C130" s="77" t="s">
        <v>1077</v>
      </c>
      <c r="D130" s="77" t="s">
        <v>1078</v>
      </c>
      <c r="E130" s="90">
        <v>44168</v>
      </c>
      <c r="F130" s="90">
        <v>44299</v>
      </c>
      <c r="G130" s="82">
        <v>45825.82</v>
      </c>
      <c r="H130" s="82">
        <v>0</v>
      </c>
      <c r="I130" s="82">
        <v>45825.82</v>
      </c>
    </row>
    <row r="131" spans="1:9" x14ac:dyDescent="0.25">
      <c r="A131" s="77"/>
      <c r="B131" s="77"/>
      <c r="C131" s="77" t="s">
        <v>785</v>
      </c>
      <c r="D131" s="77" t="s">
        <v>2748</v>
      </c>
      <c r="E131" s="90">
        <v>44237</v>
      </c>
      <c r="F131" s="90">
        <v>44249</v>
      </c>
      <c r="G131" s="82">
        <v>3328.8</v>
      </c>
      <c r="H131" s="82">
        <v>0</v>
      </c>
      <c r="I131" s="82">
        <v>3328.8</v>
      </c>
    </row>
    <row r="132" spans="1:9" x14ac:dyDescent="0.25">
      <c r="A132" s="77"/>
      <c r="B132" s="77"/>
      <c r="C132" s="77"/>
      <c r="D132" s="77"/>
      <c r="E132" s="77"/>
      <c r="F132" s="90">
        <v>44448</v>
      </c>
      <c r="G132" s="82">
        <v>394.2</v>
      </c>
      <c r="H132" s="82">
        <v>0</v>
      </c>
      <c r="I132" s="82">
        <v>394.2</v>
      </c>
    </row>
    <row r="133" spans="1:9" x14ac:dyDescent="0.25">
      <c r="A133" s="77"/>
      <c r="B133" s="77"/>
      <c r="C133" s="77" t="s">
        <v>591</v>
      </c>
      <c r="D133" s="77" t="s">
        <v>1231</v>
      </c>
      <c r="E133" s="90">
        <v>43980</v>
      </c>
      <c r="F133" s="90">
        <v>44117</v>
      </c>
      <c r="G133" s="82">
        <v>2800</v>
      </c>
      <c r="H133" s="82">
        <v>0</v>
      </c>
      <c r="I133" s="82">
        <v>2800</v>
      </c>
    </row>
    <row r="134" spans="1:9" x14ac:dyDescent="0.25">
      <c r="A134" s="77"/>
      <c r="B134" s="77"/>
      <c r="C134" s="77"/>
      <c r="D134" s="77" t="s">
        <v>1232</v>
      </c>
      <c r="E134" s="90">
        <v>44131</v>
      </c>
      <c r="F134" s="90">
        <v>44231</v>
      </c>
      <c r="G134" s="82">
        <v>6950</v>
      </c>
      <c r="H134" s="82">
        <v>0</v>
      </c>
      <c r="I134" s="82">
        <v>6950</v>
      </c>
    </row>
    <row r="135" spans="1:9" x14ac:dyDescent="0.25">
      <c r="A135" s="77"/>
      <c r="B135" s="77"/>
      <c r="C135" s="77"/>
      <c r="D135" s="77"/>
      <c r="E135" s="77"/>
      <c r="F135" s="90">
        <v>44942</v>
      </c>
      <c r="G135" s="82">
        <v>0</v>
      </c>
      <c r="H135" s="82">
        <v>4850</v>
      </c>
      <c r="I135" s="82">
        <v>4850</v>
      </c>
    </row>
    <row r="136" spans="1:9" x14ac:dyDescent="0.25">
      <c r="A136" s="77"/>
      <c r="B136" s="77"/>
      <c r="C136" s="77"/>
      <c r="D136" s="77"/>
      <c r="E136" s="90">
        <v>44223</v>
      </c>
      <c r="F136" s="90">
        <v>44277</v>
      </c>
      <c r="G136" s="82">
        <v>6950</v>
      </c>
      <c r="H136" s="82">
        <v>0</v>
      </c>
      <c r="I136" s="82">
        <v>6950</v>
      </c>
    </row>
    <row r="137" spans="1:9" x14ac:dyDescent="0.25">
      <c r="A137" s="77"/>
      <c r="B137" s="77"/>
      <c r="C137" s="77"/>
      <c r="D137" s="77"/>
      <c r="E137" s="77"/>
      <c r="F137" s="90">
        <v>44953</v>
      </c>
      <c r="G137" s="82">
        <v>0</v>
      </c>
      <c r="H137" s="82">
        <v>500</v>
      </c>
      <c r="I137" s="82">
        <v>500</v>
      </c>
    </row>
    <row r="138" spans="1:9" x14ac:dyDescent="0.25">
      <c r="A138" s="77"/>
      <c r="B138" s="77"/>
      <c r="C138" s="77"/>
      <c r="D138" s="77"/>
      <c r="E138" s="90">
        <v>44274</v>
      </c>
      <c r="F138" s="90">
        <v>44302</v>
      </c>
      <c r="G138" s="82">
        <v>4750</v>
      </c>
      <c r="H138" s="82">
        <v>0</v>
      </c>
      <c r="I138" s="82">
        <v>4750</v>
      </c>
    </row>
    <row r="139" spans="1:9" x14ac:dyDescent="0.25">
      <c r="A139" s="77"/>
      <c r="B139" s="77"/>
      <c r="C139" s="77"/>
      <c r="D139" s="77"/>
      <c r="E139" s="77"/>
      <c r="F139" s="90">
        <v>45004</v>
      </c>
      <c r="G139" s="82">
        <v>0</v>
      </c>
      <c r="H139" s="82">
        <v>2200</v>
      </c>
      <c r="I139" s="82">
        <v>2200</v>
      </c>
    </row>
    <row r="140" spans="1:9" x14ac:dyDescent="0.25">
      <c r="A140" s="77"/>
      <c r="B140" s="77"/>
      <c r="C140" s="77"/>
      <c r="D140" s="77"/>
      <c r="E140" s="90">
        <v>44322</v>
      </c>
      <c r="F140" s="90">
        <v>44341</v>
      </c>
      <c r="G140" s="82">
        <v>3050</v>
      </c>
      <c r="H140" s="82">
        <v>0</v>
      </c>
      <c r="I140" s="82">
        <v>3050</v>
      </c>
    </row>
    <row r="141" spans="1:9" x14ac:dyDescent="0.25">
      <c r="A141" s="77"/>
      <c r="B141" s="77"/>
      <c r="C141" s="77"/>
      <c r="D141" s="77"/>
      <c r="E141" s="77"/>
      <c r="F141" s="90">
        <v>44447</v>
      </c>
      <c r="G141" s="82">
        <v>2200</v>
      </c>
      <c r="H141" s="82">
        <v>0</v>
      </c>
      <c r="I141" s="82">
        <v>2200</v>
      </c>
    </row>
    <row r="142" spans="1:9" x14ac:dyDescent="0.25">
      <c r="A142" s="77"/>
      <c r="B142" s="77"/>
      <c r="C142" s="77"/>
      <c r="D142" s="77"/>
      <c r="E142" s="77"/>
      <c r="F142" s="90">
        <v>45052</v>
      </c>
      <c r="G142" s="82">
        <v>0</v>
      </c>
      <c r="H142" s="82">
        <v>2300</v>
      </c>
      <c r="I142" s="82">
        <v>2300</v>
      </c>
    </row>
    <row r="143" spans="1:9" x14ac:dyDescent="0.25">
      <c r="A143" s="77"/>
      <c r="B143" s="77"/>
      <c r="C143" s="77"/>
      <c r="D143" s="77"/>
      <c r="E143" s="90">
        <v>44354</v>
      </c>
      <c r="F143" s="90">
        <v>45084</v>
      </c>
      <c r="G143" s="82">
        <v>425</v>
      </c>
      <c r="H143" s="82">
        <v>0</v>
      </c>
      <c r="I143" s="82">
        <v>425</v>
      </c>
    </row>
    <row r="144" spans="1:9" x14ac:dyDescent="0.25">
      <c r="A144" s="77"/>
      <c r="B144" s="77"/>
      <c r="C144" s="77"/>
      <c r="D144" s="77"/>
      <c r="E144" s="90">
        <v>44418</v>
      </c>
      <c r="F144" s="90">
        <v>44469</v>
      </c>
      <c r="G144" s="82">
        <v>2200</v>
      </c>
      <c r="H144" s="82">
        <v>0</v>
      </c>
      <c r="I144" s="82">
        <v>2200</v>
      </c>
    </row>
    <row r="145" spans="1:9" x14ac:dyDescent="0.25">
      <c r="A145" s="77"/>
      <c r="B145" s="77"/>
      <c r="C145" s="77"/>
      <c r="D145" s="77"/>
      <c r="E145" s="77"/>
      <c r="F145" s="90">
        <v>45148</v>
      </c>
      <c r="G145" s="82">
        <v>0</v>
      </c>
      <c r="H145" s="82">
        <v>400</v>
      </c>
      <c r="I145" s="82">
        <v>400</v>
      </c>
    </row>
    <row r="146" spans="1:9" x14ac:dyDescent="0.25">
      <c r="A146" s="77"/>
      <c r="B146" s="77"/>
      <c r="C146" s="77" t="s">
        <v>892</v>
      </c>
      <c r="D146" s="77" t="s">
        <v>318</v>
      </c>
      <c r="E146" s="77"/>
      <c r="F146" s="77"/>
      <c r="G146" s="82">
        <v>2840500.0000000005</v>
      </c>
      <c r="H146" s="82">
        <v>149499.99999999953</v>
      </c>
      <c r="I146" s="82">
        <v>2990000</v>
      </c>
    </row>
    <row r="147" spans="1:9" x14ac:dyDescent="0.25">
      <c r="A147" s="77"/>
      <c r="B147" s="77"/>
      <c r="C147" s="77" t="s">
        <v>380</v>
      </c>
      <c r="D147" s="77" t="s">
        <v>351</v>
      </c>
      <c r="E147" s="90">
        <v>43277</v>
      </c>
      <c r="F147" s="90">
        <v>43385</v>
      </c>
      <c r="G147" s="82">
        <v>2672</v>
      </c>
      <c r="H147" s="82">
        <v>0</v>
      </c>
      <c r="I147" s="82">
        <v>2672</v>
      </c>
    </row>
    <row r="148" spans="1:9" x14ac:dyDescent="0.25">
      <c r="A148" s="77"/>
      <c r="B148" s="77"/>
      <c r="C148" s="77"/>
      <c r="D148" s="77"/>
      <c r="E148" s="77"/>
      <c r="F148" s="90">
        <v>43577</v>
      </c>
      <c r="G148" s="82">
        <v>2672</v>
      </c>
      <c r="H148" s="82">
        <v>0</v>
      </c>
      <c r="I148" s="82">
        <v>2672</v>
      </c>
    </row>
    <row r="149" spans="1:9" x14ac:dyDescent="0.25">
      <c r="A149" s="77"/>
      <c r="B149" s="77"/>
      <c r="C149" s="77"/>
      <c r="D149" s="77"/>
      <c r="E149" s="77"/>
      <c r="F149" s="90">
        <v>43748</v>
      </c>
      <c r="G149" s="82">
        <v>21376</v>
      </c>
      <c r="H149" s="82">
        <v>0</v>
      </c>
      <c r="I149" s="82">
        <v>21376</v>
      </c>
    </row>
    <row r="150" spans="1:9" x14ac:dyDescent="0.25">
      <c r="A150" s="77"/>
      <c r="B150" s="77"/>
      <c r="C150" s="77"/>
      <c r="D150" s="77"/>
      <c r="E150" s="77"/>
      <c r="F150" s="90">
        <v>43938</v>
      </c>
      <c r="G150" s="82">
        <v>7481.6</v>
      </c>
      <c r="H150" s="82">
        <v>0</v>
      </c>
      <c r="I150" s="82">
        <v>7481.6</v>
      </c>
    </row>
    <row r="151" spans="1:9" x14ac:dyDescent="0.25">
      <c r="A151" s="77"/>
      <c r="B151" s="77"/>
      <c r="C151" s="77"/>
      <c r="D151" s="77"/>
      <c r="E151" s="77"/>
      <c r="F151" s="90">
        <v>44004</v>
      </c>
      <c r="G151" s="82">
        <v>45958.400000000001</v>
      </c>
      <c r="H151" s="82">
        <v>0</v>
      </c>
      <c r="I151" s="82">
        <v>45958.400000000001</v>
      </c>
    </row>
    <row r="152" spans="1:9" x14ac:dyDescent="0.25">
      <c r="A152" s="77"/>
      <c r="B152" s="77"/>
      <c r="C152" s="77"/>
      <c r="D152" s="77"/>
      <c r="E152" s="77"/>
      <c r="F152" s="90">
        <v>44061</v>
      </c>
      <c r="G152" s="82">
        <v>20770</v>
      </c>
      <c r="H152" s="82">
        <v>0</v>
      </c>
      <c r="I152" s="82">
        <v>20770</v>
      </c>
    </row>
    <row r="153" spans="1:9" x14ac:dyDescent="0.25">
      <c r="A153" s="77"/>
      <c r="B153" s="77"/>
      <c r="C153" s="77"/>
      <c r="D153" s="77"/>
      <c r="E153" s="77"/>
      <c r="F153" s="90">
        <v>44117</v>
      </c>
      <c r="G153" s="82">
        <v>2338</v>
      </c>
      <c r="H153" s="82">
        <v>0</v>
      </c>
      <c r="I153" s="82">
        <v>2338</v>
      </c>
    </row>
    <row r="154" spans="1:9" x14ac:dyDescent="0.25">
      <c r="A154" s="77"/>
      <c r="B154" s="77"/>
      <c r="C154" s="77"/>
      <c r="D154" s="77"/>
      <c r="E154" s="77"/>
      <c r="F154" s="90">
        <v>44125</v>
      </c>
      <c r="G154" s="82">
        <v>2672</v>
      </c>
      <c r="H154" s="82">
        <v>0</v>
      </c>
      <c r="I154" s="82">
        <v>2672</v>
      </c>
    </row>
    <row r="155" spans="1:9" x14ac:dyDescent="0.25">
      <c r="A155" s="77"/>
      <c r="B155" s="77"/>
      <c r="C155" s="77"/>
      <c r="D155" s="77"/>
      <c r="E155" s="77"/>
      <c r="F155" s="90">
        <v>44232</v>
      </c>
      <c r="G155" s="82">
        <v>3340</v>
      </c>
      <c r="H155" s="82">
        <v>0</v>
      </c>
      <c r="I155" s="82">
        <v>3340</v>
      </c>
    </row>
    <row r="156" spans="1:9" x14ac:dyDescent="0.25">
      <c r="A156" s="77"/>
      <c r="B156" s="77"/>
      <c r="C156" s="77"/>
      <c r="D156" s="77"/>
      <c r="E156" s="77"/>
      <c r="F156" s="90">
        <v>44942</v>
      </c>
      <c r="G156" s="82">
        <v>0</v>
      </c>
      <c r="H156" s="82">
        <v>27286</v>
      </c>
      <c r="I156" s="82">
        <v>27286</v>
      </c>
    </row>
    <row r="157" spans="1:9" x14ac:dyDescent="0.25">
      <c r="A157" s="77"/>
      <c r="B157" s="77"/>
      <c r="C157" s="77"/>
      <c r="D157" s="77"/>
      <c r="E157" s="77"/>
      <c r="F157" s="90">
        <v>44586</v>
      </c>
      <c r="G157" s="82">
        <v>11356</v>
      </c>
      <c r="H157" s="82">
        <v>0</v>
      </c>
      <c r="I157" s="82">
        <v>11356</v>
      </c>
    </row>
    <row r="158" spans="1:9" x14ac:dyDescent="0.25">
      <c r="A158" s="77"/>
      <c r="B158" s="77"/>
      <c r="C158" s="77"/>
      <c r="D158" s="77"/>
      <c r="E158" s="77"/>
      <c r="F158" s="90">
        <v>44587</v>
      </c>
      <c r="G158" s="82">
        <v>5678</v>
      </c>
      <c r="H158" s="82">
        <v>0</v>
      </c>
      <c r="I158" s="82">
        <v>5678</v>
      </c>
    </row>
    <row r="159" spans="1:9" x14ac:dyDescent="0.25">
      <c r="A159" s="77"/>
      <c r="B159" s="77"/>
      <c r="C159" s="77" t="s">
        <v>1456</v>
      </c>
      <c r="D159" s="77" t="s">
        <v>1454</v>
      </c>
      <c r="E159" s="90">
        <v>44168</v>
      </c>
      <c r="F159" s="90">
        <v>44237</v>
      </c>
      <c r="G159" s="82">
        <v>1351.5</v>
      </c>
      <c r="H159" s="82">
        <v>0</v>
      </c>
      <c r="I159" s="82">
        <v>1351.5</v>
      </c>
    </row>
    <row r="160" spans="1:9" x14ac:dyDescent="0.25">
      <c r="A160" s="77"/>
      <c r="B160" s="77"/>
      <c r="C160" s="77" t="s">
        <v>1098</v>
      </c>
      <c r="D160" s="77" t="s">
        <v>1099</v>
      </c>
      <c r="E160" s="90">
        <v>44109</v>
      </c>
      <c r="F160" s="90">
        <v>44123</v>
      </c>
      <c r="G160" s="82">
        <v>301.67</v>
      </c>
      <c r="H160" s="82">
        <v>0</v>
      </c>
      <c r="I160" s="82">
        <v>301.67</v>
      </c>
    </row>
    <row r="161" spans="1:9" x14ac:dyDescent="0.25">
      <c r="A161" s="77"/>
      <c r="B161" s="77"/>
      <c r="C161" s="77" t="s">
        <v>468</v>
      </c>
      <c r="D161" s="77" t="s">
        <v>469</v>
      </c>
      <c r="E161" s="90">
        <v>44133</v>
      </c>
      <c r="F161" s="90">
        <v>44279</v>
      </c>
      <c r="G161" s="82">
        <v>8640</v>
      </c>
      <c r="H161" s="82">
        <v>0</v>
      </c>
      <c r="I161" s="82">
        <v>8640</v>
      </c>
    </row>
    <row r="162" spans="1:9" x14ac:dyDescent="0.25">
      <c r="A162" s="77"/>
      <c r="B162" s="77"/>
      <c r="C162" s="77"/>
      <c r="D162" s="77"/>
      <c r="E162" s="77"/>
      <c r="F162" s="90">
        <v>44305</v>
      </c>
      <c r="G162" s="82">
        <v>8352</v>
      </c>
      <c r="H162" s="82">
        <v>0</v>
      </c>
      <c r="I162" s="82">
        <v>8352</v>
      </c>
    </row>
    <row r="163" spans="1:9" x14ac:dyDescent="0.25">
      <c r="A163" s="77"/>
      <c r="B163" s="77"/>
      <c r="C163" s="77"/>
      <c r="D163" s="77"/>
      <c r="E163" s="77"/>
      <c r="F163" s="90">
        <v>44306</v>
      </c>
      <c r="G163" s="82">
        <v>6624</v>
      </c>
      <c r="H163" s="82">
        <v>0</v>
      </c>
      <c r="I163" s="82">
        <v>6624</v>
      </c>
    </row>
    <row r="164" spans="1:9" x14ac:dyDescent="0.25">
      <c r="A164" s="77"/>
      <c r="B164" s="77"/>
      <c r="C164" s="77"/>
      <c r="D164" s="77"/>
      <c r="E164" s="77"/>
      <c r="F164" s="90">
        <v>44356</v>
      </c>
      <c r="G164" s="82">
        <v>6336</v>
      </c>
      <c r="H164" s="82">
        <v>0</v>
      </c>
      <c r="I164" s="82">
        <v>6336</v>
      </c>
    </row>
    <row r="165" spans="1:9" x14ac:dyDescent="0.25">
      <c r="A165" s="77"/>
      <c r="B165" s="77"/>
      <c r="C165" s="77"/>
      <c r="D165" s="77"/>
      <c r="E165" s="77"/>
      <c r="F165" s="90">
        <v>44370</v>
      </c>
      <c r="G165" s="82">
        <v>2880</v>
      </c>
      <c r="H165" s="82">
        <v>0</v>
      </c>
      <c r="I165" s="82">
        <v>2880</v>
      </c>
    </row>
    <row r="166" spans="1:9" x14ac:dyDescent="0.25">
      <c r="A166" s="77"/>
      <c r="B166" s="77"/>
      <c r="C166" s="77"/>
      <c r="D166" s="77"/>
      <c r="E166" s="77"/>
      <c r="F166" s="90">
        <v>44448</v>
      </c>
      <c r="G166" s="82">
        <v>3168</v>
      </c>
      <c r="H166" s="82">
        <v>0</v>
      </c>
      <c r="I166" s="82">
        <v>3168</v>
      </c>
    </row>
    <row r="167" spans="1:9" x14ac:dyDescent="0.25">
      <c r="A167" s="77"/>
      <c r="B167" s="77"/>
      <c r="C167" s="77"/>
      <c r="D167" s="77"/>
      <c r="E167" s="77"/>
      <c r="F167" s="90">
        <v>44461</v>
      </c>
      <c r="G167" s="82">
        <v>11520</v>
      </c>
      <c r="H167" s="82">
        <v>0</v>
      </c>
      <c r="I167" s="82">
        <v>11520</v>
      </c>
    </row>
    <row r="168" spans="1:9" x14ac:dyDescent="0.25">
      <c r="A168" s="77"/>
      <c r="B168" s="77"/>
      <c r="C168" s="77"/>
      <c r="D168" s="77"/>
      <c r="E168" s="77"/>
      <c r="F168" s="90">
        <v>44491</v>
      </c>
      <c r="G168" s="82">
        <v>6480</v>
      </c>
      <c r="H168" s="82">
        <v>0</v>
      </c>
      <c r="I168" s="82">
        <v>6480</v>
      </c>
    </row>
    <row r="169" spans="1:9" x14ac:dyDescent="0.25">
      <c r="A169" s="77"/>
      <c r="B169" s="77"/>
      <c r="C169" s="77"/>
      <c r="D169" s="77"/>
      <c r="E169" s="77"/>
      <c r="F169" s="90">
        <v>44531</v>
      </c>
      <c r="G169" s="82">
        <v>5760</v>
      </c>
      <c r="H169" s="82">
        <v>0</v>
      </c>
      <c r="I169" s="82">
        <v>5760</v>
      </c>
    </row>
    <row r="170" spans="1:9" x14ac:dyDescent="0.25">
      <c r="A170" s="77"/>
      <c r="B170" s="77"/>
      <c r="C170" s="77"/>
      <c r="D170" s="77"/>
      <c r="E170" s="77"/>
      <c r="F170" s="90">
        <v>45849</v>
      </c>
      <c r="G170" s="82">
        <v>0</v>
      </c>
      <c r="H170" s="82">
        <v>24768</v>
      </c>
      <c r="I170" s="82">
        <v>24768</v>
      </c>
    </row>
    <row r="171" spans="1:9" x14ac:dyDescent="0.25">
      <c r="A171" s="77"/>
      <c r="B171" s="77"/>
      <c r="C171" s="77"/>
      <c r="D171" s="77"/>
      <c r="E171" s="77"/>
      <c r="F171" s="90">
        <v>44550</v>
      </c>
      <c r="G171" s="82">
        <v>6048</v>
      </c>
      <c r="H171" s="82">
        <v>0</v>
      </c>
      <c r="I171" s="82">
        <v>6048</v>
      </c>
    </row>
    <row r="172" spans="1:9" x14ac:dyDescent="0.25">
      <c r="A172" s="77"/>
      <c r="B172" s="77"/>
      <c r="C172" s="77"/>
      <c r="D172" s="77"/>
      <c r="E172" s="77"/>
      <c r="F172" s="90">
        <v>44573</v>
      </c>
      <c r="G172" s="82">
        <v>3024</v>
      </c>
      <c r="H172" s="82">
        <v>0</v>
      </c>
      <c r="I172" s="82">
        <v>3024</v>
      </c>
    </row>
    <row r="173" spans="1:9" x14ac:dyDescent="0.25">
      <c r="A173" s="77"/>
      <c r="B173" s="77"/>
      <c r="C173" s="77" t="s">
        <v>1366</v>
      </c>
      <c r="D173" s="77" t="s">
        <v>1365</v>
      </c>
      <c r="E173" s="90">
        <v>44124</v>
      </c>
      <c r="F173" s="90">
        <v>44132</v>
      </c>
      <c r="G173" s="82">
        <v>318.12</v>
      </c>
      <c r="H173" s="82">
        <v>0</v>
      </c>
      <c r="I173" s="82">
        <v>318.12</v>
      </c>
    </row>
    <row r="174" spans="1:9" x14ac:dyDescent="0.25">
      <c r="A174" s="77"/>
      <c r="B174" s="77"/>
      <c r="C174" s="77"/>
      <c r="D174" s="77"/>
      <c r="E174" s="90">
        <v>44210</v>
      </c>
      <c r="F174" s="90">
        <v>44351</v>
      </c>
      <c r="G174" s="82">
        <v>466.62</v>
      </c>
      <c r="H174" s="82">
        <v>0</v>
      </c>
      <c r="I174" s="82">
        <v>466.62</v>
      </c>
    </row>
    <row r="175" spans="1:9" x14ac:dyDescent="0.25">
      <c r="A175" s="77"/>
      <c r="B175" s="77"/>
      <c r="C175" s="77"/>
      <c r="D175" s="77" t="s">
        <v>1530</v>
      </c>
      <c r="E175" s="90">
        <v>44168</v>
      </c>
      <c r="F175" s="90">
        <v>44173</v>
      </c>
      <c r="G175" s="82">
        <v>484.13</v>
      </c>
      <c r="H175" s="82">
        <v>0</v>
      </c>
      <c r="I175" s="82">
        <v>484.13</v>
      </c>
    </row>
    <row r="176" spans="1:9" x14ac:dyDescent="0.25">
      <c r="A176" s="77"/>
      <c r="B176" s="77"/>
      <c r="C176" s="77"/>
      <c r="D176" s="77"/>
      <c r="E176" s="90">
        <v>44173</v>
      </c>
      <c r="F176" s="90">
        <v>44175</v>
      </c>
      <c r="G176" s="82">
        <v>484.13</v>
      </c>
      <c r="H176" s="82">
        <v>0</v>
      </c>
      <c r="I176" s="82">
        <v>484.13</v>
      </c>
    </row>
    <row r="177" spans="1:9" x14ac:dyDescent="0.25">
      <c r="A177" s="77"/>
      <c r="B177" s="77"/>
      <c r="C177" s="77"/>
      <c r="D177" s="77"/>
      <c r="E177" s="90">
        <v>44204</v>
      </c>
      <c r="F177" s="90">
        <v>44208</v>
      </c>
      <c r="G177" s="82">
        <v>795.26</v>
      </c>
      <c r="H177" s="82">
        <v>0</v>
      </c>
      <c r="I177" s="82">
        <v>795.26</v>
      </c>
    </row>
    <row r="178" spans="1:9" x14ac:dyDescent="0.25">
      <c r="A178" s="77"/>
      <c r="B178" s="77"/>
      <c r="C178" s="77"/>
      <c r="D178" s="77" t="s">
        <v>2778</v>
      </c>
      <c r="E178" s="90">
        <v>44390</v>
      </c>
      <c r="F178" s="90">
        <v>44399</v>
      </c>
      <c r="G178" s="82">
        <v>918.52</v>
      </c>
      <c r="H178" s="82">
        <v>0</v>
      </c>
      <c r="I178" s="82">
        <v>918.52</v>
      </c>
    </row>
    <row r="179" spans="1:9" x14ac:dyDescent="0.25">
      <c r="A179" s="77"/>
      <c r="B179" s="77"/>
      <c r="C179" s="77"/>
      <c r="D179" s="77" t="s">
        <v>2747</v>
      </c>
      <c r="E179" s="90">
        <v>44386</v>
      </c>
      <c r="F179" s="90">
        <v>44389</v>
      </c>
      <c r="G179" s="82">
        <v>0</v>
      </c>
      <c r="H179" s="82">
        <v>0</v>
      </c>
      <c r="I179" s="82">
        <v>0</v>
      </c>
    </row>
    <row r="180" spans="1:9" x14ac:dyDescent="0.25">
      <c r="A180" s="77"/>
      <c r="B180" s="77" t="s">
        <v>1043</v>
      </c>
      <c r="C180" s="77" t="s">
        <v>468</v>
      </c>
      <c r="D180" s="77" t="s">
        <v>469</v>
      </c>
      <c r="E180" s="90">
        <v>43836</v>
      </c>
      <c r="F180" s="90">
        <v>45118</v>
      </c>
      <c r="G180" s="82">
        <v>0</v>
      </c>
      <c r="H180" s="82">
        <v>1200</v>
      </c>
      <c r="I180" s="82">
        <v>1200</v>
      </c>
    </row>
    <row r="181" spans="1:9" x14ac:dyDescent="0.25">
      <c r="A181" s="77"/>
      <c r="B181" s="77" t="s">
        <v>316</v>
      </c>
      <c r="C181" s="77" t="s">
        <v>1609</v>
      </c>
      <c r="D181" s="77" t="s">
        <v>3138</v>
      </c>
      <c r="E181" s="90">
        <v>44202</v>
      </c>
      <c r="F181" s="90">
        <v>44216</v>
      </c>
      <c r="G181" s="82">
        <v>1290</v>
      </c>
      <c r="H181" s="82">
        <v>0</v>
      </c>
      <c r="I181" s="82">
        <v>1290</v>
      </c>
    </row>
    <row r="182" spans="1:9" x14ac:dyDescent="0.25">
      <c r="A182" s="77"/>
      <c r="B182" s="77"/>
      <c r="C182" s="77" t="s">
        <v>591</v>
      </c>
      <c r="D182" s="77" t="s">
        <v>1230</v>
      </c>
      <c r="E182" s="90">
        <v>43934</v>
      </c>
      <c r="F182" s="90">
        <v>43950</v>
      </c>
      <c r="G182" s="82">
        <v>800</v>
      </c>
      <c r="H182" s="82">
        <v>0</v>
      </c>
      <c r="I182" s="82">
        <v>800</v>
      </c>
    </row>
    <row r="183" spans="1:9" x14ac:dyDescent="0.25">
      <c r="A183" s="77"/>
      <c r="B183" s="77"/>
      <c r="C183" s="77" t="s">
        <v>395</v>
      </c>
      <c r="D183" s="77" t="s">
        <v>351</v>
      </c>
      <c r="E183" s="90">
        <v>43282</v>
      </c>
      <c r="F183" s="90">
        <v>44118</v>
      </c>
      <c r="G183" s="82">
        <v>2375</v>
      </c>
      <c r="H183" s="82">
        <v>0</v>
      </c>
      <c r="I183" s="82">
        <v>2375</v>
      </c>
    </row>
    <row r="184" spans="1:9" x14ac:dyDescent="0.25">
      <c r="A184" s="77"/>
      <c r="B184" s="77"/>
      <c r="C184" s="77"/>
      <c r="D184" s="77"/>
      <c r="E184" s="77"/>
      <c r="F184" s="90">
        <v>44232</v>
      </c>
      <c r="G184" s="82">
        <v>1425</v>
      </c>
      <c r="H184" s="82">
        <v>0</v>
      </c>
      <c r="I184" s="82">
        <v>1425</v>
      </c>
    </row>
    <row r="185" spans="1:9" x14ac:dyDescent="0.25">
      <c r="A185" s="77"/>
      <c r="B185" s="77"/>
      <c r="C185" s="77"/>
      <c r="D185" s="77"/>
      <c r="E185" s="77"/>
      <c r="F185" s="90">
        <v>44279</v>
      </c>
      <c r="G185" s="82">
        <v>950</v>
      </c>
      <c r="H185" s="82">
        <v>0</v>
      </c>
      <c r="I185" s="82">
        <v>950</v>
      </c>
    </row>
    <row r="186" spans="1:9" x14ac:dyDescent="0.25">
      <c r="A186" s="77"/>
      <c r="B186" s="77"/>
      <c r="C186" s="77" t="s">
        <v>468</v>
      </c>
      <c r="D186" s="77" t="s">
        <v>469</v>
      </c>
      <c r="E186" s="90">
        <v>43868</v>
      </c>
      <c r="F186" s="90">
        <v>43977</v>
      </c>
      <c r="G186" s="82">
        <v>6185</v>
      </c>
      <c r="H186" s="82">
        <v>0</v>
      </c>
      <c r="I186" s="82">
        <v>6185</v>
      </c>
    </row>
    <row r="187" spans="1:9" x14ac:dyDescent="0.25">
      <c r="A187" s="77"/>
      <c r="B187" s="77"/>
      <c r="C187" s="77"/>
      <c r="D187" s="77"/>
      <c r="E187" s="77"/>
      <c r="F187" s="90">
        <v>44118</v>
      </c>
      <c r="G187" s="82">
        <v>2065</v>
      </c>
      <c r="H187" s="82">
        <v>0</v>
      </c>
      <c r="I187" s="82">
        <v>2065</v>
      </c>
    </row>
    <row r="188" spans="1:9" x14ac:dyDescent="0.25">
      <c r="A188" s="77"/>
      <c r="B188" s="77"/>
      <c r="C188" s="77" t="s">
        <v>321</v>
      </c>
      <c r="D188" s="77" t="s">
        <v>318</v>
      </c>
      <c r="E188" s="77"/>
      <c r="F188" s="77"/>
      <c r="G188" s="82">
        <v>101079.99</v>
      </c>
      <c r="H188" s="82">
        <v>5320</v>
      </c>
      <c r="I188" s="82">
        <v>106399.99</v>
      </c>
    </row>
    <row r="189" spans="1:9" x14ac:dyDescent="0.25">
      <c r="A189" s="77"/>
      <c r="B189" s="77" t="s">
        <v>238</v>
      </c>
      <c r="C189" s="77" t="s">
        <v>472</v>
      </c>
      <c r="D189" s="77" t="s">
        <v>473</v>
      </c>
      <c r="E189" s="90">
        <v>44141</v>
      </c>
      <c r="F189" s="90">
        <v>44232</v>
      </c>
      <c r="G189" s="82">
        <v>6702.5</v>
      </c>
      <c r="H189" s="82">
        <v>0</v>
      </c>
      <c r="I189" s="82">
        <v>6702.5</v>
      </c>
    </row>
    <row r="190" spans="1:9" x14ac:dyDescent="0.25">
      <c r="A190" s="77"/>
      <c r="B190" s="77"/>
      <c r="C190" s="77"/>
      <c r="D190" s="77"/>
      <c r="E190" s="77"/>
      <c r="F190" s="90">
        <v>44305</v>
      </c>
      <c r="G190" s="82">
        <v>1650</v>
      </c>
      <c r="H190" s="82">
        <v>0</v>
      </c>
      <c r="I190" s="82">
        <v>1650</v>
      </c>
    </row>
    <row r="191" spans="1:9" x14ac:dyDescent="0.25">
      <c r="A191" s="77"/>
      <c r="B191" s="77"/>
      <c r="C191" s="77"/>
      <c r="D191" s="77"/>
      <c r="E191" s="77"/>
      <c r="F191" s="90">
        <v>44342</v>
      </c>
      <c r="G191" s="82">
        <v>1732.5</v>
      </c>
      <c r="H191" s="82">
        <v>0</v>
      </c>
      <c r="I191" s="82">
        <v>1732.5</v>
      </c>
    </row>
    <row r="192" spans="1:9" x14ac:dyDescent="0.25">
      <c r="A192" s="77"/>
      <c r="B192" s="77"/>
      <c r="C192" s="77"/>
      <c r="D192" s="77"/>
      <c r="E192" s="77"/>
      <c r="F192" s="90">
        <v>44454</v>
      </c>
      <c r="G192" s="82">
        <v>232.5</v>
      </c>
      <c r="H192" s="82">
        <v>0</v>
      </c>
      <c r="I192" s="82">
        <v>232.5</v>
      </c>
    </row>
    <row r="193" spans="1:9" x14ac:dyDescent="0.25">
      <c r="A193" s="77"/>
      <c r="B193" s="77"/>
      <c r="C193" s="77"/>
      <c r="D193" s="77"/>
      <c r="E193" s="77"/>
      <c r="F193" s="90">
        <v>44942</v>
      </c>
      <c r="G193" s="82">
        <v>0</v>
      </c>
      <c r="H193" s="82">
        <v>6602.5</v>
      </c>
      <c r="I193" s="82">
        <v>6602.5</v>
      </c>
    </row>
    <row r="194" spans="1:9" x14ac:dyDescent="0.25">
      <c r="A194" s="77"/>
      <c r="B194" s="77"/>
      <c r="C194" s="77" t="s">
        <v>137</v>
      </c>
      <c r="D194" s="77" t="s">
        <v>140</v>
      </c>
      <c r="E194" s="90">
        <v>43907</v>
      </c>
      <c r="F194" s="90">
        <v>44183</v>
      </c>
      <c r="G194" s="82">
        <v>20580.53</v>
      </c>
      <c r="H194" s="82">
        <v>0</v>
      </c>
      <c r="I194" s="82">
        <v>20580.53</v>
      </c>
    </row>
    <row r="195" spans="1:9" x14ac:dyDescent="0.25">
      <c r="A195" s="77"/>
      <c r="B195" s="77"/>
      <c r="C195" s="77"/>
      <c r="D195" s="77"/>
      <c r="E195" s="77"/>
      <c r="F195" s="90">
        <v>44323</v>
      </c>
      <c r="G195" s="82">
        <v>11760.3</v>
      </c>
      <c r="H195" s="82">
        <v>0</v>
      </c>
      <c r="I195" s="82">
        <v>11760.3</v>
      </c>
    </row>
    <row r="196" spans="1:9" x14ac:dyDescent="0.25">
      <c r="A196" s="77"/>
      <c r="B196" s="77"/>
      <c r="C196" s="77"/>
      <c r="D196" s="77"/>
      <c r="E196" s="77"/>
      <c r="F196" s="90">
        <v>44341</v>
      </c>
      <c r="G196" s="82">
        <v>2940.07</v>
      </c>
      <c r="H196" s="82">
        <v>0</v>
      </c>
      <c r="I196" s="82">
        <v>2940.07</v>
      </c>
    </row>
    <row r="197" spans="1:9" x14ac:dyDescent="0.25">
      <c r="A197" s="77"/>
      <c r="B197" s="77"/>
      <c r="C197" s="77" t="s">
        <v>418</v>
      </c>
      <c r="D197" s="77" t="s">
        <v>3138</v>
      </c>
      <c r="E197" s="90">
        <v>43858</v>
      </c>
      <c r="F197" s="90">
        <v>43861</v>
      </c>
      <c r="G197" s="82">
        <v>3052.5</v>
      </c>
      <c r="H197" s="82">
        <v>0</v>
      </c>
      <c r="I197" s="82">
        <v>3052.5</v>
      </c>
    </row>
    <row r="198" spans="1:9" x14ac:dyDescent="0.25">
      <c r="A198" s="77"/>
      <c r="B198" s="77"/>
      <c r="C198" s="77" t="s">
        <v>892</v>
      </c>
      <c r="D198" s="77" t="s">
        <v>318</v>
      </c>
      <c r="E198" s="77"/>
      <c r="F198" s="77"/>
      <c r="G198" s="82">
        <v>783750</v>
      </c>
      <c r="H198" s="82">
        <v>111990.41</v>
      </c>
      <c r="I198" s="82">
        <v>895740.41</v>
      </c>
    </row>
    <row r="199" spans="1:9" x14ac:dyDescent="0.25">
      <c r="A199" s="77"/>
      <c r="B199" s="77"/>
      <c r="C199" s="77" t="s">
        <v>345</v>
      </c>
      <c r="D199" s="77" t="s">
        <v>2269</v>
      </c>
      <c r="E199" s="90">
        <v>43544</v>
      </c>
      <c r="F199" s="90">
        <v>43879</v>
      </c>
      <c r="G199" s="82">
        <v>218488.74</v>
      </c>
      <c r="H199" s="82">
        <v>0</v>
      </c>
      <c r="I199" s="82">
        <v>218488.74</v>
      </c>
    </row>
    <row r="200" spans="1:9" x14ac:dyDescent="0.25">
      <c r="A200" s="77"/>
      <c r="B200" s="77"/>
      <c r="C200" s="77"/>
      <c r="D200" s="77"/>
      <c r="E200" s="77"/>
      <c r="F200" s="90">
        <v>44232</v>
      </c>
      <c r="G200" s="82">
        <v>21300</v>
      </c>
      <c r="H200" s="82">
        <v>0</v>
      </c>
      <c r="I200" s="82">
        <v>21300</v>
      </c>
    </row>
    <row r="201" spans="1:9" x14ac:dyDescent="0.25">
      <c r="A201" s="77"/>
      <c r="B201" s="77"/>
      <c r="C201" s="77" t="s">
        <v>380</v>
      </c>
      <c r="D201" s="77" t="s">
        <v>351</v>
      </c>
      <c r="E201" s="90">
        <v>43277</v>
      </c>
      <c r="F201" s="90">
        <v>43385</v>
      </c>
      <c r="G201" s="82">
        <v>1146.6600000000001</v>
      </c>
      <c r="H201" s="82">
        <v>0</v>
      </c>
      <c r="I201" s="82">
        <v>1146.6600000000001</v>
      </c>
    </row>
    <row r="202" spans="1:9" x14ac:dyDescent="0.25">
      <c r="A202" s="77"/>
      <c r="B202" s="77"/>
      <c r="C202" s="77"/>
      <c r="D202" s="77"/>
      <c r="E202" s="77"/>
      <c r="F202" s="90">
        <v>43523</v>
      </c>
      <c r="G202" s="82">
        <v>8313.2900000000009</v>
      </c>
      <c r="H202" s="82">
        <v>0</v>
      </c>
      <c r="I202" s="82">
        <v>8313.2900000000009</v>
      </c>
    </row>
    <row r="203" spans="1:9" x14ac:dyDescent="0.25">
      <c r="A203" s="77"/>
      <c r="B203" s="77"/>
      <c r="C203" s="77"/>
      <c r="D203" s="77"/>
      <c r="E203" s="77"/>
      <c r="F203" s="90">
        <v>43608</v>
      </c>
      <c r="G203" s="82">
        <v>15479.91</v>
      </c>
      <c r="H203" s="82">
        <v>0</v>
      </c>
      <c r="I203" s="82">
        <v>15479.91</v>
      </c>
    </row>
    <row r="204" spans="1:9" x14ac:dyDescent="0.25">
      <c r="A204" s="77"/>
      <c r="B204" s="77"/>
      <c r="C204" s="77"/>
      <c r="D204" s="77"/>
      <c r="E204" s="77"/>
      <c r="F204" s="90">
        <v>43728</v>
      </c>
      <c r="G204" s="82">
        <v>8500</v>
      </c>
      <c r="H204" s="82">
        <v>0</v>
      </c>
      <c r="I204" s="82">
        <v>8500</v>
      </c>
    </row>
    <row r="205" spans="1:9" x14ac:dyDescent="0.25">
      <c r="A205" s="77"/>
      <c r="B205" s="77"/>
      <c r="C205" s="77"/>
      <c r="D205" s="77"/>
      <c r="E205" s="77"/>
      <c r="F205" s="90">
        <v>43739</v>
      </c>
      <c r="G205" s="82">
        <v>9459.94</v>
      </c>
      <c r="H205" s="82">
        <v>0</v>
      </c>
      <c r="I205" s="82">
        <v>9459.94</v>
      </c>
    </row>
    <row r="206" spans="1:9" x14ac:dyDescent="0.25">
      <c r="A206" s="77"/>
      <c r="B206" s="77"/>
      <c r="C206" s="77"/>
      <c r="D206" s="77"/>
      <c r="E206" s="77"/>
      <c r="F206" s="90">
        <v>44061</v>
      </c>
      <c r="G206" s="82">
        <v>11679.99</v>
      </c>
      <c r="H206" s="82">
        <v>0</v>
      </c>
      <c r="I206" s="82">
        <v>11679.99</v>
      </c>
    </row>
    <row r="207" spans="1:9" x14ac:dyDescent="0.25">
      <c r="A207" s="77"/>
      <c r="B207" s="77"/>
      <c r="C207" s="77"/>
      <c r="D207" s="77"/>
      <c r="E207" s="77"/>
      <c r="F207" s="90">
        <v>44232</v>
      </c>
      <c r="G207" s="82">
        <v>286.66000000000003</v>
      </c>
      <c r="H207" s="82">
        <v>0</v>
      </c>
      <c r="I207" s="82">
        <v>286.66000000000003</v>
      </c>
    </row>
    <row r="208" spans="1:9" x14ac:dyDescent="0.25">
      <c r="A208" s="77"/>
      <c r="B208" s="77"/>
      <c r="C208" s="77"/>
      <c r="D208" s="77"/>
      <c r="E208" s="77"/>
      <c r="F208" s="90">
        <v>44942</v>
      </c>
      <c r="G208" s="82">
        <v>0</v>
      </c>
      <c r="H208" s="82">
        <v>5833.2999999999738</v>
      </c>
      <c r="I208" s="82">
        <v>5833.2999999999738</v>
      </c>
    </row>
    <row r="209" spans="1:9" x14ac:dyDescent="0.25">
      <c r="A209" s="77"/>
      <c r="B209" s="77"/>
      <c r="C209" s="77"/>
      <c r="D209" s="77"/>
      <c r="E209" s="77"/>
      <c r="F209" s="90">
        <v>44587</v>
      </c>
      <c r="G209" s="82">
        <v>16633.250000000004</v>
      </c>
      <c r="H209" s="82">
        <v>0</v>
      </c>
      <c r="I209" s="82">
        <v>16633.250000000004</v>
      </c>
    </row>
    <row r="210" spans="1:9" x14ac:dyDescent="0.25">
      <c r="A210" s="77"/>
      <c r="B210" s="77"/>
      <c r="C210" s="77" t="s">
        <v>1098</v>
      </c>
      <c r="D210" s="77" t="s">
        <v>1099</v>
      </c>
      <c r="E210" s="90">
        <v>44109</v>
      </c>
      <c r="F210" s="90">
        <v>44123</v>
      </c>
      <c r="G210" s="82">
        <v>301.66000000000003</v>
      </c>
      <c r="H210" s="82">
        <v>0</v>
      </c>
      <c r="I210" s="82">
        <v>301.66000000000003</v>
      </c>
    </row>
    <row r="211" spans="1:9" x14ac:dyDescent="0.25">
      <c r="A211" s="77"/>
      <c r="B211" s="77"/>
      <c r="C211" s="77" t="s">
        <v>267</v>
      </c>
      <c r="D211" s="77" t="s">
        <v>937</v>
      </c>
      <c r="E211" s="90">
        <v>43794</v>
      </c>
      <c r="F211" s="90">
        <v>43809</v>
      </c>
      <c r="G211" s="82">
        <v>3000</v>
      </c>
      <c r="H211" s="82">
        <v>0</v>
      </c>
      <c r="I211" s="82">
        <v>3000</v>
      </c>
    </row>
    <row r="212" spans="1:9" x14ac:dyDescent="0.25">
      <c r="A212" s="77"/>
      <c r="B212" s="77"/>
      <c r="C212" s="77"/>
      <c r="D212" s="77" t="s">
        <v>268</v>
      </c>
      <c r="E212" s="90">
        <v>43571</v>
      </c>
      <c r="F212" s="90">
        <v>43572</v>
      </c>
      <c r="G212" s="82">
        <v>212</v>
      </c>
      <c r="H212" s="82">
        <v>0</v>
      </c>
      <c r="I212" s="82">
        <v>212</v>
      </c>
    </row>
    <row r="213" spans="1:9" x14ac:dyDescent="0.25">
      <c r="A213" s="77"/>
      <c r="B213" s="77"/>
      <c r="C213" s="77" t="s">
        <v>468</v>
      </c>
      <c r="D213" s="77" t="s">
        <v>469</v>
      </c>
      <c r="E213" s="90">
        <v>44133</v>
      </c>
      <c r="F213" s="90">
        <v>44279</v>
      </c>
      <c r="G213" s="82">
        <v>5760</v>
      </c>
      <c r="H213" s="82">
        <v>0</v>
      </c>
      <c r="I213" s="82">
        <v>5760</v>
      </c>
    </row>
    <row r="214" spans="1:9" x14ac:dyDescent="0.25">
      <c r="A214" s="77"/>
      <c r="B214" s="77"/>
      <c r="C214" s="77"/>
      <c r="D214" s="77"/>
      <c r="E214" s="77"/>
      <c r="F214" s="90">
        <v>44305</v>
      </c>
      <c r="G214" s="82">
        <v>5904</v>
      </c>
      <c r="H214" s="82">
        <v>0</v>
      </c>
      <c r="I214" s="82">
        <v>5904</v>
      </c>
    </row>
    <row r="215" spans="1:9" x14ac:dyDescent="0.25">
      <c r="A215" s="77"/>
      <c r="B215" s="77"/>
      <c r="C215" s="77"/>
      <c r="D215" s="77"/>
      <c r="E215" s="77"/>
      <c r="F215" s="90">
        <v>44306</v>
      </c>
      <c r="G215" s="82">
        <v>3024</v>
      </c>
      <c r="H215" s="82">
        <v>0</v>
      </c>
      <c r="I215" s="82">
        <v>3024</v>
      </c>
    </row>
    <row r="216" spans="1:9" x14ac:dyDescent="0.25">
      <c r="A216" s="77" t="s">
        <v>2113</v>
      </c>
      <c r="B216" s="77"/>
      <c r="C216" s="77"/>
      <c r="D216" s="77"/>
      <c r="E216" s="77"/>
      <c r="F216" s="77"/>
      <c r="G216" s="82">
        <v>5531568.7200000025</v>
      </c>
      <c r="H216" s="82">
        <v>371600.05999999953</v>
      </c>
      <c r="I216" s="82">
        <v>5903168.7800000021</v>
      </c>
    </row>
    <row r="217" spans="1:9" x14ac:dyDescent="0.25">
      <c r="A217" s="77" t="s">
        <v>448</v>
      </c>
      <c r="B217" s="77" t="s">
        <v>4</v>
      </c>
      <c r="C217" s="77" t="s">
        <v>5</v>
      </c>
      <c r="D217" s="77" t="s">
        <v>1287</v>
      </c>
      <c r="E217" s="90">
        <v>43647</v>
      </c>
      <c r="F217" s="90">
        <v>43746</v>
      </c>
      <c r="G217" s="82">
        <v>20900.18</v>
      </c>
      <c r="H217" s="82">
        <v>0</v>
      </c>
      <c r="I217" s="82">
        <v>20900.18</v>
      </c>
    </row>
    <row r="218" spans="1:9" x14ac:dyDescent="0.25">
      <c r="A218" s="77"/>
      <c r="B218" s="77"/>
      <c r="C218" s="77"/>
      <c r="D218" s="77" t="s">
        <v>1288</v>
      </c>
      <c r="E218" s="90">
        <v>43647</v>
      </c>
      <c r="F218" s="90">
        <v>43748</v>
      </c>
      <c r="G218" s="82">
        <v>129892.45999999999</v>
      </c>
      <c r="H218" s="82">
        <v>0</v>
      </c>
      <c r="I218" s="82">
        <v>129892.45999999999</v>
      </c>
    </row>
    <row r="219" spans="1:9" x14ac:dyDescent="0.25">
      <c r="A219" s="77"/>
      <c r="B219" s="77"/>
      <c r="C219" s="77" t="s">
        <v>671</v>
      </c>
      <c r="D219" s="77" t="s">
        <v>318</v>
      </c>
      <c r="E219" s="77"/>
      <c r="F219" s="77"/>
      <c r="G219" s="82">
        <v>6372.24</v>
      </c>
      <c r="H219" s="82">
        <v>0</v>
      </c>
      <c r="I219" s="82">
        <v>6372.24</v>
      </c>
    </row>
    <row r="220" spans="1:9" x14ac:dyDescent="0.25">
      <c r="A220" s="77"/>
      <c r="B220" s="77"/>
      <c r="C220" s="77" t="s">
        <v>658</v>
      </c>
      <c r="D220" s="77" t="s">
        <v>1233</v>
      </c>
      <c r="E220" s="90">
        <v>44084</v>
      </c>
      <c r="F220" s="90">
        <v>44165</v>
      </c>
      <c r="G220" s="82">
        <v>42500</v>
      </c>
      <c r="H220" s="82">
        <v>0</v>
      </c>
      <c r="I220" s="82">
        <v>42500</v>
      </c>
    </row>
    <row r="221" spans="1:9" x14ac:dyDescent="0.25">
      <c r="A221" s="77"/>
      <c r="B221" s="77"/>
      <c r="C221" s="77" t="s">
        <v>492</v>
      </c>
      <c r="D221" s="77" t="s">
        <v>140</v>
      </c>
      <c r="E221" s="90">
        <v>43770</v>
      </c>
      <c r="F221" s="90">
        <v>43864</v>
      </c>
      <c r="G221" s="82">
        <v>41441.22</v>
      </c>
      <c r="H221" s="82">
        <v>0</v>
      </c>
      <c r="I221" s="82">
        <v>41441.22</v>
      </c>
    </row>
    <row r="222" spans="1:9" x14ac:dyDescent="0.25">
      <c r="A222" s="77"/>
      <c r="B222" s="77"/>
      <c r="C222" s="77" t="s">
        <v>591</v>
      </c>
      <c r="D222" s="77" t="s">
        <v>1231</v>
      </c>
      <c r="E222" s="90">
        <v>43971</v>
      </c>
      <c r="F222" s="90">
        <v>44060</v>
      </c>
      <c r="G222" s="82">
        <v>2600</v>
      </c>
      <c r="H222" s="82">
        <v>0</v>
      </c>
      <c r="I222" s="82">
        <v>2600</v>
      </c>
    </row>
    <row r="223" spans="1:9" x14ac:dyDescent="0.25">
      <c r="A223" s="77"/>
      <c r="B223" s="77" t="s">
        <v>441</v>
      </c>
      <c r="C223" s="77" t="s">
        <v>442</v>
      </c>
      <c r="D223" s="77" t="s">
        <v>318</v>
      </c>
      <c r="E223" s="77"/>
      <c r="F223" s="77"/>
      <c r="G223" s="82">
        <v>316523.84999999998</v>
      </c>
      <c r="H223" s="82">
        <v>16659.150000000023</v>
      </c>
      <c r="I223" s="82">
        <v>333183</v>
      </c>
    </row>
    <row r="224" spans="1:9" x14ac:dyDescent="0.25">
      <c r="A224" s="77"/>
      <c r="B224" s="77" t="s">
        <v>316</v>
      </c>
      <c r="C224" s="77" t="s">
        <v>418</v>
      </c>
      <c r="D224" s="77" t="s">
        <v>3138</v>
      </c>
      <c r="E224" s="90">
        <v>44272</v>
      </c>
      <c r="F224" s="90">
        <v>44285</v>
      </c>
      <c r="G224" s="82">
        <v>870</v>
      </c>
      <c r="H224" s="82">
        <v>0</v>
      </c>
      <c r="I224" s="82">
        <v>870</v>
      </c>
    </row>
    <row r="225" spans="1:9" x14ac:dyDescent="0.25">
      <c r="A225" s="77"/>
      <c r="B225" s="77"/>
      <c r="C225" s="77" t="s">
        <v>395</v>
      </c>
      <c r="D225" s="77" t="s">
        <v>351</v>
      </c>
      <c r="E225" s="90">
        <v>44124</v>
      </c>
      <c r="F225" s="90">
        <v>44232</v>
      </c>
      <c r="G225" s="82">
        <v>7275</v>
      </c>
      <c r="H225" s="82">
        <v>0</v>
      </c>
      <c r="I225" s="82">
        <v>7275</v>
      </c>
    </row>
    <row r="226" spans="1:9" x14ac:dyDescent="0.25">
      <c r="A226" s="77"/>
      <c r="B226" s="77"/>
      <c r="C226" s="77"/>
      <c r="D226" s="77"/>
      <c r="E226" s="77"/>
      <c r="F226" s="90">
        <v>44236</v>
      </c>
      <c r="G226" s="82">
        <v>7275</v>
      </c>
      <c r="H226" s="82">
        <v>0</v>
      </c>
      <c r="I226" s="82">
        <v>7275</v>
      </c>
    </row>
    <row r="227" spans="1:9" x14ac:dyDescent="0.25">
      <c r="A227" s="77"/>
      <c r="B227" s="77"/>
      <c r="C227" s="77"/>
      <c r="D227" s="77"/>
      <c r="E227" s="77"/>
      <c r="F227" s="90">
        <v>44279</v>
      </c>
      <c r="G227" s="82">
        <v>7275</v>
      </c>
      <c r="H227" s="82">
        <v>0</v>
      </c>
      <c r="I227" s="82">
        <v>7275</v>
      </c>
    </row>
    <row r="228" spans="1:9" x14ac:dyDescent="0.25">
      <c r="A228" s="77"/>
      <c r="B228" s="77"/>
      <c r="C228" s="77"/>
      <c r="D228" s="77"/>
      <c r="E228" s="77"/>
      <c r="F228" s="90">
        <v>44342</v>
      </c>
      <c r="G228" s="82">
        <v>12125</v>
      </c>
      <c r="H228" s="82">
        <v>0</v>
      </c>
      <c r="I228" s="82">
        <v>12125</v>
      </c>
    </row>
    <row r="229" spans="1:9" x14ac:dyDescent="0.25">
      <c r="A229" s="77"/>
      <c r="B229" s="77"/>
      <c r="C229" s="77"/>
      <c r="D229" s="77"/>
      <c r="E229" s="77"/>
      <c r="F229" s="90">
        <v>44370</v>
      </c>
      <c r="G229" s="82">
        <v>1455</v>
      </c>
      <c r="H229" s="82">
        <v>0</v>
      </c>
      <c r="I229" s="82">
        <v>1455</v>
      </c>
    </row>
    <row r="230" spans="1:9" x14ac:dyDescent="0.25">
      <c r="A230" s="77"/>
      <c r="B230" s="77"/>
      <c r="C230" s="77"/>
      <c r="D230" s="77"/>
      <c r="E230" s="77"/>
      <c r="F230" s="90">
        <v>44448</v>
      </c>
      <c r="G230" s="82">
        <v>970</v>
      </c>
      <c r="H230" s="82">
        <v>0</v>
      </c>
      <c r="I230" s="82">
        <v>970</v>
      </c>
    </row>
    <row r="231" spans="1:9" x14ac:dyDescent="0.25">
      <c r="A231" s="77"/>
      <c r="B231" s="77"/>
      <c r="C231" s="77"/>
      <c r="D231" s="77"/>
      <c r="E231" s="77"/>
      <c r="F231" s="90">
        <v>45950</v>
      </c>
      <c r="G231" s="82">
        <v>0</v>
      </c>
      <c r="H231" s="82">
        <v>12125</v>
      </c>
      <c r="I231" s="82">
        <v>12125</v>
      </c>
    </row>
    <row r="232" spans="1:9" x14ac:dyDescent="0.25">
      <c r="A232" s="77" t="s">
        <v>2114</v>
      </c>
      <c r="B232" s="77"/>
      <c r="C232" s="77"/>
      <c r="D232" s="77"/>
      <c r="E232" s="77"/>
      <c r="F232" s="77"/>
      <c r="G232" s="82">
        <v>597474.94999999995</v>
      </c>
      <c r="H232" s="82">
        <v>28784.150000000023</v>
      </c>
      <c r="I232" s="82">
        <v>626259.1</v>
      </c>
    </row>
    <row r="233" spans="1:9" x14ac:dyDescent="0.25">
      <c r="A233" s="77" t="s">
        <v>1174</v>
      </c>
      <c r="B233" s="77" t="s">
        <v>4</v>
      </c>
      <c r="C233" s="77" t="s">
        <v>591</v>
      </c>
      <c r="D233" s="77" t="s">
        <v>1231</v>
      </c>
      <c r="E233" s="90">
        <v>44069</v>
      </c>
      <c r="F233" s="90">
        <v>44124</v>
      </c>
      <c r="G233" s="82">
        <v>2700</v>
      </c>
      <c r="H233" s="82">
        <v>0</v>
      </c>
      <c r="I233" s="82">
        <v>2700</v>
      </c>
    </row>
    <row r="234" spans="1:9" x14ac:dyDescent="0.25">
      <c r="A234" s="77" t="s">
        <v>2115</v>
      </c>
      <c r="B234" s="77"/>
      <c r="C234" s="77"/>
      <c r="D234" s="77"/>
      <c r="E234" s="77"/>
      <c r="F234" s="77"/>
      <c r="G234" s="82">
        <v>2700</v>
      </c>
      <c r="H234" s="82">
        <v>0</v>
      </c>
      <c r="I234" s="82">
        <v>2700</v>
      </c>
    </row>
    <row r="235" spans="1:9" x14ac:dyDescent="0.25">
      <c r="A235" s="77" t="s">
        <v>3</v>
      </c>
      <c r="B235" s="77" t="s">
        <v>4</v>
      </c>
      <c r="C235" s="77" t="s">
        <v>275</v>
      </c>
      <c r="D235" s="77" t="s">
        <v>276</v>
      </c>
      <c r="E235" s="90">
        <v>43598</v>
      </c>
      <c r="F235" s="90">
        <v>43619</v>
      </c>
      <c r="G235" s="82">
        <v>229.19</v>
      </c>
      <c r="H235" s="82">
        <v>0</v>
      </c>
      <c r="I235" s="82">
        <v>229.19</v>
      </c>
    </row>
    <row r="236" spans="1:9" x14ac:dyDescent="0.25">
      <c r="A236" s="77"/>
      <c r="B236" s="77"/>
      <c r="C236" s="77"/>
      <c r="D236" s="77"/>
      <c r="E236" s="90">
        <v>44109</v>
      </c>
      <c r="F236" s="90">
        <v>44942</v>
      </c>
      <c r="G236" s="82">
        <v>0</v>
      </c>
      <c r="H236" s="82">
        <v>4037.85</v>
      </c>
      <c r="I236" s="82">
        <v>4037.85</v>
      </c>
    </row>
    <row r="237" spans="1:9" x14ac:dyDescent="0.25">
      <c r="A237" s="77"/>
      <c r="B237" s="77"/>
      <c r="C237" s="77" t="s">
        <v>5</v>
      </c>
      <c r="D237" s="77" t="s">
        <v>1288</v>
      </c>
      <c r="E237" s="90">
        <v>43647</v>
      </c>
      <c r="F237" s="90">
        <v>43748</v>
      </c>
      <c r="G237" s="82">
        <v>19385.030000000002</v>
      </c>
      <c r="H237" s="82">
        <v>0</v>
      </c>
      <c r="I237" s="82">
        <v>19385.030000000002</v>
      </c>
    </row>
    <row r="238" spans="1:9" x14ac:dyDescent="0.25">
      <c r="A238" s="77"/>
      <c r="B238" s="77"/>
      <c r="C238" s="77"/>
      <c r="D238" s="77"/>
      <c r="E238" s="77"/>
      <c r="F238" s="90">
        <v>43790</v>
      </c>
      <c r="G238" s="82">
        <v>43729.020000000004</v>
      </c>
      <c r="H238" s="82">
        <v>0</v>
      </c>
      <c r="I238" s="82">
        <v>43729.020000000004</v>
      </c>
    </row>
    <row r="239" spans="1:9" x14ac:dyDescent="0.25">
      <c r="A239" s="77"/>
      <c r="B239" s="77"/>
      <c r="C239" s="77"/>
      <c r="D239" s="77"/>
      <c r="E239" s="90">
        <v>43868</v>
      </c>
      <c r="F239" s="90">
        <v>43896</v>
      </c>
      <c r="G239" s="82">
        <v>1349.45</v>
      </c>
      <c r="H239" s="82">
        <v>0</v>
      </c>
      <c r="I239" s="82">
        <v>1349.45</v>
      </c>
    </row>
    <row r="240" spans="1:9" x14ac:dyDescent="0.25">
      <c r="A240" s="77"/>
      <c r="B240" s="77"/>
      <c r="C240" s="77"/>
      <c r="D240" s="77"/>
      <c r="E240" s="77"/>
      <c r="F240" s="90">
        <v>43944</v>
      </c>
      <c r="G240" s="82">
        <v>1349.45</v>
      </c>
      <c r="H240" s="82">
        <v>0</v>
      </c>
      <c r="I240" s="82">
        <v>1349.4499999999998</v>
      </c>
    </row>
    <row r="241" spans="1:9" x14ac:dyDescent="0.25">
      <c r="A241" s="77"/>
      <c r="B241" s="77"/>
      <c r="C241" s="77" t="s">
        <v>493</v>
      </c>
      <c r="D241" s="77" t="s">
        <v>2759</v>
      </c>
      <c r="E241" s="90">
        <v>43647</v>
      </c>
      <c r="F241" s="90">
        <v>43742</v>
      </c>
      <c r="G241" s="82">
        <v>56459.519999999997</v>
      </c>
      <c r="H241" s="82">
        <v>0</v>
      </c>
      <c r="I241" s="82">
        <v>56459.519999999997</v>
      </c>
    </row>
    <row r="242" spans="1:9" x14ac:dyDescent="0.25">
      <c r="A242" s="77"/>
      <c r="B242" s="77"/>
      <c r="C242" s="77"/>
      <c r="D242" s="77"/>
      <c r="E242" s="77"/>
      <c r="F242" s="90">
        <v>43746</v>
      </c>
      <c r="G242" s="82">
        <v>312057.90999999997</v>
      </c>
      <c r="H242" s="82">
        <v>0</v>
      </c>
      <c r="I242" s="82">
        <v>312057.90999999997</v>
      </c>
    </row>
    <row r="243" spans="1:9" x14ac:dyDescent="0.25">
      <c r="A243" s="77"/>
      <c r="B243" s="77"/>
      <c r="C243" s="77" t="s">
        <v>137</v>
      </c>
      <c r="D243" s="77" t="s">
        <v>140</v>
      </c>
      <c r="E243" s="90">
        <v>43907</v>
      </c>
      <c r="F243" s="90">
        <v>43999</v>
      </c>
      <c r="G243" s="82">
        <v>76394.759999999995</v>
      </c>
      <c r="H243" s="82">
        <v>0</v>
      </c>
      <c r="I243" s="82">
        <v>76394.759999999995</v>
      </c>
    </row>
    <row r="244" spans="1:9" x14ac:dyDescent="0.25">
      <c r="A244" s="77"/>
      <c r="B244" s="77"/>
      <c r="C244" s="77" t="s">
        <v>284</v>
      </c>
      <c r="D244" s="77" t="s">
        <v>285</v>
      </c>
      <c r="E244" s="90">
        <v>43748</v>
      </c>
      <c r="F244" s="90">
        <v>43844</v>
      </c>
      <c r="G244" s="82">
        <v>3840</v>
      </c>
      <c r="H244" s="82">
        <v>0</v>
      </c>
      <c r="I244" s="82">
        <v>3840</v>
      </c>
    </row>
    <row r="245" spans="1:9" x14ac:dyDescent="0.25">
      <c r="A245" s="77"/>
      <c r="B245" s="77"/>
      <c r="C245" s="77"/>
      <c r="D245" s="77"/>
      <c r="E245" s="77"/>
      <c r="F245" s="90">
        <v>43922</v>
      </c>
      <c r="G245" s="82">
        <v>27200</v>
      </c>
      <c r="H245" s="82">
        <v>0</v>
      </c>
      <c r="I245" s="82">
        <v>27200</v>
      </c>
    </row>
    <row r="246" spans="1:9" x14ac:dyDescent="0.25">
      <c r="A246" s="77"/>
      <c r="B246" s="77"/>
      <c r="C246" s="77"/>
      <c r="D246" s="77"/>
      <c r="E246" s="77"/>
      <c r="F246" s="90">
        <v>43936</v>
      </c>
      <c r="G246" s="82">
        <v>11535</v>
      </c>
      <c r="H246" s="82">
        <v>0</v>
      </c>
      <c r="I246" s="82">
        <v>11535</v>
      </c>
    </row>
    <row r="247" spans="1:9" x14ac:dyDescent="0.25">
      <c r="A247" s="77"/>
      <c r="B247" s="77"/>
      <c r="C247" s="77"/>
      <c r="D247" s="77"/>
      <c r="E247" s="77"/>
      <c r="F247" s="90">
        <v>43979</v>
      </c>
      <c r="G247" s="82">
        <v>12325</v>
      </c>
      <c r="H247" s="82">
        <v>0</v>
      </c>
      <c r="I247" s="82">
        <v>12325</v>
      </c>
    </row>
    <row r="248" spans="1:9" x14ac:dyDescent="0.25">
      <c r="A248" s="77"/>
      <c r="B248" s="77"/>
      <c r="C248" s="77"/>
      <c r="D248" s="77"/>
      <c r="E248" s="77"/>
      <c r="F248" s="90">
        <v>43999</v>
      </c>
      <c r="G248" s="82">
        <v>11885</v>
      </c>
      <c r="H248" s="82">
        <v>0</v>
      </c>
      <c r="I248" s="82">
        <v>11885</v>
      </c>
    </row>
    <row r="249" spans="1:9" x14ac:dyDescent="0.25">
      <c r="A249" s="77"/>
      <c r="B249" s="77"/>
      <c r="C249" s="77"/>
      <c r="D249" s="77"/>
      <c r="E249" s="77"/>
      <c r="F249" s="90">
        <v>44039</v>
      </c>
      <c r="G249" s="82">
        <v>22090</v>
      </c>
      <c r="H249" s="82">
        <v>0</v>
      </c>
      <c r="I249" s="82">
        <v>22090</v>
      </c>
    </row>
    <row r="250" spans="1:9" x14ac:dyDescent="0.25">
      <c r="A250" s="77"/>
      <c r="B250" s="77"/>
      <c r="C250" s="77"/>
      <c r="D250" s="77"/>
      <c r="E250" s="77"/>
      <c r="F250" s="90">
        <v>44060</v>
      </c>
      <c r="G250" s="82">
        <v>18080</v>
      </c>
      <c r="H250" s="82">
        <v>0</v>
      </c>
      <c r="I250" s="82">
        <v>18080</v>
      </c>
    </row>
    <row r="251" spans="1:9" x14ac:dyDescent="0.25">
      <c r="A251" s="77"/>
      <c r="B251" s="77"/>
      <c r="C251" s="77"/>
      <c r="D251" s="77"/>
      <c r="E251" s="77"/>
      <c r="F251" s="90">
        <v>44117</v>
      </c>
      <c r="G251" s="82">
        <v>19265</v>
      </c>
      <c r="H251" s="82">
        <v>0</v>
      </c>
      <c r="I251" s="82">
        <v>19265</v>
      </c>
    </row>
    <row r="252" spans="1:9" x14ac:dyDescent="0.25">
      <c r="A252" s="77"/>
      <c r="B252" s="77"/>
      <c r="C252" s="77"/>
      <c r="D252" s="77"/>
      <c r="E252" s="77"/>
      <c r="F252" s="90">
        <v>44124</v>
      </c>
      <c r="G252" s="82">
        <v>14080</v>
      </c>
      <c r="H252" s="82">
        <v>0</v>
      </c>
      <c r="I252" s="82">
        <v>14080</v>
      </c>
    </row>
    <row r="253" spans="1:9" x14ac:dyDescent="0.25">
      <c r="A253" s="77"/>
      <c r="B253" s="77"/>
      <c r="C253" s="77"/>
      <c r="D253" s="77"/>
      <c r="E253" s="77"/>
      <c r="F253" s="90">
        <v>44182</v>
      </c>
      <c r="G253" s="82">
        <v>46945</v>
      </c>
      <c r="H253" s="82">
        <v>0</v>
      </c>
      <c r="I253" s="82">
        <v>46945</v>
      </c>
    </row>
    <row r="254" spans="1:9" x14ac:dyDescent="0.25">
      <c r="A254" s="77"/>
      <c r="B254" s="77"/>
      <c r="C254" s="77"/>
      <c r="D254" s="77"/>
      <c r="E254" s="77"/>
      <c r="F254" s="90">
        <v>44235</v>
      </c>
      <c r="G254" s="82">
        <v>27150</v>
      </c>
      <c r="H254" s="82">
        <v>0</v>
      </c>
      <c r="I254" s="82">
        <v>27150</v>
      </c>
    </row>
    <row r="255" spans="1:9" x14ac:dyDescent="0.25">
      <c r="A255" s="77"/>
      <c r="B255" s="77"/>
      <c r="C255" s="77"/>
      <c r="D255" s="77"/>
      <c r="E255" s="77"/>
      <c r="F255" s="90">
        <v>44291</v>
      </c>
      <c r="G255" s="82">
        <v>34605</v>
      </c>
      <c r="H255" s="82">
        <v>0</v>
      </c>
      <c r="I255" s="82">
        <v>34605</v>
      </c>
    </row>
    <row r="256" spans="1:9" x14ac:dyDescent="0.25">
      <c r="A256" s="77"/>
      <c r="B256" s="77"/>
      <c r="C256" s="77"/>
      <c r="D256" s="77"/>
      <c r="E256" s="77"/>
      <c r="F256" s="90">
        <v>44302</v>
      </c>
      <c r="G256" s="82">
        <v>38455</v>
      </c>
      <c r="H256" s="82">
        <v>0</v>
      </c>
      <c r="I256" s="82">
        <v>38455</v>
      </c>
    </row>
    <row r="257" spans="1:9" x14ac:dyDescent="0.25">
      <c r="A257" s="77"/>
      <c r="B257" s="77"/>
      <c r="C257" s="77"/>
      <c r="D257" s="77"/>
      <c r="E257" s="77"/>
      <c r="F257" s="90">
        <v>44323</v>
      </c>
      <c r="G257" s="82">
        <v>46550</v>
      </c>
      <c r="H257" s="82">
        <v>0</v>
      </c>
      <c r="I257" s="82">
        <v>46550</v>
      </c>
    </row>
    <row r="258" spans="1:9" x14ac:dyDescent="0.25">
      <c r="A258" s="77"/>
      <c r="B258" s="77"/>
      <c r="C258" s="77"/>
      <c r="D258" s="77"/>
      <c r="E258" s="77"/>
      <c r="F258" s="90">
        <v>44341</v>
      </c>
      <c r="G258" s="82">
        <v>41875</v>
      </c>
      <c r="H258" s="82">
        <v>0</v>
      </c>
      <c r="I258" s="82">
        <v>41875</v>
      </c>
    </row>
    <row r="259" spans="1:9" x14ac:dyDescent="0.25">
      <c r="A259" s="77"/>
      <c r="B259" s="77"/>
      <c r="C259" s="77"/>
      <c r="D259" s="77"/>
      <c r="E259" s="77"/>
      <c r="F259" s="90">
        <v>44369</v>
      </c>
      <c r="G259" s="82">
        <v>37625</v>
      </c>
      <c r="H259" s="82">
        <v>0</v>
      </c>
      <c r="I259" s="82">
        <v>37625</v>
      </c>
    </row>
    <row r="260" spans="1:9" x14ac:dyDescent="0.25">
      <c r="A260" s="77"/>
      <c r="B260" s="77"/>
      <c r="C260" s="77"/>
      <c r="D260" s="77"/>
      <c r="E260" s="77"/>
      <c r="F260" s="90">
        <v>44447</v>
      </c>
      <c r="G260" s="82">
        <v>11520</v>
      </c>
      <c r="H260" s="82">
        <v>0</v>
      </c>
      <c r="I260" s="82">
        <v>11520</v>
      </c>
    </row>
    <row r="261" spans="1:9" x14ac:dyDescent="0.25">
      <c r="A261" s="77"/>
      <c r="B261" s="77"/>
      <c r="C261" s="77"/>
      <c r="D261" s="77"/>
      <c r="E261" s="77"/>
      <c r="F261" s="90">
        <v>44448</v>
      </c>
      <c r="G261" s="82">
        <v>24960</v>
      </c>
      <c r="H261" s="82">
        <v>0</v>
      </c>
      <c r="I261" s="82">
        <v>24960</v>
      </c>
    </row>
    <row r="262" spans="1:9" x14ac:dyDescent="0.25">
      <c r="A262" s="77"/>
      <c r="B262" s="77"/>
      <c r="C262" s="77"/>
      <c r="D262" s="77"/>
      <c r="E262" s="77"/>
      <c r="F262" s="90">
        <v>44844</v>
      </c>
      <c r="G262" s="82">
        <v>0</v>
      </c>
      <c r="H262" s="82">
        <v>15</v>
      </c>
      <c r="I262" s="82">
        <v>15</v>
      </c>
    </row>
    <row r="263" spans="1:9" x14ac:dyDescent="0.25">
      <c r="A263" s="77"/>
      <c r="B263" s="77"/>
      <c r="C263" s="77"/>
      <c r="D263" s="77"/>
      <c r="E263" s="90">
        <v>44601</v>
      </c>
      <c r="F263" s="90">
        <v>46062</v>
      </c>
      <c r="G263" s="82">
        <v>0</v>
      </c>
      <c r="H263" s="82">
        <v>249080</v>
      </c>
      <c r="I263" s="82">
        <v>249080</v>
      </c>
    </row>
    <row r="264" spans="1:9" x14ac:dyDescent="0.25">
      <c r="A264" s="77"/>
      <c r="B264" s="77"/>
      <c r="C264" s="77"/>
      <c r="D264" s="77"/>
      <c r="E264" s="77"/>
      <c r="F264" s="90">
        <v>44620</v>
      </c>
      <c r="G264" s="82">
        <v>25600</v>
      </c>
      <c r="H264" s="82">
        <v>0</v>
      </c>
      <c r="I264" s="82">
        <v>25600</v>
      </c>
    </row>
    <row r="265" spans="1:9" x14ac:dyDescent="0.25">
      <c r="A265" s="77"/>
      <c r="B265" s="77"/>
      <c r="C265" s="77"/>
      <c r="D265" s="77"/>
      <c r="E265" s="77"/>
      <c r="F265" s="90">
        <v>44635</v>
      </c>
      <c r="G265" s="82">
        <v>25320</v>
      </c>
      <c r="H265" s="82">
        <v>0</v>
      </c>
      <c r="I265" s="82">
        <v>25320</v>
      </c>
    </row>
    <row r="266" spans="1:9" x14ac:dyDescent="0.25">
      <c r="A266" s="77"/>
      <c r="B266" s="77"/>
      <c r="C266" s="77" t="s">
        <v>228</v>
      </c>
      <c r="D266" s="77" t="s">
        <v>1428</v>
      </c>
      <c r="E266" s="90">
        <v>43865</v>
      </c>
      <c r="F266" s="90">
        <v>43943</v>
      </c>
      <c r="G266" s="82">
        <v>1886.3600000000001</v>
      </c>
      <c r="H266" s="82">
        <v>0</v>
      </c>
      <c r="I266" s="82">
        <v>1886.3600000000001</v>
      </c>
    </row>
    <row r="267" spans="1:9" x14ac:dyDescent="0.25">
      <c r="A267" s="77"/>
      <c r="B267" s="77"/>
      <c r="C267" s="77" t="s">
        <v>291</v>
      </c>
      <c r="D267" s="77" t="s">
        <v>2745</v>
      </c>
      <c r="E267" s="90">
        <v>42927</v>
      </c>
      <c r="F267" s="90">
        <v>43088</v>
      </c>
      <c r="G267" s="82">
        <v>1064</v>
      </c>
      <c r="H267" s="82">
        <v>0</v>
      </c>
      <c r="I267" s="82">
        <v>1064</v>
      </c>
    </row>
    <row r="268" spans="1:9" x14ac:dyDescent="0.25">
      <c r="A268" s="77"/>
      <c r="B268" s="77"/>
      <c r="C268" s="77"/>
      <c r="D268" s="77"/>
      <c r="E268" s="90">
        <v>43292</v>
      </c>
      <c r="F268" s="90">
        <v>43564</v>
      </c>
      <c r="G268" s="82">
        <v>2375</v>
      </c>
      <c r="H268" s="82">
        <v>0</v>
      </c>
      <c r="I268" s="82">
        <v>2375</v>
      </c>
    </row>
    <row r="269" spans="1:9" x14ac:dyDescent="0.25">
      <c r="A269" s="77"/>
      <c r="B269" s="77"/>
      <c r="C269" s="77"/>
      <c r="D269" s="77"/>
      <c r="E269" s="90">
        <v>43657</v>
      </c>
      <c r="F269" s="90">
        <v>43705</v>
      </c>
      <c r="G269" s="82">
        <v>3235</v>
      </c>
      <c r="H269" s="82">
        <v>0</v>
      </c>
      <c r="I269" s="82">
        <v>3235</v>
      </c>
    </row>
    <row r="270" spans="1:9" x14ac:dyDescent="0.25">
      <c r="A270" s="77"/>
      <c r="B270" s="77"/>
      <c r="C270" s="77"/>
      <c r="D270" s="77"/>
      <c r="E270" s="77"/>
      <c r="F270" s="90">
        <v>43726</v>
      </c>
      <c r="G270" s="82">
        <v>1387.5</v>
      </c>
      <c r="H270" s="82">
        <v>0</v>
      </c>
      <c r="I270" s="82">
        <v>1387.5</v>
      </c>
    </row>
    <row r="271" spans="1:9" x14ac:dyDescent="0.25">
      <c r="A271" s="77"/>
      <c r="B271" s="77"/>
      <c r="C271" s="77"/>
      <c r="D271" s="77"/>
      <c r="E271" s="77"/>
      <c r="F271" s="90">
        <v>43833</v>
      </c>
      <c r="G271" s="82">
        <v>5287.5</v>
      </c>
      <c r="H271" s="82">
        <v>0</v>
      </c>
      <c r="I271" s="82">
        <v>5287.5</v>
      </c>
    </row>
    <row r="272" spans="1:9" x14ac:dyDescent="0.25">
      <c r="A272" s="77"/>
      <c r="B272" s="77"/>
      <c r="C272" s="77"/>
      <c r="D272" s="77"/>
      <c r="E272" s="77"/>
      <c r="F272" s="90">
        <v>43698</v>
      </c>
      <c r="G272" s="82">
        <v>90</v>
      </c>
      <c r="H272" s="82">
        <v>0</v>
      </c>
      <c r="I272" s="82">
        <v>90</v>
      </c>
    </row>
    <row r="273" spans="1:9" x14ac:dyDescent="0.25">
      <c r="A273" s="77"/>
      <c r="B273" s="77"/>
      <c r="C273" s="77"/>
      <c r="D273" s="77"/>
      <c r="E273" s="90">
        <v>43900</v>
      </c>
      <c r="F273" s="90">
        <v>43950</v>
      </c>
      <c r="G273" s="82">
        <v>6906.81</v>
      </c>
      <c r="H273" s="82">
        <v>0</v>
      </c>
      <c r="I273" s="82">
        <v>6906.81</v>
      </c>
    </row>
    <row r="274" spans="1:9" x14ac:dyDescent="0.25">
      <c r="A274" s="77"/>
      <c r="B274" s="77"/>
      <c r="C274" s="77"/>
      <c r="D274" s="77"/>
      <c r="E274" s="77"/>
      <c r="F274" s="90">
        <v>44012</v>
      </c>
      <c r="G274" s="82">
        <v>13093.189999999999</v>
      </c>
      <c r="H274" s="82">
        <v>0</v>
      </c>
      <c r="I274" s="82">
        <v>13093.189999999999</v>
      </c>
    </row>
    <row r="275" spans="1:9" x14ac:dyDescent="0.25">
      <c r="A275" s="77"/>
      <c r="B275" s="77"/>
      <c r="C275" s="77"/>
      <c r="D275" s="77"/>
      <c r="E275" s="77"/>
      <c r="F275" s="90">
        <v>44013</v>
      </c>
      <c r="G275" s="82">
        <v>-13093.19</v>
      </c>
      <c r="H275" s="82">
        <v>0</v>
      </c>
      <c r="I275" s="82">
        <v>-13093.19</v>
      </c>
    </row>
    <row r="276" spans="1:9" x14ac:dyDescent="0.25">
      <c r="A276" s="77"/>
      <c r="B276" s="77"/>
      <c r="C276" s="77"/>
      <c r="D276" s="77"/>
      <c r="E276" s="77"/>
      <c r="F276" s="90">
        <v>44014</v>
      </c>
      <c r="G276" s="82">
        <v>0</v>
      </c>
      <c r="H276" s="82">
        <v>13093.19</v>
      </c>
      <c r="I276" s="82">
        <v>13093.19</v>
      </c>
    </row>
    <row r="277" spans="1:9" x14ac:dyDescent="0.25">
      <c r="A277" s="77"/>
      <c r="B277" s="77"/>
      <c r="C277" s="77"/>
      <c r="D277" s="77"/>
      <c r="E277" s="77"/>
      <c r="F277" s="90">
        <v>44377</v>
      </c>
      <c r="G277" s="82">
        <v>0</v>
      </c>
      <c r="H277" s="82">
        <v>-13093.19</v>
      </c>
      <c r="I277" s="82">
        <v>-13093.19</v>
      </c>
    </row>
    <row r="278" spans="1:9" x14ac:dyDescent="0.25">
      <c r="A278" s="77"/>
      <c r="B278" s="77"/>
      <c r="C278" s="77"/>
      <c r="D278" s="77"/>
      <c r="E278" s="90">
        <v>44043</v>
      </c>
      <c r="F278" s="90">
        <v>44773</v>
      </c>
      <c r="G278" s="82">
        <v>0</v>
      </c>
      <c r="H278" s="82">
        <v>34922.5</v>
      </c>
      <c r="I278" s="82">
        <v>34922.5</v>
      </c>
    </row>
    <row r="279" spans="1:9" x14ac:dyDescent="0.25">
      <c r="A279" s="77"/>
      <c r="B279" s="77"/>
      <c r="C279" s="77"/>
      <c r="D279" s="77"/>
      <c r="E279" s="77"/>
      <c r="F279" s="90">
        <v>44544</v>
      </c>
      <c r="G279" s="82">
        <v>1417.5</v>
      </c>
      <c r="H279" s="82">
        <v>0</v>
      </c>
      <c r="I279" s="82">
        <v>1417.5</v>
      </c>
    </row>
    <row r="280" spans="1:9" x14ac:dyDescent="0.25">
      <c r="A280" s="77"/>
      <c r="B280" s="77"/>
      <c r="C280" s="77"/>
      <c r="D280" s="77"/>
      <c r="E280" s="77"/>
      <c r="F280" s="90">
        <v>44553</v>
      </c>
      <c r="G280" s="82">
        <v>1799.5</v>
      </c>
      <c r="H280" s="82">
        <v>0</v>
      </c>
      <c r="I280" s="82">
        <v>1799.5</v>
      </c>
    </row>
    <row r="281" spans="1:9" x14ac:dyDescent="0.25">
      <c r="A281" s="77"/>
      <c r="B281" s="77"/>
      <c r="C281" s="77"/>
      <c r="D281" s="77"/>
      <c r="E281" s="77"/>
      <c r="F281" s="90">
        <v>44585</v>
      </c>
      <c r="G281" s="82">
        <v>5735</v>
      </c>
      <c r="H281" s="82">
        <v>0</v>
      </c>
      <c r="I281" s="82">
        <v>5735</v>
      </c>
    </row>
    <row r="282" spans="1:9" x14ac:dyDescent="0.25">
      <c r="A282" s="77"/>
      <c r="B282" s="77"/>
      <c r="C282" s="77"/>
      <c r="D282" s="77"/>
      <c r="E282" s="77"/>
      <c r="F282" s="90">
        <v>44589</v>
      </c>
      <c r="G282" s="82">
        <v>3513</v>
      </c>
      <c r="H282" s="82">
        <v>0</v>
      </c>
      <c r="I282" s="82">
        <v>3513</v>
      </c>
    </row>
    <row r="283" spans="1:9" x14ac:dyDescent="0.25">
      <c r="A283" s="77"/>
      <c r="B283" s="77"/>
      <c r="C283" s="77"/>
      <c r="D283" s="77"/>
      <c r="E283" s="77"/>
      <c r="F283" s="90">
        <v>44622</v>
      </c>
      <c r="G283" s="82">
        <v>2612.5</v>
      </c>
      <c r="H283" s="82">
        <v>0</v>
      </c>
      <c r="I283" s="82">
        <v>2612.5</v>
      </c>
    </row>
    <row r="284" spans="1:9" x14ac:dyDescent="0.25">
      <c r="A284" s="77"/>
      <c r="B284" s="77"/>
      <c r="C284" s="77"/>
      <c r="D284" s="77"/>
      <c r="E284" s="90">
        <v>43829</v>
      </c>
      <c r="F284" s="90">
        <v>43833</v>
      </c>
      <c r="G284" s="82">
        <v>7283.51</v>
      </c>
      <c r="H284" s="82">
        <v>0</v>
      </c>
      <c r="I284" s="82">
        <v>7283.51</v>
      </c>
    </row>
    <row r="285" spans="1:9" x14ac:dyDescent="0.25">
      <c r="A285" s="77"/>
      <c r="B285" s="77"/>
      <c r="C285" s="77"/>
      <c r="D285" s="77"/>
      <c r="E285" s="77"/>
      <c r="F285" s="90">
        <v>43838</v>
      </c>
      <c r="G285" s="82">
        <v>2112.6799999999998</v>
      </c>
      <c r="H285" s="82">
        <v>0</v>
      </c>
      <c r="I285" s="82">
        <v>2112.6799999999998</v>
      </c>
    </row>
    <row r="286" spans="1:9" x14ac:dyDescent="0.25">
      <c r="A286" s="77"/>
      <c r="B286" s="77"/>
      <c r="C286" s="77"/>
      <c r="D286" s="77"/>
      <c r="E286" s="77"/>
      <c r="F286" s="90">
        <v>43843</v>
      </c>
      <c r="G286" s="82">
        <v>10128</v>
      </c>
      <c r="H286" s="82">
        <v>0</v>
      </c>
      <c r="I286" s="82">
        <v>10128</v>
      </c>
    </row>
    <row r="287" spans="1:9" x14ac:dyDescent="0.25">
      <c r="A287" s="77"/>
      <c r="B287" s="77"/>
      <c r="C287" s="77"/>
      <c r="D287" s="77"/>
      <c r="E287" s="77"/>
      <c r="F287" s="90">
        <v>43893</v>
      </c>
      <c r="G287" s="82">
        <v>31.62</v>
      </c>
      <c r="H287" s="82">
        <v>0</v>
      </c>
      <c r="I287" s="82">
        <v>31.62</v>
      </c>
    </row>
    <row r="288" spans="1:9" x14ac:dyDescent="0.25">
      <c r="A288" s="77"/>
      <c r="B288" s="77"/>
      <c r="C288" s="77"/>
      <c r="D288" s="77"/>
      <c r="E288" s="77"/>
      <c r="F288" s="90">
        <v>43950</v>
      </c>
      <c r="G288" s="82">
        <v>444.19</v>
      </c>
      <c r="H288" s="82">
        <v>-5.1159076974727213E-13</v>
      </c>
      <c r="I288" s="82">
        <v>444.18999999999949</v>
      </c>
    </row>
    <row r="289" spans="1:9" x14ac:dyDescent="0.25">
      <c r="A289" s="77"/>
      <c r="B289" s="77"/>
      <c r="C289" s="77" t="s">
        <v>671</v>
      </c>
      <c r="D289" s="77" t="s">
        <v>318</v>
      </c>
      <c r="E289" s="77"/>
      <c r="F289" s="77"/>
      <c r="G289" s="82">
        <v>259042.4</v>
      </c>
      <c r="H289" s="82">
        <v>19116.720000000088</v>
      </c>
      <c r="I289" s="82">
        <v>278159.12000000011</v>
      </c>
    </row>
    <row r="290" spans="1:9" x14ac:dyDescent="0.25">
      <c r="A290" s="77"/>
      <c r="B290" s="77"/>
      <c r="C290" s="77" t="s">
        <v>2528</v>
      </c>
      <c r="D290" s="77" t="s">
        <v>2529</v>
      </c>
      <c r="E290" s="90">
        <v>44334</v>
      </c>
      <c r="F290" s="90">
        <v>44350</v>
      </c>
      <c r="G290" s="82">
        <v>1665.5</v>
      </c>
      <c r="H290" s="82">
        <v>0</v>
      </c>
      <c r="I290" s="82">
        <v>1665.5</v>
      </c>
    </row>
    <row r="291" spans="1:9" x14ac:dyDescent="0.25">
      <c r="A291" s="77"/>
      <c r="B291" s="77"/>
      <c r="C291" s="77" t="s">
        <v>818</v>
      </c>
      <c r="D291" s="77" t="s">
        <v>2750</v>
      </c>
      <c r="E291" s="90">
        <v>43969</v>
      </c>
      <c r="F291" s="90">
        <v>43999</v>
      </c>
      <c r="G291" s="82">
        <v>198.23</v>
      </c>
      <c r="H291" s="82">
        <v>0</v>
      </c>
      <c r="I291" s="82">
        <v>198.23</v>
      </c>
    </row>
    <row r="292" spans="1:9" x14ac:dyDescent="0.25">
      <c r="A292" s="77"/>
      <c r="B292" s="77"/>
      <c r="C292" s="77" t="s">
        <v>675</v>
      </c>
      <c r="D292" s="77" t="s">
        <v>2745</v>
      </c>
      <c r="E292" s="90">
        <v>43859</v>
      </c>
      <c r="F292" s="90">
        <v>43888</v>
      </c>
      <c r="G292" s="82">
        <v>3492.5</v>
      </c>
      <c r="H292" s="82">
        <v>0</v>
      </c>
      <c r="I292" s="82">
        <v>3492.5</v>
      </c>
    </row>
    <row r="293" spans="1:9" x14ac:dyDescent="0.25">
      <c r="A293" s="77"/>
      <c r="B293" s="77"/>
      <c r="C293" s="77"/>
      <c r="D293" s="77"/>
      <c r="E293" s="90">
        <v>43887</v>
      </c>
      <c r="F293" s="90">
        <v>43894</v>
      </c>
      <c r="G293" s="82">
        <v>4647.5</v>
      </c>
      <c r="H293" s="82">
        <v>0</v>
      </c>
      <c r="I293" s="82">
        <v>4647.5</v>
      </c>
    </row>
    <row r="294" spans="1:9" x14ac:dyDescent="0.25">
      <c r="A294" s="77"/>
      <c r="B294" s="77"/>
      <c r="C294" s="77"/>
      <c r="D294" s="77"/>
      <c r="E294" s="77"/>
      <c r="F294" s="90">
        <v>43928</v>
      </c>
      <c r="G294" s="82">
        <v>2286.63</v>
      </c>
      <c r="H294" s="82">
        <v>0</v>
      </c>
      <c r="I294" s="82">
        <v>2286.63</v>
      </c>
    </row>
    <row r="295" spans="1:9" x14ac:dyDescent="0.25">
      <c r="A295" s="77"/>
      <c r="B295" s="77"/>
      <c r="C295" s="77"/>
      <c r="D295" s="77"/>
      <c r="E295" s="77"/>
      <c r="F295" s="90">
        <v>43943</v>
      </c>
      <c r="G295" s="82">
        <v>1799</v>
      </c>
      <c r="H295" s="82">
        <v>0</v>
      </c>
      <c r="I295" s="82">
        <v>1799</v>
      </c>
    </row>
    <row r="296" spans="1:9" x14ac:dyDescent="0.25">
      <c r="A296" s="77"/>
      <c r="B296" s="77"/>
      <c r="C296" s="77"/>
      <c r="D296" s="77"/>
      <c r="E296" s="77"/>
      <c r="F296" s="90">
        <v>44012</v>
      </c>
      <c r="G296" s="82">
        <v>1266.869999999999</v>
      </c>
      <c r="H296" s="82">
        <v>0</v>
      </c>
      <c r="I296" s="82">
        <v>1266.869999999999</v>
      </c>
    </row>
    <row r="297" spans="1:9" x14ac:dyDescent="0.25">
      <c r="A297" s="77"/>
      <c r="B297" s="77"/>
      <c r="C297" s="77"/>
      <c r="D297" s="77"/>
      <c r="E297" s="77"/>
      <c r="F297" s="90">
        <v>44013</v>
      </c>
      <c r="G297" s="82">
        <v>-1266.8699999999999</v>
      </c>
      <c r="H297" s="82">
        <v>0</v>
      </c>
      <c r="I297" s="82">
        <v>-1266.8699999999999</v>
      </c>
    </row>
    <row r="298" spans="1:9" x14ac:dyDescent="0.25">
      <c r="A298" s="77"/>
      <c r="B298" s="77"/>
      <c r="C298" s="77"/>
      <c r="D298" s="77"/>
      <c r="E298" s="77"/>
      <c r="F298" s="90">
        <v>44014</v>
      </c>
      <c r="G298" s="82">
        <v>0</v>
      </c>
      <c r="H298" s="82">
        <v>1266.8699999999999</v>
      </c>
      <c r="I298" s="82">
        <v>1266.8699999999999</v>
      </c>
    </row>
    <row r="299" spans="1:9" x14ac:dyDescent="0.25">
      <c r="A299" s="77"/>
      <c r="B299" s="77"/>
      <c r="C299" s="77"/>
      <c r="D299" s="77"/>
      <c r="E299" s="77"/>
      <c r="F299" s="90">
        <v>44377</v>
      </c>
      <c r="G299" s="82">
        <v>0</v>
      </c>
      <c r="H299" s="82">
        <v>-1266.8699999999999</v>
      </c>
      <c r="I299" s="82">
        <v>-1266.8699999999999</v>
      </c>
    </row>
    <row r="300" spans="1:9" x14ac:dyDescent="0.25">
      <c r="A300" s="77"/>
      <c r="B300" s="77"/>
      <c r="C300" s="77" t="s">
        <v>1098</v>
      </c>
      <c r="D300" s="77" t="s">
        <v>1099</v>
      </c>
      <c r="E300" s="90">
        <v>44054</v>
      </c>
      <c r="F300" s="90">
        <v>44126</v>
      </c>
      <c r="G300" s="82">
        <v>632</v>
      </c>
      <c r="H300" s="82">
        <v>0</v>
      </c>
      <c r="I300" s="82">
        <v>632</v>
      </c>
    </row>
    <row r="301" spans="1:9" x14ac:dyDescent="0.25">
      <c r="A301" s="77"/>
      <c r="B301" s="77"/>
      <c r="C301" s="77" t="s">
        <v>132</v>
      </c>
      <c r="D301" s="77" t="s">
        <v>1452</v>
      </c>
      <c r="E301" s="90">
        <v>44166</v>
      </c>
      <c r="F301" s="90">
        <v>44173</v>
      </c>
      <c r="G301" s="82">
        <v>791.69</v>
      </c>
      <c r="H301" s="82">
        <v>0</v>
      </c>
      <c r="I301" s="82">
        <v>791.69</v>
      </c>
    </row>
    <row r="302" spans="1:9" x14ac:dyDescent="0.25">
      <c r="A302" s="77"/>
      <c r="B302" s="77"/>
      <c r="C302" s="77"/>
      <c r="D302" s="77" t="s">
        <v>2565</v>
      </c>
      <c r="E302" s="90">
        <v>44343</v>
      </c>
      <c r="F302" s="90">
        <v>44351</v>
      </c>
      <c r="G302" s="82">
        <v>1834.13</v>
      </c>
      <c r="H302" s="82">
        <v>0</v>
      </c>
      <c r="I302" s="82">
        <v>1834.13</v>
      </c>
    </row>
    <row r="303" spans="1:9" x14ac:dyDescent="0.25">
      <c r="A303" s="77"/>
      <c r="B303" s="77"/>
      <c r="C303" s="77"/>
      <c r="D303" s="77"/>
      <c r="E303" s="90">
        <v>44355</v>
      </c>
      <c r="F303" s="90">
        <v>44362</v>
      </c>
      <c r="G303" s="82">
        <v>1834.13</v>
      </c>
      <c r="H303" s="82">
        <v>0</v>
      </c>
      <c r="I303" s="82">
        <v>1834.13</v>
      </c>
    </row>
    <row r="304" spans="1:9" x14ac:dyDescent="0.25">
      <c r="A304" s="77"/>
      <c r="B304" s="77"/>
      <c r="C304" s="77" t="s">
        <v>3097</v>
      </c>
      <c r="D304" s="77" t="s">
        <v>3098</v>
      </c>
      <c r="E304" s="90">
        <v>44567</v>
      </c>
      <c r="F304" s="90">
        <v>44585</v>
      </c>
      <c r="G304" s="82">
        <v>455.52</v>
      </c>
      <c r="H304" s="82">
        <v>0</v>
      </c>
      <c r="I304" s="82">
        <v>455.52</v>
      </c>
    </row>
    <row r="305" spans="1:9" x14ac:dyDescent="0.25">
      <c r="A305" s="77"/>
      <c r="B305" s="77"/>
      <c r="C305" s="77" t="s">
        <v>3231</v>
      </c>
      <c r="D305" s="77" t="s">
        <v>1099</v>
      </c>
      <c r="E305" s="90">
        <v>44635</v>
      </c>
      <c r="F305" s="90">
        <v>45000</v>
      </c>
      <c r="G305" s="82">
        <v>0</v>
      </c>
      <c r="H305" s="82">
        <v>611.25</v>
      </c>
      <c r="I305" s="82">
        <v>611.25</v>
      </c>
    </row>
    <row r="306" spans="1:9" x14ac:dyDescent="0.25">
      <c r="A306" s="77"/>
      <c r="B306" s="77" t="s">
        <v>243</v>
      </c>
      <c r="C306" s="77" t="s">
        <v>244</v>
      </c>
      <c r="D306" s="77" t="s">
        <v>245</v>
      </c>
      <c r="E306" s="90">
        <v>42927</v>
      </c>
      <c r="F306" s="90">
        <v>42927</v>
      </c>
      <c r="G306" s="82">
        <v>1350.74</v>
      </c>
      <c r="H306" s="82">
        <v>0</v>
      </c>
      <c r="I306" s="82">
        <v>1350.74</v>
      </c>
    </row>
    <row r="307" spans="1:9" x14ac:dyDescent="0.25">
      <c r="A307" s="77"/>
      <c r="B307" s="77"/>
      <c r="C307" s="77" t="s">
        <v>248</v>
      </c>
      <c r="D307" s="77" t="s">
        <v>249</v>
      </c>
      <c r="E307" s="90">
        <v>42927</v>
      </c>
      <c r="F307" s="90">
        <v>42927</v>
      </c>
      <c r="G307" s="82">
        <v>1700</v>
      </c>
      <c r="H307" s="82">
        <v>0</v>
      </c>
      <c r="I307" s="82">
        <v>1700</v>
      </c>
    </row>
    <row r="308" spans="1:9" x14ac:dyDescent="0.25">
      <c r="A308" s="77"/>
      <c r="B308" s="77"/>
      <c r="C308" s="77" t="s">
        <v>250</v>
      </c>
      <c r="D308" s="77" t="s">
        <v>251</v>
      </c>
      <c r="E308" s="90">
        <v>42950</v>
      </c>
      <c r="F308" s="90">
        <v>42950</v>
      </c>
      <c r="G308" s="82">
        <v>45000</v>
      </c>
      <c r="H308" s="82">
        <v>0</v>
      </c>
      <c r="I308" s="82">
        <v>45000</v>
      </c>
    </row>
    <row r="309" spans="1:9" x14ac:dyDescent="0.25">
      <c r="A309" s="77"/>
      <c r="B309" s="77"/>
      <c r="C309" s="77" t="s">
        <v>252</v>
      </c>
      <c r="D309" s="77" t="s">
        <v>253</v>
      </c>
      <c r="E309" s="90">
        <v>42927</v>
      </c>
      <c r="F309" s="90">
        <v>42927</v>
      </c>
      <c r="G309" s="82">
        <v>115000</v>
      </c>
      <c r="H309" s="82">
        <v>0</v>
      </c>
      <c r="I309" s="82">
        <v>115000</v>
      </c>
    </row>
    <row r="310" spans="1:9" x14ac:dyDescent="0.25">
      <c r="A310" s="77"/>
      <c r="B310" s="77"/>
      <c r="C310" s="77" t="s">
        <v>254</v>
      </c>
      <c r="D310" s="77" t="s">
        <v>255</v>
      </c>
      <c r="E310" s="90">
        <v>43083</v>
      </c>
      <c r="F310" s="90">
        <v>43083</v>
      </c>
      <c r="G310" s="82">
        <v>11211.58</v>
      </c>
      <c r="H310" s="82">
        <v>0</v>
      </c>
      <c r="I310" s="82">
        <v>11211.58</v>
      </c>
    </row>
    <row r="311" spans="1:9" x14ac:dyDescent="0.25">
      <c r="A311" s="77"/>
      <c r="B311" s="77"/>
      <c r="C311" s="77" t="s">
        <v>256</v>
      </c>
      <c r="D311" s="77" t="s">
        <v>257</v>
      </c>
      <c r="E311" s="90">
        <v>42928</v>
      </c>
      <c r="F311" s="90">
        <v>42928</v>
      </c>
      <c r="G311" s="82">
        <v>42740</v>
      </c>
      <c r="H311" s="82">
        <v>0</v>
      </c>
      <c r="I311" s="82">
        <v>42740</v>
      </c>
    </row>
    <row r="312" spans="1:9" x14ac:dyDescent="0.25">
      <c r="A312" s="77"/>
      <c r="B312" s="77"/>
      <c r="C312" s="77" t="s">
        <v>258</v>
      </c>
      <c r="D312" s="77" t="s">
        <v>251</v>
      </c>
      <c r="E312" s="90">
        <v>42947</v>
      </c>
      <c r="F312" s="90">
        <v>42947</v>
      </c>
      <c r="G312" s="82">
        <v>37000</v>
      </c>
      <c r="H312" s="82">
        <v>0</v>
      </c>
      <c r="I312" s="82">
        <v>37000</v>
      </c>
    </row>
    <row r="313" spans="1:9" x14ac:dyDescent="0.25">
      <c r="A313" s="77"/>
      <c r="B313" s="77"/>
      <c r="C313" s="77" t="s">
        <v>259</v>
      </c>
      <c r="D313" s="77" t="s">
        <v>260</v>
      </c>
      <c r="E313" s="90">
        <v>42927</v>
      </c>
      <c r="F313" s="90">
        <v>42927</v>
      </c>
      <c r="G313" s="82">
        <v>647.67999999999995</v>
      </c>
      <c r="H313" s="82">
        <v>0</v>
      </c>
      <c r="I313" s="82">
        <v>647.67999999999995</v>
      </c>
    </row>
    <row r="314" spans="1:9" x14ac:dyDescent="0.25">
      <c r="A314" s="77"/>
      <c r="B314" s="77"/>
      <c r="C314" s="77"/>
      <c r="D314" s="77" t="s">
        <v>261</v>
      </c>
      <c r="E314" s="90">
        <v>42951</v>
      </c>
      <c r="F314" s="90">
        <v>42951</v>
      </c>
      <c r="G314" s="82">
        <v>550</v>
      </c>
      <c r="H314" s="82">
        <v>0</v>
      </c>
      <c r="I314" s="82">
        <v>550</v>
      </c>
    </row>
    <row r="315" spans="1:9" x14ac:dyDescent="0.25">
      <c r="A315" s="77"/>
      <c r="B315" s="77"/>
      <c r="C315" s="77" t="s">
        <v>262</v>
      </c>
      <c r="D315" s="77" t="s">
        <v>251</v>
      </c>
      <c r="E315" s="90">
        <v>42950</v>
      </c>
      <c r="F315" s="90">
        <v>42950</v>
      </c>
      <c r="G315" s="82">
        <v>35000</v>
      </c>
      <c r="H315" s="82">
        <v>0</v>
      </c>
      <c r="I315" s="82">
        <v>35000</v>
      </c>
    </row>
    <row r="316" spans="1:9" x14ac:dyDescent="0.25">
      <c r="A316" s="77"/>
      <c r="B316" s="77"/>
      <c r="C316" s="77" t="s">
        <v>263</v>
      </c>
      <c r="D316" s="77" t="s">
        <v>264</v>
      </c>
      <c r="E316" s="90">
        <v>42928</v>
      </c>
      <c r="F316" s="90">
        <v>42928</v>
      </c>
      <c r="G316" s="82">
        <v>550</v>
      </c>
      <c r="H316" s="82">
        <v>0</v>
      </c>
      <c r="I316" s="82">
        <v>550</v>
      </c>
    </row>
    <row r="317" spans="1:9" x14ac:dyDescent="0.25">
      <c r="A317" s="77"/>
      <c r="B317" s="77"/>
      <c r="C317" s="77" t="s">
        <v>265</v>
      </c>
      <c r="D317" s="77" t="s">
        <v>265</v>
      </c>
      <c r="E317" s="90">
        <v>42928</v>
      </c>
      <c r="F317" s="90">
        <v>42928</v>
      </c>
      <c r="G317" s="82">
        <v>175000</v>
      </c>
      <c r="H317" s="82">
        <v>0</v>
      </c>
      <c r="I317" s="82">
        <v>175000</v>
      </c>
    </row>
    <row r="318" spans="1:9" x14ac:dyDescent="0.25">
      <c r="A318" s="77"/>
      <c r="B318" s="77" t="s">
        <v>350</v>
      </c>
      <c r="C318" s="77" t="s">
        <v>354</v>
      </c>
      <c r="D318" s="77" t="s">
        <v>351</v>
      </c>
      <c r="E318" s="90">
        <v>43282</v>
      </c>
      <c r="F318" s="90">
        <v>43360</v>
      </c>
      <c r="G318" s="82">
        <v>16080</v>
      </c>
      <c r="H318" s="82">
        <v>0</v>
      </c>
      <c r="I318" s="82">
        <v>16080</v>
      </c>
    </row>
    <row r="319" spans="1:9" x14ac:dyDescent="0.25">
      <c r="A319" s="77"/>
      <c r="B319" s="77"/>
      <c r="C319" s="77"/>
      <c r="D319" s="77"/>
      <c r="E319" s="77"/>
      <c r="F319" s="90">
        <v>43392</v>
      </c>
      <c r="G319" s="82">
        <v>6720</v>
      </c>
      <c r="H319" s="82">
        <v>0</v>
      </c>
      <c r="I319" s="82">
        <v>6720</v>
      </c>
    </row>
    <row r="320" spans="1:9" x14ac:dyDescent="0.25">
      <c r="A320" s="77"/>
      <c r="B320" s="77"/>
      <c r="C320" s="77"/>
      <c r="D320" s="77"/>
      <c r="E320" s="77"/>
      <c r="F320" s="90">
        <v>44349</v>
      </c>
      <c r="G320" s="82">
        <v>1200</v>
      </c>
      <c r="H320" s="82">
        <v>0</v>
      </c>
      <c r="I320" s="82">
        <v>1200</v>
      </c>
    </row>
    <row r="321" spans="1:9" x14ac:dyDescent="0.25">
      <c r="A321" s="77"/>
      <c r="B321" s="77"/>
      <c r="C321" s="77"/>
      <c r="D321" s="77"/>
      <c r="E321" s="77"/>
      <c r="F321" s="90">
        <v>44942</v>
      </c>
      <c r="G321" s="82">
        <v>0</v>
      </c>
      <c r="H321" s="82">
        <v>5500</v>
      </c>
      <c r="I321" s="82">
        <v>5500</v>
      </c>
    </row>
    <row r="322" spans="1:9" x14ac:dyDescent="0.25">
      <c r="A322" s="77" t="s">
        <v>2116</v>
      </c>
      <c r="B322" s="77"/>
      <c r="C322" s="77"/>
      <c r="D322" s="77"/>
      <c r="E322" s="77"/>
      <c r="F322" s="77"/>
      <c r="G322" s="82">
        <v>1837598.2299999995</v>
      </c>
      <c r="H322" s="82">
        <v>313283.32000000007</v>
      </c>
      <c r="I322" s="82">
        <v>2150881.5499999998</v>
      </c>
    </row>
    <row r="323" spans="1:9" x14ac:dyDescent="0.25">
      <c r="A323" s="77" t="s">
        <v>431</v>
      </c>
      <c r="B323" s="77" t="s">
        <v>4</v>
      </c>
      <c r="C323" s="77" t="s">
        <v>5</v>
      </c>
      <c r="D323" s="77" t="s">
        <v>1287</v>
      </c>
      <c r="E323" s="90">
        <v>43647</v>
      </c>
      <c r="F323" s="90">
        <v>43731</v>
      </c>
      <c r="G323" s="82">
        <v>1306.26</v>
      </c>
      <c r="H323" s="82">
        <v>0</v>
      </c>
      <c r="I323" s="82">
        <v>1306.26</v>
      </c>
    </row>
    <row r="324" spans="1:9" x14ac:dyDescent="0.25">
      <c r="A324" s="77"/>
      <c r="B324" s="77"/>
      <c r="C324" s="77"/>
      <c r="D324" s="77"/>
      <c r="E324" s="77"/>
      <c r="F324" s="90">
        <v>43749</v>
      </c>
      <c r="G324" s="82">
        <v>43106.720000000001</v>
      </c>
      <c r="H324" s="82">
        <v>0</v>
      </c>
      <c r="I324" s="82">
        <v>43106.720000000001</v>
      </c>
    </row>
    <row r="325" spans="1:9" x14ac:dyDescent="0.25">
      <c r="A325" s="77"/>
      <c r="B325" s="77"/>
      <c r="C325" s="77"/>
      <c r="D325" s="77"/>
      <c r="E325" s="77"/>
      <c r="F325" s="90">
        <v>43753</v>
      </c>
      <c r="G325" s="82">
        <v>2612.4300000000003</v>
      </c>
      <c r="H325" s="82">
        <v>0</v>
      </c>
      <c r="I325" s="82">
        <v>2612.4300000000003</v>
      </c>
    </row>
    <row r="326" spans="1:9" x14ac:dyDescent="0.25">
      <c r="A326" s="77"/>
      <c r="B326" s="77"/>
      <c r="C326" s="77"/>
      <c r="D326" s="77" t="s">
        <v>1288</v>
      </c>
      <c r="E326" s="90">
        <v>43647</v>
      </c>
      <c r="F326" s="90">
        <v>43748</v>
      </c>
      <c r="G326" s="82">
        <v>35754.359999999993</v>
      </c>
      <c r="H326" s="82">
        <v>0</v>
      </c>
      <c r="I326" s="82">
        <v>35754.359999999993</v>
      </c>
    </row>
    <row r="327" spans="1:9" x14ac:dyDescent="0.25">
      <c r="A327" s="77"/>
      <c r="B327" s="77"/>
      <c r="C327" s="77"/>
      <c r="D327" s="77"/>
      <c r="E327" s="77"/>
      <c r="F327" s="90">
        <v>43759</v>
      </c>
      <c r="G327" s="82">
        <v>20366.419999999998</v>
      </c>
      <c r="H327" s="82">
        <v>0</v>
      </c>
      <c r="I327" s="82">
        <v>20366.419999999998</v>
      </c>
    </row>
    <row r="328" spans="1:9" x14ac:dyDescent="0.25">
      <c r="A328" s="77"/>
      <c r="B328" s="77"/>
      <c r="C328" s="77"/>
      <c r="D328" s="77"/>
      <c r="E328" s="77"/>
      <c r="F328" s="90">
        <v>43760</v>
      </c>
      <c r="G328" s="82">
        <v>346229.06</v>
      </c>
      <c r="H328" s="82">
        <v>0</v>
      </c>
      <c r="I328" s="82">
        <v>346229.06</v>
      </c>
    </row>
    <row r="329" spans="1:9" x14ac:dyDescent="0.25">
      <c r="A329" s="77"/>
      <c r="B329" s="77"/>
      <c r="C329" s="77" t="s">
        <v>284</v>
      </c>
      <c r="D329" s="77" t="s">
        <v>285</v>
      </c>
      <c r="E329" s="90">
        <v>44378</v>
      </c>
      <c r="F329" s="90">
        <v>44447</v>
      </c>
      <c r="G329" s="82">
        <v>1440</v>
      </c>
      <c r="H329" s="82">
        <v>0</v>
      </c>
      <c r="I329" s="82">
        <v>1440</v>
      </c>
    </row>
    <row r="330" spans="1:9" x14ac:dyDescent="0.25">
      <c r="A330" s="77"/>
      <c r="B330" s="77"/>
      <c r="C330" s="77"/>
      <c r="D330" s="77"/>
      <c r="E330" s="77"/>
      <c r="F330" s="90">
        <v>44468</v>
      </c>
      <c r="G330" s="82">
        <v>5120</v>
      </c>
      <c r="H330" s="82">
        <v>0</v>
      </c>
      <c r="I330" s="82">
        <v>5120</v>
      </c>
    </row>
    <row r="331" spans="1:9" x14ac:dyDescent="0.25">
      <c r="A331" s="77"/>
      <c r="B331" s="77"/>
      <c r="C331" s="77"/>
      <c r="D331" s="77"/>
      <c r="E331" s="77"/>
      <c r="F331" s="90">
        <v>45474</v>
      </c>
      <c r="G331" s="82">
        <v>0</v>
      </c>
      <c r="H331" s="82">
        <v>400194</v>
      </c>
      <c r="I331" s="82">
        <v>400194</v>
      </c>
    </row>
    <row r="332" spans="1:9" x14ac:dyDescent="0.25">
      <c r="A332" s="77"/>
      <c r="B332" s="77"/>
      <c r="C332" s="77"/>
      <c r="D332" s="77"/>
      <c r="E332" s="90">
        <v>44502</v>
      </c>
      <c r="F332" s="90">
        <v>44508</v>
      </c>
      <c r="G332" s="82">
        <v>6450</v>
      </c>
      <c r="H332" s="82">
        <v>0</v>
      </c>
      <c r="I332" s="82">
        <v>6450</v>
      </c>
    </row>
    <row r="333" spans="1:9" x14ac:dyDescent="0.25">
      <c r="A333" s="77"/>
      <c r="B333" s="77"/>
      <c r="C333" s="77" t="s">
        <v>492</v>
      </c>
      <c r="D333" s="77" t="s">
        <v>140</v>
      </c>
      <c r="E333" s="90">
        <v>43770</v>
      </c>
      <c r="F333" s="90">
        <v>43864</v>
      </c>
      <c r="G333" s="82">
        <v>41441.21</v>
      </c>
      <c r="H333" s="82">
        <v>0</v>
      </c>
      <c r="I333" s="82">
        <v>41441.21</v>
      </c>
    </row>
    <row r="334" spans="1:9" x14ac:dyDescent="0.25">
      <c r="A334" s="77"/>
      <c r="B334" s="77"/>
      <c r="C334" s="77" t="s">
        <v>591</v>
      </c>
      <c r="D334" s="77" t="s">
        <v>1231</v>
      </c>
      <c r="E334" s="90">
        <v>44069</v>
      </c>
      <c r="F334" s="90">
        <v>44117</v>
      </c>
      <c r="G334" s="82">
        <v>2700</v>
      </c>
      <c r="H334" s="82">
        <v>0</v>
      </c>
      <c r="I334" s="82">
        <v>2700</v>
      </c>
    </row>
    <row r="335" spans="1:9" x14ac:dyDescent="0.25">
      <c r="A335" s="77"/>
      <c r="B335" s="77"/>
      <c r="C335" s="77" t="s">
        <v>380</v>
      </c>
      <c r="D335" s="77" t="s">
        <v>351</v>
      </c>
      <c r="E335" s="90">
        <v>44319</v>
      </c>
      <c r="F335" s="90">
        <v>45415</v>
      </c>
      <c r="G335" s="82">
        <v>0</v>
      </c>
      <c r="H335" s="82">
        <v>407500</v>
      </c>
      <c r="I335" s="82">
        <v>407500</v>
      </c>
    </row>
    <row r="336" spans="1:9" x14ac:dyDescent="0.25">
      <c r="A336" s="77"/>
      <c r="B336" s="77" t="s">
        <v>1043</v>
      </c>
      <c r="C336" s="77" t="s">
        <v>468</v>
      </c>
      <c r="D336" s="77" t="s">
        <v>469</v>
      </c>
      <c r="E336" s="90">
        <v>43836</v>
      </c>
      <c r="F336" s="90">
        <v>45118</v>
      </c>
      <c r="G336" s="82">
        <v>0</v>
      </c>
      <c r="H336" s="82">
        <v>1200</v>
      </c>
      <c r="I336" s="82">
        <v>1200</v>
      </c>
    </row>
    <row r="337" spans="1:9" x14ac:dyDescent="0.25">
      <c r="A337" s="77"/>
      <c r="B337" s="77" t="s">
        <v>316</v>
      </c>
      <c r="C337" s="77" t="s">
        <v>418</v>
      </c>
      <c r="D337" s="77" t="s">
        <v>3138</v>
      </c>
      <c r="E337" s="90">
        <v>43717</v>
      </c>
      <c r="F337" s="90">
        <v>43721</v>
      </c>
      <c r="G337" s="82">
        <v>1230</v>
      </c>
      <c r="H337" s="82">
        <v>0</v>
      </c>
      <c r="I337" s="82">
        <v>1230</v>
      </c>
    </row>
    <row r="338" spans="1:9" x14ac:dyDescent="0.25">
      <c r="A338" s="77"/>
      <c r="B338" s="77"/>
      <c r="C338" s="77" t="s">
        <v>395</v>
      </c>
      <c r="D338" s="77" t="s">
        <v>351</v>
      </c>
      <c r="E338" s="90">
        <v>43282</v>
      </c>
      <c r="F338" s="90">
        <v>44279</v>
      </c>
      <c r="G338" s="82">
        <v>4850</v>
      </c>
      <c r="H338" s="82">
        <v>0</v>
      </c>
      <c r="I338" s="82">
        <v>4850</v>
      </c>
    </row>
    <row r="339" spans="1:9" x14ac:dyDescent="0.25">
      <c r="A339" s="77"/>
      <c r="B339" s="77"/>
      <c r="C339" s="77"/>
      <c r="D339" s="77"/>
      <c r="E339" s="77"/>
      <c r="F339" s="90">
        <v>44342</v>
      </c>
      <c r="G339" s="82">
        <v>4850</v>
      </c>
      <c r="H339" s="82">
        <v>0</v>
      </c>
      <c r="I339" s="82">
        <v>4850</v>
      </c>
    </row>
    <row r="340" spans="1:9" x14ac:dyDescent="0.25">
      <c r="A340" s="77"/>
      <c r="B340" s="77"/>
      <c r="C340" s="77"/>
      <c r="D340" s="77"/>
      <c r="E340" s="77"/>
      <c r="F340" s="90">
        <v>44448</v>
      </c>
      <c r="G340" s="82">
        <v>1455</v>
      </c>
      <c r="H340" s="82">
        <v>0</v>
      </c>
      <c r="I340" s="82">
        <v>1455</v>
      </c>
    </row>
    <row r="341" spans="1:9" x14ac:dyDescent="0.25">
      <c r="A341" s="77"/>
      <c r="B341" s="77"/>
      <c r="C341" s="77"/>
      <c r="D341" s="77"/>
      <c r="E341" s="77"/>
      <c r="F341" s="90">
        <v>45138</v>
      </c>
      <c r="G341" s="82">
        <v>0</v>
      </c>
      <c r="H341" s="82">
        <v>970</v>
      </c>
      <c r="I341" s="82">
        <v>970</v>
      </c>
    </row>
    <row r="342" spans="1:9" x14ac:dyDescent="0.25">
      <c r="A342" s="77"/>
      <c r="B342" s="77"/>
      <c r="C342" s="77" t="s">
        <v>468</v>
      </c>
      <c r="D342" s="77" t="s">
        <v>469</v>
      </c>
      <c r="E342" s="90">
        <v>44210</v>
      </c>
      <c r="F342" s="90">
        <v>44488</v>
      </c>
      <c r="G342" s="82">
        <v>14350</v>
      </c>
      <c r="H342" s="82">
        <v>0</v>
      </c>
      <c r="I342" s="82">
        <v>14350</v>
      </c>
    </row>
    <row r="343" spans="1:9" x14ac:dyDescent="0.25">
      <c r="A343" s="77"/>
      <c r="B343" s="77"/>
      <c r="C343" s="77" t="s">
        <v>321</v>
      </c>
      <c r="D343" s="77" t="s">
        <v>318</v>
      </c>
      <c r="E343" s="77"/>
      <c r="F343" s="77"/>
      <c r="G343" s="82">
        <v>375687.03</v>
      </c>
      <c r="H343" s="82">
        <v>3048.7599999999511</v>
      </c>
      <c r="I343" s="82">
        <v>378735.79</v>
      </c>
    </row>
    <row r="344" spans="1:9" x14ac:dyDescent="0.25">
      <c r="A344" s="77"/>
      <c r="B344" s="77" t="s">
        <v>238</v>
      </c>
      <c r="C344" s="77" t="s">
        <v>380</v>
      </c>
      <c r="D344" s="77" t="s">
        <v>351</v>
      </c>
      <c r="E344" s="90">
        <v>44319</v>
      </c>
      <c r="F344" s="90">
        <v>45415</v>
      </c>
      <c r="G344" s="82">
        <v>0</v>
      </c>
      <c r="H344" s="82">
        <v>95400</v>
      </c>
      <c r="I344" s="82">
        <v>95400</v>
      </c>
    </row>
    <row r="345" spans="1:9" x14ac:dyDescent="0.25">
      <c r="A345" s="77" t="s">
        <v>2117</v>
      </c>
      <c r="B345" s="77"/>
      <c r="C345" s="77"/>
      <c r="D345" s="77"/>
      <c r="E345" s="77"/>
      <c r="F345" s="77"/>
      <c r="G345" s="82">
        <v>908948.49</v>
      </c>
      <c r="H345" s="82">
        <v>908312.76</v>
      </c>
      <c r="I345" s="82">
        <v>1817261.25</v>
      </c>
    </row>
    <row r="346" spans="1:9" x14ac:dyDescent="0.25">
      <c r="A346" s="77" t="s">
        <v>131</v>
      </c>
      <c r="B346" s="77" t="s">
        <v>4</v>
      </c>
      <c r="C346" s="77" t="s">
        <v>5</v>
      </c>
      <c r="D346" s="77" t="s">
        <v>1287</v>
      </c>
      <c r="E346" s="90">
        <v>43647</v>
      </c>
      <c r="F346" s="90">
        <v>43760</v>
      </c>
      <c r="G346" s="82">
        <v>23405.82</v>
      </c>
      <c r="H346" s="82">
        <v>0</v>
      </c>
      <c r="I346" s="82">
        <v>23405.82</v>
      </c>
    </row>
    <row r="347" spans="1:9" x14ac:dyDescent="0.25">
      <c r="A347" s="77"/>
      <c r="B347" s="77"/>
      <c r="C347" s="77"/>
      <c r="D347" s="77" t="s">
        <v>1288</v>
      </c>
      <c r="E347" s="90">
        <v>43647</v>
      </c>
      <c r="F347" s="90">
        <v>43748</v>
      </c>
      <c r="G347" s="82">
        <v>12172</v>
      </c>
      <c r="H347" s="82">
        <v>0</v>
      </c>
      <c r="I347" s="82">
        <v>12172</v>
      </c>
    </row>
    <row r="348" spans="1:9" x14ac:dyDescent="0.25">
      <c r="A348" s="77"/>
      <c r="B348" s="77"/>
      <c r="C348" s="77"/>
      <c r="D348" s="77"/>
      <c r="E348" s="77"/>
      <c r="F348" s="90">
        <v>43759</v>
      </c>
      <c r="G348" s="82">
        <v>9016.2900000000009</v>
      </c>
      <c r="H348" s="82">
        <v>0</v>
      </c>
      <c r="I348" s="82">
        <v>9016.2900000000009</v>
      </c>
    </row>
    <row r="349" spans="1:9" x14ac:dyDescent="0.25">
      <c r="A349" s="77"/>
      <c r="B349" s="77"/>
      <c r="C349" s="77"/>
      <c r="D349" s="77"/>
      <c r="E349" s="77"/>
      <c r="F349" s="90">
        <v>43760</v>
      </c>
      <c r="G349" s="82">
        <v>227661.4</v>
      </c>
      <c r="H349" s="82">
        <v>0</v>
      </c>
      <c r="I349" s="82">
        <v>227661.4</v>
      </c>
    </row>
    <row r="350" spans="1:9" x14ac:dyDescent="0.25">
      <c r="A350" s="77"/>
      <c r="B350" s="77"/>
      <c r="C350" s="77" t="s">
        <v>284</v>
      </c>
      <c r="D350" s="77" t="s">
        <v>285</v>
      </c>
      <c r="E350" s="90">
        <v>43748</v>
      </c>
      <c r="F350" s="90">
        <v>43839</v>
      </c>
      <c r="G350" s="82">
        <v>7143.75</v>
      </c>
      <c r="H350" s="82">
        <v>0</v>
      </c>
      <c r="I350" s="82">
        <v>7143.75</v>
      </c>
    </row>
    <row r="351" spans="1:9" x14ac:dyDescent="0.25">
      <c r="A351" s="77"/>
      <c r="B351" s="77"/>
      <c r="C351" s="77"/>
      <c r="D351" s="77"/>
      <c r="E351" s="77"/>
      <c r="F351" s="90">
        <v>43844</v>
      </c>
      <c r="G351" s="82">
        <v>11325</v>
      </c>
      <c r="H351" s="82">
        <v>0</v>
      </c>
      <c r="I351" s="82">
        <v>11325</v>
      </c>
    </row>
    <row r="352" spans="1:9" x14ac:dyDescent="0.25">
      <c r="A352" s="77"/>
      <c r="B352" s="77"/>
      <c r="C352" s="77"/>
      <c r="D352" s="77"/>
      <c r="E352" s="77"/>
      <c r="F352" s="90">
        <v>43922</v>
      </c>
      <c r="G352" s="82">
        <v>16377.5</v>
      </c>
      <c r="H352" s="82">
        <v>0</v>
      </c>
      <c r="I352" s="82">
        <v>16377.5</v>
      </c>
    </row>
    <row r="353" spans="1:9" x14ac:dyDescent="0.25">
      <c r="A353" s="77"/>
      <c r="B353" s="77"/>
      <c r="C353" s="77"/>
      <c r="D353" s="77"/>
      <c r="E353" s="77"/>
      <c r="F353" s="90">
        <v>43936</v>
      </c>
      <c r="G353" s="82">
        <v>7442.5</v>
      </c>
      <c r="H353" s="82">
        <v>0</v>
      </c>
      <c r="I353" s="82">
        <v>7442.5</v>
      </c>
    </row>
    <row r="354" spans="1:9" x14ac:dyDescent="0.25">
      <c r="A354" s="77"/>
      <c r="B354" s="77"/>
      <c r="C354" s="77"/>
      <c r="D354" s="77"/>
      <c r="E354" s="77"/>
      <c r="F354" s="90">
        <v>43979</v>
      </c>
      <c r="G354" s="82">
        <v>9460</v>
      </c>
      <c r="H354" s="82">
        <v>0</v>
      </c>
      <c r="I354" s="82">
        <v>9460</v>
      </c>
    </row>
    <row r="355" spans="1:9" x14ac:dyDescent="0.25">
      <c r="A355" s="77"/>
      <c r="B355" s="77"/>
      <c r="C355" s="77"/>
      <c r="D355" s="77"/>
      <c r="E355" s="77"/>
      <c r="F355" s="90">
        <v>43999</v>
      </c>
      <c r="G355" s="82">
        <v>7020</v>
      </c>
      <c r="H355" s="82">
        <v>0</v>
      </c>
      <c r="I355" s="82">
        <v>7020</v>
      </c>
    </row>
    <row r="356" spans="1:9" x14ac:dyDescent="0.25">
      <c r="A356" s="77"/>
      <c r="B356" s="77"/>
      <c r="C356" s="77"/>
      <c r="D356" s="77"/>
      <c r="E356" s="77"/>
      <c r="F356" s="90">
        <v>44039</v>
      </c>
      <c r="G356" s="82">
        <v>3765</v>
      </c>
      <c r="H356" s="82">
        <v>0</v>
      </c>
      <c r="I356" s="82">
        <v>3765</v>
      </c>
    </row>
    <row r="357" spans="1:9" x14ac:dyDescent="0.25">
      <c r="A357" s="77"/>
      <c r="B357" s="77"/>
      <c r="C357" s="77"/>
      <c r="D357" s="77"/>
      <c r="E357" s="77"/>
      <c r="F357" s="90">
        <v>44060</v>
      </c>
      <c r="G357" s="82">
        <v>12733.4</v>
      </c>
      <c r="H357" s="82">
        <v>0</v>
      </c>
      <c r="I357" s="82">
        <v>12733.4</v>
      </c>
    </row>
    <row r="358" spans="1:9" x14ac:dyDescent="0.25">
      <c r="A358" s="77"/>
      <c r="B358" s="77"/>
      <c r="C358" s="77"/>
      <c r="D358" s="77"/>
      <c r="E358" s="77"/>
      <c r="F358" s="90">
        <v>44117</v>
      </c>
      <c r="G358" s="82">
        <v>12027.42</v>
      </c>
      <c r="H358" s="82">
        <v>0</v>
      </c>
      <c r="I358" s="82">
        <v>12027.42</v>
      </c>
    </row>
    <row r="359" spans="1:9" x14ac:dyDescent="0.25">
      <c r="A359" s="77"/>
      <c r="B359" s="77"/>
      <c r="C359" s="77"/>
      <c r="D359" s="77"/>
      <c r="E359" s="77"/>
      <c r="F359" s="90">
        <v>44124</v>
      </c>
      <c r="G359" s="82">
        <v>11395.42</v>
      </c>
      <c r="H359" s="82">
        <v>0</v>
      </c>
      <c r="I359" s="82">
        <v>11395.42</v>
      </c>
    </row>
    <row r="360" spans="1:9" x14ac:dyDescent="0.25">
      <c r="A360" s="77"/>
      <c r="B360" s="77"/>
      <c r="C360" s="77"/>
      <c r="D360" s="77"/>
      <c r="E360" s="77"/>
      <c r="F360" s="90">
        <v>44183</v>
      </c>
      <c r="G360" s="82">
        <v>23674.519999999997</v>
      </c>
      <c r="H360" s="82">
        <v>0</v>
      </c>
      <c r="I360" s="82">
        <v>23674.519999999997</v>
      </c>
    </row>
    <row r="361" spans="1:9" x14ac:dyDescent="0.25">
      <c r="A361" s="77"/>
      <c r="B361" s="77"/>
      <c r="C361" s="77"/>
      <c r="D361" s="77"/>
      <c r="E361" s="77"/>
      <c r="F361" s="90">
        <v>44235</v>
      </c>
      <c r="G361" s="82">
        <v>11738.76</v>
      </c>
      <c r="H361" s="82">
        <v>0</v>
      </c>
      <c r="I361" s="82">
        <v>11738.76</v>
      </c>
    </row>
    <row r="362" spans="1:9" x14ac:dyDescent="0.25">
      <c r="A362" s="77"/>
      <c r="B362" s="77"/>
      <c r="C362" s="77"/>
      <c r="D362" s="77"/>
      <c r="E362" s="77"/>
      <c r="F362" s="90">
        <v>44291</v>
      </c>
      <c r="G362" s="82">
        <v>8635.01</v>
      </c>
      <c r="H362" s="82">
        <v>0</v>
      </c>
      <c r="I362" s="82">
        <v>8635.01</v>
      </c>
    </row>
    <row r="363" spans="1:9" x14ac:dyDescent="0.25">
      <c r="A363" s="77"/>
      <c r="B363" s="77"/>
      <c r="C363" s="77"/>
      <c r="D363" s="77"/>
      <c r="E363" s="77"/>
      <c r="F363" s="90">
        <v>44302</v>
      </c>
      <c r="G363" s="82">
        <v>7312.3</v>
      </c>
      <c r="H363" s="82">
        <v>0</v>
      </c>
      <c r="I363" s="82">
        <v>7312.3</v>
      </c>
    </row>
    <row r="364" spans="1:9" x14ac:dyDescent="0.25">
      <c r="A364" s="77"/>
      <c r="B364" s="77"/>
      <c r="C364" s="77"/>
      <c r="D364" s="77"/>
      <c r="E364" s="77"/>
      <c r="F364" s="90">
        <v>44341</v>
      </c>
      <c r="G364" s="82">
        <v>12337.8</v>
      </c>
      <c r="H364" s="82">
        <v>0</v>
      </c>
      <c r="I364" s="82">
        <v>12337.8</v>
      </c>
    </row>
    <row r="365" spans="1:9" x14ac:dyDescent="0.25">
      <c r="A365" s="77"/>
      <c r="B365" s="77"/>
      <c r="C365" s="77"/>
      <c r="D365" s="77"/>
      <c r="E365" s="77"/>
      <c r="F365" s="90">
        <v>44369</v>
      </c>
      <c r="G365" s="82">
        <v>9920</v>
      </c>
      <c r="H365" s="82">
        <v>0</v>
      </c>
      <c r="I365" s="82">
        <v>9920</v>
      </c>
    </row>
    <row r="366" spans="1:9" x14ac:dyDescent="0.25">
      <c r="A366" s="77"/>
      <c r="B366" s="77"/>
      <c r="C366" s="77"/>
      <c r="D366" s="77"/>
      <c r="E366" s="77"/>
      <c r="F366" s="90">
        <v>44447</v>
      </c>
      <c r="G366" s="82">
        <v>4160</v>
      </c>
      <c r="H366" s="82">
        <v>0</v>
      </c>
      <c r="I366" s="82">
        <v>4160</v>
      </c>
    </row>
    <row r="367" spans="1:9" x14ac:dyDescent="0.25">
      <c r="A367" s="77"/>
      <c r="B367" s="77"/>
      <c r="C367" s="77"/>
      <c r="D367" s="77"/>
      <c r="E367" s="77"/>
      <c r="F367" s="90">
        <v>44448</v>
      </c>
      <c r="G367" s="82">
        <v>6240</v>
      </c>
      <c r="H367" s="82">
        <v>0</v>
      </c>
      <c r="I367" s="82">
        <v>6240</v>
      </c>
    </row>
    <row r="368" spans="1:9" x14ac:dyDescent="0.25">
      <c r="A368" s="77"/>
      <c r="B368" s="77"/>
      <c r="C368" s="77"/>
      <c r="D368" s="77"/>
      <c r="E368" s="77"/>
      <c r="F368" s="90">
        <v>44844</v>
      </c>
      <c r="G368" s="82">
        <v>0</v>
      </c>
      <c r="H368" s="82">
        <v>7410.0000000000291</v>
      </c>
      <c r="I368" s="82">
        <v>7410.0000000000291</v>
      </c>
    </row>
    <row r="369" spans="1:9" x14ac:dyDescent="0.25">
      <c r="A369" s="77"/>
      <c r="B369" s="77"/>
      <c r="C369" s="77"/>
      <c r="D369" s="77"/>
      <c r="E369" s="77"/>
      <c r="F369" s="90">
        <v>44635</v>
      </c>
      <c r="G369" s="82">
        <v>4086.62</v>
      </c>
      <c r="H369" s="82">
        <v>0</v>
      </c>
      <c r="I369" s="82">
        <v>4086.62</v>
      </c>
    </row>
    <row r="370" spans="1:9" x14ac:dyDescent="0.25">
      <c r="A370" s="77"/>
      <c r="B370" s="77"/>
      <c r="C370" s="77" t="s">
        <v>418</v>
      </c>
      <c r="D370" s="77" t="s">
        <v>3138</v>
      </c>
      <c r="E370" s="90">
        <v>44208</v>
      </c>
      <c r="F370" s="90">
        <v>44216</v>
      </c>
      <c r="G370" s="82">
        <v>35235.879999999997</v>
      </c>
      <c r="H370" s="82">
        <v>0</v>
      </c>
      <c r="I370" s="82">
        <v>35235.879999999997</v>
      </c>
    </row>
    <row r="371" spans="1:9" x14ac:dyDescent="0.25">
      <c r="A371" s="77"/>
      <c r="B371" s="77"/>
      <c r="C371" s="77" t="s">
        <v>228</v>
      </c>
      <c r="D371" s="77" t="s">
        <v>2755</v>
      </c>
      <c r="E371" s="90">
        <v>43724</v>
      </c>
      <c r="F371" s="90">
        <v>43733</v>
      </c>
      <c r="G371" s="82">
        <v>1464.78</v>
      </c>
      <c r="H371" s="82">
        <v>0</v>
      </c>
      <c r="I371" s="82">
        <v>1464.78</v>
      </c>
    </row>
    <row r="372" spans="1:9" x14ac:dyDescent="0.25">
      <c r="A372" s="77"/>
      <c r="B372" s="77"/>
      <c r="C372" s="77" t="s">
        <v>354</v>
      </c>
      <c r="D372" s="77" t="s">
        <v>351</v>
      </c>
      <c r="E372" s="90">
        <v>43264</v>
      </c>
      <c r="F372" s="90">
        <v>43305</v>
      </c>
      <c r="G372" s="82">
        <v>2800</v>
      </c>
      <c r="H372" s="82">
        <v>0</v>
      </c>
      <c r="I372" s="82">
        <v>2800</v>
      </c>
    </row>
    <row r="373" spans="1:9" x14ac:dyDescent="0.25">
      <c r="A373" s="77"/>
      <c r="B373" s="77"/>
      <c r="C373" s="77"/>
      <c r="D373" s="77"/>
      <c r="E373" s="77"/>
      <c r="F373" s="90">
        <v>43515</v>
      </c>
      <c r="G373" s="82">
        <v>10110</v>
      </c>
      <c r="H373" s="82">
        <v>0</v>
      </c>
      <c r="I373" s="82">
        <v>10110</v>
      </c>
    </row>
    <row r="374" spans="1:9" x14ac:dyDescent="0.25">
      <c r="A374" s="77"/>
      <c r="B374" s="77"/>
      <c r="C374" s="77"/>
      <c r="D374" s="77"/>
      <c r="E374" s="77"/>
      <c r="F374" s="90">
        <v>43724</v>
      </c>
      <c r="G374" s="82">
        <v>15400</v>
      </c>
      <c r="H374" s="82">
        <v>0</v>
      </c>
      <c r="I374" s="82">
        <v>15400</v>
      </c>
    </row>
    <row r="375" spans="1:9" x14ac:dyDescent="0.25">
      <c r="A375" s="77"/>
      <c r="B375" s="77"/>
      <c r="C375" s="77"/>
      <c r="D375" s="77"/>
      <c r="E375" s="77"/>
      <c r="F375" s="90">
        <v>43874</v>
      </c>
      <c r="G375" s="82">
        <v>19600</v>
      </c>
      <c r="H375" s="82">
        <v>0</v>
      </c>
      <c r="I375" s="82">
        <v>19600</v>
      </c>
    </row>
    <row r="376" spans="1:9" x14ac:dyDescent="0.25">
      <c r="A376" s="77"/>
      <c r="B376" s="77"/>
      <c r="C376" s="77"/>
      <c r="D376" s="77"/>
      <c r="E376" s="77"/>
      <c r="F376" s="90">
        <v>43986</v>
      </c>
      <c r="G376" s="82">
        <v>23100</v>
      </c>
      <c r="H376" s="82">
        <v>0</v>
      </c>
      <c r="I376" s="82">
        <v>23100</v>
      </c>
    </row>
    <row r="377" spans="1:9" x14ac:dyDescent="0.25">
      <c r="A377" s="77"/>
      <c r="B377" s="77"/>
      <c r="C377" s="77"/>
      <c r="D377" s="77"/>
      <c r="E377" s="77"/>
      <c r="F377" s="90">
        <v>44173</v>
      </c>
      <c r="G377" s="82">
        <v>17221</v>
      </c>
      <c r="H377" s="82">
        <v>0</v>
      </c>
      <c r="I377" s="82">
        <v>17221</v>
      </c>
    </row>
    <row r="378" spans="1:9" x14ac:dyDescent="0.25">
      <c r="A378" s="77"/>
      <c r="B378" s="77"/>
      <c r="C378" s="77"/>
      <c r="D378" s="77"/>
      <c r="E378" s="77"/>
      <c r="F378" s="90">
        <v>44323</v>
      </c>
      <c r="G378" s="82">
        <v>23100</v>
      </c>
      <c r="H378" s="82">
        <v>0</v>
      </c>
      <c r="I378" s="82">
        <v>23100</v>
      </c>
    </row>
    <row r="379" spans="1:9" x14ac:dyDescent="0.25">
      <c r="A379" s="77"/>
      <c r="B379" s="77"/>
      <c r="C379" s="77"/>
      <c r="D379" s="77"/>
      <c r="E379" s="77"/>
      <c r="F379" s="90">
        <v>44370</v>
      </c>
      <c r="G379" s="82">
        <v>3500</v>
      </c>
      <c r="H379" s="82">
        <v>0</v>
      </c>
      <c r="I379" s="82">
        <v>3500</v>
      </c>
    </row>
    <row r="380" spans="1:9" x14ac:dyDescent="0.25">
      <c r="A380" s="77"/>
      <c r="B380" s="77"/>
      <c r="C380" s="77"/>
      <c r="D380" s="77"/>
      <c r="E380" s="77"/>
      <c r="F380" s="90">
        <v>44942</v>
      </c>
      <c r="G380" s="82">
        <v>0</v>
      </c>
      <c r="H380" s="82">
        <v>63119</v>
      </c>
      <c r="I380" s="82">
        <v>63119</v>
      </c>
    </row>
    <row r="381" spans="1:9" x14ac:dyDescent="0.25">
      <c r="A381" s="77"/>
      <c r="B381" s="77"/>
      <c r="C381" s="77"/>
      <c r="D381" s="77"/>
      <c r="E381" s="77"/>
      <c r="F381" s="90">
        <v>44550</v>
      </c>
      <c r="G381" s="82">
        <v>1050</v>
      </c>
      <c r="H381" s="82">
        <v>0</v>
      </c>
      <c r="I381" s="82">
        <v>1050</v>
      </c>
    </row>
    <row r="382" spans="1:9" x14ac:dyDescent="0.25">
      <c r="A382" s="77"/>
      <c r="B382" s="77"/>
      <c r="C382" s="77"/>
      <c r="D382" s="77"/>
      <c r="E382" s="90">
        <v>44050</v>
      </c>
      <c r="F382" s="90">
        <v>44173</v>
      </c>
      <c r="G382" s="82">
        <v>81300</v>
      </c>
      <c r="H382" s="82">
        <v>0</v>
      </c>
      <c r="I382" s="82">
        <v>81300</v>
      </c>
    </row>
    <row r="383" spans="1:9" x14ac:dyDescent="0.25">
      <c r="A383" s="77"/>
      <c r="B383" s="77"/>
      <c r="C383" s="77" t="s">
        <v>492</v>
      </c>
      <c r="D383" s="77" t="s">
        <v>140</v>
      </c>
      <c r="E383" s="90">
        <v>43770</v>
      </c>
      <c r="F383" s="90">
        <v>43864</v>
      </c>
      <c r="G383" s="82">
        <v>20720.61</v>
      </c>
      <c r="H383" s="82">
        <v>0</v>
      </c>
      <c r="I383" s="82">
        <v>20720.61</v>
      </c>
    </row>
    <row r="384" spans="1:9" x14ac:dyDescent="0.25">
      <c r="A384" s="77"/>
      <c r="B384" s="77"/>
      <c r="C384" s="77" t="s">
        <v>591</v>
      </c>
      <c r="D384" s="77" t="s">
        <v>1231</v>
      </c>
      <c r="E384" s="90">
        <v>43980</v>
      </c>
      <c r="F384" s="90">
        <v>44001</v>
      </c>
      <c r="G384" s="82">
        <v>2900</v>
      </c>
      <c r="H384" s="82">
        <v>0</v>
      </c>
      <c r="I384" s="82">
        <v>2900</v>
      </c>
    </row>
    <row r="385" spans="1:9" x14ac:dyDescent="0.25">
      <c r="A385" s="77"/>
      <c r="B385" s="77"/>
      <c r="C385" s="77" t="s">
        <v>132</v>
      </c>
      <c r="D385" s="77" t="s">
        <v>140</v>
      </c>
      <c r="E385" s="90">
        <v>43647</v>
      </c>
      <c r="F385" s="90">
        <v>43676</v>
      </c>
      <c r="G385" s="82">
        <v>8041.68</v>
      </c>
      <c r="H385" s="82">
        <v>0</v>
      </c>
      <c r="I385" s="82">
        <v>8041.68</v>
      </c>
    </row>
    <row r="386" spans="1:9" x14ac:dyDescent="0.25">
      <c r="A386" s="77"/>
      <c r="B386" s="77" t="s">
        <v>316</v>
      </c>
      <c r="C386" s="77" t="s">
        <v>1609</v>
      </c>
      <c r="D386" s="77" t="s">
        <v>3138</v>
      </c>
      <c r="E386" s="90">
        <v>44398</v>
      </c>
      <c r="F386" s="90">
        <v>44412</v>
      </c>
      <c r="G386" s="82">
        <v>1451.25</v>
      </c>
      <c r="H386" s="82">
        <v>0</v>
      </c>
      <c r="I386" s="82">
        <v>1451.25</v>
      </c>
    </row>
    <row r="387" spans="1:9" x14ac:dyDescent="0.25">
      <c r="A387" s="77"/>
      <c r="B387" s="77"/>
      <c r="C387" s="77" t="s">
        <v>591</v>
      </c>
      <c r="D387" s="77" t="s">
        <v>1230</v>
      </c>
      <c r="E387" s="90">
        <v>43934</v>
      </c>
      <c r="F387" s="90">
        <v>43950</v>
      </c>
      <c r="G387" s="82">
        <v>850</v>
      </c>
      <c r="H387" s="82">
        <v>0</v>
      </c>
      <c r="I387" s="82">
        <v>850</v>
      </c>
    </row>
    <row r="388" spans="1:9" x14ac:dyDescent="0.25">
      <c r="A388" s="77"/>
      <c r="B388" s="77"/>
      <c r="C388" s="77" t="s">
        <v>395</v>
      </c>
      <c r="D388" s="77" t="s">
        <v>351</v>
      </c>
      <c r="E388" s="90">
        <v>43282</v>
      </c>
      <c r="F388" s="90">
        <v>44118</v>
      </c>
      <c r="G388" s="82">
        <v>2375</v>
      </c>
      <c r="H388" s="82">
        <v>0</v>
      </c>
      <c r="I388" s="82">
        <v>2375</v>
      </c>
    </row>
    <row r="389" spans="1:9" x14ac:dyDescent="0.25">
      <c r="A389" s="77"/>
      <c r="B389" s="77"/>
      <c r="C389" s="77"/>
      <c r="D389" s="77"/>
      <c r="E389" s="77"/>
      <c r="F389" s="90">
        <v>44203</v>
      </c>
      <c r="G389" s="82">
        <v>2375</v>
      </c>
      <c r="H389" s="82">
        <v>0</v>
      </c>
      <c r="I389" s="82">
        <v>2375</v>
      </c>
    </row>
    <row r="390" spans="1:9" x14ac:dyDescent="0.25">
      <c r="A390" s="77"/>
      <c r="B390" s="77"/>
      <c r="C390" s="77"/>
      <c r="D390" s="77"/>
      <c r="E390" s="77"/>
      <c r="F390" s="90">
        <v>44279</v>
      </c>
      <c r="G390" s="82">
        <v>4750</v>
      </c>
      <c r="H390" s="82">
        <v>0</v>
      </c>
      <c r="I390" s="82">
        <v>4750</v>
      </c>
    </row>
    <row r="391" spans="1:9" x14ac:dyDescent="0.25">
      <c r="A391" s="77"/>
      <c r="B391" s="77"/>
      <c r="C391" s="77"/>
      <c r="D391" s="77"/>
      <c r="E391" s="77"/>
      <c r="F391" s="90">
        <v>44448</v>
      </c>
      <c r="G391" s="82">
        <v>1425</v>
      </c>
      <c r="H391" s="82">
        <v>0</v>
      </c>
      <c r="I391" s="82">
        <v>1425</v>
      </c>
    </row>
    <row r="392" spans="1:9" x14ac:dyDescent="0.25">
      <c r="A392" s="77"/>
      <c r="B392" s="77"/>
      <c r="C392" s="77"/>
      <c r="D392" s="77"/>
      <c r="E392" s="77"/>
      <c r="F392" s="90">
        <v>44517</v>
      </c>
      <c r="G392" s="82">
        <v>950</v>
      </c>
      <c r="H392" s="82">
        <v>0</v>
      </c>
      <c r="I392" s="82">
        <v>950</v>
      </c>
    </row>
    <row r="393" spans="1:9" x14ac:dyDescent="0.25">
      <c r="A393" s="77"/>
      <c r="B393" s="77"/>
      <c r="C393" s="77" t="s">
        <v>468</v>
      </c>
      <c r="D393" s="77" t="s">
        <v>469</v>
      </c>
      <c r="E393" s="90">
        <v>43795</v>
      </c>
      <c r="F393" s="90">
        <v>43977</v>
      </c>
      <c r="G393" s="82">
        <v>2345</v>
      </c>
      <c r="H393" s="82">
        <v>0</v>
      </c>
      <c r="I393" s="82">
        <v>2345</v>
      </c>
    </row>
    <row r="394" spans="1:9" x14ac:dyDescent="0.25">
      <c r="A394" s="77"/>
      <c r="B394" s="77"/>
      <c r="C394" s="77"/>
      <c r="D394" s="77"/>
      <c r="E394" s="77"/>
      <c r="F394" s="90">
        <v>44001</v>
      </c>
      <c r="G394" s="82">
        <v>2345</v>
      </c>
      <c r="H394" s="82">
        <v>0</v>
      </c>
      <c r="I394" s="82">
        <v>2345</v>
      </c>
    </row>
    <row r="395" spans="1:9" x14ac:dyDescent="0.25">
      <c r="A395" s="77"/>
      <c r="B395" s="77"/>
      <c r="C395" s="77"/>
      <c r="D395" s="77"/>
      <c r="E395" s="77"/>
      <c r="F395" s="90">
        <v>44118</v>
      </c>
      <c r="G395" s="82">
        <v>2345</v>
      </c>
      <c r="H395" s="82">
        <v>0</v>
      </c>
      <c r="I395" s="82">
        <v>2345</v>
      </c>
    </row>
    <row r="396" spans="1:9" x14ac:dyDescent="0.25">
      <c r="A396" s="77"/>
      <c r="B396" s="77"/>
      <c r="C396" s="77"/>
      <c r="D396" s="77"/>
      <c r="E396" s="77"/>
      <c r="F396" s="90">
        <v>44452</v>
      </c>
      <c r="G396" s="82">
        <v>1840</v>
      </c>
      <c r="H396" s="82">
        <v>0</v>
      </c>
      <c r="I396" s="82">
        <v>1840</v>
      </c>
    </row>
    <row r="397" spans="1:9" x14ac:dyDescent="0.25">
      <c r="A397" s="77"/>
      <c r="B397" s="77"/>
      <c r="C397" s="77"/>
      <c r="D397" s="77"/>
      <c r="E397" s="77"/>
      <c r="F397" s="90">
        <v>45138</v>
      </c>
      <c r="G397" s="82">
        <v>0</v>
      </c>
      <c r="H397" s="82">
        <v>500</v>
      </c>
      <c r="I397" s="82">
        <v>500</v>
      </c>
    </row>
    <row r="398" spans="1:9" x14ac:dyDescent="0.25">
      <c r="A398" s="77"/>
      <c r="B398" s="77"/>
      <c r="C398" s="77" t="s">
        <v>321</v>
      </c>
      <c r="D398" s="77" t="s">
        <v>318</v>
      </c>
      <c r="E398" s="77"/>
      <c r="F398" s="77"/>
      <c r="G398" s="82">
        <v>138358.1</v>
      </c>
      <c r="H398" s="82">
        <v>8282.0099999999802</v>
      </c>
      <c r="I398" s="82">
        <v>146640.10999999999</v>
      </c>
    </row>
    <row r="399" spans="1:9" x14ac:dyDescent="0.25">
      <c r="A399" s="77" t="s">
        <v>2118</v>
      </c>
      <c r="B399" s="77"/>
      <c r="C399" s="77"/>
      <c r="D399" s="77"/>
      <c r="E399" s="77"/>
      <c r="F399" s="77"/>
      <c r="G399" s="82">
        <v>886003.81</v>
      </c>
      <c r="H399" s="82">
        <v>79311.010000000009</v>
      </c>
      <c r="I399" s="82">
        <v>965314.82000000007</v>
      </c>
    </row>
    <row r="400" spans="1:9" x14ac:dyDescent="0.25">
      <c r="A400" s="77" t="s">
        <v>450</v>
      </c>
      <c r="B400" s="77" t="s">
        <v>4</v>
      </c>
      <c r="C400" s="77" t="s">
        <v>5</v>
      </c>
      <c r="D400" s="77" t="s">
        <v>1287</v>
      </c>
      <c r="E400" s="90">
        <v>43647</v>
      </c>
      <c r="F400" s="90">
        <v>43731</v>
      </c>
      <c r="G400" s="82">
        <v>13003.23</v>
      </c>
      <c r="H400" s="82">
        <v>0</v>
      </c>
      <c r="I400" s="82">
        <v>13003.23</v>
      </c>
    </row>
    <row r="401" spans="1:9" x14ac:dyDescent="0.25">
      <c r="A401" s="77"/>
      <c r="B401" s="77"/>
      <c r="C401" s="77"/>
      <c r="D401" s="77"/>
      <c r="E401" s="77"/>
      <c r="F401" s="90">
        <v>43746</v>
      </c>
      <c r="G401" s="82">
        <v>16904.22</v>
      </c>
      <c r="H401" s="82">
        <v>0</v>
      </c>
      <c r="I401" s="82">
        <v>16904.22</v>
      </c>
    </row>
    <row r="402" spans="1:9" x14ac:dyDescent="0.25">
      <c r="A402" s="77"/>
      <c r="B402" s="77"/>
      <c r="C402" s="77"/>
      <c r="D402" s="77" t="s">
        <v>1288</v>
      </c>
      <c r="E402" s="90">
        <v>43647</v>
      </c>
      <c r="F402" s="90">
        <v>43748</v>
      </c>
      <c r="G402" s="82">
        <v>157334.30999999997</v>
      </c>
      <c r="H402" s="82">
        <v>0</v>
      </c>
      <c r="I402" s="82">
        <v>157334.30999999997</v>
      </c>
    </row>
    <row r="403" spans="1:9" x14ac:dyDescent="0.25">
      <c r="A403" s="77"/>
      <c r="B403" s="77"/>
      <c r="C403" s="77" t="s">
        <v>284</v>
      </c>
      <c r="D403" s="77" t="s">
        <v>285</v>
      </c>
      <c r="E403" s="90">
        <v>44378</v>
      </c>
      <c r="F403" s="90">
        <v>44447</v>
      </c>
      <c r="G403" s="82">
        <v>800</v>
      </c>
      <c r="H403" s="82">
        <v>0</v>
      </c>
      <c r="I403" s="82">
        <v>800</v>
      </c>
    </row>
    <row r="404" spans="1:9" x14ac:dyDescent="0.25">
      <c r="A404" s="77"/>
      <c r="B404" s="77"/>
      <c r="C404" s="77"/>
      <c r="D404" s="77"/>
      <c r="E404" s="77"/>
      <c r="F404" s="90">
        <v>44468</v>
      </c>
      <c r="G404" s="82">
        <v>3960</v>
      </c>
      <c r="H404" s="82">
        <v>0</v>
      </c>
      <c r="I404" s="82">
        <v>3960</v>
      </c>
    </row>
    <row r="405" spans="1:9" x14ac:dyDescent="0.25">
      <c r="A405" s="77"/>
      <c r="B405" s="77"/>
      <c r="C405" s="77"/>
      <c r="D405" s="77"/>
      <c r="E405" s="77"/>
      <c r="F405" s="90">
        <v>45474</v>
      </c>
      <c r="G405" s="82">
        <v>0</v>
      </c>
      <c r="H405" s="82">
        <v>196192</v>
      </c>
      <c r="I405" s="82">
        <v>196192</v>
      </c>
    </row>
    <row r="406" spans="1:9" x14ac:dyDescent="0.25">
      <c r="A406" s="77"/>
      <c r="B406" s="77"/>
      <c r="C406" s="77"/>
      <c r="D406" s="77"/>
      <c r="E406" s="90">
        <v>44502</v>
      </c>
      <c r="F406" s="90">
        <v>44508</v>
      </c>
      <c r="G406" s="82">
        <v>5650</v>
      </c>
      <c r="H406" s="82">
        <v>0</v>
      </c>
      <c r="I406" s="82">
        <v>5650</v>
      </c>
    </row>
    <row r="407" spans="1:9" x14ac:dyDescent="0.25">
      <c r="A407" s="77"/>
      <c r="B407" s="77"/>
      <c r="C407" s="77" t="s">
        <v>658</v>
      </c>
      <c r="D407" s="77" t="s">
        <v>1233</v>
      </c>
      <c r="E407" s="90">
        <v>44202</v>
      </c>
      <c r="F407" s="90">
        <v>44932</v>
      </c>
      <c r="G407" s="82">
        <v>37500</v>
      </c>
      <c r="H407" s="82">
        <v>0</v>
      </c>
      <c r="I407" s="82">
        <v>37500</v>
      </c>
    </row>
    <row r="408" spans="1:9" x14ac:dyDescent="0.25">
      <c r="A408" s="77"/>
      <c r="B408" s="77"/>
      <c r="C408" s="77" t="s">
        <v>591</v>
      </c>
      <c r="D408" s="77" t="s">
        <v>1231</v>
      </c>
      <c r="E408" s="90">
        <v>43971</v>
      </c>
      <c r="F408" s="90">
        <v>44060</v>
      </c>
      <c r="G408" s="82">
        <v>2550</v>
      </c>
      <c r="H408" s="82">
        <v>0</v>
      </c>
      <c r="I408" s="82">
        <v>2550</v>
      </c>
    </row>
    <row r="409" spans="1:9" x14ac:dyDescent="0.25">
      <c r="A409" s="77"/>
      <c r="B409" s="77"/>
      <c r="C409" s="77" t="s">
        <v>399</v>
      </c>
      <c r="D409" s="77" t="s">
        <v>351</v>
      </c>
      <c r="E409" s="90">
        <v>44319</v>
      </c>
      <c r="F409" s="90">
        <v>44448</v>
      </c>
      <c r="G409" s="82">
        <v>24121.52</v>
      </c>
      <c r="H409" s="82">
        <v>0</v>
      </c>
      <c r="I409" s="82">
        <v>24121.52</v>
      </c>
    </row>
    <row r="410" spans="1:9" x14ac:dyDescent="0.25">
      <c r="A410" s="77"/>
      <c r="B410" s="77"/>
      <c r="C410" s="77"/>
      <c r="D410" s="77"/>
      <c r="E410" s="77"/>
      <c r="F410" s="90">
        <v>44488</v>
      </c>
      <c r="G410" s="82">
        <v>8978.93</v>
      </c>
      <c r="H410" s="82">
        <v>0</v>
      </c>
      <c r="I410" s="82">
        <v>8978.93</v>
      </c>
    </row>
    <row r="411" spans="1:9" x14ac:dyDescent="0.25">
      <c r="A411" s="77"/>
      <c r="B411" s="77"/>
      <c r="C411" s="77"/>
      <c r="D411" s="77"/>
      <c r="E411" s="77"/>
      <c r="F411" s="90">
        <v>45415</v>
      </c>
      <c r="G411" s="82">
        <v>0</v>
      </c>
      <c r="H411" s="82">
        <v>211457.55</v>
      </c>
      <c r="I411" s="82">
        <v>211457.55</v>
      </c>
    </row>
    <row r="412" spans="1:9" x14ac:dyDescent="0.25">
      <c r="A412" s="77"/>
      <c r="B412" s="77" t="s">
        <v>441</v>
      </c>
      <c r="C412" s="77" t="s">
        <v>442</v>
      </c>
      <c r="D412" s="77" t="s">
        <v>318</v>
      </c>
      <c r="E412" s="77"/>
      <c r="F412" s="77"/>
      <c r="G412" s="82">
        <v>267518.09999999998</v>
      </c>
      <c r="H412" s="82">
        <v>14079.900000000023</v>
      </c>
      <c r="I412" s="82">
        <v>281598</v>
      </c>
    </row>
    <row r="413" spans="1:9" x14ac:dyDescent="0.25">
      <c r="A413" s="77"/>
      <c r="B413" s="77" t="s">
        <v>316</v>
      </c>
      <c r="C413" s="77" t="s">
        <v>418</v>
      </c>
      <c r="D413" s="77" t="s">
        <v>3138</v>
      </c>
      <c r="E413" s="90">
        <v>43845</v>
      </c>
      <c r="F413" s="90">
        <v>43874</v>
      </c>
      <c r="G413" s="82">
        <v>960</v>
      </c>
      <c r="H413" s="82">
        <v>0</v>
      </c>
      <c r="I413" s="82">
        <v>960</v>
      </c>
    </row>
    <row r="414" spans="1:9" x14ac:dyDescent="0.25">
      <c r="A414" s="77"/>
      <c r="B414" s="77"/>
      <c r="C414" s="77" t="s">
        <v>395</v>
      </c>
      <c r="D414" s="77" t="s">
        <v>351</v>
      </c>
      <c r="E414" s="90">
        <v>43844</v>
      </c>
      <c r="F414" s="90">
        <v>45138</v>
      </c>
      <c r="G414" s="82">
        <v>0</v>
      </c>
      <c r="H414" s="82">
        <v>12125</v>
      </c>
      <c r="I414" s="82">
        <v>12125</v>
      </c>
    </row>
    <row r="415" spans="1:9" x14ac:dyDescent="0.25">
      <c r="A415" s="77"/>
      <c r="B415" s="77" t="s">
        <v>238</v>
      </c>
      <c r="C415" s="77" t="s">
        <v>399</v>
      </c>
      <c r="D415" s="77" t="s">
        <v>351</v>
      </c>
      <c r="E415" s="90">
        <v>44319</v>
      </c>
      <c r="F415" s="90">
        <v>45415</v>
      </c>
      <c r="G415" s="82">
        <v>0</v>
      </c>
      <c r="H415" s="82">
        <v>79400</v>
      </c>
      <c r="I415" s="82">
        <v>79400</v>
      </c>
    </row>
    <row r="416" spans="1:9" x14ac:dyDescent="0.25">
      <c r="A416" s="77" t="s">
        <v>2119</v>
      </c>
      <c r="B416" s="77"/>
      <c r="C416" s="77"/>
      <c r="D416" s="77"/>
      <c r="E416" s="77"/>
      <c r="F416" s="77"/>
      <c r="G416" s="82">
        <v>539280.30999999994</v>
      </c>
      <c r="H416" s="82">
        <v>513254.45</v>
      </c>
      <c r="I416" s="82">
        <v>1052534.76</v>
      </c>
    </row>
    <row r="417" spans="1:9" x14ac:dyDescent="0.25">
      <c r="A417" s="77" t="s">
        <v>452</v>
      </c>
      <c r="B417" s="77" t="s">
        <v>4</v>
      </c>
      <c r="C417" s="77" t="s">
        <v>5</v>
      </c>
      <c r="D417" s="77" t="s">
        <v>1287</v>
      </c>
      <c r="E417" s="90">
        <v>43647</v>
      </c>
      <c r="F417" s="90">
        <v>43731</v>
      </c>
      <c r="G417" s="82">
        <v>10402.58</v>
      </c>
      <c r="H417" s="82">
        <v>0</v>
      </c>
      <c r="I417" s="82">
        <v>10402.58</v>
      </c>
    </row>
    <row r="418" spans="1:9" x14ac:dyDescent="0.25">
      <c r="A418" s="77"/>
      <c r="B418" s="77"/>
      <c r="C418" s="77"/>
      <c r="D418" s="77"/>
      <c r="E418" s="77"/>
      <c r="F418" s="90">
        <v>43746</v>
      </c>
      <c r="G418" s="82">
        <v>9102.26</v>
      </c>
      <c r="H418" s="82">
        <v>0</v>
      </c>
      <c r="I418" s="82">
        <v>9102.26</v>
      </c>
    </row>
    <row r="419" spans="1:9" x14ac:dyDescent="0.25">
      <c r="A419" s="77"/>
      <c r="B419" s="77"/>
      <c r="C419" s="77"/>
      <c r="D419" s="77" t="s">
        <v>1288</v>
      </c>
      <c r="E419" s="90">
        <v>43647</v>
      </c>
      <c r="F419" s="90">
        <v>43748</v>
      </c>
      <c r="G419" s="82">
        <v>99630.05</v>
      </c>
      <c r="H419" s="82">
        <v>0</v>
      </c>
      <c r="I419" s="82">
        <v>99630.05</v>
      </c>
    </row>
    <row r="420" spans="1:9" x14ac:dyDescent="0.25">
      <c r="A420" s="77"/>
      <c r="B420" s="77"/>
      <c r="C420" s="77" t="s">
        <v>658</v>
      </c>
      <c r="D420" s="77" t="s">
        <v>1233</v>
      </c>
      <c r="E420" s="90">
        <v>44292</v>
      </c>
      <c r="F420" s="90">
        <v>44342</v>
      </c>
      <c r="G420" s="82">
        <v>42500</v>
      </c>
      <c r="H420" s="82">
        <v>0</v>
      </c>
      <c r="I420" s="82">
        <v>42500</v>
      </c>
    </row>
    <row r="421" spans="1:9" x14ac:dyDescent="0.25">
      <c r="A421" s="77"/>
      <c r="B421" s="77"/>
      <c r="C421" s="77"/>
      <c r="D421" s="77"/>
      <c r="E421" s="90">
        <v>44361</v>
      </c>
      <c r="F421" s="90">
        <v>44448</v>
      </c>
      <c r="G421" s="82">
        <v>6500</v>
      </c>
      <c r="H421" s="82">
        <v>0</v>
      </c>
      <c r="I421" s="82">
        <v>6500</v>
      </c>
    </row>
    <row r="422" spans="1:9" x14ac:dyDescent="0.25">
      <c r="A422" s="77"/>
      <c r="B422" s="77"/>
      <c r="C422" s="77" t="s">
        <v>492</v>
      </c>
      <c r="D422" s="77" t="s">
        <v>140</v>
      </c>
      <c r="E422" s="90">
        <v>43770</v>
      </c>
      <c r="F422" s="90">
        <v>43864</v>
      </c>
      <c r="G422" s="82">
        <v>38238.17</v>
      </c>
      <c r="H422" s="82">
        <v>0</v>
      </c>
      <c r="I422" s="82">
        <v>38238.17</v>
      </c>
    </row>
    <row r="423" spans="1:9" x14ac:dyDescent="0.25">
      <c r="A423" s="77"/>
      <c r="B423" s="77"/>
      <c r="C423" s="77" t="s">
        <v>591</v>
      </c>
      <c r="D423" s="77" t="s">
        <v>1231</v>
      </c>
      <c r="E423" s="90">
        <v>43971</v>
      </c>
      <c r="F423" s="90">
        <v>44060</v>
      </c>
      <c r="G423" s="82">
        <v>2600</v>
      </c>
      <c r="H423" s="82">
        <v>0</v>
      </c>
      <c r="I423" s="82">
        <v>2600</v>
      </c>
    </row>
    <row r="424" spans="1:9" x14ac:dyDescent="0.25">
      <c r="A424" s="77"/>
      <c r="B424" s="77" t="s">
        <v>441</v>
      </c>
      <c r="C424" s="77" t="s">
        <v>442</v>
      </c>
      <c r="D424" s="77" t="s">
        <v>318</v>
      </c>
      <c r="E424" s="77"/>
      <c r="F424" s="77"/>
      <c r="G424" s="82">
        <v>257476.6</v>
      </c>
      <c r="H424" s="82">
        <v>13551.399999999994</v>
      </c>
      <c r="I424" s="82">
        <v>271028</v>
      </c>
    </row>
    <row r="425" spans="1:9" x14ac:dyDescent="0.25">
      <c r="A425" s="77"/>
      <c r="B425" s="77" t="s">
        <v>1043</v>
      </c>
      <c r="C425" s="77" t="s">
        <v>468</v>
      </c>
      <c r="D425" s="77" t="s">
        <v>469</v>
      </c>
      <c r="E425" s="90">
        <v>43836</v>
      </c>
      <c r="F425" s="90">
        <v>45118</v>
      </c>
      <c r="G425" s="82">
        <v>0</v>
      </c>
      <c r="H425" s="82">
        <v>1200</v>
      </c>
      <c r="I425" s="82">
        <v>1200</v>
      </c>
    </row>
    <row r="426" spans="1:9" x14ac:dyDescent="0.25">
      <c r="A426" s="77"/>
      <c r="B426" s="77" t="s">
        <v>316</v>
      </c>
      <c r="C426" s="77" t="s">
        <v>418</v>
      </c>
      <c r="D426" s="77" t="s">
        <v>3138</v>
      </c>
      <c r="E426" s="90">
        <v>44272</v>
      </c>
      <c r="F426" s="90">
        <v>44285</v>
      </c>
      <c r="G426" s="82">
        <v>891</v>
      </c>
      <c r="H426" s="82">
        <v>0</v>
      </c>
      <c r="I426" s="82">
        <v>891</v>
      </c>
    </row>
    <row r="427" spans="1:9" x14ac:dyDescent="0.25">
      <c r="A427" s="77"/>
      <c r="B427" s="77"/>
      <c r="C427" s="77" t="s">
        <v>395</v>
      </c>
      <c r="D427" s="77" t="s">
        <v>351</v>
      </c>
      <c r="E427" s="90">
        <v>44124</v>
      </c>
      <c r="F427" s="90">
        <v>44232</v>
      </c>
      <c r="G427" s="82">
        <v>7275</v>
      </c>
      <c r="H427" s="82">
        <v>0</v>
      </c>
      <c r="I427" s="82">
        <v>7275</v>
      </c>
    </row>
    <row r="428" spans="1:9" x14ac:dyDescent="0.25">
      <c r="A428" s="77"/>
      <c r="B428" s="77"/>
      <c r="C428" s="77"/>
      <c r="D428" s="77"/>
      <c r="E428" s="77"/>
      <c r="F428" s="90">
        <v>44236</v>
      </c>
      <c r="G428" s="82">
        <v>7275</v>
      </c>
      <c r="H428" s="82">
        <v>0</v>
      </c>
      <c r="I428" s="82">
        <v>7275</v>
      </c>
    </row>
    <row r="429" spans="1:9" x14ac:dyDescent="0.25">
      <c r="A429" s="77"/>
      <c r="B429" s="77"/>
      <c r="C429" s="77"/>
      <c r="D429" s="77"/>
      <c r="E429" s="77"/>
      <c r="F429" s="90">
        <v>44279</v>
      </c>
      <c r="G429" s="82">
        <v>7275</v>
      </c>
      <c r="H429" s="82">
        <v>0</v>
      </c>
      <c r="I429" s="82">
        <v>7275</v>
      </c>
    </row>
    <row r="430" spans="1:9" x14ac:dyDescent="0.25">
      <c r="A430" s="77"/>
      <c r="B430" s="77"/>
      <c r="C430" s="77"/>
      <c r="D430" s="77"/>
      <c r="E430" s="77"/>
      <c r="F430" s="90">
        <v>44342</v>
      </c>
      <c r="G430" s="82">
        <v>12125</v>
      </c>
      <c r="H430" s="82">
        <v>0</v>
      </c>
      <c r="I430" s="82">
        <v>12125</v>
      </c>
    </row>
    <row r="431" spans="1:9" x14ac:dyDescent="0.25">
      <c r="A431" s="77"/>
      <c r="B431" s="77"/>
      <c r="C431" s="77"/>
      <c r="D431" s="77"/>
      <c r="E431" s="77"/>
      <c r="F431" s="90">
        <v>44370</v>
      </c>
      <c r="G431" s="82">
        <v>1455</v>
      </c>
      <c r="H431" s="82">
        <v>0</v>
      </c>
      <c r="I431" s="82">
        <v>1455</v>
      </c>
    </row>
    <row r="432" spans="1:9" x14ac:dyDescent="0.25">
      <c r="A432" s="77"/>
      <c r="B432" s="77"/>
      <c r="C432" s="77"/>
      <c r="D432" s="77"/>
      <c r="E432" s="77"/>
      <c r="F432" s="90">
        <v>44448</v>
      </c>
      <c r="G432" s="82">
        <v>970</v>
      </c>
      <c r="H432" s="82">
        <v>0</v>
      </c>
      <c r="I432" s="82">
        <v>970</v>
      </c>
    </row>
    <row r="433" spans="1:9" x14ac:dyDescent="0.25">
      <c r="A433" s="77"/>
      <c r="B433" s="77"/>
      <c r="C433" s="77"/>
      <c r="D433" s="77"/>
      <c r="E433" s="77"/>
      <c r="F433" s="90">
        <v>45950</v>
      </c>
      <c r="G433" s="82">
        <v>0</v>
      </c>
      <c r="H433" s="82">
        <v>12125</v>
      </c>
      <c r="I433" s="82">
        <v>12125</v>
      </c>
    </row>
    <row r="434" spans="1:9" x14ac:dyDescent="0.25">
      <c r="A434" s="77" t="s">
        <v>2120</v>
      </c>
      <c r="B434" s="77"/>
      <c r="C434" s="77"/>
      <c r="D434" s="77"/>
      <c r="E434" s="77"/>
      <c r="F434" s="77"/>
      <c r="G434" s="82">
        <v>503715.66000000003</v>
      </c>
      <c r="H434" s="82">
        <v>26876.399999999994</v>
      </c>
      <c r="I434" s="82">
        <v>530592.06000000006</v>
      </c>
    </row>
    <row r="435" spans="1:9" x14ac:dyDescent="0.25">
      <c r="A435" s="77" t="s">
        <v>320</v>
      </c>
      <c r="B435" s="77" t="s">
        <v>4</v>
      </c>
      <c r="C435" s="77" t="s">
        <v>5</v>
      </c>
      <c r="D435" s="77" t="s">
        <v>1287</v>
      </c>
      <c r="E435" s="90">
        <v>43647</v>
      </c>
      <c r="F435" s="90">
        <v>43731</v>
      </c>
      <c r="G435" s="82">
        <v>1306.26</v>
      </c>
      <c r="H435" s="82">
        <v>0</v>
      </c>
      <c r="I435" s="82">
        <v>1306.26</v>
      </c>
    </row>
    <row r="436" spans="1:9" x14ac:dyDescent="0.25">
      <c r="A436" s="77"/>
      <c r="B436" s="77"/>
      <c r="C436" s="77"/>
      <c r="D436" s="77"/>
      <c r="E436" s="77"/>
      <c r="F436" s="90">
        <v>43746</v>
      </c>
      <c r="G436" s="82">
        <v>39187.83</v>
      </c>
      <c r="H436" s="82">
        <v>0</v>
      </c>
      <c r="I436" s="82">
        <v>39187.83</v>
      </c>
    </row>
    <row r="437" spans="1:9" x14ac:dyDescent="0.25">
      <c r="A437" s="77"/>
      <c r="B437" s="77"/>
      <c r="C437" s="77"/>
      <c r="D437" s="77" t="s">
        <v>1288</v>
      </c>
      <c r="E437" s="90">
        <v>43647</v>
      </c>
      <c r="F437" s="90">
        <v>43748</v>
      </c>
      <c r="G437" s="82">
        <v>464806.85000000003</v>
      </c>
      <c r="H437" s="82">
        <v>0</v>
      </c>
      <c r="I437" s="82">
        <v>464806.85000000003</v>
      </c>
    </row>
    <row r="438" spans="1:9" x14ac:dyDescent="0.25">
      <c r="A438" s="77"/>
      <c r="B438" s="77"/>
      <c r="C438" s="77" t="s">
        <v>591</v>
      </c>
      <c r="D438" s="77" t="s">
        <v>1231</v>
      </c>
      <c r="E438" s="90">
        <v>44069</v>
      </c>
      <c r="F438" s="90">
        <v>44278</v>
      </c>
      <c r="G438" s="82">
        <v>6900</v>
      </c>
      <c r="H438" s="82">
        <v>0</v>
      </c>
      <c r="I438" s="82">
        <v>6900</v>
      </c>
    </row>
    <row r="439" spans="1:9" x14ac:dyDescent="0.25">
      <c r="A439" s="77"/>
      <c r="B439" s="77" t="s">
        <v>1043</v>
      </c>
      <c r="C439" s="77" t="s">
        <v>468</v>
      </c>
      <c r="D439" s="77" t="s">
        <v>469</v>
      </c>
      <c r="E439" s="90">
        <v>43836</v>
      </c>
      <c r="F439" s="90">
        <v>45118</v>
      </c>
      <c r="G439" s="82">
        <v>0</v>
      </c>
      <c r="H439" s="82">
        <v>1200</v>
      </c>
      <c r="I439" s="82">
        <v>1200</v>
      </c>
    </row>
    <row r="440" spans="1:9" x14ac:dyDescent="0.25">
      <c r="A440" s="77"/>
      <c r="B440" s="77" t="s">
        <v>316</v>
      </c>
      <c r="C440" s="77" t="s">
        <v>395</v>
      </c>
      <c r="D440" s="77" t="s">
        <v>351</v>
      </c>
      <c r="E440" s="90">
        <v>43282</v>
      </c>
      <c r="F440" s="90">
        <v>45138</v>
      </c>
      <c r="G440" s="82">
        <v>0</v>
      </c>
      <c r="H440" s="82">
        <v>14700</v>
      </c>
      <c r="I440" s="82">
        <v>14700</v>
      </c>
    </row>
    <row r="441" spans="1:9" x14ac:dyDescent="0.25">
      <c r="A441" s="77"/>
      <c r="B441" s="77"/>
      <c r="C441" s="77" t="s">
        <v>321</v>
      </c>
      <c r="D441" s="77" t="s">
        <v>318</v>
      </c>
      <c r="E441" s="77"/>
      <c r="F441" s="77"/>
      <c r="G441" s="82">
        <v>2717.95</v>
      </c>
      <c r="H441" s="82">
        <v>0</v>
      </c>
      <c r="I441" s="82">
        <v>2717.95</v>
      </c>
    </row>
    <row r="442" spans="1:9" x14ac:dyDescent="0.25">
      <c r="A442" s="77" t="s">
        <v>2121</v>
      </c>
      <c r="B442" s="77"/>
      <c r="C442" s="77"/>
      <c r="D442" s="77"/>
      <c r="E442" s="77"/>
      <c r="F442" s="77"/>
      <c r="G442" s="82">
        <v>514918.89000000007</v>
      </c>
      <c r="H442" s="82">
        <v>15900</v>
      </c>
      <c r="I442" s="82">
        <v>530818.89</v>
      </c>
    </row>
    <row r="443" spans="1:9" x14ac:dyDescent="0.25">
      <c r="A443" s="77" t="s">
        <v>516</v>
      </c>
      <c r="B443" s="77" t="s">
        <v>4</v>
      </c>
      <c r="C443" s="77" t="s">
        <v>5</v>
      </c>
      <c r="D443" s="77" t="s">
        <v>1287</v>
      </c>
      <c r="E443" s="90">
        <v>43647</v>
      </c>
      <c r="F443" s="90">
        <v>43731</v>
      </c>
      <c r="G443" s="82">
        <v>20900.189999999999</v>
      </c>
      <c r="H443" s="82">
        <v>0</v>
      </c>
      <c r="I443" s="82">
        <v>20900.189999999999</v>
      </c>
    </row>
    <row r="444" spans="1:9" x14ac:dyDescent="0.25">
      <c r="A444" s="77"/>
      <c r="B444" s="77"/>
      <c r="C444" s="77"/>
      <c r="D444" s="77"/>
      <c r="E444" s="77"/>
      <c r="F444" s="90">
        <v>43776</v>
      </c>
      <c r="G444" s="82">
        <v>11756.35</v>
      </c>
      <c r="H444" s="82">
        <v>0</v>
      </c>
      <c r="I444" s="82">
        <v>11756.35</v>
      </c>
    </row>
    <row r="445" spans="1:9" x14ac:dyDescent="0.25">
      <c r="A445" s="77"/>
      <c r="B445" s="77"/>
      <c r="C445" s="77"/>
      <c r="D445" s="77" t="s">
        <v>1288</v>
      </c>
      <c r="E445" s="90">
        <v>43647</v>
      </c>
      <c r="F445" s="90">
        <v>43748</v>
      </c>
      <c r="G445" s="82">
        <v>210452.95999999996</v>
      </c>
      <c r="H445" s="82">
        <v>0</v>
      </c>
      <c r="I445" s="82">
        <v>210452.95999999996</v>
      </c>
    </row>
    <row r="446" spans="1:9" x14ac:dyDescent="0.25">
      <c r="A446" s="77"/>
      <c r="B446" s="77"/>
      <c r="C446" s="77" t="s">
        <v>492</v>
      </c>
      <c r="D446" s="77" t="s">
        <v>140</v>
      </c>
      <c r="E446" s="90">
        <v>43770</v>
      </c>
      <c r="F446" s="90">
        <v>43864</v>
      </c>
      <c r="G446" s="82">
        <v>20720.61</v>
      </c>
      <c r="H446" s="82">
        <v>0</v>
      </c>
      <c r="I446" s="82">
        <v>20720.61</v>
      </c>
    </row>
    <row r="447" spans="1:9" x14ac:dyDescent="0.25">
      <c r="A447" s="77"/>
      <c r="B447" s="77"/>
      <c r="C447" s="77" t="s">
        <v>591</v>
      </c>
      <c r="D447" s="77" t="s">
        <v>1231</v>
      </c>
      <c r="E447" s="90">
        <v>44069</v>
      </c>
      <c r="F447" s="90">
        <v>44117</v>
      </c>
      <c r="G447" s="82">
        <v>2800</v>
      </c>
      <c r="H447" s="82">
        <v>0</v>
      </c>
      <c r="I447" s="82">
        <v>2800</v>
      </c>
    </row>
    <row r="448" spans="1:9" x14ac:dyDescent="0.25">
      <c r="A448" s="77"/>
      <c r="B448" s="77" t="s">
        <v>1043</v>
      </c>
      <c r="C448" s="77" t="s">
        <v>468</v>
      </c>
      <c r="D448" s="77" t="s">
        <v>469</v>
      </c>
      <c r="E448" s="90">
        <v>43836</v>
      </c>
      <c r="F448" s="90">
        <v>45118</v>
      </c>
      <c r="G448" s="82">
        <v>0</v>
      </c>
      <c r="H448" s="82">
        <v>1200</v>
      </c>
      <c r="I448" s="82">
        <v>1200</v>
      </c>
    </row>
    <row r="449" spans="1:9" x14ac:dyDescent="0.25">
      <c r="A449" s="77"/>
      <c r="B449" s="77" t="s">
        <v>316</v>
      </c>
      <c r="C449" s="77" t="s">
        <v>418</v>
      </c>
      <c r="D449" s="77" t="s">
        <v>3138</v>
      </c>
      <c r="E449" s="90">
        <v>43845</v>
      </c>
      <c r="F449" s="90">
        <v>43874</v>
      </c>
      <c r="G449" s="82">
        <v>0</v>
      </c>
      <c r="H449" s="82">
        <v>0</v>
      </c>
      <c r="I449" s="82">
        <v>0</v>
      </c>
    </row>
    <row r="450" spans="1:9" x14ac:dyDescent="0.25">
      <c r="A450" s="77"/>
      <c r="B450" s="77"/>
      <c r="C450" s="77" t="s">
        <v>395</v>
      </c>
      <c r="D450" s="77" t="s">
        <v>351</v>
      </c>
      <c r="E450" s="90">
        <v>43844</v>
      </c>
      <c r="F450" s="90">
        <v>45138</v>
      </c>
      <c r="G450" s="82">
        <v>0</v>
      </c>
      <c r="H450" s="82">
        <v>12375</v>
      </c>
      <c r="I450" s="82">
        <v>12375</v>
      </c>
    </row>
    <row r="451" spans="1:9" x14ac:dyDescent="0.25">
      <c r="A451" s="77" t="s">
        <v>2122</v>
      </c>
      <c r="B451" s="77"/>
      <c r="C451" s="77"/>
      <c r="D451" s="77"/>
      <c r="E451" s="77"/>
      <c r="F451" s="77"/>
      <c r="G451" s="82">
        <v>266630.11</v>
      </c>
      <c r="H451" s="82">
        <v>13575</v>
      </c>
      <c r="I451" s="82">
        <v>280205.11</v>
      </c>
    </row>
    <row r="452" spans="1:9" x14ac:dyDescent="0.25">
      <c r="A452" s="77" t="s">
        <v>279</v>
      </c>
      <c r="B452" s="77" t="s">
        <v>4</v>
      </c>
      <c r="C452" s="77" t="s">
        <v>275</v>
      </c>
      <c r="D452" s="77" t="s">
        <v>276</v>
      </c>
      <c r="E452" s="90">
        <v>43739</v>
      </c>
      <c r="F452" s="90">
        <v>43943</v>
      </c>
      <c r="G452" s="82">
        <v>728.6</v>
      </c>
      <c r="H452" s="82">
        <v>0</v>
      </c>
      <c r="I452" s="82">
        <v>728.6</v>
      </c>
    </row>
    <row r="453" spans="1:9" x14ac:dyDescent="0.25">
      <c r="A453" s="77"/>
      <c r="B453" s="77"/>
      <c r="C453" s="77" t="s">
        <v>5</v>
      </c>
      <c r="D453" s="77" t="s">
        <v>1287</v>
      </c>
      <c r="E453" s="90">
        <v>43647</v>
      </c>
      <c r="F453" s="90">
        <v>43760</v>
      </c>
      <c r="G453" s="82">
        <v>27306.79</v>
      </c>
      <c r="H453" s="82">
        <v>0</v>
      </c>
      <c r="I453" s="82">
        <v>27306.79</v>
      </c>
    </row>
    <row r="454" spans="1:9" x14ac:dyDescent="0.25">
      <c r="A454" s="77"/>
      <c r="B454" s="77"/>
      <c r="C454" s="77"/>
      <c r="D454" s="77" t="s">
        <v>1288</v>
      </c>
      <c r="E454" s="90">
        <v>43647</v>
      </c>
      <c r="F454" s="90">
        <v>43748</v>
      </c>
      <c r="G454" s="82">
        <v>9917.92</v>
      </c>
      <c r="H454" s="82">
        <v>0</v>
      </c>
      <c r="I454" s="82">
        <v>9917.92</v>
      </c>
    </row>
    <row r="455" spans="1:9" x14ac:dyDescent="0.25">
      <c r="A455" s="77"/>
      <c r="B455" s="77"/>
      <c r="C455" s="77"/>
      <c r="D455" s="77"/>
      <c r="E455" s="77"/>
      <c r="F455" s="90">
        <v>43760</v>
      </c>
      <c r="G455" s="82">
        <v>132990.32</v>
      </c>
      <c r="H455" s="82">
        <v>0</v>
      </c>
      <c r="I455" s="82">
        <v>132990.32</v>
      </c>
    </row>
    <row r="456" spans="1:9" x14ac:dyDescent="0.25">
      <c r="A456" s="77"/>
      <c r="B456" s="77"/>
      <c r="C456" s="77"/>
      <c r="D456" s="77" t="s">
        <v>2756</v>
      </c>
      <c r="E456" s="90">
        <v>44013</v>
      </c>
      <c r="F456" s="90">
        <v>44105</v>
      </c>
      <c r="G456" s="82">
        <v>43694.21</v>
      </c>
      <c r="H456" s="82">
        <v>0</v>
      </c>
      <c r="I456" s="82">
        <v>43694.21</v>
      </c>
    </row>
    <row r="457" spans="1:9" x14ac:dyDescent="0.25">
      <c r="A457" s="77"/>
      <c r="B457" s="77"/>
      <c r="C457" s="77" t="s">
        <v>1063</v>
      </c>
      <c r="D457" s="77" t="s">
        <v>2753</v>
      </c>
      <c r="E457" s="90">
        <v>44013</v>
      </c>
      <c r="F457" s="90">
        <v>44028</v>
      </c>
      <c r="G457" s="82">
        <v>11954.12</v>
      </c>
      <c r="H457" s="82">
        <v>0</v>
      </c>
      <c r="I457" s="82">
        <v>11954.12</v>
      </c>
    </row>
    <row r="458" spans="1:9" x14ac:dyDescent="0.25">
      <c r="A458" s="77"/>
      <c r="B458" s="77"/>
      <c r="C458" s="77" t="s">
        <v>493</v>
      </c>
      <c r="D458" s="77" t="s">
        <v>1666</v>
      </c>
      <c r="E458" s="90">
        <v>44174</v>
      </c>
      <c r="F458" s="90">
        <v>44260</v>
      </c>
      <c r="G458" s="82">
        <v>643.86</v>
      </c>
      <c r="H458" s="82">
        <v>0</v>
      </c>
      <c r="I458" s="82">
        <v>643.86</v>
      </c>
    </row>
    <row r="459" spans="1:9" x14ac:dyDescent="0.25">
      <c r="A459" s="77"/>
      <c r="B459" s="77"/>
      <c r="C459" s="77" t="s">
        <v>472</v>
      </c>
      <c r="D459" s="77" t="s">
        <v>473</v>
      </c>
      <c r="E459" s="90">
        <v>43987</v>
      </c>
      <c r="F459" s="90">
        <v>44060</v>
      </c>
      <c r="G459" s="82">
        <v>779.5</v>
      </c>
      <c r="H459" s="82">
        <v>0</v>
      </c>
      <c r="I459" s="82">
        <v>779.5</v>
      </c>
    </row>
    <row r="460" spans="1:9" x14ac:dyDescent="0.25">
      <c r="A460" s="77"/>
      <c r="B460" s="77"/>
      <c r="C460" s="77"/>
      <c r="D460" s="77"/>
      <c r="E460" s="77"/>
      <c r="F460" s="90">
        <v>44169</v>
      </c>
      <c r="G460" s="82">
        <v>342.5</v>
      </c>
      <c r="H460" s="82">
        <v>0</v>
      </c>
      <c r="I460" s="82">
        <v>342.5</v>
      </c>
    </row>
    <row r="461" spans="1:9" x14ac:dyDescent="0.25">
      <c r="A461" s="77"/>
      <c r="B461" s="77"/>
      <c r="C461" s="77"/>
      <c r="D461" s="77"/>
      <c r="E461" s="77"/>
      <c r="F461" s="90">
        <v>44232</v>
      </c>
      <c r="G461" s="82">
        <v>1153.5</v>
      </c>
      <c r="H461" s="82">
        <v>0</v>
      </c>
      <c r="I461" s="82">
        <v>1153.5</v>
      </c>
    </row>
    <row r="462" spans="1:9" x14ac:dyDescent="0.25">
      <c r="A462" s="77"/>
      <c r="B462" s="77"/>
      <c r="C462" s="77"/>
      <c r="D462" s="77"/>
      <c r="E462" s="77"/>
      <c r="F462" s="90">
        <v>44279</v>
      </c>
      <c r="G462" s="82">
        <v>9223.5</v>
      </c>
      <c r="H462" s="82">
        <v>0</v>
      </c>
      <c r="I462" s="82">
        <v>9223.5</v>
      </c>
    </row>
    <row r="463" spans="1:9" x14ac:dyDescent="0.25">
      <c r="A463" s="77"/>
      <c r="B463" s="77"/>
      <c r="C463" s="77"/>
      <c r="D463" s="77"/>
      <c r="E463" s="77"/>
      <c r="F463" s="90">
        <v>44305</v>
      </c>
      <c r="G463" s="82">
        <v>880</v>
      </c>
      <c r="H463" s="82">
        <v>0</v>
      </c>
      <c r="I463" s="82">
        <v>880</v>
      </c>
    </row>
    <row r="464" spans="1:9" x14ac:dyDescent="0.25">
      <c r="A464" s="77"/>
      <c r="B464" s="77"/>
      <c r="C464" s="77"/>
      <c r="D464" s="77"/>
      <c r="E464" s="77"/>
      <c r="F464" s="90">
        <v>45138</v>
      </c>
      <c r="G464" s="82">
        <v>0</v>
      </c>
      <c r="H464" s="82">
        <v>11301</v>
      </c>
      <c r="I464" s="82">
        <v>11301</v>
      </c>
    </row>
    <row r="465" spans="1:9" x14ac:dyDescent="0.25">
      <c r="A465" s="77"/>
      <c r="B465" s="77"/>
      <c r="C465" s="77"/>
      <c r="D465" s="77" t="s">
        <v>1381</v>
      </c>
      <c r="E465" s="90">
        <v>44132</v>
      </c>
      <c r="F465" s="90">
        <v>44448</v>
      </c>
      <c r="G465" s="82">
        <v>2537.5</v>
      </c>
      <c r="H465" s="82">
        <v>0</v>
      </c>
      <c r="I465" s="82">
        <v>2537.5</v>
      </c>
    </row>
    <row r="466" spans="1:9" x14ac:dyDescent="0.25">
      <c r="A466" s="77"/>
      <c r="B466" s="77"/>
      <c r="C466" s="77" t="s">
        <v>137</v>
      </c>
      <c r="D466" s="77" t="s">
        <v>140</v>
      </c>
      <c r="E466" s="90">
        <v>43907</v>
      </c>
      <c r="F466" s="90">
        <v>44323</v>
      </c>
      <c r="G466" s="82">
        <v>156387.51999999999</v>
      </c>
      <c r="H466" s="82">
        <v>0</v>
      </c>
      <c r="I466" s="82">
        <v>156387.51999999999</v>
      </c>
    </row>
    <row r="467" spans="1:9" x14ac:dyDescent="0.25">
      <c r="A467" s="77"/>
      <c r="B467" s="77"/>
      <c r="C467" s="77"/>
      <c r="D467" s="77"/>
      <c r="E467" s="77"/>
      <c r="F467" s="90">
        <v>44341</v>
      </c>
      <c r="G467" s="82">
        <v>192.72</v>
      </c>
      <c r="H467" s="82">
        <v>0</v>
      </c>
      <c r="I467" s="82">
        <v>192.72</v>
      </c>
    </row>
    <row r="468" spans="1:9" x14ac:dyDescent="0.25">
      <c r="A468" s="77"/>
      <c r="B468" s="77"/>
      <c r="C468" s="77"/>
      <c r="D468" s="77"/>
      <c r="E468" s="90">
        <v>44141</v>
      </c>
      <c r="F468" s="90">
        <v>44236</v>
      </c>
      <c r="G468" s="82">
        <v>169275.1</v>
      </c>
      <c r="H468" s="82">
        <v>0</v>
      </c>
      <c r="I468" s="82">
        <v>169275.1</v>
      </c>
    </row>
    <row r="469" spans="1:9" x14ac:dyDescent="0.25">
      <c r="A469" s="77"/>
      <c r="B469" s="77"/>
      <c r="C469" s="77"/>
      <c r="D469" s="77"/>
      <c r="E469" s="90">
        <v>44446</v>
      </c>
      <c r="F469" s="90">
        <v>44516</v>
      </c>
      <c r="G469" s="82">
        <v>983.31</v>
      </c>
      <c r="H469" s="82">
        <v>0</v>
      </c>
      <c r="I469" s="82">
        <v>983.31</v>
      </c>
    </row>
    <row r="470" spans="1:9" x14ac:dyDescent="0.25">
      <c r="A470" s="77"/>
      <c r="B470" s="77"/>
      <c r="C470" s="77"/>
      <c r="D470" s="77"/>
      <c r="E470" s="77"/>
      <c r="F470" s="90">
        <v>44940</v>
      </c>
      <c r="G470" s="82">
        <v>0</v>
      </c>
      <c r="H470" s="82">
        <v>19218.560000000001</v>
      </c>
      <c r="I470" s="82">
        <v>19218.560000000001</v>
      </c>
    </row>
    <row r="471" spans="1:9" x14ac:dyDescent="0.25">
      <c r="A471" s="77"/>
      <c r="B471" s="77"/>
      <c r="C471" s="77" t="s">
        <v>284</v>
      </c>
      <c r="D471" s="77" t="s">
        <v>285</v>
      </c>
      <c r="E471" s="90">
        <v>43748</v>
      </c>
      <c r="F471" s="90">
        <v>43839</v>
      </c>
      <c r="G471" s="82">
        <v>8571.25</v>
      </c>
      <c r="H471" s="82">
        <v>0</v>
      </c>
      <c r="I471" s="82">
        <v>8571.25</v>
      </c>
    </row>
    <row r="472" spans="1:9" x14ac:dyDescent="0.25">
      <c r="A472" s="77"/>
      <c r="B472" s="77"/>
      <c r="C472" s="77"/>
      <c r="D472" s="77"/>
      <c r="E472" s="77"/>
      <c r="F472" s="90">
        <v>43844</v>
      </c>
      <c r="G472" s="82">
        <v>12697.5</v>
      </c>
      <c r="H472" s="82">
        <v>0</v>
      </c>
      <c r="I472" s="82">
        <v>12697.5</v>
      </c>
    </row>
    <row r="473" spans="1:9" x14ac:dyDescent="0.25">
      <c r="A473" s="77"/>
      <c r="B473" s="77"/>
      <c r="C473" s="77"/>
      <c r="D473" s="77"/>
      <c r="E473" s="77"/>
      <c r="F473" s="90">
        <v>43922</v>
      </c>
      <c r="G473" s="82">
        <v>17397.5</v>
      </c>
      <c r="H473" s="82">
        <v>0</v>
      </c>
      <c r="I473" s="82">
        <v>17397.5</v>
      </c>
    </row>
    <row r="474" spans="1:9" x14ac:dyDescent="0.25">
      <c r="A474" s="77"/>
      <c r="B474" s="77"/>
      <c r="C474" s="77"/>
      <c r="D474" s="77"/>
      <c r="E474" s="77"/>
      <c r="F474" s="90">
        <v>43936</v>
      </c>
      <c r="G474" s="82">
        <v>12647.5</v>
      </c>
      <c r="H474" s="82">
        <v>0</v>
      </c>
      <c r="I474" s="82">
        <v>12647.5</v>
      </c>
    </row>
    <row r="475" spans="1:9" x14ac:dyDescent="0.25">
      <c r="A475" s="77"/>
      <c r="B475" s="77"/>
      <c r="C475" s="77"/>
      <c r="D475" s="77"/>
      <c r="E475" s="77"/>
      <c r="F475" s="90">
        <v>43979</v>
      </c>
      <c r="G475" s="82">
        <v>9337.5</v>
      </c>
      <c r="H475" s="82">
        <v>0</v>
      </c>
      <c r="I475" s="82">
        <v>9337.5</v>
      </c>
    </row>
    <row r="476" spans="1:9" x14ac:dyDescent="0.25">
      <c r="A476" s="77"/>
      <c r="B476" s="77"/>
      <c r="C476" s="77"/>
      <c r="D476" s="77"/>
      <c r="E476" s="77"/>
      <c r="F476" s="90">
        <v>43999</v>
      </c>
      <c r="G476" s="82">
        <v>9947.5</v>
      </c>
      <c r="H476" s="82">
        <v>0</v>
      </c>
      <c r="I476" s="82">
        <v>9947.5</v>
      </c>
    </row>
    <row r="477" spans="1:9" x14ac:dyDescent="0.25">
      <c r="A477" s="77"/>
      <c r="B477" s="77"/>
      <c r="C477" s="77"/>
      <c r="D477" s="77"/>
      <c r="E477" s="77"/>
      <c r="F477" s="90">
        <v>44039</v>
      </c>
      <c r="G477" s="82">
        <v>13287.5</v>
      </c>
      <c r="H477" s="82">
        <v>0</v>
      </c>
      <c r="I477" s="82">
        <v>13287.5</v>
      </c>
    </row>
    <row r="478" spans="1:9" x14ac:dyDescent="0.25">
      <c r="A478" s="77"/>
      <c r="B478" s="77"/>
      <c r="C478" s="77"/>
      <c r="D478" s="77"/>
      <c r="E478" s="77"/>
      <c r="F478" s="90">
        <v>44060</v>
      </c>
      <c r="G478" s="82">
        <v>5953.78</v>
      </c>
      <c r="H478" s="82">
        <v>0</v>
      </c>
      <c r="I478" s="82">
        <v>5953.78</v>
      </c>
    </row>
    <row r="479" spans="1:9" x14ac:dyDescent="0.25">
      <c r="A479" s="77"/>
      <c r="B479" s="77"/>
      <c r="C479" s="77"/>
      <c r="D479" s="77"/>
      <c r="E479" s="77"/>
      <c r="F479" s="90">
        <v>44117</v>
      </c>
      <c r="G479" s="82">
        <v>5623.68</v>
      </c>
      <c r="H479" s="82">
        <v>0</v>
      </c>
      <c r="I479" s="82">
        <v>5623.68</v>
      </c>
    </row>
    <row r="480" spans="1:9" x14ac:dyDescent="0.25">
      <c r="A480" s="77"/>
      <c r="B480" s="77"/>
      <c r="C480" s="77"/>
      <c r="D480" s="77"/>
      <c r="E480" s="77"/>
      <c r="F480" s="90">
        <v>44124</v>
      </c>
      <c r="G480" s="82">
        <v>5328.17</v>
      </c>
      <c r="H480" s="82">
        <v>0</v>
      </c>
      <c r="I480" s="82">
        <v>5328.17</v>
      </c>
    </row>
    <row r="481" spans="1:9" x14ac:dyDescent="0.25">
      <c r="A481" s="77"/>
      <c r="B481" s="77"/>
      <c r="C481" s="77"/>
      <c r="D481" s="77"/>
      <c r="E481" s="77"/>
      <c r="F481" s="90">
        <v>44183</v>
      </c>
      <c r="G481" s="82">
        <v>11069.529999999999</v>
      </c>
      <c r="H481" s="82">
        <v>0</v>
      </c>
      <c r="I481" s="82">
        <v>11069.529999999999</v>
      </c>
    </row>
    <row r="482" spans="1:9" x14ac:dyDescent="0.25">
      <c r="A482" s="77"/>
      <c r="B482" s="77"/>
      <c r="C482" s="77"/>
      <c r="D482" s="77"/>
      <c r="E482" s="77"/>
      <c r="F482" s="90">
        <v>44235</v>
      </c>
      <c r="G482" s="82">
        <v>5488.71</v>
      </c>
      <c r="H482" s="82">
        <v>0</v>
      </c>
      <c r="I482" s="82">
        <v>5488.71</v>
      </c>
    </row>
    <row r="483" spans="1:9" x14ac:dyDescent="0.25">
      <c r="A483" s="77"/>
      <c r="B483" s="77"/>
      <c r="C483" s="77"/>
      <c r="D483" s="77"/>
      <c r="E483" s="77"/>
      <c r="F483" s="90">
        <v>44291</v>
      </c>
      <c r="G483" s="82">
        <v>4037.49</v>
      </c>
      <c r="H483" s="82">
        <v>0</v>
      </c>
      <c r="I483" s="82">
        <v>4037.49</v>
      </c>
    </row>
    <row r="484" spans="1:9" x14ac:dyDescent="0.25">
      <c r="A484" s="77"/>
      <c r="B484" s="77"/>
      <c r="C484" s="77"/>
      <c r="D484" s="77"/>
      <c r="E484" s="77"/>
      <c r="F484" s="90">
        <v>44302</v>
      </c>
      <c r="G484" s="82">
        <v>3419.03</v>
      </c>
      <c r="H484" s="82">
        <v>0</v>
      </c>
      <c r="I484" s="82">
        <v>3419.03</v>
      </c>
    </row>
    <row r="485" spans="1:9" x14ac:dyDescent="0.25">
      <c r="A485" s="77"/>
      <c r="B485" s="77"/>
      <c r="C485" s="77"/>
      <c r="D485" s="77"/>
      <c r="E485" s="77"/>
      <c r="F485" s="90">
        <v>44341</v>
      </c>
      <c r="G485" s="82">
        <v>5768.7999999999993</v>
      </c>
      <c r="H485" s="82">
        <v>0</v>
      </c>
      <c r="I485" s="82">
        <v>5768.7999999999993</v>
      </c>
    </row>
    <row r="486" spans="1:9" x14ac:dyDescent="0.25">
      <c r="A486" s="77"/>
      <c r="B486" s="77"/>
      <c r="C486" s="77"/>
      <c r="D486" s="77"/>
      <c r="E486" s="77"/>
      <c r="F486" s="90">
        <v>44469</v>
      </c>
      <c r="G486" s="82">
        <v>11952.82</v>
      </c>
      <c r="H486" s="82">
        <v>0</v>
      </c>
      <c r="I486" s="82">
        <v>11952.82</v>
      </c>
    </row>
    <row r="487" spans="1:9" x14ac:dyDescent="0.25">
      <c r="A487" s="77"/>
      <c r="B487" s="77"/>
      <c r="C487" s="77"/>
      <c r="D487" s="77"/>
      <c r="E487" s="77"/>
      <c r="F487" s="90">
        <v>44487</v>
      </c>
      <c r="G487" s="82">
        <v>2897.99</v>
      </c>
      <c r="H487" s="82">
        <v>0</v>
      </c>
      <c r="I487" s="82">
        <v>2897.99</v>
      </c>
    </row>
    <row r="488" spans="1:9" x14ac:dyDescent="0.25">
      <c r="A488" s="77"/>
      <c r="B488" s="77"/>
      <c r="C488" s="77"/>
      <c r="D488" s="77"/>
      <c r="E488" s="77"/>
      <c r="F488" s="90">
        <v>44844</v>
      </c>
      <c r="G488" s="82">
        <v>0</v>
      </c>
      <c r="H488" s="82">
        <v>25.750000000029104</v>
      </c>
      <c r="I488" s="82">
        <v>25.750000000029104</v>
      </c>
    </row>
    <row r="489" spans="1:9" x14ac:dyDescent="0.25">
      <c r="A489" s="77"/>
      <c r="B489" s="77"/>
      <c r="C489" s="77" t="s">
        <v>2514</v>
      </c>
      <c r="D489" s="77" t="s">
        <v>2757</v>
      </c>
      <c r="E489" s="90">
        <v>44328</v>
      </c>
      <c r="F489" s="90">
        <v>44435</v>
      </c>
      <c r="G489" s="82">
        <v>9695.44</v>
      </c>
      <c r="H489" s="82">
        <v>0</v>
      </c>
      <c r="I489" s="82">
        <v>9695.44</v>
      </c>
    </row>
    <row r="490" spans="1:9" x14ac:dyDescent="0.25">
      <c r="A490" s="77"/>
      <c r="B490" s="77"/>
      <c r="C490" s="77" t="s">
        <v>1609</v>
      </c>
      <c r="D490" s="77" t="s">
        <v>3138</v>
      </c>
      <c r="E490" s="90">
        <v>44545</v>
      </c>
      <c r="F490" s="90">
        <v>44567</v>
      </c>
      <c r="G490" s="82">
        <v>15210.87</v>
      </c>
      <c r="H490" s="82">
        <v>0</v>
      </c>
      <c r="I490" s="82">
        <v>15210.87</v>
      </c>
    </row>
    <row r="491" spans="1:9" x14ac:dyDescent="0.25">
      <c r="A491" s="77"/>
      <c r="B491" s="77"/>
      <c r="C491" s="77" t="s">
        <v>418</v>
      </c>
      <c r="D491" s="77" t="s">
        <v>3138</v>
      </c>
      <c r="E491" s="90">
        <v>43627</v>
      </c>
      <c r="F491" s="90">
        <v>43635</v>
      </c>
      <c r="G491" s="82">
        <v>14918.24</v>
      </c>
      <c r="H491" s="82">
        <v>0</v>
      </c>
      <c r="I491" s="82">
        <v>14918.24</v>
      </c>
    </row>
    <row r="492" spans="1:9" x14ac:dyDescent="0.25">
      <c r="A492" s="77"/>
      <c r="B492" s="77"/>
      <c r="C492" s="77" t="s">
        <v>304</v>
      </c>
      <c r="D492" s="77" t="s">
        <v>318</v>
      </c>
      <c r="E492" s="77"/>
      <c r="F492" s="77"/>
      <c r="G492" s="82">
        <v>21696</v>
      </c>
      <c r="H492" s="82">
        <v>0</v>
      </c>
      <c r="I492" s="82">
        <v>21696</v>
      </c>
    </row>
    <row r="493" spans="1:9" x14ac:dyDescent="0.25">
      <c r="A493" s="77"/>
      <c r="B493" s="77"/>
      <c r="C493" s="77" t="s">
        <v>1552</v>
      </c>
      <c r="D493" s="77" t="s">
        <v>2658</v>
      </c>
      <c r="E493" s="90">
        <v>44179</v>
      </c>
      <c r="F493" s="90">
        <v>44235</v>
      </c>
      <c r="G493" s="82">
        <v>246.82</v>
      </c>
      <c r="H493" s="82">
        <v>0</v>
      </c>
      <c r="I493" s="82">
        <v>246.82</v>
      </c>
    </row>
    <row r="494" spans="1:9" x14ac:dyDescent="0.25">
      <c r="A494" s="77"/>
      <c r="B494" s="77"/>
      <c r="C494" s="77" t="s">
        <v>1451</v>
      </c>
      <c r="D494" s="77" t="s">
        <v>318</v>
      </c>
      <c r="E494" s="77"/>
      <c r="F494" s="77"/>
      <c r="G494" s="82">
        <v>130.80000000000001</v>
      </c>
      <c r="H494" s="82">
        <v>0</v>
      </c>
      <c r="I494" s="82">
        <v>130.80000000000001</v>
      </c>
    </row>
    <row r="495" spans="1:9" x14ac:dyDescent="0.25">
      <c r="A495" s="77"/>
      <c r="B495" s="77"/>
      <c r="C495" s="77"/>
      <c r="D495" s="77" t="s">
        <v>1445</v>
      </c>
      <c r="E495" s="90">
        <v>44306</v>
      </c>
      <c r="F495" s="90">
        <v>44354</v>
      </c>
      <c r="G495" s="82">
        <v>2530.58</v>
      </c>
      <c r="H495" s="82">
        <v>0</v>
      </c>
      <c r="I495" s="82">
        <v>2530.58</v>
      </c>
    </row>
    <row r="496" spans="1:9" x14ac:dyDescent="0.25">
      <c r="A496" s="77"/>
      <c r="B496" s="77"/>
      <c r="C496" s="77" t="s">
        <v>658</v>
      </c>
      <c r="D496" s="77" t="s">
        <v>1038</v>
      </c>
      <c r="E496" s="90">
        <v>43987</v>
      </c>
      <c r="F496" s="90">
        <v>44061</v>
      </c>
      <c r="G496" s="82">
        <v>18000</v>
      </c>
      <c r="H496" s="82">
        <v>0</v>
      </c>
      <c r="I496" s="82">
        <v>18000</v>
      </c>
    </row>
    <row r="497" spans="1:9" x14ac:dyDescent="0.25">
      <c r="A497" s="77"/>
      <c r="B497" s="77"/>
      <c r="C497" s="77"/>
      <c r="D497" s="77"/>
      <c r="E497" s="90">
        <v>44018</v>
      </c>
      <c r="F497" s="90">
        <v>44117</v>
      </c>
      <c r="G497" s="82">
        <v>32000</v>
      </c>
      <c r="H497" s="82">
        <v>0</v>
      </c>
      <c r="I497" s="82">
        <v>32000</v>
      </c>
    </row>
    <row r="498" spans="1:9" x14ac:dyDescent="0.25">
      <c r="A498" s="77"/>
      <c r="B498" s="77"/>
      <c r="C498" s="77"/>
      <c r="D498" s="77" t="s">
        <v>1233</v>
      </c>
      <c r="E498" s="90">
        <v>44113</v>
      </c>
      <c r="F498" s="90">
        <v>44155</v>
      </c>
      <c r="G498" s="82">
        <v>45000</v>
      </c>
      <c r="H498" s="82">
        <v>0</v>
      </c>
      <c r="I498" s="82">
        <v>45000</v>
      </c>
    </row>
    <row r="499" spans="1:9" x14ac:dyDescent="0.25">
      <c r="A499" s="77"/>
      <c r="B499" s="77"/>
      <c r="C499" s="77" t="s">
        <v>1095</v>
      </c>
      <c r="D499" s="77" t="s">
        <v>1437</v>
      </c>
      <c r="E499" s="90">
        <v>44050</v>
      </c>
      <c r="F499" s="90">
        <v>44067</v>
      </c>
      <c r="G499" s="82">
        <v>785</v>
      </c>
      <c r="H499" s="82">
        <v>0</v>
      </c>
      <c r="I499" s="82">
        <v>785</v>
      </c>
    </row>
    <row r="500" spans="1:9" x14ac:dyDescent="0.25">
      <c r="A500" s="77"/>
      <c r="B500" s="77"/>
      <c r="C500" s="77" t="s">
        <v>492</v>
      </c>
      <c r="D500" s="77" t="s">
        <v>140</v>
      </c>
      <c r="E500" s="90">
        <v>44145</v>
      </c>
      <c r="F500" s="90">
        <v>44244</v>
      </c>
      <c r="G500" s="82">
        <v>59495.79</v>
      </c>
      <c r="H500" s="82">
        <v>0</v>
      </c>
      <c r="I500" s="82">
        <v>59495.79</v>
      </c>
    </row>
    <row r="501" spans="1:9" x14ac:dyDescent="0.25">
      <c r="A501" s="77"/>
      <c r="B501" s="77"/>
      <c r="C501" s="77" t="s">
        <v>1048</v>
      </c>
      <c r="D501" s="77" t="s">
        <v>2823</v>
      </c>
      <c r="E501" s="90">
        <v>44013</v>
      </c>
      <c r="F501" s="90">
        <v>44039</v>
      </c>
      <c r="G501" s="82">
        <v>1401.61</v>
      </c>
      <c r="H501" s="82">
        <v>0</v>
      </c>
      <c r="I501" s="82">
        <v>1401.61</v>
      </c>
    </row>
    <row r="502" spans="1:9" x14ac:dyDescent="0.25">
      <c r="A502" s="77"/>
      <c r="B502" s="77"/>
      <c r="C502" s="77"/>
      <c r="D502" s="77"/>
      <c r="E502" s="77"/>
      <c r="F502" s="90">
        <v>44048</v>
      </c>
      <c r="G502" s="82">
        <v>19688.099999999999</v>
      </c>
      <c r="H502" s="82">
        <v>0</v>
      </c>
      <c r="I502" s="82">
        <v>19688.099999999999</v>
      </c>
    </row>
    <row r="503" spans="1:9" x14ac:dyDescent="0.25">
      <c r="A503" s="77"/>
      <c r="B503" s="77"/>
      <c r="C503" s="77" t="s">
        <v>1077</v>
      </c>
      <c r="D503" s="77" t="s">
        <v>1078</v>
      </c>
      <c r="E503" s="90">
        <v>44019</v>
      </c>
      <c r="F503" s="90">
        <v>44035</v>
      </c>
      <c r="G503" s="82">
        <v>39485.700000000004</v>
      </c>
      <c r="H503" s="82">
        <v>0</v>
      </c>
      <c r="I503" s="82">
        <v>39485.700000000004</v>
      </c>
    </row>
    <row r="504" spans="1:9" x14ac:dyDescent="0.25">
      <c r="A504" s="77"/>
      <c r="B504" s="77"/>
      <c r="C504" s="77" t="s">
        <v>785</v>
      </c>
      <c r="D504" s="77" t="s">
        <v>2748</v>
      </c>
      <c r="E504" s="90">
        <v>43957</v>
      </c>
      <c r="F504" s="90">
        <v>44013</v>
      </c>
      <c r="G504" s="82">
        <v>1971</v>
      </c>
      <c r="H504" s="82">
        <v>0</v>
      </c>
      <c r="I504" s="82">
        <v>1971</v>
      </c>
    </row>
    <row r="505" spans="1:9" x14ac:dyDescent="0.25">
      <c r="A505" s="77"/>
      <c r="B505" s="77"/>
      <c r="C505" s="77"/>
      <c r="D505" s="77"/>
      <c r="E505" s="77"/>
      <c r="F505" s="90">
        <v>44377</v>
      </c>
      <c r="G505" s="82">
        <v>1357.8</v>
      </c>
      <c r="H505" s="82">
        <v>0</v>
      </c>
      <c r="I505" s="82">
        <v>1357.8</v>
      </c>
    </row>
    <row r="506" spans="1:9" x14ac:dyDescent="0.25">
      <c r="A506" s="77"/>
      <c r="B506" s="77"/>
      <c r="C506" s="77"/>
      <c r="D506" s="77"/>
      <c r="E506" s="90">
        <v>43985</v>
      </c>
      <c r="F506" s="90">
        <v>44061</v>
      </c>
      <c r="G506" s="82">
        <v>1664.4</v>
      </c>
      <c r="H506" s="82">
        <v>0</v>
      </c>
      <c r="I506" s="82">
        <v>1664.4</v>
      </c>
    </row>
    <row r="507" spans="1:9" x14ac:dyDescent="0.25">
      <c r="A507" s="77"/>
      <c r="B507" s="77"/>
      <c r="C507" s="77"/>
      <c r="D507" s="77"/>
      <c r="E507" s="90">
        <v>44018</v>
      </c>
      <c r="F507" s="90">
        <v>44060</v>
      </c>
      <c r="G507" s="82">
        <v>1664.4</v>
      </c>
      <c r="H507" s="82">
        <v>0</v>
      </c>
      <c r="I507" s="82">
        <v>1664.4</v>
      </c>
    </row>
    <row r="508" spans="1:9" x14ac:dyDescent="0.25">
      <c r="A508" s="77"/>
      <c r="B508" s="77"/>
      <c r="C508" s="77"/>
      <c r="D508" s="77"/>
      <c r="E508" s="77"/>
      <c r="F508" s="90">
        <v>44117</v>
      </c>
      <c r="G508" s="82">
        <v>1664.4</v>
      </c>
      <c r="H508" s="82">
        <v>0</v>
      </c>
      <c r="I508" s="82">
        <v>1664.4</v>
      </c>
    </row>
    <row r="509" spans="1:9" x14ac:dyDescent="0.25">
      <c r="A509" s="77"/>
      <c r="B509" s="77"/>
      <c r="C509" s="77"/>
      <c r="D509" s="77"/>
      <c r="E509" s="90">
        <v>44237</v>
      </c>
      <c r="F509" s="90">
        <v>44249</v>
      </c>
      <c r="G509" s="82">
        <v>958.13</v>
      </c>
      <c r="H509" s="82">
        <v>0</v>
      </c>
      <c r="I509" s="82">
        <v>958.13</v>
      </c>
    </row>
    <row r="510" spans="1:9" x14ac:dyDescent="0.25">
      <c r="A510" s="77"/>
      <c r="B510" s="77"/>
      <c r="C510" s="77"/>
      <c r="D510" s="77"/>
      <c r="E510" s="77"/>
      <c r="F510" s="90">
        <v>44279</v>
      </c>
      <c r="G510" s="82">
        <v>958.11</v>
      </c>
      <c r="H510" s="82">
        <v>0</v>
      </c>
      <c r="I510" s="82">
        <v>958.11</v>
      </c>
    </row>
    <row r="511" spans="1:9" x14ac:dyDescent="0.25">
      <c r="A511" s="77"/>
      <c r="B511" s="77"/>
      <c r="C511" s="77"/>
      <c r="D511" s="77"/>
      <c r="E511" s="77"/>
      <c r="F511" s="90">
        <v>44342</v>
      </c>
      <c r="G511" s="82">
        <v>684.37</v>
      </c>
      <c r="H511" s="82">
        <v>0</v>
      </c>
      <c r="I511" s="82">
        <v>684.37</v>
      </c>
    </row>
    <row r="512" spans="1:9" x14ac:dyDescent="0.25">
      <c r="A512" s="77"/>
      <c r="B512" s="77"/>
      <c r="C512" s="77"/>
      <c r="D512" s="77"/>
      <c r="E512" s="77"/>
      <c r="F512" s="90">
        <v>44370</v>
      </c>
      <c r="G512" s="82">
        <v>958.13</v>
      </c>
      <c r="H512" s="82">
        <v>0</v>
      </c>
      <c r="I512" s="82">
        <v>958.13</v>
      </c>
    </row>
    <row r="513" spans="1:9" x14ac:dyDescent="0.25">
      <c r="A513" s="77"/>
      <c r="B513" s="77"/>
      <c r="C513" s="77"/>
      <c r="D513" s="77"/>
      <c r="E513" s="77"/>
      <c r="F513" s="90">
        <v>44377</v>
      </c>
      <c r="G513" s="82">
        <v>136.87</v>
      </c>
      <c r="H513" s="82">
        <v>0</v>
      </c>
      <c r="I513" s="82">
        <v>136.87</v>
      </c>
    </row>
    <row r="514" spans="1:9" x14ac:dyDescent="0.25">
      <c r="A514" s="77"/>
      <c r="B514" s="77"/>
      <c r="C514" s="77"/>
      <c r="D514" s="77"/>
      <c r="E514" s="77"/>
      <c r="F514" s="90">
        <v>44448</v>
      </c>
      <c r="G514" s="82">
        <v>958.13</v>
      </c>
      <c r="H514" s="82">
        <v>0</v>
      </c>
      <c r="I514" s="82">
        <v>958.13</v>
      </c>
    </row>
    <row r="515" spans="1:9" x14ac:dyDescent="0.25">
      <c r="A515" s="77"/>
      <c r="B515" s="77"/>
      <c r="C515" s="77" t="s">
        <v>591</v>
      </c>
      <c r="D515" s="77" t="s">
        <v>1231</v>
      </c>
      <c r="E515" s="90">
        <v>43936</v>
      </c>
      <c r="F515" s="90">
        <v>43985</v>
      </c>
      <c r="G515" s="82">
        <v>2800</v>
      </c>
      <c r="H515" s="82">
        <v>0</v>
      </c>
      <c r="I515" s="82">
        <v>2800</v>
      </c>
    </row>
    <row r="516" spans="1:9" x14ac:dyDescent="0.25">
      <c r="A516" s="77"/>
      <c r="B516" s="77"/>
      <c r="C516" s="77"/>
      <c r="D516" s="77" t="s">
        <v>1232</v>
      </c>
      <c r="E516" s="90">
        <v>44018</v>
      </c>
      <c r="F516" s="90">
        <v>44060</v>
      </c>
      <c r="G516" s="82">
        <v>7775</v>
      </c>
      <c r="H516" s="82">
        <v>0</v>
      </c>
      <c r="I516" s="82">
        <v>7775</v>
      </c>
    </row>
    <row r="517" spans="1:9" x14ac:dyDescent="0.25">
      <c r="A517" s="77"/>
      <c r="B517" s="77"/>
      <c r="C517" s="77"/>
      <c r="D517" s="77"/>
      <c r="E517" s="77"/>
      <c r="F517" s="90">
        <v>44942</v>
      </c>
      <c r="G517" s="82">
        <v>0</v>
      </c>
      <c r="H517" s="82">
        <v>6125</v>
      </c>
      <c r="I517" s="82">
        <v>6125</v>
      </c>
    </row>
    <row r="518" spans="1:9" x14ac:dyDescent="0.25">
      <c r="A518" s="77"/>
      <c r="B518" s="77"/>
      <c r="C518" s="77" t="s">
        <v>892</v>
      </c>
      <c r="D518" s="77" t="s">
        <v>318</v>
      </c>
      <c r="E518" s="77"/>
      <c r="F518" s="77"/>
      <c r="G518" s="82">
        <v>2106113.2000000002</v>
      </c>
      <c r="H518" s="82">
        <v>114886.79999999981</v>
      </c>
      <c r="I518" s="82">
        <v>2221000</v>
      </c>
    </row>
    <row r="519" spans="1:9" x14ac:dyDescent="0.25">
      <c r="A519" s="77"/>
      <c r="B519" s="77"/>
      <c r="C519" s="77" t="s">
        <v>1456</v>
      </c>
      <c r="D519" s="77" t="s">
        <v>1454</v>
      </c>
      <c r="E519" s="90">
        <v>44165</v>
      </c>
      <c r="F519" s="90">
        <v>44237</v>
      </c>
      <c r="G519" s="82">
        <v>1086.5999999999999</v>
      </c>
      <c r="H519" s="82">
        <v>0</v>
      </c>
      <c r="I519" s="82">
        <v>1086.5999999999999</v>
      </c>
    </row>
    <row r="520" spans="1:9" x14ac:dyDescent="0.25">
      <c r="A520" s="77"/>
      <c r="B520" s="77"/>
      <c r="C520" s="77" t="s">
        <v>399</v>
      </c>
      <c r="D520" s="77" t="s">
        <v>351</v>
      </c>
      <c r="E520" s="90">
        <v>43298</v>
      </c>
      <c r="F520" s="90">
        <v>43384</v>
      </c>
      <c r="G520" s="82">
        <v>3514.68</v>
      </c>
      <c r="H520" s="82">
        <v>0</v>
      </c>
      <c r="I520" s="82">
        <v>3514.68</v>
      </c>
    </row>
    <row r="521" spans="1:9" x14ac:dyDescent="0.25">
      <c r="A521" s="77"/>
      <c r="B521" s="77"/>
      <c r="C521" s="77"/>
      <c r="D521" s="77"/>
      <c r="E521" s="77"/>
      <c r="F521" s="90">
        <v>43493</v>
      </c>
      <c r="G521" s="82">
        <v>3712</v>
      </c>
      <c r="H521" s="82">
        <v>0</v>
      </c>
      <c r="I521" s="82">
        <v>3712</v>
      </c>
    </row>
    <row r="522" spans="1:9" x14ac:dyDescent="0.25">
      <c r="A522" s="77"/>
      <c r="B522" s="77"/>
      <c r="C522" s="77"/>
      <c r="D522" s="77"/>
      <c r="E522" s="77"/>
      <c r="F522" s="90">
        <v>43713</v>
      </c>
      <c r="G522" s="82">
        <v>20209.46</v>
      </c>
      <c r="H522" s="82">
        <v>0</v>
      </c>
      <c r="I522" s="82">
        <v>20209.46</v>
      </c>
    </row>
    <row r="523" spans="1:9" x14ac:dyDescent="0.25">
      <c r="A523" s="77"/>
      <c r="B523" s="77"/>
      <c r="C523" s="77"/>
      <c r="D523" s="77"/>
      <c r="E523" s="77"/>
      <c r="F523" s="90">
        <v>43721</v>
      </c>
      <c r="G523" s="82">
        <v>28996.18</v>
      </c>
      <c r="H523" s="82">
        <v>0</v>
      </c>
      <c r="I523" s="82">
        <v>28996.18</v>
      </c>
    </row>
    <row r="524" spans="1:9" x14ac:dyDescent="0.25">
      <c r="A524" s="77"/>
      <c r="B524" s="77"/>
      <c r="C524" s="77"/>
      <c r="D524" s="77"/>
      <c r="E524" s="77"/>
      <c r="F524" s="90">
        <v>43986</v>
      </c>
      <c r="G524" s="82">
        <v>8786.73</v>
      </c>
      <c r="H524" s="82">
        <v>0</v>
      </c>
      <c r="I524" s="82">
        <v>8786.73</v>
      </c>
    </row>
    <row r="525" spans="1:9" x14ac:dyDescent="0.25">
      <c r="A525" s="77"/>
      <c r="B525" s="77"/>
      <c r="C525" s="77"/>
      <c r="D525" s="77"/>
      <c r="E525" s="77"/>
      <c r="F525" s="90">
        <v>44232</v>
      </c>
      <c r="G525" s="82">
        <v>18708.97</v>
      </c>
      <c r="H525" s="82">
        <v>0</v>
      </c>
      <c r="I525" s="82">
        <v>18708.97</v>
      </c>
    </row>
    <row r="526" spans="1:9" x14ac:dyDescent="0.25">
      <c r="A526" s="77"/>
      <c r="B526" s="77"/>
      <c r="C526" s="77"/>
      <c r="D526" s="77"/>
      <c r="E526" s="77"/>
      <c r="F526" s="90">
        <v>44305</v>
      </c>
      <c r="G526" s="82">
        <v>4393.3500000000004</v>
      </c>
      <c r="H526" s="82">
        <v>0</v>
      </c>
      <c r="I526" s="82">
        <v>4393.3500000000004</v>
      </c>
    </row>
    <row r="527" spans="1:9" x14ac:dyDescent="0.25">
      <c r="A527" s="77"/>
      <c r="B527" s="77"/>
      <c r="C527" s="77"/>
      <c r="D527" s="77"/>
      <c r="E527" s="77"/>
      <c r="F527" s="90">
        <v>44550</v>
      </c>
      <c r="G527" s="82">
        <v>4393.3500000000004</v>
      </c>
      <c r="H527" s="82">
        <v>0</v>
      </c>
      <c r="I527" s="82">
        <v>4393.3500000000004</v>
      </c>
    </row>
    <row r="528" spans="1:9" x14ac:dyDescent="0.25">
      <c r="A528" s="77"/>
      <c r="B528" s="77"/>
      <c r="C528" s="77"/>
      <c r="D528" s="77"/>
      <c r="E528" s="90">
        <v>43962</v>
      </c>
      <c r="F528" s="90">
        <v>44125</v>
      </c>
      <c r="G528" s="82">
        <v>12980</v>
      </c>
      <c r="H528" s="82">
        <v>0</v>
      </c>
      <c r="I528" s="82">
        <v>12980</v>
      </c>
    </row>
    <row r="529" spans="1:9" x14ac:dyDescent="0.25">
      <c r="A529" s="77"/>
      <c r="B529" s="77"/>
      <c r="C529" s="77" t="s">
        <v>468</v>
      </c>
      <c r="D529" s="77" t="s">
        <v>469</v>
      </c>
      <c r="E529" s="90">
        <v>43950</v>
      </c>
      <c r="F529" s="90">
        <v>44001</v>
      </c>
      <c r="G529" s="82">
        <v>4410</v>
      </c>
      <c r="H529" s="82">
        <v>0</v>
      </c>
      <c r="I529" s="82">
        <v>4410</v>
      </c>
    </row>
    <row r="530" spans="1:9" x14ac:dyDescent="0.25">
      <c r="A530" s="77"/>
      <c r="B530" s="77"/>
      <c r="C530" s="77"/>
      <c r="D530" s="77"/>
      <c r="E530" s="77"/>
      <c r="F530" s="90">
        <v>44062</v>
      </c>
      <c r="G530" s="82">
        <v>6440</v>
      </c>
      <c r="H530" s="82">
        <v>0</v>
      </c>
      <c r="I530" s="82">
        <v>6440</v>
      </c>
    </row>
    <row r="531" spans="1:9" x14ac:dyDescent="0.25">
      <c r="A531" s="77"/>
      <c r="B531" s="77"/>
      <c r="C531" s="77"/>
      <c r="D531" s="77"/>
      <c r="E531" s="77"/>
      <c r="F531" s="90">
        <v>44118</v>
      </c>
      <c r="G531" s="82">
        <v>5880</v>
      </c>
      <c r="H531" s="82">
        <v>0</v>
      </c>
      <c r="I531" s="82">
        <v>5880</v>
      </c>
    </row>
    <row r="532" spans="1:9" x14ac:dyDescent="0.25">
      <c r="A532" s="77"/>
      <c r="B532" s="77"/>
      <c r="C532" s="77"/>
      <c r="D532" s="77"/>
      <c r="E532" s="77"/>
      <c r="F532" s="90">
        <v>44125</v>
      </c>
      <c r="G532" s="82">
        <v>5880</v>
      </c>
      <c r="H532" s="82">
        <v>0</v>
      </c>
      <c r="I532" s="82">
        <v>5880</v>
      </c>
    </row>
    <row r="533" spans="1:9" x14ac:dyDescent="0.25">
      <c r="A533" s="77"/>
      <c r="B533" s="77"/>
      <c r="C533" s="77"/>
      <c r="D533" s="77"/>
      <c r="E533" s="77"/>
      <c r="F533" s="90">
        <v>44232</v>
      </c>
      <c r="G533" s="82">
        <v>3080</v>
      </c>
      <c r="H533" s="82">
        <v>0</v>
      </c>
      <c r="I533" s="82">
        <v>3080</v>
      </c>
    </row>
    <row r="534" spans="1:9" x14ac:dyDescent="0.25">
      <c r="A534" s="77"/>
      <c r="B534" s="77"/>
      <c r="C534" s="77"/>
      <c r="D534" s="77"/>
      <c r="E534" s="77"/>
      <c r="F534" s="90">
        <v>44279</v>
      </c>
      <c r="G534" s="82">
        <v>2030</v>
      </c>
      <c r="H534" s="82">
        <v>0</v>
      </c>
      <c r="I534" s="82">
        <v>2030</v>
      </c>
    </row>
    <row r="535" spans="1:9" x14ac:dyDescent="0.25">
      <c r="A535" s="77"/>
      <c r="B535" s="77"/>
      <c r="C535" s="77"/>
      <c r="D535" s="77"/>
      <c r="E535" s="77"/>
      <c r="F535" s="90">
        <v>44305</v>
      </c>
      <c r="G535" s="82">
        <v>7000</v>
      </c>
      <c r="H535" s="82">
        <v>0</v>
      </c>
      <c r="I535" s="82">
        <v>7000</v>
      </c>
    </row>
    <row r="536" spans="1:9" x14ac:dyDescent="0.25">
      <c r="A536" s="77"/>
      <c r="B536" s="77"/>
      <c r="C536" s="77" t="s">
        <v>1366</v>
      </c>
      <c r="D536" s="77" t="s">
        <v>2778</v>
      </c>
      <c r="E536" s="90">
        <v>44440</v>
      </c>
      <c r="F536" s="90">
        <v>44442</v>
      </c>
      <c r="G536" s="82">
        <v>86.19</v>
      </c>
      <c r="H536" s="82">
        <v>0</v>
      </c>
      <c r="I536" s="82">
        <v>86.19</v>
      </c>
    </row>
    <row r="537" spans="1:9" x14ac:dyDescent="0.25">
      <c r="A537" s="77"/>
      <c r="B537" s="77" t="s">
        <v>441</v>
      </c>
      <c r="C537" s="77" t="s">
        <v>442</v>
      </c>
      <c r="D537" s="77" t="s">
        <v>318</v>
      </c>
      <c r="E537" s="77"/>
      <c r="F537" s="77"/>
      <c r="G537" s="82">
        <v>220694.5</v>
      </c>
      <c r="H537" s="82">
        <v>11615.5</v>
      </c>
      <c r="I537" s="82">
        <v>232310</v>
      </c>
    </row>
    <row r="538" spans="1:9" x14ac:dyDescent="0.25">
      <c r="A538" s="77"/>
      <c r="B538" s="77" t="s">
        <v>1043</v>
      </c>
      <c r="C538" s="77" t="s">
        <v>418</v>
      </c>
      <c r="D538" s="77" t="s">
        <v>3138</v>
      </c>
      <c r="E538" s="90">
        <v>43865</v>
      </c>
      <c r="F538" s="90">
        <v>43874</v>
      </c>
      <c r="G538" s="82">
        <v>1050</v>
      </c>
      <c r="H538" s="82">
        <v>0</v>
      </c>
      <c r="I538" s="82">
        <v>1050</v>
      </c>
    </row>
    <row r="539" spans="1:9" x14ac:dyDescent="0.25">
      <c r="A539" s="77"/>
      <c r="B539" s="77" t="s">
        <v>316</v>
      </c>
      <c r="C539" s="77" t="s">
        <v>395</v>
      </c>
      <c r="D539" s="77" t="s">
        <v>351</v>
      </c>
      <c r="E539" s="90">
        <v>43282</v>
      </c>
      <c r="F539" s="90">
        <v>44279</v>
      </c>
      <c r="G539" s="82">
        <v>7125</v>
      </c>
      <c r="H539" s="82">
        <v>0</v>
      </c>
      <c r="I539" s="82">
        <v>7125</v>
      </c>
    </row>
    <row r="540" spans="1:9" x14ac:dyDescent="0.25">
      <c r="A540" s="77"/>
      <c r="B540" s="77"/>
      <c r="C540" s="77"/>
      <c r="D540" s="77"/>
      <c r="E540" s="77"/>
      <c r="F540" s="90">
        <v>44342</v>
      </c>
      <c r="G540" s="82">
        <v>2375</v>
      </c>
      <c r="H540" s="82">
        <v>0</v>
      </c>
      <c r="I540" s="82">
        <v>2375</v>
      </c>
    </row>
    <row r="541" spans="1:9" x14ac:dyDescent="0.25">
      <c r="A541" s="77"/>
      <c r="B541" s="77"/>
      <c r="C541" s="77"/>
      <c r="D541" s="77"/>
      <c r="E541" s="77"/>
      <c r="F541" s="90">
        <v>44448</v>
      </c>
      <c r="G541" s="82">
        <v>1425</v>
      </c>
      <c r="H541" s="82">
        <v>0</v>
      </c>
      <c r="I541" s="82">
        <v>1425</v>
      </c>
    </row>
    <row r="542" spans="1:9" x14ac:dyDescent="0.25">
      <c r="A542" s="77"/>
      <c r="B542" s="77"/>
      <c r="C542" s="77"/>
      <c r="D542" s="77"/>
      <c r="E542" s="77"/>
      <c r="F542" s="90">
        <v>44580</v>
      </c>
      <c r="G542" s="82">
        <v>950</v>
      </c>
      <c r="H542" s="82">
        <v>0</v>
      </c>
      <c r="I542" s="82">
        <v>950</v>
      </c>
    </row>
    <row r="543" spans="1:9" x14ac:dyDescent="0.25">
      <c r="A543" s="77"/>
      <c r="B543" s="77"/>
      <c r="C543" s="77" t="s">
        <v>468</v>
      </c>
      <c r="D543" s="77" t="s">
        <v>469</v>
      </c>
      <c r="E543" s="90">
        <v>44180</v>
      </c>
      <c r="F543" s="90">
        <v>44236</v>
      </c>
      <c r="G543" s="82">
        <v>3060</v>
      </c>
      <c r="H543" s="82">
        <v>0</v>
      </c>
      <c r="I543" s="82">
        <v>3060</v>
      </c>
    </row>
    <row r="544" spans="1:9" x14ac:dyDescent="0.25">
      <c r="A544" s="77"/>
      <c r="B544" s="77"/>
      <c r="C544" s="77"/>
      <c r="D544" s="77"/>
      <c r="E544" s="77"/>
      <c r="F544" s="90">
        <v>44305</v>
      </c>
      <c r="G544" s="82">
        <v>6120</v>
      </c>
      <c r="H544" s="82">
        <v>0</v>
      </c>
      <c r="I544" s="82">
        <v>6120</v>
      </c>
    </row>
    <row r="545" spans="1:9" x14ac:dyDescent="0.25">
      <c r="A545" s="77"/>
      <c r="B545" s="77"/>
      <c r="C545" s="77"/>
      <c r="D545" s="77"/>
      <c r="E545" s="77"/>
      <c r="F545" s="90">
        <v>44448</v>
      </c>
      <c r="G545" s="82">
        <v>500</v>
      </c>
      <c r="H545" s="82">
        <v>0</v>
      </c>
      <c r="I545" s="82">
        <v>500</v>
      </c>
    </row>
    <row r="546" spans="1:9" x14ac:dyDescent="0.25">
      <c r="A546" s="77"/>
      <c r="B546" s="77"/>
      <c r="C546" s="77"/>
      <c r="D546" s="77"/>
      <c r="E546" s="77"/>
      <c r="F546" s="90">
        <v>44452</v>
      </c>
      <c r="G546" s="82">
        <v>2570</v>
      </c>
      <c r="H546" s="82">
        <v>0</v>
      </c>
      <c r="I546" s="82">
        <v>2570</v>
      </c>
    </row>
    <row r="547" spans="1:9" x14ac:dyDescent="0.25">
      <c r="A547" s="77"/>
      <c r="B547" s="77"/>
      <c r="C547" s="77" t="s">
        <v>321</v>
      </c>
      <c r="D547" s="77" t="s">
        <v>318</v>
      </c>
      <c r="E547" s="77"/>
      <c r="F547" s="77"/>
      <c r="G547" s="82">
        <v>100917.09999999998</v>
      </c>
      <c r="H547" s="82">
        <v>6311.4300000000221</v>
      </c>
      <c r="I547" s="82">
        <v>107228.53</v>
      </c>
    </row>
    <row r="548" spans="1:9" x14ac:dyDescent="0.25">
      <c r="A548" s="77"/>
      <c r="B548" s="77" t="s">
        <v>238</v>
      </c>
      <c r="C548" s="77" t="s">
        <v>472</v>
      </c>
      <c r="D548" s="77" t="s">
        <v>473</v>
      </c>
      <c r="E548" s="90">
        <v>43647</v>
      </c>
      <c r="F548" s="90">
        <v>43810</v>
      </c>
      <c r="G548" s="82">
        <v>5280.5</v>
      </c>
      <c r="H548" s="82">
        <v>0</v>
      </c>
      <c r="I548" s="82">
        <v>5280.5</v>
      </c>
    </row>
    <row r="549" spans="1:9" x14ac:dyDescent="0.25">
      <c r="A549" s="77"/>
      <c r="B549" s="77"/>
      <c r="C549" s="77"/>
      <c r="D549" s="77"/>
      <c r="E549" s="77"/>
      <c r="F549" s="90">
        <v>44942</v>
      </c>
      <c r="G549" s="82">
        <v>0</v>
      </c>
      <c r="H549" s="82">
        <v>9249.5</v>
      </c>
      <c r="I549" s="82">
        <v>9249.5</v>
      </c>
    </row>
    <row r="550" spans="1:9" x14ac:dyDescent="0.25">
      <c r="A550" s="77"/>
      <c r="B550" s="77"/>
      <c r="C550" s="77" t="s">
        <v>137</v>
      </c>
      <c r="D550" s="77" t="s">
        <v>140</v>
      </c>
      <c r="E550" s="90">
        <v>43907</v>
      </c>
      <c r="F550" s="90">
        <v>44323</v>
      </c>
      <c r="G550" s="82">
        <v>2450.06</v>
      </c>
      <c r="H550" s="82">
        <v>0</v>
      </c>
      <c r="I550" s="82">
        <v>2450.06</v>
      </c>
    </row>
    <row r="551" spans="1:9" x14ac:dyDescent="0.25">
      <c r="A551" s="77"/>
      <c r="B551" s="77"/>
      <c r="C551" s="77"/>
      <c r="D551" s="77"/>
      <c r="E551" s="77"/>
      <c r="F551" s="90">
        <v>44341</v>
      </c>
      <c r="G551" s="82">
        <v>8036.2</v>
      </c>
      <c r="H551" s="82">
        <v>0</v>
      </c>
      <c r="I551" s="82">
        <v>8036.2</v>
      </c>
    </row>
    <row r="552" spans="1:9" x14ac:dyDescent="0.25">
      <c r="A552" s="77"/>
      <c r="B552" s="77"/>
      <c r="C552" s="77" t="s">
        <v>418</v>
      </c>
      <c r="D552" s="77" t="s">
        <v>3138</v>
      </c>
      <c r="E552" s="90">
        <v>43542</v>
      </c>
      <c r="F552" s="90">
        <v>43545</v>
      </c>
      <c r="G552" s="82">
        <v>3481.54</v>
      </c>
      <c r="H552" s="82">
        <v>0</v>
      </c>
      <c r="I552" s="82">
        <v>3481.54</v>
      </c>
    </row>
    <row r="553" spans="1:9" x14ac:dyDescent="0.25">
      <c r="A553" s="77"/>
      <c r="B553" s="77"/>
      <c r="C553" s="77"/>
      <c r="D553" s="77"/>
      <c r="E553" s="90">
        <v>43896</v>
      </c>
      <c r="F553" s="90">
        <v>43901</v>
      </c>
      <c r="G553" s="82">
        <v>2687.5</v>
      </c>
      <c r="H553" s="82">
        <v>0</v>
      </c>
      <c r="I553" s="82">
        <v>2687.5</v>
      </c>
    </row>
    <row r="554" spans="1:9" x14ac:dyDescent="0.25">
      <c r="A554" s="77"/>
      <c r="B554" s="77"/>
      <c r="C554" s="77" t="s">
        <v>228</v>
      </c>
      <c r="D554" s="77" t="s">
        <v>318</v>
      </c>
      <c r="E554" s="77"/>
      <c r="F554" s="77"/>
      <c r="G554" s="82">
        <v>1894.88</v>
      </c>
      <c r="H554" s="82">
        <v>0</v>
      </c>
      <c r="I554" s="82">
        <v>1894.88</v>
      </c>
    </row>
    <row r="555" spans="1:9" x14ac:dyDescent="0.25">
      <c r="A555" s="77"/>
      <c r="B555" s="77"/>
      <c r="C555" s="77" t="s">
        <v>304</v>
      </c>
      <c r="D555" s="77" t="s">
        <v>318</v>
      </c>
      <c r="E555" s="77"/>
      <c r="F555" s="77"/>
      <c r="G555" s="82">
        <v>220500</v>
      </c>
      <c r="H555" s="82">
        <v>0</v>
      </c>
      <c r="I555" s="82">
        <v>220500</v>
      </c>
    </row>
    <row r="556" spans="1:9" x14ac:dyDescent="0.25">
      <c r="A556" s="77"/>
      <c r="B556" s="77"/>
      <c r="C556" s="77" t="s">
        <v>280</v>
      </c>
      <c r="D556" s="77" t="s">
        <v>2267</v>
      </c>
      <c r="E556" s="90">
        <v>43739</v>
      </c>
      <c r="F556" s="90">
        <v>43774</v>
      </c>
      <c r="G556" s="82">
        <v>79.5</v>
      </c>
      <c r="H556" s="82">
        <v>0</v>
      </c>
      <c r="I556" s="82">
        <v>79.5</v>
      </c>
    </row>
    <row r="557" spans="1:9" x14ac:dyDescent="0.25">
      <c r="A557" s="77"/>
      <c r="B557" s="77"/>
      <c r="C557" s="77"/>
      <c r="D557" s="77"/>
      <c r="E557" s="77"/>
      <c r="F557" s="90">
        <v>43844</v>
      </c>
      <c r="G557" s="82">
        <v>79.5</v>
      </c>
      <c r="H557" s="82">
        <v>0</v>
      </c>
      <c r="I557" s="82">
        <v>79.5</v>
      </c>
    </row>
    <row r="558" spans="1:9" x14ac:dyDescent="0.25">
      <c r="A558" s="77"/>
      <c r="B558" s="77"/>
      <c r="C558" s="77"/>
      <c r="D558" s="77"/>
      <c r="E558" s="77"/>
      <c r="F558" s="90">
        <v>43928</v>
      </c>
      <c r="G558" s="82">
        <v>79.5</v>
      </c>
      <c r="H558" s="82">
        <v>0</v>
      </c>
      <c r="I558" s="82">
        <v>79.5</v>
      </c>
    </row>
    <row r="559" spans="1:9" x14ac:dyDescent="0.25">
      <c r="A559" s="77"/>
      <c r="B559" s="77"/>
      <c r="C559" s="77"/>
      <c r="D559" s="77"/>
      <c r="E559" s="77"/>
      <c r="F559" s="90">
        <v>44060</v>
      </c>
      <c r="G559" s="82">
        <v>79.5</v>
      </c>
      <c r="H559" s="82">
        <v>0</v>
      </c>
      <c r="I559" s="82">
        <v>79.5</v>
      </c>
    </row>
    <row r="560" spans="1:9" x14ac:dyDescent="0.25">
      <c r="A560" s="77"/>
      <c r="B560" s="77"/>
      <c r="C560" s="77"/>
      <c r="D560" s="77"/>
      <c r="E560" s="77"/>
      <c r="F560" s="90">
        <v>44117</v>
      </c>
      <c r="G560" s="82">
        <v>79.5</v>
      </c>
      <c r="H560" s="82">
        <v>0</v>
      </c>
      <c r="I560" s="82">
        <v>79.5</v>
      </c>
    </row>
    <row r="561" spans="1:9" x14ac:dyDescent="0.25">
      <c r="A561" s="77"/>
      <c r="B561" s="77"/>
      <c r="C561" s="77"/>
      <c r="D561" s="77"/>
      <c r="E561" s="77"/>
      <c r="F561" s="90">
        <v>44211</v>
      </c>
      <c r="G561" s="82">
        <v>79.5</v>
      </c>
      <c r="H561" s="82">
        <v>0</v>
      </c>
      <c r="I561" s="82">
        <v>79.5</v>
      </c>
    </row>
    <row r="562" spans="1:9" x14ac:dyDescent="0.25">
      <c r="A562" s="77"/>
      <c r="B562" s="77"/>
      <c r="C562" s="77"/>
      <c r="D562" s="77"/>
      <c r="E562" s="77"/>
      <c r="F562" s="90">
        <v>44302</v>
      </c>
      <c r="G562" s="82">
        <v>79.5</v>
      </c>
      <c r="H562" s="82">
        <v>0</v>
      </c>
      <c r="I562" s="82">
        <v>79.5</v>
      </c>
    </row>
    <row r="563" spans="1:9" x14ac:dyDescent="0.25">
      <c r="A563" s="77"/>
      <c r="B563" s="77"/>
      <c r="C563" s="77"/>
      <c r="D563" s="77"/>
      <c r="E563" s="77"/>
      <c r="F563" s="90">
        <v>44530</v>
      </c>
      <c r="G563" s="82">
        <v>159</v>
      </c>
      <c r="H563" s="82">
        <v>0</v>
      </c>
      <c r="I563" s="82">
        <v>159</v>
      </c>
    </row>
    <row r="564" spans="1:9" x14ac:dyDescent="0.25">
      <c r="A564" s="77"/>
      <c r="B564" s="77"/>
      <c r="C564" s="77" t="s">
        <v>345</v>
      </c>
      <c r="D564" s="77" t="s">
        <v>2269</v>
      </c>
      <c r="E564" s="90">
        <v>43544</v>
      </c>
      <c r="F564" s="90">
        <v>43846</v>
      </c>
      <c r="G564" s="82">
        <v>236959.74</v>
      </c>
      <c r="H564" s="82">
        <v>0</v>
      </c>
      <c r="I564" s="82">
        <v>236959.74</v>
      </c>
    </row>
    <row r="565" spans="1:9" x14ac:dyDescent="0.25">
      <c r="A565" s="77"/>
      <c r="B565" s="77"/>
      <c r="C565" s="77" t="s">
        <v>399</v>
      </c>
      <c r="D565" s="77" t="s">
        <v>351</v>
      </c>
      <c r="E565" s="90">
        <v>43298</v>
      </c>
      <c r="F565" s="90">
        <v>43424</v>
      </c>
      <c r="G565" s="82">
        <v>1515.6</v>
      </c>
      <c r="H565" s="82">
        <v>0</v>
      </c>
      <c r="I565" s="82">
        <v>1515.6</v>
      </c>
    </row>
    <row r="566" spans="1:9" x14ac:dyDescent="0.25">
      <c r="A566" s="77"/>
      <c r="B566" s="77"/>
      <c r="C566" s="77"/>
      <c r="D566" s="77"/>
      <c r="E566" s="77"/>
      <c r="F566" s="90">
        <v>43502</v>
      </c>
      <c r="G566" s="82">
        <v>3410.12</v>
      </c>
      <c r="H566" s="82">
        <v>0</v>
      </c>
      <c r="I566" s="82">
        <v>3410.12</v>
      </c>
    </row>
    <row r="567" spans="1:9" x14ac:dyDescent="0.25">
      <c r="A567" s="77"/>
      <c r="B567" s="77"/>
      <c r="C567" s="77"/>
      <c r="D567" s="77"/>
      <c r="E567" s="77"/>
      <c r="F567" s="90">
        <v>43552</v>
      </c>
      <c r="G567" s="82">
        <v>4774.16</v>
      </c>
      <c r="H567" s="82">
        <v>0</v>
      </c>
      <c r="I567" s="82">
        <v>4774.16</v>
      </c>
    </row>
    <row r="568" spans="1:9" x14ac:dyDescent="0.25">
      <c r="A568" s="77"/>
      <c r="B568" s="77"/>
      <c r="C568" s="77"/>
      <c r="D568" s="77"/>
      <c r="E568" s="77"/>
      <c r="F568" s="90">
        <v>43713</v>
      </c>
      <c r="G568" s="82">
        <v>14928.74</v>
      </c>
      <c r="H568" s="82">
        <v>0</v>
      </c>
      <c r="I568" s="82">
        <v>14928.74</v>
      </c>
    </row>
    <row r="569" spans="1:9" x14ac:dyDescent="0.25">
      <c r="A569" s="77"/>
      <c r="B569" s="77"/>
      <c r="C569" s="77"/>
      <c r="D569" s="77"/>
      <c r="E569" s="77"/>
      <c r="F569" s="90">
        <v>43784</v>
      </c>
      <c r="G569" s="82">
        <v>2816</v>
      </c>
      <c r="H569" s="82">
        <v>0</v>
      </c>
      <c r="I569" s="82">
        <v>2816</v>
      </c>
    </row>
    <row r="570" spans="1:9" x14ac:dyDescent="0.25">
      <c r="A570" s="77"/>
      <c r="B570" s="77"/>
      <c r="C570" s="77"/>
      <c r="D570" s="77"/>
      <c r="E570" s="77"/>
      <c r="F570" s="90">
        <v>43810</v>
      </c>
      <c r="G570" s="82">
        <v>9472.5499999999993</v>
      </c>
      <c r="H570" s="82">
        <v>0</v>
      </c>
      <c r="I570" s="82">
        <v>9472.5499999999993</v>
      </c>
    </row>
    <row r="571" spans="1:9" x14ac:dyDescent="0.25">
      <c r="A571" s="77"/>
      <c r="B571" s="77"/>
      <c r="C571" s="77"/>
      <c r="D571" s="77"/>
      <c r="E571" s="77"/>
      <c r="F571" s="90">
        <v>43986</v>
      </c>
      <c r="G571" s="82">
        <v>3789.01</v>
      </c>
      <c r="H571" s="82">
        <v>0</v>
      </c>
      <c r="I571" s="82">
        <v>3789.01</v>
      </c>
    </row>
    <row r="572" spans="1:9" x14ac:dyDescent="0.25">
      <c r="A572" s="77"/>
      <c r="B572" s="77"/>
      <c r="C572" s="77"/>
      <c r="D572" s="77"/>
      <c r="E572" s="77"/>
      <c r="F572" s="90">
        <v>45118</v>
      </c>
      <c r="G572" s="82">
        <v>0</v>
      </c>
      <c r="H572" s="82">
        <v>17184</v>
      </c>
      <c r="I572" s="82">
        <v>17184</v>
      </c>
    </row>
    <row r="573" spans="1:9" x14ac:dyDescent="0.25">
      <c r="A573" s="77"/>
      <c r="B573" s="77"/>
      <c r="C573" s="77" t="s">
        <v>468</v>
      </c>
      <c r="D573" s="77" t="s">
        <v>469</v>
      </c>
      <c r="E573" s="90">
        <v>43647</v>
      </c>
      <c r="F573" s="90">
        <v>43810</v>
      </c>
      <c r="G573" s="82">
        <v>9900</v>
      </c>
      <c r="H573" s="82">
        <v>0</v>
      </c>
      <c r="I573" s="82">
        <v>9900</v>
      </c>
    </row>
    <row r="574" spans="1:9" x14ac:dyDescent="0.25">
      <c r="A574" s="77"/>
      <c r="B574" s="77"/>
      <c r="C574" s="77"/>
      <c r="D574" s="77"/>
      <c r="E574" s="77"/>
      <c r="F574" s="90">
        <v>43845</v>
      </c>
      <c r="G574" s="82">
        <v>3300</v>
      </c>
      <c r="H574" s="82">
        <v>0</v>
      </c>
      <c r="I574" s="82">
        <v>3300</v>
      </c>
    </row>
    <row r="575" spans="1:9" x14ac:dyDescent="0.25">
      <c r="A575" s="77"/>
      <c r="B575" s="77"/>
      <c r="C575" s="77" t="s">
        <v>308</v>
      </c>
      <c r="D575" s="77" t="s">
        <v>318</v>
      </c>
      <c r="E575" s="77"/>
      <c r="F575" s="77"/>
      <c r="G575" s="82">
        <v>32557</v>
      </c>
      <c r="H575" s="82">
        <v>0</v>
      </c>
      <c r="I575" s="82">
        <v>32557</v>
      </c>
    </row>
    <row r="576" spans="1:9" x14ac:dyDescent="0.25">
      <c r="A576" s="77"/>
      <c r="B576" s="77"/>
      <c r="C576" s="77" t="s">
        <v>3251</v>
      </c>
      <c r="D576" s="77" t="s">
        <v>2267</v>
      </c>
      <c r="E576" s="90">
        <v>44643</v>
      </c>
      <c r="F576" s="90">
        <v>46038</v>
      </c>
      <c r="G576" s="82">
        <v>0</v>
      </c>
      <c r="H576" s="82">
        <v>2782.5</v>
      </c>
      <c r="I576" s="82">
        <v>2782.5</v>
      </c>
    </row>
    <row r="577" spans="1:9" x14ac:dyDescent="0.25">
      <c r="A577" s="77" t="s">
        <v>2123</v>
      </c>
      <c r="B577" s="77"/>
      <c r="C577" s="77"/>
      <c r="D577" s="77"/>
      <c r="E577" s="77"/>
      <c r="F577" s="77"/>
      <c r="G577" s="82">
        <v>4181209.3200000017</v>
      </c>
      <c r="H577" s="82">
        <v>198700.03999999986</v>
      </c>
      <c r="I577" s="82">
        <v>4379909.3600000003</v>
      </c>
    </row>
    <row r="578" spans="1:9" x14ac:dyDescent="0.25">
      <c r="A578" s="77" t="s">
        <v>342</v>
      </c>
      <c r="B578" s="77" t="s">
        <v>4</v>
      </c>
      <c r="C578" s="77" t="s">
        <v>5</v>
      </c>
      <c r="D578" s="77" t="s">
        <v>1287</v>
      </c>
      <c r="E578" s="90">
        <v>43647</v>
      </c>
      <c r="F578" s="90">
        <v>43731</v>
      </c>
      <c r="G578" s="82">
        <v>1300.32</v>
      </c>
      <c r="H578" s="82">
        <v>0</v>
      </c>
      <c r="I578" s="82">
        <v>1300.32</v>
      </c>
    </row>
    <row r="579" spans="1:9" x14ac:dyDescent="0.25">
      <c r="A579" s="77"/>
      <c r="B579" s="77"/>
      <c r="C579" s="77"/>
      <c r="D579" s="77"/>
      <c r="E579" s="77"/>
      <c r="F579" s="90">
        <v>43776</v>
      </c>
      <c r="G579" s="82">
        <v>55913.91</v>
      </c>
      <c r="H579" s="82">
        <v>0</v>
      </c>
      <c r="I579" s="82">
        <v>55913.91</v>
      </c>
    </row>
    <row r="580" spans="1:9" x14ac:dyDescent="0.25">
      <c r="A580" s="77"/>
      <c r="B580" s="77"/>
      <c r="C580" s="77"/>
      <c r="D580" s="77" t="s">
        <v>1288</v>
      </c>
      <c r="E580" s="90">
        <v>43647</v>
      </c>
      <c r="F580" s="90">
        <v>43748</v>
      </c>
      <c r="G580" s="82">
        <v>725360.76</v>
      </c>
      <c r="H580" s="82">
        <v>0</v>
      </c>
      <c r="I580" s="82">
        <v>725360.76</v>
      </c>
    </row>
    <row r="581" spans="1:9" x14ac:dyDescent="0.25">
      <c r="A581" s="77"/>
      <c r="B581" s="77"/>
      <c r="C581" s="77" t="s">
        <v>671</v>
      </c>
      <c r="D581" s="77" t="s">
        <v>318</v>
      </c>
      <c r="E581" s="77"/>
      <c r="F581" s="77"/>
      <c r="G581" s="82">
        <v>19116.72</v>
      </c>
      <c r="H581" s="82">
        <v>0</v>
      </c>
      <c r="I581" s="82">
        <v>19116.72</v>
      </c>
    </row>
    <row r="582" spans="1:9" x14ac:dyDescent="0.25">
      <c r="A582" s="77"/>
      <c r="B582" s="77"/>
      <c r="C582" s="77" t="s">
        <v>591</v>
      </c>
      <c r="D582" s="77" t="s">
        <v>1231</v>
      </c>
      <c r="E582" s="90">
        <v>44069</v>
      </c>
      <c r="F582" s="90">
        <v>44215</v>
      </c>
      <c r="G582" s="82">
        <v>4350</v>
      </c>
      <c r="H582" s="82">
        <v>0</v>
      </c>
      <c r="I582" s="82">
        <v>4350</v>
      </c>
    </row>
    <row r="583" spans="1:9" x14ac:dyDescent="0.25">
      <c r="A583" s="77"/>
      <c r="B583" s="77" t="s">
        <v>1043</v>
      </c>
      <c r="C583" s="77" t="s">
        <v>334</v>
      </c>
      <c r="D583" s="77" t="s">
        <v>318</v>
      </c>
      <c r="E583" s="77"/>
      <c r="F583" s="77"/>
      <c r="G583" s="82">
        <v>6600</v>
      </c>
      <c r="H583" s="82">
        <v>0</v>
      </c>
      <c r="I583" s="82">
        <v>6600</v>
      </c>
    </row>
    <row r="584" spans="1:9" x14ac:dyDescent="0.25">
      <c r="A584" s="77"/>
      <c r="B584" s="77" t="s">
        <v>316</v>
      </c>
      <c r="C584" s="77" t="s">
        <v>418</v>
      </c>
      <c r="D584" s="77" t="s">
        <v>3138</v>
      </c>
      <c r="E584" s="90">
        <v>43717</v>
      </c>
      <c r="F584" s="90">
        <v>43721</v>
      </c>
      <c r="G584" s="82">
        <v>5500</v>
      </c>
      <c r="H584" s="82">
        <v>0</v>
      </c>
      <c r="I584" s="82">
        <v>5500</v>
      </c>
    </row>
    <row r="585" spans="1:9" x14ac:dyDescent="0.25">
      <c r="A585" s="77"/>
      <c r="B585" s="77"/>
      <c r="C585" s="77" t="s">
        <v>395</v>
      </c>
      <c r="D585" s="77" t="s">
        <v>351</v>
      </c>
      <c r="E585" s="90">
        <v>43282</v>
      </c>
      <c r="F585" s="90">
        <v>45138</v>
      </c>
      <c r="G585" s="82">
        <v>0</v>
      </c>
      <c r="H585" s="82">
        <v>13950</v>
      </c>
      <c r="I585" s="82">
        <v>13950</v>
      </c>
    </row>
    <row r="586" spans="1:9" x14ac:dyDescent="0.25">
      <c r="A586" s="77" t="s">
        <v>2124</v>
      </c>
      <c r="B586" s="77"/>
      <c r="C586" s="77"/>
      <c r="D586" s="77"/>
      <c r="E586" s="77"/>
      <c r="F586" s="77"/>
      <c r="G586" s="82">
        <v>818141.71</v>
      </c>
      <c r="H586" s="82">
        <v>13950</v>
      </c>
      <c r="I586" s="82">
        <v>832091.71</v>
      </c>
    </row>
    <row r="587" spans="1:9" x14ac:dyDescent="0.25">
      <c r="A587" s="77" t="s">
        <v>136</v>
      </c>
      <c r="B587" s="77" t="s">
        <v>4</v>
      </c>
      <c r="C587" s="77" t="s">
        <v>5</v>
      </c>
      <c r="D587" s="77" t="s">
        <v>1287</v>
      </c>
      <c r="E587" s="90">
        <v>43647</v>
      </c>
      <c r="F587" s="90">
        <v>43760</v>
      </c>
      <c r="G587" s="82">
        <v>28607.119999999999</v>
      </c>
      <c r="H587" s="82">
        <v>0</v>
      </c>
      <c r="I587" s="82">
        <v>28607.119999999999</v>
      </c>
    </row>
    <row r="588" spans="1:9" x14ac:dyDescent="0.25">
      <c r="A588" s="77"/>
      <c r="B588" s="77"/>
      <c r="C588" s="77"/>
      <c r="D588" s="77" t="s">
        <v>1288</v>
      </c>
      <c r="E588" s="90">
        <v>43647</v>
      </c>
      <c r="F588" s="90">
        <v>43748</v>
      </c>
      <c r="G588" s="82">
        <v>10368.74</v>
      </c>
      <c r="H588" s="82">
        <v>0</v>
      </c>
      <c r="I588" s="82">
        <v>10368.74</v>
      </c>
    </row>
    <row r="589" spans="1:9" x14ac:dyDescent="0.25">
      <c r="A589" s="77"/>
      <c r="B589" s="77"/>
      <c r="C589" s="77"/>
      <c r="D589" s="77"/>
      <c r="E589" s="77"/>
      <c r="F589" s="90">
        <v>43760</v>
      </c>
      <c r="G589" s="82">
        <v>110449.59000000001</v>
      </c>
      <c r="H589" s="82">
        <v>0</v>
      </c>
      <c r="I589" s="82">
        <v>110449.59000000001</v>
      </c>
    </row>
    <row r="590" spans="1:9" x14ac:dyDescent="0.25">
      <c r="A590" s="77"/>
      <c r="B590" s="77"/>
      <c r="C590" s="77" t="s">
        <v>137</v>
      </c>
      <c r="D590" s="77" t="s">
        <v>140</v>
      </c>
      <c r="E590" s="90">
        <v>43760</v>
      </c>
      <c r="F590" s="90">
        <v>43936</v>
      </c>
      <c r="G590" s="82">
        <v>21169.42</v>
      </c>
      <c r="H590" s="82">
        <v>0</v>
      </c>
      <c r="I590" s="82">
        <v>21169.42</v>
      </c>
    </row>
    <row r="591" spans="1:9" x14ac:dyDescent="0.25">
      <c r="A591" s="77"/>
      <c r="B591" s="77"/>
      <c r="C591" s="77" t="s">
        <v>284</v>
      </c>
      <c r="D591" s="77" t="s">
        <v>285</v>
      </c>
      <c r="E591" s="90">
        <v>44378</v>
      </c>
      <c r="F591" s="90">
        <v>44447</v>
      </c>
      <c r="G591" s="82">
        <v>960</v>
      </c>
      <c r="H591" s="82">
        <v>0</v>
      </c>
      <c r="I591" s="82">
        <v>960</v>
      </c>
    </row>
    <row r="592" spans="1:9" x14ac:dyDescent="0.25">
      <c r="A592" s="77"/>
      <c r="B592" s="77"/>
      <c r="C592" s="77"/>
      <c r="D592" s="77"/>
      <c r="E592" s="77"/>
      <c r="F592" s="90">
        <v>44468</v>
      </c>
      <c r="G592" s="82">
        <v>4280</v>
      </c>
      <c r="H592" s="82">
        <v>0</v>
      </c>
      <c r="I592" s="82">
        <v>4280</v>
      </c>
    </row>
    <row r="593" spans="1:9" x14ac:dyDescent="0.25">
      <c r="A593" s="77"/>
      <c r="B593" s="77"/>
      <c r="C593" s="77"/>
      <c r="D593" s="77"/>
      <c r="E593" s="77"/>
      <c r="F593" s="90">
        <v>45474</v>
      </c>
      <c r="G593" s="82">
        <v>0</v>
      </c>
      <c r="H593" s="82">
        <v>270840</v>
      </c>
      <c r="I593" s="82">
        <v>270840</v>
      </c>
    </row>
    <row r="594" spans="1:9" x14ac:dyDescent="0.25">
      <c r="A594" s="77"/>
      <c r="B594" s="77"/>
      <c r="C594" s="77"/>
      <c r="D594" s="77"/>
      <c r="E594" s="90">
        <v>44502</v>
      </c>
      <c r="F594" s="90">
        <v>44508</v>
      </c>
      <c r="G594" s="82">
        <v>5650</v>
      </c>
      <c r="H594" s="82">
        <v>0</v>
      </c>
      <c r="I594" s="82">
        <v>5650</v>
      </c>
    </row>
    <row r="595" spans="1:9" x14ac:dyDescent="0.25">
      <c r="A595" s="77"/>
      <c r="B595" s="77"/>
      <c r="C595" s="77" t="s">
        <v>658</v>
      </c>
      <c r="D595" s="77" t="s">
        <v>1233</v>
      </c>
      <c r="E595" s="90">
        <v>44202</v>
      </c>
      <c r="F595" s="90">
        <v>44932</v>
      </c>
      <c r="G595" s="82">
        <v>37500</v>
      </c>
      <c r="H595" s="82">
        <v>0</v>
      </c>
      <c r="I595" s="82">
        <v>37500</v>
      </c>
    </row>
    <row r="596" spans="1:9" x14ac:dyDescent="0.25">
      <c r="A596" s="77"/>
      <c r="B596" s="77"/>
      <c r="C596" s="77" t="s">
        <v>591</v>
      </c>
      <c r="D596" s="77" t="s">
        <v>1231</v>
      </c>
      <c r="E596" s="90">
        <v>43971</v>
      </c>
      <c r="F596" s="90">
        <v>44060</v>
      </c>
      <c r="G596" s="82">
        <v>2600</v>
      </c>
      <c r="H596" s="82">
        <v>0</v>
      </c>
      <c r="I596" s="82">
        <v>2600</v>
      </c>
    </row>
    <row r="597" spans="1:9" x14ac:dyDescent="0.25">
      <c r="A597" s="77"/>
      <c r="B597" s="77"/>
      <c r="C597" s="77" t="s">
        <v>399</v>
      </c>
      <c r="D597" s="77" t="s">
        <v>351</v>
      </c>
      <c r="E597" s="90">
        <v>44319</v>
      </c>
      <c r="F597" s="90">
        <v>44448</v>
      </c>
      <c r="G597" s="82">
        <v>25060.16</v>
      </c>
      <c r="H597" s="82">
        <v>0</v>
      </c>
      <c r="I597" s="82">
        <v>25060.16</v>
      </c>
    </row>
    <row r="598" spans="1:9" x14ac:dyDescent="0.25">
      <c r="A598" s="77"/>
      <c r="B598" s="77"/>
      <c r="C598" s="77"/>
      <c r="D598" s="77"/>
      <c r="E598" s="77"/>
      <c r="F598" s="90">
        <v>44488</v>
      </c>
      <c r="G598" s="82">
        <v>8326.8700000000008</v>
      </c>
      <c r="H598" s="82">
        <v>0</v>
      </c>
      <c r="I598" s="82">
        <v>8326.8700000000008</v>
      </c>
    </row>
    <row r="599" spans="1:9" x14ac:dyDescent="0.25">
      <c r="A599" s="77"/>
      <c r="B599" s="77"/>
      <c r="C599" s="77"/>
      <c r="D599" s="77"/>
      <c r="E599" s="77"/>
      <c r="F599" s="90">
        <v>45415</v>
      </c>
      <c r="G599" s="82">
        <v>0</v>
      </c>
      <c r="H599" s="82">
        <v>234636.97</v>
      </c>
      <c r="I599" s="82">
        <v>234636.97</v>
      </c>
    </row>
    <row r="600" spans="1:9" x14ac:dyDescent="0.25">
      <c r="A600" s="77"/>
      <c r="B600" s="77" t="s">
        <v>441</v>
      </c>
      <c r="C600" s="77" t="s">
        <v>442</v>
      </c>
      <c r="D600" s="77" t="s">
        <v>318</v>
      </c>
      <c r="E600" s="77"/>
      <c r="F600" s="77"/>
      <c r="G600" s="82">
        <v>341083.25</v>
      </c>
      <c r="H600" s="82">
        <v>17951.75</v>
      </c>
      <c r="I600" s="82">
        <v>359035</v>
      </c>
    </row>
    <row r="601" spans="1:9" x14ac:dyDescent="0.25">
      <c r="A601" s="77"/>
      <c r="B601" s="77" t="s">
        <v>1043</v>
      </c>
      <c r="C601" s="77" t="s">
        <v>418</v>
      </c>
      <c r="D601" s="77" t="s">
        <v>3138</v>
      </c>
      <c r="E601" s="90">
        <v>44272</v>
      </c>
      <c r="F601" s="90">
        <v>44321</v>
      </c>
      <c r="G601" s="82">
        <v>1050</v>
      </c>
      <c r="H601" s="82">
        <v>0</v>
      </c>
      <c r="I601" s="82">
        <v>1050</v>
      </c>
    </row>
    <row r="602" spans="1:9" x14ac:dyDescent="0.25">
      <c r="A602" s="77"/>
      <c r="B602" s="77" t="s">
        <v>316</v>
      </c>
      <c r="C602" s="77" t="s">
        <v>275</v>
      </c>
      <c r="D602" s="77" t="s">
        <v>276</v>
      </c>
      <c r="E602" s="90">
        <v>44109</v>
      </c>
      <c r="F602" s="90">
        <v>44235</v>
      </c>
      <c r="G602" s="82">
        <v>422.21</v>
      </c>
      <c r="H602" s="82">
        <v>0</v>
      </c>
      <c r="I602" s="82">
        <v>422.21</v>
      </c>
    </row>
    <row r="603" spans="1:9" x14ac:dyDescent="0.25">
      <c r="A603" s="77"/>
      <c r="B603" s="77"/>
      <c r="C603" s="77" t="s">
        <v>418</v>
      </c>
      <c r="D603" s="77" t="s">
        <v>3138</v>
      </c>
      <c r="E603" s="90">
        <v>43717</v>
      </c>
      <c r="F603" s="90">
        <v>43721</v>
      </c>
      <c r="G603" s="82">
        <v>870</v>
      </c>
      <c r="H603" s="82">
        <v>0</v>
      </c>
      <c r="I603" s="82">
        <v>870</v>
      </c>
    </row>
    <row r="604" spans="1:9" x14ac:dyDescent="0.25">
      <c r="A604" s="77"/>
      <c r="B604" s="77"/>
      <c r="C604" s="77" t="s">
        <v>395</v>
      </c>
      <c r="D604" s="77" t="s">
        <v>351</v>
      </c>
      <c r="E604" s="90">
        <v>43282</v>
      </c>
      <c r="F604" s="90">
        <v>44279</v>
      </c>
      <c r="G604" s="82">
        <v>4850</v>
      </c>
      <c r="H604" s="82">
        <v>0</v>
      </c>
      <c r="I604" s="82">
        <v>4850</v>
      </c>
    </row>
    <row r="605" spans="1:9" x14ac:dyDescent="0.25">
      <c r="A605" s="77"/>
      <c r="B605" s="77"/>
      <c r="C605" s="77"/>
      <c r="D605" s="77"/>
      <c r="E605" s="77"/>
      <c r="F605" s="90">
        <v>44342</v>
      </c>
      <c r="G605" s="82">
        <v>4850</v>
      </c>
      <c r="H605" s="82">
        <v>0</v>
      </c>
      <c r="I605" s="82">
        <v>4850</v>
      </c>
    </row>
    <row r="606" spans="1:9" x14ac:dyDescent="0.25">
      <c r="A606" s="77"/>
      <c r="B606" s="77"/>
      <c r="C606" s="77"/>
      <c r="D606" s="77"/>
      <c r="E606" s="77"/>
      <c r="F606" s="90">
        <v>44448</v>
      </c>
      <c r="G606" s="82">
        <v>1455</v>
      </c>
      <c r="H606" s="82">
        <v>0</v>
      </c>
      <c r="I606" s="82">
        <v>1455</v>
      </c>
    </row>
    <row r="607" spans="1:9" x14ac:dyDescent="0.25">
      <c r="A607" s="77"/>
      <c r="B607" s="77"/>
      <c r="C607" s="77"/>
      <c r="D607" s="77"/>
      <c r="E607" s="77"/>
      <c r="F607" s="90">
        <v>45138</v>
      </c>
      <c r="G607" s="82">
        <v>0</v>
      </c>
      <c r="H607" s="82">
        <v>970</v>
      </c>
      <c r="I607" s="82">
        <v>970</v>
      </c>
    </row>
    <row r="608" spans="1:9" x14ac:dyDescent="0.25">
      <c r="A608" s="77"/>
      <c r="B608" s="77"/>
      <c r="C608" s="77" t="s">
        <v>468</v>
      </c>
      <c r="D608" s="77" t="s">
        <v>469</v>
      </c>
      <c r="E608" s="90">
        <v>44210</v>
      </c>
      <c r="F608" s="90">
        <v>44488</v>
      </c>
      <c r="G608" s="82">
        <v>14350</v>
      </c>
      <c r="H608" s="82">
        <v>0</v>
      </c>
      <c r="I608" s="82">
        <v>14350</v>
      </c>
    </row>
    <row r="609" spans="1:9" x14ac:dyDescent="0.25">
      <c r="A609" s="77"/>
      <c r="B609" s="77"/>
      <c r="C609" s="77" t="s">
        <v>321</v>
      </c>
      <c r="D609" s="77" t="s">
        <v>318</v>
      </c>
      <c r="E609" s="77"/>
      <c r="F609" s="77"/>
      <c r="G609" s="82">
        <v>178201.64</v>
      </c>
      <c r="H609" s="82">
        <v>10713.119999999995</v>
      </c>
      <c r="I609" s="82">
        <v>188914.76</v>
      </c>
    </row>
    <row r="610" spans="1:9" x14ac:dyDescent="0.25">
      <c r="A610" s="77"/>
      <c r="B610" s="77" t="s">
        <v>238</v>
      </c>
      <c r="C610" s="77" t="s">
        <v>399</v>
      </c>
      <c r="D610" s="77" t="s">
        <v>351</v>
      </c>
      <c r="E610" s="90">
        <v>44319</v>
      </c>
      <c r="F610" s="90">
        <v>45415</v>
      </c>
      <c r="G610" s="82">
        <v>0</v>
      </c>
      <c r="H610" s="82">
        <v>79400</v>
      </c>
      <c r="I610" s="82">
        <v>79400</v>
      </c>
    </row>
    <row r="611" spans="1:9" x14ac:dyDescent="0.25">
      <c r="A611" s="77" t="s">
        <v>2125</v>
      </c>
      <c r="B611" s="77"/>
      <c r="C611" s="77"/>
      <c r="D611" s="77"/>
      <c r="E611" s="77"/>
      <c r="F611" s="77"/>
      <c r="G611" s="82">
        <v>802104</v>
      </c>
      <c r="H611" s="82">
        <v>614511.84</v>
      </c>
      <c r="I611" s="82">
        <v>1416615.84</v>
      </c>
    </row>
    <row r="612" spans="1:9" x14ac:dyDescent="0.25">
      <c r="A612" s="77" t="s">
        <v>456</v>
      </c>
      <c r="B612" s="77" t="s">
        <v>4</v>
      </c>
      <c r="C612" s="77" t="s">
        <v>5</v>
      </c>
      <c r="D612" s="77" t="s">
        <v>1287</v>
      </c>
      <c r="E612" s="90">
        <v>43647</v>
      </c>
      <c r="F612" s="90">
        <v>43753</v>
      </c>
      <c r="G612" s="82">
        <v>13003.22</v>
      </c>
      <c r="H612" s="82">
        <v>0</v>
      </c>
      <c r="I612" s="82">
        <v>13003.22</v>
      </c>
    </row>
    <row r="613" spans="1:9" x14ac:dyDescent="0.25">
      <c r="A613" s="77"/>
      <c r="B613" s="77"/>
      <c r="C613" s="77"/>
      <c r="D613" s="77" t="s">
        <v>1288</v>
      </c>
      <c r="E613" s="90">
        <v>43647</v>
      </c>
      <c r="F613" s="90">
        <v>43748</v>
      </c>
      <c r="G613" s="82">
        <v>4958.96</v>
      </c>
      <c r="H613" s="82">
        <v>0</v>
      </c>
      <c r="I613" s="82">
        <v>4958.96</v>
      </c>
    </row>
    <row r="614" spans="1:9" x14ac:dyDescent="0.25">
      <c r="A614" s="77"/>
      <c r="B614" s="77"/>
      <c r="C614" s="77"/>
      <c r="D614" s="77"/>
      <c r="E614" s="77"/>
      <c r="F614" s="90">
        <v>43760</v>
      </c>
      <c r="G614" s="82">
        <v>58605.9</v>
      </c>
      <c r="H614" s="82">
        <v>0</v>
      </c>
      <c r="I614" s="82">
        <v>58605.9</v>
      </c>
    </row>
    <row r="615" spans="1:9" x14ac:dyDescent="0.25">
      <c r="A615" s="77"/>
      <c r="B615" s="77"/>
      <c r="C615" s="77" t="s">
        <v>658</v>
      </c>
      <c r="D615" s="77" t="s">
        <v>1233</v>
      </c>
      <c r="E615" s="90">
        <v>44292</v>
      </c>
      <c r="F615" s="90">
        <v>44342</v>
      </c>
      <c r="G615" s="82">
        <v>40000</v>
      </c>
      <c r="H615" s="82">
        <v>0</v>
      </c>
      <c r="I615" s="82">
        <v>40000</v>
      </c>
    </row>
    <row r="616" spans="1:9" x14ac:dyDescent="0.25">
      <c r="A616" s="77"/>
      <c r="B616" s="77"/>
      <c r="C616" s="77" t="s">
        <v>591</v>
      </c>
      <c r="D616" s="77" t="s">
        <v>1231</v>
      </c>
      <c r="E616" s="90">
        <v>43971</v>
      </c>
      <c r="F616" s="90">
        <v>44060</v>
      </c>
      <c r="G616" s="82">
        <v>2800</v>
      </c>
      <c r="H616" s="82">
        <v>0</v>
      </c>
      <c r="I616" s="82">
        <v>2800</v>
      </c>
    </row>
    <row r="617" spans="1:9" x14ac:dyDescent="0.25">
      <c r="A617" s="77"/>
      <c r="B617" s="77" t="s">
        <v>441</v>
      </c>
      <c r="C617" s="77" t="s">
        <v>442</v>
      </c>
      <c r="D617" s="77" t="s">
        <v>318</v>
      </c>
      <c r="E617" s="77"/>
      <c r="F617" s="77"/>
      <c r="G617" s="82">
        <v>208408.15</v>
      </c>
      <c r="H617" s="82">
        <v>10968.850000000006</v>
      </c>
      <c r="I617" s="82">
        <v>219377</v>
      </c>
    </row>
    <row r="618" spans="1:9" x14ac:dyDescent="0.25">
      <c r="A618" s="77"/>
      <c r="B618" s="77" t="s">
        <v>316</v>
      </c>
      <c r="C618" s="77" t="s">
        <v>418</v>
      </c>
      <c r="D618" s="77" t="s">
        <v>3138</v>
      </c>
      <c r="E618" s="90">
        <v>44272</v>
      </c>
      <c r="F618" s="90">
        <v>44285</v>
      </c>
      <c r="G618" s="82">
        <v>900</v>
      </c>
      <c r="H618" s="82">
        <v>0</v>
      </c>
      <c r="I618" s="82">
        <v>900</v>
      </c>
    </row>
    <row r="619" spans="1:9" x14ac:dyDescent="0.25">
      <c r="A619" s="77"/>
      <c r="B619" s="77"/>
      <c r="C619" s="77" t="s">
        <v>395</v>
      </c>
      <c r="D619" s="77" t="s">
        <v>351</v>
      </c>
      <c r="E619" s="90">
        <v>44124</v>
      </c>
      <c r="F619" s="90">
        <v>44232</v>
      </c>
      <c r="G619" s="82">
        <v>7275</v>
      </c>
      <c r="H619" s="82">
        <v>0</v>
      </c>
      <c r="I619" s="82">
        <v>7275</v>
      </c>
    </row>
    <row r="620" spans="1:9" x14ac:dyDescent="0.25">
      <c r="A620" s="77"/>
      <c r="B620" s="77"/>
      <c r="C620" s="77"/>
      <c r="D620" s="77"/>
      <c r="E620" s="77"/>
      <c r="F620" s="90">
        <v>44236</v>
      </c>
      <c r="G620" s="82">
        <v>7275</v>
      </c>
      <c r="H620" s="82">
        <v>0</v>
      </c>
      <c r="I620" s="82">
        <v>7275</v>
      </c>
    </row>
    <row r="621" spans="1:9" x14ac:dyDescent="0.25">
      <c r="A621" s="77"/>
      <c r="B621" s="77"/>
      <c r="C621" s="77"/>
      <c r="D621" s="77"/>
      <c r="E621" s="77"/>
      <c r="F621" s="90">
        <v>44279</v>
      </c>
      <c r="G621" s="82">
        <v>7275</v>
      </c>
      <c r="H621" s="82">
        <v>0</v>
      </c>
      <c r="I621" s="82">
        <v>7275</v>
      </c>
    </row>
    <row r="622" spans="1:9" x14ac:dyDescent="0.25">
      <c r="A622" s="77"/>
      <c r="B622" s="77"/>
      <c r="C622" s="77"/>
      <c r="D622" s="77"/>
      <c r="E622" s="77"/>
      <c r="F622" s="90">
        <v>44342</v>
      </c>
      <c r="G622" s="82">
        <v>12125</v>
      </c>
      <c r="H622" s="82">
        <v>0</v>
      </c>
      <c r="I622" s="82">
        <v>12125</v>
      </c>
    </row>
    <row r="623" spans="1:9" x14ac:dyDescent="0.25">
      <c r="A623" s="77"/>
      <c r="B623" s="77"/>
      <c r="C623" s="77"/>
      <c r="D623" s="77"/>
      <c r="E623" s="77"/>
      <c r="F623" s="90">
        <v>44370</v>
      </c>
      <c r="G623" s="82">
        <v>1455</v>
      </c>
      <c r="H623" s="82">
        <v>0</v>
      </c>
      <c r="I623" s="82">
        <v>1455</v>
      </c>
    </row>
    <row r="624" spans="1:9" x14ac:dyDescent="0.25">
      <c r="A624" s="77"/>
      <c r="B624" s="77"/>
      <c r="C624" s="77"/>
      <c r="D624" s="77"/>
      <c r="E624" s="77"/>
      <c r="F624" s="90">
        <v>44448</v>
      </c>
      <c r="G624" s="82">
        <v>970</v>
      </c>
      <c r="H624" s="82">
        <v>0</v>
      </c>
      <c r="I624" s="82">
        <v>970</v>
      </c>
    </row>
    <row r="625" spans="1:9" x14ac:dyDescent="0.25">
      <c r="A625" s="77"/>
      <c r="B625" s="77"/>
      <c r="C625" s="77"/>
      <c r="D625" s="77"/>
      <c r="E625" s="77"/>
      <c r="F625" s="90">
        <v>45950</v>
      </c>
      <c r="G625" s="82">
        <v>0</v>
      </c>
      <c r="H625" s="82">
        <v>12125</v>
      </c>
      <c r="I625" s="82">
        <v>12125</v>
      </c>
    </row>
    <row r="626" spans="1:9" x14ac:dyDescent="0.25">
      <c r="A626" s="77" t="s">
        <v>2126</v>
      </c>
      <c r="B626" s="77"/>
      <c r="C626" s="77"/>
      <c r="D626" s="77"/>
      <c r="E626" s="77"/>
      <c r="F626" s="77"/>
      <c r="G626" s="82">
        <v>365051.23</v>
      </c>
      <c r="H626" s="82">
        <v>23093.850000000006</v>
      </c>
      <c r="I626" s="82">
        <v>388145.08</v>
      </c>
    </row>
    <row r="627" spans="1:9" x14ac:dyDescent="0.25">
      <c r="A627" s="77" t="s">
        <v>272</v>
      </c>
      <c r="B627" s="77" t="s">
        <v>4</v>
      </c>
      <c r="C627" s="77" t="s">
        <v>275</v>
      </c>
      <c r="D627" s="77" t="s">
        <v>276</v>
      </c>
      <c r="E627" s="90">
        <v>43949</v>
      </c>
      <c r="F627" s="90">
        <v>44117</v>
      </c>
      <c r="G627" s="82">
        <v>167.95</v>
      </c>
      <c r="H627" s="82">
        <v>0</v>
      </c>
      <c r="I627" s="82">
        <v>167.95</v>
      </c>
    </row>
    <row r="628" spans="1:9" x14ac:dyDescent="0.25">
      <c r="A628" s="77"/>
      <c r="B628" s="77"/>
      <c r="C628" s="77"/>
      <c r="D628" s="77"/>
      <c r="E628" s="77"/>
      <c r="F628" s="90">
        <v>44124</v>
      </c>
      <c r="G628" s="82">
        <v>48.19</v>
      </c>
      <c r="H628" s="82">
        <v>0</v>
      </c>
      <c r="I628" s="82">
        <v>48.19</v>
      </c>
    </row>
    <row r="629" spans="1:9" x14ac:dyDescent="0.25">
      <c r="A629" s="77"/>
      <c r="B629" s="77"/>
      <c r="C629" s="77" t="s">
        <v>5</v>
      </c>
      <c r="D629" s="77" t="s">
        <v>1287</v>
      </c>
      <c r="E629" s="90">
        <v>43647</v>
      </c>
      <c r="F629" s="90">
        <v>43760</v>
      </c>
      <c r="G629" s="82">
        <v>48111.97</v>
      </c>
      <c r="H629" s="82">
        <v>0</v>
      </c>
      <c r="I629" s="82">
        <v>48111.97</v>
      </c>
    </row>
    <row r="630" spans="1:9" x14ac:dyDescent="0.25">
      <c r="A630" s="77"/>
      <c r="B630" s="77"/>
      <c r="C630" s="77"/>
      <c r="D630" s="77" t="s">
        <v>2823</v>
      </c>
      <c r="E630" s="90">
        <v>44168</v>
      </c>
      <c r="F630" s="90">
        <v>44218</v>
      </c>
      <c r="G630" s="82">
        <v>40055.440000000002</v>
      </c>
      <c r="H630" s="82">
        <v>0</v>
      </c>
      <c r="I630" s="82">
        <v>40055.440000000002</v>
      </c>
    </row>
    <row r="631" spans="1:9" x14ac:dyDescent="0.25">
      <c r="A631" s="77"/>
      <c r="B631" s="77"/>
      <c r="C631" s="77"/>
      <c r="D631" s="77"/>
      <c r="E631" s="77"/>
      <c r="F631" s="90">
        <v>44259</v>
      </c>
      <c r="G631" s="82">
        <v>-4.16</v>
      </c>
      <c r="H631" s="82">
        <v>0</v>
      </c>
      <c r="I631" s="82">
        <v>-4.16</v>
      </c>
    </row>
    <row r="632" spans="1:9" x14ac:dyDescent="0.25">
      <c r="A632" s="77"/>
      <c r="B632" s="77"/>
      <c r="C632" s="77"/>
      <c r="D632" s="77" t="s">
        <v>1288</v>
      </c>
      <c r="E632" s="90">
        <v>43647</v>
      </c>
      <c r="F632" s="90">
        <v>43748</v>
      </c>
      <c r="G632" s="82">
        <v>20737.48</v>
      </c>
      <c r="H632" s="82">
        <v>0</v>
      </c>
      <c r="I632" s="82">
        <v>20737.48</v>
      </c>
    </row>
    <row r="633" spans="1:9" x14ac:dyDescent="0.25">
      <c r="A633" s="77"/>
      <c r="B633" s="77"/>
      <c r="C633" s="77"/>
      <c r="D633" s="77"/>
      <c r="E633" s="77"/>
      <c r="F633" s="90">
        <v>43760</v>
      </c>
      <c r="G633" s="82">
        <v>414749.48</v>
      </c>
      <c r="H633" s="82">
        <v>0</v>
      </c>
      <c r="I633" s="82">
        <v>414749.48</v>
      </c>
    </row>
    <row r="634" spans="1:9" x14ac:dyDescent="0.25">
      <c r="A634" s="77"/>
      <c r="B634" s="77"/>
      <c r="C634" s="77"/>
      <c r="D634" s="77" t="s">
        <v>2756</v>
      </c>
      <c r="E634" s="90">
        <v>44167</v>
      </c>
      <c r="F634" s="90">
        <v>44259</v>
      </c>
      <c r="G634" s="82">
        <v>21084.19</v>
      </c>
      <c r="H634" s="82">
        <v>0</v>
      </c>
      <c r="I634" s="82">
        <v>21084.19</v>
      </c>
    </row>
    <row r="635" spans="1:9" x14ac:dyDescent="0.25">
      <c r="A635" s="77"/>
      <c r="B635" s="77"/>
      <c r="C635" s="77"/>
      <c r="D635" s="77"/>
      <c r="E635" s="77"/>
      <c r="F635" s="90">
        <v>44295</v>
      </c>
      <c r="G635" s="82">
        <v>61934.82</v>
      </c>
      <c r="H635" s="82">
        <v>0</v>
      </c>
      <c r="I635" s="82">
        <v>61934.82</v>
      </c>
    </row>
    <row r="636" spans="1:9" x14ac:dyDescent="0.25">
      <c r="A636" s="77"/>
      <c r="B636" s="77"/>
      <c r="C636" s="77"/>
      <c r="D636" s="77"/>
      <c r="E636" s="90">
        <v>44361</v>
      </c>
      <c r="F636" s="90">
        <v>44596</v>
      </c>
      <c r="G636" s="82">
        <v>10923.55</v>
      </c>
      <c r="H636" s="82">
        <v>0</v>
      </c>
      <c r="I636" s="82">
        <v>10923.55</v>
      </c>
    </row>
    <row r="637" spans="1:9" x14ac:dyDescent="0.25">
      <c r="A637" s="77"/>
      <c r="B637" s="77"/>
      <c r="C637" s="77" t="s">
        <v>1063</v>
      </c>
      <c r="D637" s="77" t="s">
        <v>2753</v>
      </c>
      <c r="E637" s="90">
        <v>44167</v>
      </c>
      <c r="F637" s="90">
        <v>44300</v>
      </c>
      <c r="G637" s="82">
        <v>23590.37</v>
      </c>
      <c r="H637" s="82">
        <v>0</v>
      </c>
      <c r="I637" s="82">
        <v>23590.37</v>
      </c>
    </row>
    <row r="638" spans="1:9" x14ac:dyDescent="0.25">
      <c r="A638" s="77"/>
      <c r="B638" s="77"/>
      <c r="C638" s="77" t="s">
        <v>493</v>
      </c>
      <c r="D638" s="77" t="s">
        <v>1666</v>
      </c>
      <c r="E638" s="90">
        <v>44174</v>
      </c>
      <c r="F638" s="90">
        <v>44260</v>
      </c>
      <c r="G638" s="82">
        <v>1226.3999999999999</v>
      </c>
      <c r="H638" s="82">
        <v>0</v>
      </c>
      <c r="I638" s="82">
        <v>1226.3999999999999</v>
      </c>
    </row>
    <row r="639" spans="1:9" x14ac:dyDescent="0.25">
      <c r="A639" s="77"/>
      <c r="B639" s="77"/>
      <c r="C639" s="77" t="s">
        <v>1329</v>
      </c>
      <c r="D639" s="77" t="s">
        <v>318</v>
      </c>
      <c r="E639" s="77"/>
      <c r="F639" s="77"/>
      <c r="G639" s="82">
        <v>3072707.95</v>
      </c>
      <c r="H639" s="82">
        <v>161721.46999999983</v>
      </c>
      <c r="I639" s="82">
        <v>3234429.42</v>
      </c>
    </row>
    <row r="640" spans="1:9" x14ac:dyDescent="0.25">
      <c r="A640" s="77"/>
      <c r="B640" s="77"/>
      <c r="C640" s="77" t="s">
        <v>137</v>
      </c>
      <c r="D640" s="77" t="s">
        <v>140</v>
      </c>
      <c r="E640" s="90">
        <v>43907</v>
      </c>
      <c r="F640" s="90">
        <v>44323</v>
      </c>
      <c r="G640" s="82">
        <v>233.02</v>
      </c>
      <c r="H640" s="82">
        <v>0</v>
      </c>
      <c r="I640" s="82">
        <v>233.02</v>
      </c>
    </row>
    <row r="641" spans="1:9" x14ac:dyDescent="0.25">
      <c r="A641" s="77"/>
      <c r="B641" s="77"/>
      <c r="C641" s="77"/>
      <c r="D641" s="77"/>
      <c r="E641" s="90">
        <v>44224</v>
      </c>
      <c r="F641" s="90">
        <v>44278</v>
      </c>
      <c r="G641" s="82">
        <v>25383.809999999998</v>
      </c>
      <c r="H641" s="82">
        <v>0</v>
      </c>
      <c r="I641" s="82">
        <v>25383.809999999998</v>
      </c>
    </row>
    <row r="642" spans="1:9" x14ac:dyDescent="0.25">
      <c r="A642" s="77"/>
      <c r="B642" s="77"/>
      <c r="C642" s="77"/>
      <c r="D642" s="77"/>
      <c r="E642" s="77"/>
      <c r="F642" s="90">
        <v>44279</v>
      </c>
      <c r="G642" s="82">
        <v>97823.29</v>
      </c>
      <c r="H642" s="82">
        <v>0</v>
      </c>
      <c r="I642" s="82">
        <v>97823.29</v>
      </c>
    </row>
    <row r="643" spans="1:9" x14ac:dyDescent="0.25">
      <c r="A643" s="77"/>
      <c r="B643" s="77"/>
      <c r="C643" s="77"/>
      <c r="D643" s="77"/>
      <c r="E643" s="77"/>
      <c r="F643" s="90">
        <v>44305</v>
      </c>
      <c r="G643" s="82">
        <v>15974.96</v>
      </c>
      <c r="H643" s="82">
        <v>0</v>
      </c>
      <c r="I643" s="82">
        <v>15974.96</v>
      </c>
    </row>
    <row r="644" spans="1:9" x14ac:dyDescent="0.25">
      <c r="A644" s="77"/>
      <c r="B644" s="77"/>
      <c r="C644" s="77"/>
      <c r="D644" s="77"/>
      <c r="E644" s="77"/>
      <c r="F644" s="90">
        <v>44424</v>
      </c>
      <c r="G644" s="82">
        <v>51252.569999999992</v>
      </c>
      <c r="H644" s="82">
        <v>0</v>
      </c>
      <c r="I644" s="82">
        <v>51252.569999999992</v>
      </c>
    </row>
    <row r="645" spans="1:9" x14ac:dyDescent="0.25">
      <c r="A645" s="77"/>
      <c r="B645" s="77"/>
      <c r="C645" s="77"/>
      <c r="D645" s="77"/>
      <c r="E645" s="90">
        <v>44315</v>
      </c>
      <c r="F645" s="90">
        <v>44424</v>
      </c>
      <c r="G645" s="82">
        <v>148553.31</v>
      </c>
      <c r="H645" s="82">
        <v>0</v>
      </c>
      <c r="I645" s="82">
        <v>148553.31</v>
      </c>
    </row>
    <row r="646" spans="1:9" x14ac:dyDescent="0.25">
      <c r="A646" s="77"/>
      <c r="B646" s="77"/>
      <c r="C646" s="77"/>
      <c r="D646" s="77"/>
      <c r="E646" s="77"/>
      <c r="F646" s="90">
        <v>44469</v>
      </c>
      <c r="G646" s="82">
        <v>6156.09</v>
      </c>
      <c r="H646" s="82">
        <v>0</v>
      </c>
      <c r="I646" s="82">
        <v>6156.09</v>
      </c>
    </row>
    <row r="647" spans="1:9" x14ac:dyDescent="0.25">
      <c r="A647" s="77"/>
      <c r="B647" s="77"/>
      <c r="C647" s="77"/>
      <c r="D647" s="77"/>
      <c r="E647" s="90">
        <v>44326</v>
      </c>
      <c r="F647" s="90">
        <v>44424</v>
      </c>
      <c r="G647" s="82">
        <v>309418.79000000004</v>
      </c>
      <c r="H647" s="82">
        <v>0</v>
      </c>
      <c r="I647" s="82">
        <v>309418.79000000004</v>
      </c>
    </row>
    <row r="648" spans="1:9" x14ac:dyDescent="0.25">
      <c r="A648" s="77"/>
      <c r="B648" s="77"/>
      <c r="C648" s="77"/>
      <c r="D648" s="77"/>
      <c r="E648" s="90">
        <v>44446</v>
      </c>
      <c r="F648" s="90">
        <v>44585</v>
      </c>
      <c r="G648" s="82">
        <v>40866.17</v>
      </c>
      <c r="H648" s="82">
        <v>0</v>
      </c>
      <c r="I648" s="82">
        <v>40866.17</v>
      </c>
    </row>
    <row r="649" spans="1:9" x14ac:dyDescent="0.25">
      <c r="A649" s="77"/>
      <c r="B649" s="77"/>
      <c r="C649" s="77"/>
      <c r="D649" s="77"/>
      <c r="E649" s="90">
        <v>44575</v>
      </c>
      <c r="F649" s="90">
        <v>44940</v>
      </c>
      <c r="G649" s="82">
        <v>0</v>
      </c>
      <c r="H649" s="82">
        <v>44442.93</v>
      </c>
      <c r="I649" s="82">
        <v>44442.93</v>
      </c>
    </row>
    <row r="650" spans="1:9" x14ac:dyDescent="0.25">
      <c r="A650" s="77"/>
      <c r="B650" s="77"/>
      <c r="C650" s="77" t="s">
        <v>284</v>
      </c>
      <c r="D650" s="77" t="s">
        <v>285</v>
      </c>
      <c r="E650" s="90">
        <v>43748</v>
      </c>
      <c r="F650" s="90">
        <v>43839</v>
      </c>
      <c r="G650" s="82">
        <v>9691.25</v>
      </c>
      <c r="H650" s="82">
        <v>0</v>
      </c>
      <c r="I650" s="82">
        <v>9691.25</v>
      </c>
    </row>
    <row r="651" spans="1:9" x14ac:dyDescent="0.25">
      <c r="A651" s="77"/>
      <c r="B651" s="77"/>
      <c r="C651" s="77"/>
      <c r="D651" s="77"/>
      <c r="E651" s="77"/>
      <c r="F651" s="90">
        <v>43844</v>
      </c>
      <c r="G651" s="82">
        <v>11627.5</v>
      </c>
      <c r="H651" s="82">
        <v>0</v>
      </c>
      <c r="I651" s="82">
        <v>11627.5</v>
      </c>
    </row>
    <row r="652" spans="1:9" x14ac:dyDescent="0.25">
      <c r="A652" s="77"/>
      <c r="B652" s="77"/>
      <c r="C652" s="77"/>
      <c r="D652" s="77"/>
      <c r="E652" s="77"/>
      <c r="F652" s="90">
        <v>43922</v>
      </c>
      <c r="G652" s="82">
        <v>20417.5</v>
      </c>
      <c r="H652" s="82">
        <v>0</v>
      </c>
      <c r="I652" s="82">
        <v>20417.5</v>
      </c>
    </row>
    <row r="653" spans="1:9" x14ac:dyDescent="0.25">
      <c r="A653" s="77"/>
      <c r="B653" s="77"/>
      <c r="C653" s="77"/>
      <c r="D653" s="77"/>
      <c r="E653" s="77"/>
      <c r="F653" s="90">
        <v>43936</v>
      </c>
      <c r="G653" s="82">
        <v>8200</v>
      </c>
      <c r="H653" s="82">
        <v>0</v>
      </c>
      <c r="I653" s="82">
        <v>8200</v>
      </c>
    </row>
    <row r="654" spans="1:9" x14ac:dyDescent="0.25">
      <c r="A654" s="77"/>
      <c r="B654" s="77"/>
      <c r="C654" s="77"/>
      <c r="D654" s="77"/>
      <c r="E654" s="77"/>
      <c r="F654" s="90">
        <v>43979</v>
      </c>
      <c r="G654" s="82">
        <v>12690</v>
      </c>
      <c r="H654" s="82">
        <v>0</v>
      </c>
      <c r="I654" s="82">
        <v>12690</v>
      </c>
    </row>
    <row r="655" spans="1:9" x14ac:dyDescent="0.25">
      <c r="A655" s="77"/>
      <c r="B655" s="77"/>
      <c r="C655" s="77"/>
      <c r="D655" s="77"/>
      <c r="E655" s="77"/>
      <c r="F655" s="90">
        <v>43999</v>
      </c>
      <c r="G655" s="82">
        <v>13470</v>
      </c>
      <c r="H655" s="82">
        <v>0</v>
      </c>
      <c r="I655" s="82">
        <v>13470</v>
      </c>
    </row>
    <row r="656" spans="1:9" x14ac:dyDescent="0.25">
      <c r="A656" s="77"/>
      <c r="B656" s="77"/>
      <c r="C656" s="77"/>
      <c r="D656" s="77"/>
      <c r="E656" s="77"/>
      <c r="F656" s="90">
        <v>44039</v>
      </c>
      <c r="G656" s="82">
        <v>15197.5</v>
      </c>
      <c r="H656" s="82">
        <v>0</v>
      </c>
      <c r="I656" s="82">
        <v>15197.5</v>
      </c>
    </row>
    <row r="657" spans="1:9" x14ac:dyDescent="0.25">
      <c r="A657" s="77"/>
      <c r="B657" s="77"/>
      <c r="C657" s="77"/>
      <c r="D657" s="77"/>
      <c r="E657" s="77"/>
      <c r="F657" s="90">
        <v>44060</v>
      </c>
      <c r="G657" s="82">
        <v>16815.75</v>
      </c>
      <c r="H657" s="82">
        <v>0</v>
      </c>
      <c r="I657" s="82">
        <v>16815.75</v>
      </c>
    </row>
    <row r="658" spans="1:9" x14ac:dyDescent="0.25">
      <c r="A658" s="77"/>
      <c r="B658" s="77"/>
      <c r="C658" s="77"/>
      <c r="D658" s="77"/>
      <c r="E658" s="77"/>
      <c r="F658" s="90">
        <v>44117</v>
      </c>
      <c r="G658" s="82">
        <v>15883.43</v>
      </c>
      <c r="H658" s="82">
        <v>0</v>
      </c>
      <c r="I658" s="82">
        <v>15883.43</v>
      </c>
    </row>
    <row r="659" spans="1:9" x14ac:dyDescent="0.25">
      <c r="A659" s="77"/>
      <c r="B659" s="77"/>
      <c r="C659" s="77"/>
      <c r="D659" s="77"/>
      <c r="E659" s="77"/>
      <c r="F659" s="90">
        <v>44124</v>
      </c>
      <c r="G659" s="82">
        <v>15048.8</v>
      </c>
      <c r="H659" s="82">
        <v>0</v>
      </c>
      <c r="I659" s="82">
        <v>15048.8</v>
      </c>
    </row>
    <row r="660" spans="1:9" x14ac:dyDescent="0.25">
      <c r="A660" s="77"/>
      <c r="B660" s="77"/>
      <c r="C660" s="77"/>
      <c r="D660" s="77"/>
      <c r="E660" s="77"/>
      <c r="F660" s="90">
        <v>44183</v>
      </c>
      <c r="G660" s="82">
        <v>31264.6</v>
      </c>
      <c r="H660" s="82">
        <v>0</v>
      </c>
      <c r="I660" s="82">
        <v>31264.6</v>
      </c>
    </row>
    <row r="661" spans="1:9" x14ac:dyDescent="0.25">
      <c r="A661" s="77"/>
      <c r="B661" s="77"/>
      <c r="C661" s="77"/>
      <c r="D661" s="77"/>
      <c r="E661" s="77"/>
      <c r="F661" s="90">
        <v>44235</v>
      </c>
      <c r="G661" s="82">
        <v>15502.22</v>
      </c>
      <c r="H661" s="82">
        <v>0</v>
      </c>
      <c r="I661" s="82">
        <v>15502.22</v>
      </c>
    </row>
    <row r="662" spans="1:9" x14ac:dyDescent="0.25">
      <c r="A662" s="77"/>
      <c r="B662" s="77"/>
      <c r="C662" s="77"/>
      <c r="D662" s="77"/>
      <c r="E662" s="77"/>
      <c r="F662" s="90">
        <v>44291</v>
      </c>
      <c r="G662" s="82">
        <v>11403.41</v>
      </c>
      <c r="H662" s="82">
        <v>0</v>
      </c>
      <c r="I662" s="82">
        <v>11403.41</v>
      </c>
    </row>
    <row r="663" spans="1:9" x14ac:dyDescent="0.25">
      <c r="A663" s="77"/>
      <c r="B663" s="77"/>
      <c r="C663" s="77"/>
      <c r="D663" s="77"/>
      <c r="E663" s="77"/>
      <c r="F663" s="90">
        <v>44302</v>
      </c>
      <c r="G663" s="82">
        <v>9656.64</v>
      </c>
      <c r="H663" s="82">
        <v>0</v>
      </c>
      <c r="I663" s="82">
        <v>9656.64</v>
      </c>
    </row>
    <row r="664" spans="1:9" x14ac:dyDescent="0.25">
      <c r="A664" s="77"/>
      <c r="B664" s="77"/>
      <c r="C664" s="77"/>
      <c r="D664" s="77"/>
      <c r="E664" s="77"/>
      <c r="F664" s="90">
        <v>44341</v>
      </c>
      <c r="G664" s="82">
        <v>16293.310000000001</v>
      </c>
      <c r="H664" s="82">
        <v>0</v>
      </c>
      <c r="I664" s="82">
        <v>16293.310000000001</v>
      </c>
    </row>
    <row r="665" spans="1:9" x14ac:dyDescent="0.25">
      <c r="A665" s="77"/>
      <c r="B665" s="77"/>
      <c r="C665" s="77"/>
      <c r="D665" s="77"/>
      <c r="E665" s="77"/>
      <c r="F665" s="90">
        <v>44369</v>
      </c>
      <c r="G665" s="82">
        <v>3520</v>
      </c>
      <c r="H665" s="82">
        <v>0</v>
      </c>
      <c r="I665" s="82">
        <v>3520</v>
      </c>
    </row>
    <row r="666" spans="1:9" x14ac:dyDescent="0.25">
      <c r="A666" s="77"/>
      <c r="B666" s="77"/>
      <c r="C666" s="77"/>
      <c r="D666" s="77"/>
      <c r="E666" s="77"/>
      <c r="F666" s="90">
        <v>44448</v>
      </c>
      <c r="G666" s="82">
        <v>160</v>
      </c>
      <c r="H666" s="82">
        <v>0</v>
      </c>
      <c r="I666" s="82">
        <v>160</v>
      </c>
    </row>
    <row r="667" spans="1:9" x14ac:dyDescent="0.25">
      <c r="A667" s="77"/>
      <c r="B667" s="77"/>
      <c r="C667" s="77"/>
      <c r="D667" s="77"/>
      <c r="E667" s="77"/>
      <c r="F667" s="90">
        <v>44487</v>
      </c>
      <c r="G667" s="82">
        <v>3182.01</v>
      </c>
      <c r="H667" s="82">
        <v>0</v>
      </c>
      <c r="I667" s="82">
        <v>3182.01</v>
      </c>
    </row>
    <row r="668" spans="1:9" x14ac:dyDescent="0.25">
      <c r="A668" s="77"/>
      <c r="B668" s="77"/>
      <c r="C668" s="77"/>
      <c r="D668" s="77"/>
      <c r="E668" s="77"/>
      <c r="F668" s="90">
        <v>44844</v>
      </c>
      <c r="G668" s="82">
        <v>0</v>
      </c>
      <c r="H668" s="82">
        <v>85.25</v>
      </c>
      <c r="I668" s="82">
        <v>85.25</v>
      </c>
    </row>
    <row r="669" spans="1:9" x14ac:dyDescent="0.25">
      <c r="A669" s="77"/>
      <c r="B669" s="77"/>
      <c r="C669" s="77"/>
      <c r="D669" s="77"/>
      <c r="E669" s="77"/>
      <c r="F669" s="90">
        <v>44543</v>
      </c>
      <c r="G669" s="82">
        <v>1280</v>
      </c>
      <c r="H669" s="82">
        <v>0</v>
      </c>
      <c r="I669" s="82">
        <v>1280</v>
      </c>
    </row>
    <row r="670" spans="1:9" x14ac:dyDescent="0.25">
      <c r="A670" s="77"/>
      <c r="B670" s="77"/>
      <c r="C670" s="77"/>
      <c r="D670" s="77"/>
      <c r="E670" s="77"/>
      <c r="F670" s="90">
        <v>44585</v>
      </c>
      <c r="G670" s="82">
        <v>13920</v>
      </c>
      <c r="H670" s="82">
        <v>0</v>
      </c>
      <c r="I670" s="82">
        <v>13920</v>
      </c>
    </row>
    <row r="671" spans="1:9" x14ac:dyDescent="0.25">
      <c r="A671" s="77"/>
      <c r="B671" s="77"/>
      <c r="C671" s="77"/>
      <c r="D671" s="77"/>
      <c r="E671" s="77"/>
      <c r="F671" s="90">
        <v>44603</v>
      </c>
      <c r="G671" s="82">
        <v>19869.830000000002</v>
      </c>
      <c r="H671" s="82">
        <v>0</v>
      </c>
      <c r="I671" s="82">
        <v>19869.830000000002</v>
      </c>
    </row>
    <row r="672" spans="1:9" x14ac:dyDescent="0.25">
      <c r="A672" s="77"/>
      <c r="B672" s="77"/>
      <c r="C672" s="77" t="s">
        <v>2514</v>
      </c>
      <c r="D672" s="77" t="s">
        <v>2757</v>
      </c>
      <c r="E672" s="90">
        <v>44328</v>
      </c>
      <c r="F672" s="90">
        <v>44435</v>
      </c>
      <c r="G672" s="82">
        <v>33934.03</v>
      </c>
      <c r="H672" s="82">
        <v>0</v>
      </c>
      <c r="I672" s="82">
        <v>33934.03</v>
      </c>
    </row>
    <row r="673" spans="1:9" x14ac:dyDescent="0.25">
      <c r="A673" s="77"/>
      <c r="B673" s="77"/>
      <c r="C673" s="77" t="s">
        <v>418</v>
      </c>
      <c r="D673" s="77" t="s">
        <v>3138</v>
      </c>
      <c r="E673" s="90">
        <v>43934</v>
      </c>
      <c r="F673" s="90">
        <v>43945</v>
      </c>
      <c r="G673" s="82">
        <v>28009</v>
      </c>
      <c r="H673" s="82">
        <v>0</v>
      </c>
      <c r="I673" s="82">
        <v>28009</v>
      </c>
    </row>
    <row r="674" spans="1:9" x14ac:dyDescent="0.25">
      <c r="A674" s="77"/>
      <c r="B674" s="77"/>
      <c r="C674" s="77" t="s">
        <v>1552</v>
      </c>
      <c r="D674" s="77" t="s">
        <v>2658</v>
      </c>
      <c r="E674" s="90">
        <v>44363</v>
      </c>
      <c r="F674" s="90">
        <v>44438</v>
      </c>
      <c r="G674" s="82">
        <v>599.39</v>
      </c>
      <c r="H674" s="82">
        <v>0</v>
      </c>
      <c r="I674" s="82">
        <v>599.39</v>
      </c>
    </row>
    <row r="675" spans="1:9" x14ac:dyDescent="0.25">
      <c r="A675" s="77"/>
      <c r="B675" s="77"/>
      <c r="C675" s="77"/>
      <c r="D675" s="77"/>
      <c r="E675" s="77"/>
      <c r="F675" s="90">
        <v>44462</v>
      </c>
      <c r="G675" s="82">
        <v>571.14</v>
      </c>
      <c r="H675" s="82">
        <v>0</v>
      </c>
      <c r="I675" s="82">
        <v>571.14</v>
      </c>
    </row>
    <row r="676" spans="1:9" x14ac:dyDescent="0.25">
      <c r="A676" s="77"/>
      <c r="B676" s="77"/>
      <c r="C676" s="77"/>
      <c r="D676" s="77"/>
      <c r="E676" s="77"/>
      <c r="F676" s="90">
        <v>44635</v>
      </c>
      <c r="G676" s="82">
        <v>162.44999999999999</v>
      </c>
      <c r="H676" s="82">
        <v>0</v>
      </c>
      <c r="I676" s="82">
        <v>162.44999999999999</v>
      </c>
    </row>
    <row r="677" spans="1:9" x14ac:dyDescent="0.25">
      <c r="A677" s="77"/>
      <c r="B677" s="77"/>
      <c r="C677" s="77" t="s">
        <v>1771</v>
      </c>
      <c r="D677" s="77" t="s">
        <v>2748</v>
      </c>
      <c r="E677" s="90">
        <v>44238</v>
      </c>
      <c r="F677" s="90">
        <v>44249</v>
      </c>
      <c r="G677" s="82">
        <v>125.17</v>
      </c>
      <c r="H677" s="82">
        <v>0</v>
      </c>
      <c r="I677" s="82">
        <v>125.17</v>
      </c>
    </row>
    <row r="678" spans="1:9" x14ac:dyDescent="0.25">
      <c r="A678" s="77"/>
      <c r="B678" s="77"/>
      <c r="C678" s="77" t="s">
        <v>1451</v>
      </c>
      <c r="D678" s="77" t="s">
        <v>318</v>
      </c>
      <c r="E678" s="77"/>
      <c r="F678" s="77"/>
      <c r="G678" s="82">
        <v>479.6</v>
      </c>
      <c r="H678" s="82">
        <v>0</v>
      </c>
      <c r="I678" s="82">
        <v>479.6</v>
      </c>
    </row>
    <row r="679" spans="1:9" x14ac:dyDescent="0.25">
      <c r="A679" s="77"/>
      <c r="B679" s="77"/>
      <c r="C679" s="77"/>
      <c r="D679" s="77" t="s">
        <v>1445</v>
      </c>
      <c r="E679" s="90">
        <v>44308</v>
      </c>
      <c r="F679" s="90">
        <v>44354</v>
      </c>
      <c r="G679" s="82">
        <v>3426.33</v>
      </c>
      <c r="H679" s="82">
        <v>0</v>
      </c>
      <c r="I679" s="82">
        <v>3426.33</v>
      </c>
    </row>
    <row r="680" spans="1:9" x14ac:dyDescent="0.25">
      <c r="A680" s="77"/>
      <c r="B680" s="77"/>
      <c r="C680" s="77" t="s">
        <v>492</v>
      </c>
      <c r="D680" s="77" t="s">
        <v>140</v>
      </c>
      <c r="E680" s="90">
        <v>44181</v>
      </c>
      <c r="F680" s="90">
        <v>44291</v>
      </c>
      <c r="G680" s="82">
        <v>79327.7</v>
      </c>
      <c r="H680" s="82">
        <v>0</v>
      </c>
      <c r="I680" s="82">
        <v>79327.7</v>
      </c>
    </row>
    <row r="681" spans="1:9" x14ac:dyDescent="0.25">
      <c r="A681" s="77"/>
      <c r="B681" s="77"/>
      <c r="C681" s="77" t="s">
        <v>1077</v>
      </c>
      <c r="D681" s="77" t="s">
        <v>1078</v>
      </c>
      <c r="E681" s="90">
        <v>44335</v>
      </c>
      <c r="F681" s="90">
        <v>44441</v>
      </c>
      <c r="G681" s="82">
        <v>76987.31</v>
      </c>
      <c r="H681" s="82">
        <v>0</v>
      </c>
      <c r="I681" s="82">
        <v>76987.31</v>
      </c>
    </row>
    <row r="682" spans="1:9" x14ac:dyDescent="0.25">
      <c r="A682" s="77"/>
      <c r="B682" s="77"/>
      <c r="C682" s="77" t="s">
        <v>785</v>
      </c>
      <c r="D682" s="77" t="s">
        <v>2748</v>
      </c>
      <c r="E682" s="90">
        <v>43957</v>
      </c>
      <c r="F682" s="90">
        <v>44013</v>
      </c>
      <c r="G682" s="82">
        <v>985.50000000000011</v>
      </c>
      <c r="H682" s="82">
        <v>0</v>
      </c>
      <c r="I682" s="82">
        <v>985.5</v>
      </c>
    </row>
    <row r="683" spans="1:9" x14ac:dyDescent="0.25">
      <c r="A683" s="77"/>
      <c r="B683" s="77"/>
      <c r="C683" s="77"/>
      <c r="D683" s="77"/>
      <c r="E683" s="77"/>
      <c r="F683" s="90">
        <v>44377</v>
      </c>
      <c r="G683" s="82">
        <v>678.9</v>
      </c>
      <c r="H683" s="82">
        <v>0</v>
      </c>
      <c r="I683" s="82">
        <v>678.9</v>
      </c>
    </row>
    <row r="684" spans="1:9" x14ac:dyDescent="0.25">
      <c r="A684" s="77"/>
      <c r="B684" s="77"/>
      <c r="C684" s="77"/>
      <c r="D684" s="77"/>
      <c r="E684" s="90">
        <v>44126</v>
      </c>
      <c r="F684" s="90">
        <v>44232</v>
      </c>
      <c r="G684" s="82">
        <v>4993.2</v>
      </c>
      <c r="H684" s="82">
        <v>0</v>
      </c>
      <c r="I684" s="82">
        <v>4993.2</v>
      </c>
    </row>
    <row r="685" spans="1:9" x14ac:dyDescent="0.25">
      <c r="A685" s="77"/>
      <c r="B685" s="77"/>
      <c r="C685" s="77"/>
      <c r="D685" s="77"/>
      <c r="E685" s="90">
        <v>44237</v>
      </c>
      <c r="F685" s="90">
        <v>44249</v>
      </c>
      <c r="G685" s="82">
        <v>952.64</v>
      </c>
      <c r="H685" s="82">
        <v>0</v>
      </c>
      <c r="I685" s="82">
        <v>952.64</v>
      </c>
    </row>
    <row r="686" spans="1:9" x14ac:dyDescent="0.25">
      <c r="A686" s="77"/>
      <c r="B686" s="77"/>
      <c r="C686" s="77"/>
      <c r="D686" s="77"/>
      <c r="E686" s="77"/>
      <c r="F686" s="90">
        <v>44279</v>
      </c>
      <c r="G686" s="82">
        <v>667.94</v>
      </c>
      <c r="H686" s="82">
        <v>0</v>
      </c>
      <c r="I686" s="82">
        <v>667.94</v>
      </c>
    </row>
    <row r="687" spans="1:9" x14ac:dyDescent="0.25">
      <c r="A687" s="77"/>
      <c r="B687" s="77"/>
      <c r="C687" s="77"/>
      <c r="D687" s="77"/>
      <c r="E687" s="77"/>
      <c r="F687" s="90">
        <v>44342</v>
      </c>
      <c r="G687" s="82">
        <v>531.07000000000005</v>
      </c>
      <c r="H687" s="82">
        <v>0</v>
      </c>
      <c r="I687" s="82">
        <v>531.07000000000005</v>
      </c>
    </row>
    <row r="688" spans="1:9" x14ac:dyDescent="0.25">
      <c r="A688" s="77"/>
      <c r="B688" s="77"/>
      <c r="C688" s="77"/>
      <c r="D688" s="77"/>
      <c r="E688" s="77"/>
      <c r="F688" s="90">
        <v>44370</v>
      </c>
      <c r="G688" s="82">
        <v>1062.1399999999999</v>
      </c>
      <c r="H688" s="82">
        <v>0</v>
      </c>
      <c r="I688" s="82">
        <v>1062.1399999999999</v>
      </c>
    </row>
    <row r="689" spans="1:9" x14ac:dyDescent="0.25">
      <c r="A689" s="77"/>
      <c r="B689" s="77"/>
      <c r="C689" s="77"/>
      <c r="D689" s="77"/>
      <c r="E689" s="77"/>
      <c r="F689" s="90">
        <v>44448</v>
      </c>
      <c r="G689" s="82">
        <v>1850.54</v>
      </c>
      <c r="H689" s="82">
        <v>0</v>
      </c>
      <c r="I689" s="82">
        <v>1850.54</v>
      </c>
    </row>
    <row r="690" spans="1:9" x14ac:dyDescent="0.25">
      <c r="A690" s="77"/>
      <c r="B690" s="77"/>
      <c r="C690" s="77" t="s">
        <v>591</v>
      </c>
      <c r="D690" s="77" t="s">
        <v>1231</v>
      </c>
      <c r="E690" s="90">
        <v>43980</v>
      </c>
      <c r="F690" s="90">
        <v>44001</v>
      </c>
      <c r="G690" s="82">
        <v>2950</v>
      </c>
      <c r="H690" s="82">
        <v>0</v>
      </c>
      <c r="I690" s="82">
        <v>2950</v>
      </c>
    </row>
    <row r="691" spans="1:9" x14ac:dyDescent="0.25">
      <c r="A691" s="77"/>
      <c r="B691" s="77"/>
      <c r="C691" s="77"/>
      <c r="D691" s="77"/>
      <c r="E691" s="90">
        <v>44127</v>
      </c>
      <c r="F691" s="90">
        <v>44231</v>
      </c>
      <c r="G691" s="82">
        <v>1480</v>
      </c>
      <c r="H691" s="82">
        <v>0</v>
      </c>
      <c r="I691" s="82">
        <v>1480</v>
      </c>
    </row>
    <row r="692" spans="1:9" x14ac:dyDescent="0.25">
      <c r="A692" s="77"/>
      <c r="B692" s="77"/>
      <c r="C692" s="77"/>
      <c r="D692" s="77" t="s">
        <v>1232</v>
      </c>
      <c r="E692" s="90">
        <v>44126</v>
      </c>
      <c r="F692" s="90">
        <v>44231</v>
      </c>
      <c r="G692" s="82">
        <v>4400</v>
      </c>
      <c r="H692" s="82">
        <v>0</v>
      </c>
      <c r="I692" s="82">
        <v>4400</v>
      </c>
    </row>
    <row r="693" spans="1:9" x14ac:dyDescent="0.25">
      <c r="A693" s="77"/>
      <c r="B693" s="77"/>
      <c r="C693" s="77"/>
      <c r="D693" s="77"/>
      <c r="E693" s="77"/>
      <c r="F693" s="90">
        <v>44942</v>
      </c>
      <c r="G693" s="82">
        <v>0</v>
      </c>
      <c r="H693" s="82">
        <v>1600</v>
      </c>
      <c r="I693" s="82">
        <v>1600</v>
      </c>
    </row>
    <row r="694" spans="1:9" x14ac:dyDescent="0.25">
      <c r="A694" s="77"/>
      <c r="B694" s="77"/>
      <c r="C694" s="77"/>
      <c r="D694" s="77"/>
      <c r="E694" s="90">
        <v>44223</v>
      </c>
      <c r="F694" s="90">
        <v>44277</v>
      </c>
      <c r="G694" s="82">
        <v>4400</v>
      </c>
      <c r="H694" s="82">
        <v>0</v>
      </c>
      <c r="I694" s="82">
        <v>4400</v>
      </c>
    </row>
    <row r="695" spans="1:9" x14ac:dyDescent="0.25">
      <c r="A695" s="77"/>
      <c r="B695" s="77"/>
      <c r="C695" s="77"/>
      <c r="D695" s="77"/>
      <c r="E695" s="77"/>
      <c r="F695" s="90">
        <v>44953</v>
      </c>
      <c r="G695" s="82">
        <v>0</v>
      </c>
      <c r="H695" s="82">
        <v>4900</v>
      </c>
      <c r="I695" s="82">
        <v>4900</v>
      </c>
    </row>
    <row r="696" spans="1:9" x14ac:dyDescent="0.25">
      <c r="A696" s="77"/>
      <c r="B696" s="77"/>
      <c r="C696" s="77"/>
      <c r="D696" s="77"/>
      <c r="E696" s="90">
        <v>44273</v>
      </c>
      <c r="F696" s="90">
        <v>44302</v>
      </c>
      <c r="G696" s="82">
        <v>7910</v>
      </c>
      <c r="H696" s="82">
        <v>0</v>
      </c>
      <c r="I696" s="82">
        <v>7910</v>
      </c>
    </row>
    <row r="697" spans="1:9" x14ac:dyDescent="0.25">
      <c r="A697" s="77"/>
      <c r="B697" s="77"/>
      <c r="C697" s="77"/>
      <c r="D697" s="77"/>
      <c r="E697" s="77"/>
      <c r="F697" s="90">
        <v>45003</v>
      </c>
      <c r="G697" s="82">
        <v>0</v>
      </c>
      <c r="H697" s="82">
        <v>1440</v>
      </c>
      <c r="I697" s="82">
        <v>1440</v>
      </c>
    </row>
    <row r="698" spans="1:9" x14ac:dyDescent="0.25">
      <c r="A698" s="77"/>
      <c r="B698" s="77"/>
      <c r="C698" s="77"/>
      <c r="D698" s="77"/>
      <c r="E698" s="90">
        <v>44354</v>
      </c>
      <c r="F698" s="90">
        <v>45084</v>
      </c>
      <c r="G698" s="82">
        <v>850</v>
      </c>
      <c r="H698" s="82">
        <v>0</v>
      </c>
      <c r="I698" s="82">
        <v>850</v>
      </c>
    </row>
    <row r="699" spans="1:9" x14ac:dyDescent="0.25">
      <c r="A699" s="77"/>
      <c r="B699" s="77"/>
      <c r="C699" s="77" t="s">
        <v>368</v>
      </c>
      <c r="D699" s="77" t="s">
        <v>351</v>
      </c>
      <c r="E699" s="90">
        <v>43264</v>
      </c>
      <c r="F699" s="90">
        <v>43279</v>
      </c>
      <c r="G699" s="82">
        <v>4007.97</v>
      </c>
      <c r="H699" s="82">
        <v>0</v>
      </c>
      <c r="I699" s="82">
        <v>4007.97</v>
      </c>
    </row>
    <row r="700" spans="1:9" x14ac:dyDescent="0.25">
      <c r="A700" s="77"/>
      <c r="B700" s="77"/>
      <c r="C700" s="77"/>
      <c r="D700" s="77"/>
      <c r="E700" s="77"/>
      <c r="F700" s="90">
        <v>43298</v>
      </c>
      <c r="G700" s="82">
        <v>4007.97</v>
      </c>
      <c r="H700" s="82">
        <v>0</v>
      </c>
      <c r="I700" s="82">
        <v>4007.97</v>
      </c>
    </row>
    <row r="701" spans="1:9" x14ac:dyDescent="0.25">
      <c r="A701" s="77"/>
      <c r="B701" s="77"/>
      <c r="C701" s="77"/>
      <c r="D701" s="77"/>
      <c r="E701" s="90">
        <v>43282</v>
      </c>
      <c r="F701" s="90">
        <v>43522</v>
      </c>
      <c r="G701" s="82">
        <v>7100</v>
      </c>
      <c r="H701" s="82">
        <v>0</v>
      </c>
      <c r="I701" s="82">
        <v>7100</v>
      </c>
    </row>
    <row r="702" spans="1:9" x14ac:dyDescent="0.25">
      <c r="A702" s="77"/>
      <c r="B702" s="77"/>
      <c r="C702" s="77"/>
      <c r="D702" s="77"/>
      <c r="E702" s="77"/>
      <c r="F702" s="90">
        <v>43766</v>
      </c>
      <c r="G702" s="82">
        <v>411.5</v>
      </c>
      <c r="H702" s="82">
        <v>0</v>
      </c>
      <c r="I702" s="82">
        <v>411.5</v>
      </c>
    </row>
    <row r="703" spans="1:9" x14ac:dyDescent="0.25">
      <c r="A703" s="77"/>
      <c r="B703" s="77"/>
      <c r="C703" s="77" t="s">
        <v>380</v>
      </c>
      <c r="D703" s="77" t="s">
        <v>351</v>
      </c>
      <c r="E703" s="90">
        <v>43647</v>
      </c>
      <c r="F703" s="90">
        <v>43923</v>
      </c>
      <c r="G703" s="82">
        <v>45600</v>
      </c>
      <c r="H703" s="82">
        <v>0</v>
      </c>
      <c r="I703" s="82">
        <v>45600</v>
      </c>
    </row>
    <row r="704" spans="1:9" x14ac:dyDescent="0.25">
      <c r="A704" s="77"/>
      <c r="B704" s="77"/>
      <c r="C704" s="77"/>
      <c r="D704" s="77"/>
      <c r="E704" s="77"/>
      <c r="F704" s="90">
        <v>43938</v>
      </c>
      <c r="G704" s="82">
        <v>12768</v>
      </c>
      <c r="H704" s="82">
        <v>0</v>
      </c>
      <c r="I704" s="82">
        <v>12768</v>
      </c>
    </row>
    <row r="705" spans="1:9" x14ac:dyDescent="0.25">
      <c r="A705" s="77"/>
      <c r="B705" s="77"/>
      <c r="C705" s="77"/>
      <c r="D705" s="77"/>
      <c r="E705" s="77"/>
      <c r="F705" s="90">
        <v>44000</v>
      </c>
      <c r="G705" s="82">
        <v>78432</v>
      </c>
      <c r="H705" s="82">
        <v>0</v>
      </c>
      <c r="I705" s="82">
        <v>78432</v>
      </c>
    </row>
    <row r="706" spans="1:9" x14ac:dyDescent="0.25">
      <c r="A706" s="77"/>
      <c r="B706" s="77"/>
      <c r="C706" s="77"/>
      <c r="D706" s="77"/>
      <c r="E706" s="77"/>
      <c r="F706" s="90">
        <v>44061</v>
      </c>
      <c r="G706" s="82">
        <v>2850</v>
      </c>
      <c r="H706" s="82">
        <v>0</v>
      </c>
      <c r="I706" s="82">
        <v>2850</v>
      </c>
    </row>
    <row r="707" spans="1:9" x14ac:dyDescent="0.25">
      <c r="A707" s="77"/>
      <c r="B707" s="77"/>
      <c r="C707" s="77"/>
      <c r="D707" s="77"/>
      <c r="E707" s="77"/>
      <c r="F707" s="90">
        <v>44117</v>
      </c>
      <c r="G707" s="82">
        <v>3990</v>
      </c>
      <c r="H707" s="82">
        <v>0</v>
      </c>
      <c r="I707" s="82">
        <v>3990</v>
      </c>
    </row>
    <row r="708" spans="1:9" x14ac:dyDescent="0.25">
      <c r="A708" s="77"/>
      <c r="B708" s="77"/>
      <c r="C708" s="77"/>
      <c r="D708" s="77"/>
      <c r="E708" s="77"/>
      <c r="F708" s="90">
        <v>44232</v>
      </c>
      <c r="G708" s="82">
        <v>4560</v>
      </c>
      <c r="H708" s="82">
        <v>0</v>
      </c>
      <c r="I708" s="82">
        <v>4560</v>
      </c>
    </row>
    <row r="709" spans="1:9" x14ac:dyDescent="0.25">
      <c r="A709" s="77"/>
      <c r="B709" s="77"/>
      <c r="C709" s="77"/>
      <c r="D709" s="77"/>
      <c r="E709" s="77"/>
      <c r="F709" s="90">
        <v>45673</v>
      </c>
      <c r="G709" s="82">
        <v>0</v>
      </c>
      <c r="H709" s="82">
        <v>38240</v>
      </c>
      <c r="I709" s="82">
        <v>38240</v>
      </c>
    </row>
    <row r="710" spans="1:9" x14ac:dyDescent="0.25">
      <c r="A710" s="77"/>
      <c r="B710" s="77"/>
      <c r="C710" s="77"/>
      <c r="D710" s="77"/>
      <c r="E710" s="77"/>
      <c r="F710" s="90">
        <v>44586</v>
      </c>
      <c r="G710" s="82">
        <v>61560</v>
      </c>
      <c r="H710" s="82">
        <v>0</v>
      </c>
      <c r="I710" s="82">
        <v>61560</v>
      </c>
    </row>
    <row r="711" spans="1:9" x14ac:dyDescent="0.25">
      <c r="A711" s="77"/>
      <c r="B711" s="77"/>
      <c r="C711" s="77" t="s">
        <v>1456</v>
      </c>
      <c r="D711" s="77" t="s">
        <v>1454</v>
      </c>
      <c r="E711" s="90">
        <v>44168</v>
      </c>
      <c r="F711" s="90">
        <v>44244</v>
      </c>
      <c r="G711" s="82">
        <v>1710.17</v>
      </c>
      <c r="H711" s="82">
        <v>0</v>
      </c>
      <c r="I711" s="82">
        <v>1710.17</v>
      </c>
    </row>
    <row r="712" spans="1:9" x14ac:dyDescent="0.25">
      <c r="A712" s="77"/>
      <c r="B712" s="77"/>
      <c r="C712" s="77"/>
      <c r="D712" s="77"/>
      <c r="E712" s="77"/>
      <c r="F712" s="90">
        <v>44371</v>
      </c>
      <c r="G712" s="82">
        <v>436.91</v>
      </c>
      <c r="H712" s="82">
        <v>0</v>
      </c>
      <c r="I712" s="82">
        <v>436.90999999999985</v>
      </c>
    </row>
    <row r="713" spans="1:9" x14ac:dyDescent="0.25">
      <c r="A713" s="77"/>
      <c r="B713" s="77"/>
      <c r="C713" s="77" t="s">
        <v>1098</v>
      </c>
      <c r="D713" s="77" t="s">
        <v>1099</v>
      </c>
      <c r="E713" s="90">
        <v>44109</v>
      </c>
      <c r="F713" s="90">
        <v>44123</v>
      </c>
      <c r="G713" s="82">
        <v>301.67</v>
      </c>
      <c r="H713" s="82">
        <v>0</v>
      </c>
      <c r="I713" s="82">
        <v>301.67</v>
      </c>
    </row>
    <row r="714" spans="1:9" x14ac:dyDescent="0.25">
      <c r="A714" s="77"/>
      <c r="B714" s="77"/>
      <c r="C714" s="77" t="s">
        <v>468</v>
      </c>
      <c r="D714" s="77" t="s">
        <v>469</v>
      </c>
      <c r="E714" s="90">
        <v>44133</v>
      </c>
      <c r="F714" s="90">
        <v>44279</v>
      </c>
      <c r="G714" s="82">
        <v>8640</v>
      </c>
      <c r="H714" s="82">
        <v>0</v>
      </c>
      <c r="I714" s="82">
        <v>8640</v>
      </c>
    </row>
    <row r="715" spans="1:9" x14ac:dyDescent="0.25">
      <c r="A715" s="77"/>
      <c r="B715" s="77"/>
      <c r="C715" s="77"/>
      <c r="D715" s="77"/>
      <c r="E715" s="77"/>
      <c r="F715" s="90">
        <v>44305</v>
      </c>
      <c r="G715" s="82">
        <v>11664</v>
      </c>
      <c r="H715" s="82">
        <v>0</v>
      </c>
      <c r="I715" s="82">
        <v>11664</v>
      </c>
    </row>
    <row r="716" spans="1:9" x14ac:dyDescent="0.25">
      <c r="A716" s="77"/>
      <c r="B716" s="77"/>
      <c r="C716" s="77"/>
      <c r="D716" s="77"/>
      <c r="E716" s="77"/>
      <c r="F716" s="90">
        <v>44306</v>
      </c>
      <c r="G716" s="82">
        <v>3600</v>
      </c>
      <c r="H716" s="82">
        <v>0</v>
      </c>
      <c r="I716" s="82">
        <v>3600</v>
      </c>
    </row>
    <row r="717" spans="1:9" x14ac:dyDescent="0.25">
      <c r="A717" s="77"/>
      <c r="B717" s="77"/>
      <c r="C717" s="77"/>
      <c r="D717" s="77"/>
      <c r="E717" s="77"/>
      <c r="F717" s="90">
        <v>44342</v>
      </c>
      <c r="G717" s="82">
        <v>6336</v>
      </c>
      <c r="H717" s="82">
        <v>0</v>
      </c>
      <c r="I717" s="82">
        <v>6336</v>
      </c>
    </row>
    <row r="718" spans="1:9" x14ac:dyDescent="0.25">
      <c r="A718" s="77"/>
      <c r="B718" s="77"/>
      <c r="C718" s="77"/>
      <c r="D718" s="77"/>
      <c r="E718" s="77"/>
      <c r="F718" s="90">
        <v>44370</v>
      </c>
      <c r="G718" s="82">
        <v>8640</v>
      </c>
      <c r="H718" s="82">
        <v>0</v>
      </c>
      <c r="I718" s="82">
        <v>8640</v>
      </c>
    </row>
    <row r="719" spans="1:9" x14ac:dyDescent="0.25">
      <c r="A719" s="77"/>
      <c r="B719" s="77"/>
      <c r="C719" s="77"/>
      <c r="D719" s="77"/>
      <c r="E719" s="77"/>
      <c r="F719" s="90">
        <v>44448</v>
      </c>
      <c r="G719" s="82">
        <v>18576</v>
      </c>
      <c r="H719" s="82">
        <v>0</v>
      </c>
      <c r="I719" s="82">
        <v>18576</v>
      </c>
    </row>
    <row r="720" spans="1:9" x14ac:dyDescent="0.25">
      <c r="A720" s="77"/>
      <c r="B720" s="77"/>
      <c r="C720" s="77"/>
      <c r="D720" s="77"/>
      <c r="E720" s="77"/>
      <c r="F720" s="90">
        <v>44461</v>
      </c>
      <c r="G720" s="82">
        <v>288</v>
      </c>
      <c r="H720" s="82">
        <v>0</v>
      </c>
      <c r="I720" s="82">
        <v>288</v>
      </c>
    </row>
    <row r="721" spans="1:9" x14ac:dyDescent="0.25">
      <c r="A721" s="77"/>
      <c r="B721" s="77"/>
      <c r="C721" s="77"/>
      <c r="D721" s="77"/>
      <c r="E721" s="77"/>
      <c r="F721" s="90">
        <v>45849</v>
      </c>
      <c r="G721" s="82">
        <v>0</v>
      </c>
      <c r="H721" s="82">
        <v>35856</v>
      </c>
      <c r="I721" s="82">
        <v>35856</v>
      </c>
    </row>
    <row r="722" spans="1:9" x14ac:dyDescent="0.25">
      <c r="A722" s="77"/>
      <c r="B722" s="77"/>
      <c r="C722" s="77" t="s">
        <v>1366</v>
      </c>
      <c r="D722" s="77" t="s">
        <v>1365</v>
      </c>
      <c r="E722" s="90">
        <v>44124</v>
      </c>
      <c r="F722" s="90">
        <v>44132</v>
      </c>
      <c r="G722" s="82">
        <v>265.10000000000002</v>
      </c>
      <c r="H722" s="82">
        <v>0</v>
      </c>
      <c r="I722" s="82">
        <v>265.10000000000002</v>
      </c>
    </row>
    <row r="723" spans="1:9" x14ac:dyDescent="0.25">
      <c r="A723" s="77"/>
      <c r="B723" s="77"/>
      <c r="C723" s="77"/>
      <c r="D723" s="77"/>
      <c r="E723" s="77"/>
      <c r="F723" s="90">
        <v>44152</v>
      </c>
      <c r="G723" s="82">
        <v>180.27</v>
      </c>
      <c r="H723" s="82">
        <v>0</v>
      </c>
      <c r="I723" s="82">
        <v>180.27</v>
      </c>
    </row>
    <row r="724" spans="1:9" x14ac:dyDescent="0.25">
      <c r="A724" s="77"/>
      <c r="B724" s="77"/>
      <c r="C724" s="77"/>
      <c r="D724" s="77"/>
      <c r="E724" s="90">
        <v>44231</v>
      </c>
      <c r="F724" s="90">
        <v>44237</v>
      </c>
      <c r="G724" s="82">
        <v>648.09</v>
      </c>
      <c r="H724" s="82">
        <v>0</v>
      </c>
      <c r="I724" s="82">
        <v>648.09</v>
      </c>
    </row>
    <row r="725" spans="1:9" x14ac:dyDescent="0.25">
      <c r="A725" s="77"/>
      <c r="B725" s="77"/>
      <c r="C725" s="77"/>
      <c r="D725" s="77" t="s">
        <v>1530</v>
      </c>
      <c r="E725" s="90">
        <v>44173</v>
      </c>
      <c r="F725" s="90">
        <v>44175</v>
      </c>
      <c r="G725" s="82">
        <v>759.34</v>
      </c>
      <c r="H725" s="82">
        <v>0</v>
      </c>
      <c r="I725" s="82">
        <v>759.34</v>
      </c>
    </row>
    <row r="726" spans="1:9" x14ac:dyDescent="0.25">
      <c r="A726" s="77"/>
      <c r="B726" s="77"/>
      <c r="C726" s="77" t="s">
        <v>564</v>
      </c>
      <c r="D726" s="77" t="s">
        <v>318</v>
      </c>
      <c r="E726" s="77"/>
      <c r="F726" s="77"/>
      <c r="G726" s="82">
        <v>5000</v>
      </c>
      <c r="H726" s="82">
        <v>0</v>
      </c>
      <c r="I726" s="82">
        <v>5000</v>
      </c>
    </row>
    <row r="727" spans="1:9" x14ac:dyDescent="0.25">
      <c r="A727" s="77"/>
      <c r="B727" s="77" t="s">
        <v>1043</v>
      </c>
      <c r="C727" s="77" t="s">
        <v>418</v>
      </c>
      <c r="D727" s="77" t="s">
        <v>3138</v>
      </c>
      <c r="E727" s="90">
        <v>43865</v>
      </c>
      <c r="F727" s="90">
        <v>43874</v>
      </c>
      <c r="G727" s="82">
        <v>1050</v>
      </c>
      <c r="H727" s="82">
        <v>0</v>
      </c>
      <c r="I727" s="82">
        <v>1050</v>
      </c>
    </row>
    <row r="728" spans="1:9" x14ac:dyDescent="0.25">
      <c r="A728" s="77"/>
      <c r="B728" s="77"/>
      <c r="C728" s="77" t="s">
        <v>334</v>
      </c>
      <c r="D728" s="77" t="s">
        <v>318</v>
      </c>
      <c r="E728" s="77"/>
      <c r="F728" s="77"/>
      <c r="G728" s="82">
        <v>11000</v>
      </c>
      <c r="H728" s="82">
        <v>0</v>
      </c>
      <c r="I728" s="82">
        <v>11000</v>
      </c>
    </row>
    <row r="729" spans="1:9" x14ac:dyDescent="0.25">
      <c r="A729" s="77"/>
      <c r="B729" s="77" t="s">
        <v>316</v>
      </c>
      <c r="C729" s="77" t="s">
        <v>1609</v>
      </c>
      <c r="D729" s="77" t="s">
        <v>3138</v>
      </c>
      <c r="E729" s="90">
        <v>44398</v>
      </c>
      <c r="F729" s="90">
        <v>44412</v>
      </c>
      <c r="G729" s="82">
        <v>1720</v>
      </c>
      <c r="H729" s="82">
        <v>0</v>
      </c>
      <c r="I729" s="82">
        <v>1720</v>
      </c>
    </row>
    <row r="730" spans="1:9" x14ac:dyDescent="0.25">
      <c r="A730" s="77"/>
      <c r="B730" s="77"/>
      <c r="C730" s="77" t="s">
        <v>395</v>
      </c>
      <c r="D730" s="77" t="s">
        <v>351</v>
      </c>
      <c r="E730" s="90">
        <v>43282</v>
      </c>
      <c r="F730" s="90">
        <v>44203</v>
      </c>
      <c r="G730" s="82">
        <v>2375</v>
      </c>
      <c r="H730" s="82">
        <v>0</v>
      </c>
      <c r="I730" s="82">
        <v>2375</v>
      </c>
    </row>
    <row r="731" spans="1:9" x14ac:dyDescent="0.25">
      <c r="A731" s="77"/>
      <c r="B731" s="77"/>
      <c r="C731" s="77"/>
      <c r="D731" s="77"/>
      <c r="E731" s="77"/>
      <c r="F731" s="90">
        <v>44232</v>
      </c>
      <c r="G731" s="82">
        <v>2375</v>
      </c>
      <c r="H731" s="82">
        <v>0</v>
      </c>
      <c r="I731" s="82">
        <v>2375</v>
      </c>
    </row>
    <row r="732" spans="1:9" x14ac:dyDescent="0.25">
      <c r="A732" s="77"/>
      <c r="B732" s="77"/>
      <c r="C732" s="77"/>
      <c r="D732" s="77"/>
      <c r="E732" s="77"/>
      <c r="F732" s="90">
        <v>44279</v>
      </c>
      <c r="G732" s="82">
        <v>4750</v>
      </c>
      <c r="H732" s="82">
        <v>0</v>
      </c>
      <c r="I732" s="82">
        <v>4750</v>
      </c>
    </row>
    <row r="733" spans="1:9" x14ac:dyDescent="0.25">
      <c r="A733" s="77"/>
      <c r="B733" s="77"/>
      <c r="C733" s="77"/>
      <c r="D733" s="77"/>
      <c r="E733" s="77"/>
      <c r="F733" s="90">
        <v>44448</v>
      </c>
      <c r="G733" s="82">
        <v>1425</v>
      </c>
      <c r="H733" s="82">
        <v>0</v>
      </c>
      <c r="I733" s="82">
        <v>1425</v>
      </c>
    </row>
    <row r="734" spans="1:9" x14ac:dyDescent="0.25">
      <c r="A734" s="77"/>
      <c r="B734" s="77"/>
      <c r="C734" s="77"/>
      <c r="D734" s="77"/>
      <c r="E734" s="77"/>
      <c r="F734" s="90">
        <v>44540</v>
      </c>
      <c r="G734" s="82">
        <v>950</v>
      </c>
      <c r="H734" s="82">
        <v>0</v>
      </c>
      <c r="I734" s="82">
        <v>950</v>
      </c>
    </row>
    <row r="735" spans="1:9" x14ac:dyDescent="0.25">
      <c r="A735" s="77"/>
      <c r="B735" s="77"/>
      <c r="C735" s="77" t="s">
        <v>468</v>
      </c>
      <c r="D735" s="77" t="s">
        <v>469</v>
      </c>
      <c r="E735" s="90">
        <v>43964</v>
      </c>
      <c r="F735" s="90">
        <v>44062</v>
      </c>
      <c r="G735" s="82">
        <v>2065</v>
      </c>
      <c r="H735" s="82">
        <v>0</v>
      </c>
      <c r="I735" s="82">
        <v>2065</v>
      </c>
    </row>
    <row r="736" spans="1:9" x14ac:dyDescent="0.25">
      <c r="A736" s="77"/>
      <c r="B736" s="77"/>
      <c r="C736" s="77"/>
      <c r="D736" s="77"/>
      <c r="E736" s="77"/>
      <c r="F736" s="90">
        <v>44118</v>
      </c>
      <c r="G736" s="82">
        <v>2065</v>
      </c>
      <c r="H736" s="82">
        <v>0</v>
      </c>
      <c r="I736" s="82">
        <v>2065</v>
      </c>
    </row>
    <row r="737" spans="1:9" x14ac:dyDescent="0.25">
      <c r="A737" s="77"/>
      <c r="B737" s="77"/>
      <c r="C737" s="77"/>
      <c r="D737" s="77"/>
      <c r="E737" s="77"/>
      <c r="F737" s="90">
        <v>44125</v>
      </c>
      <c r="G737" s="82">
        <v>2065</v>
      </c>
      <c r="H737" s="82">
        <v>0</v>
      </c>
      <c r="I737" s="82">
        <v>2065</v>
      </c>
    </row>
    <row r="738" spans="1:9" x14ac:dyDescent="0.25">
      <c r="A738" s="77"/>
      <c r="B738" s="77"/>
      <c r="C738" s="77"/>
      <c r="D738" s="77"/>
      <c r="E738" s="77"/>
      <c r="F738" s="90">
        <v>44452</v>
      </c>
      <c r="G738" s="82">
        <v>2055</v>
      </c>
      <c r="H738" s="82">
        <v>0</v>
      </c>
      <c r="I738" s="82">
        <v>2055</v>
      </c>
    </row>
    <row r="739" spans="1:9" x14ac:dyDescent="0.25">
      <c r="A739" s="77"/>
      <c r="B739" s="77"/>
      <c r="C739" s="77" t="s">
        <v>321</v>
      </c>
      <c r="D739" s="77" t="s">
        <v>318</v>
      </c>
      <c r="E739" s="77"/>
      <c r="F739" s="77"/>
      <c r="G739" s="82">
        <v>139057.13000000003</v>
      </c>
      <c r="H739" s="82">
        <v>7736.4799999999523</v>
      </c>
      <c r="I739" s="82">
        <v>146793.60999999999</v>
      </c>
    </row>
    <row r="740" spans="1:9" x14ac:dyDescent="0.25">
      <c r="A740" s="77"/>
      <c r="B740" s="77" t="s">
        <v>238</v>
      </c>
      <c r="C740" s="77" t="s">
        <v>275</v>
      </c>
      <c r="D740" s="77" t="s">
        <v>276</v>
      </c>
      <c r="E740" s="90">
        <v>43949</v>
      </c>
      <c r="F740" s="90">
        <v>43999</v>
      </c>
      <c r="G740" s="82">
        <v>1661.08</v>
      </c>
      <c r="H740" s="82">
        <v>0</v>
      </c>
      <c r="I740" s="82">
        <v>1661.08</v>
      </c>
    </row>
    <row r="741" spans="1:9" x14ac:dyDescent="0.25">
      <c r="A741" s="77"/>
      <c r="B741" s="77"/>
      <c r="C741" s="77" t="s">
        <v>472</v>
      </c>
      <c r="D741" s="77" t="s">
        <v>473</v>
      </c>
      <c r="E741" s="90">
        <v>43874</v>
      </c>
      <c r="F741" s="90">
        <v>44004</v>
      </c>
      <c r="G741" s="82">
        <v>7782.5</v>
      </c>
      <c r="H741" s="82">
        <v>0</v>
      </c>
      <c r="I741" s="82">
        <v>7782.5</v>
      </c>
    </row>
    <row r="742" spans="1:9" x14ac:dyDescent="0.25">
      <c r="A742" s="77"/>
      <c r="B742" s="77"/>
      <c r="C742" s="77"/>
      <c r="D742" s="77"/>
      <c r="E742" s="77"/>
      <c r="F742" s="90">
        <v>44117</v>
      </c>
      <c r="G742" s="82">
        <v>1050.5</v>
      </c>
      <c r="H742" s="82">
        <v>0</v>
      </c>
      <c r="I742" s="82">
        <v>1050.5</v>
      </c>
    </row>
    <row r="743" spans="1:9" x14ac:dyDescent="0.25">
      <c r="A743" s="77"/>
      <c r="B743" s="77"/>
      <c r="C743" s="77"/>
      <c r="D743" s="77"/>
      <c r="E743" s="77"/>
      <c r="F743" s="90">
        <v>44305</v>
      </c>
      <c r="G743" s="82">
        <v>1052.5</v>
      </c>
      <c r="H743" s="82">
        <v>0</v>
      </c>
      <c r="I743" s="82">
        <v>1052.5</v>
      </c>
    </row>
    <row r="744" spans="1:9" x14ac:dyDescent="0.25">
      <c r="A744" s="77"/>
      <c r="B744" s="77"/>
      <c r="C744" s="77"/>
      <c r="D744" s="77"/>
      <c r="E744" s="77"/>
      <c r="F744" s="90">
        <v>44448</v>
      </c>
      <c r="G744" s="82">
        <v>1445</v>
      </c>
      <c r="H744" s="82">
        <v>0</v>
      </c>
      <c r="I744" s="82">
        <v>1445</v>
      </c>
    </row>
    <row r="745" spans="1:9" x14ac:dyDescent="0.25">
      <c r="A745" s="77"/>
      <c r="B745" s="77"/>
      <c r="C745" s="77"/>
      <c r="D745" s="77"/>
      <c r="E745" s="77"/>
      <c r="F745" s="90">
        <v>44942</v>
      </c>
      <c r="G745" s="82">
        <v>0</v>
      </c>
      <c r="H745" s="82">
        <v>2209.5</v>
      </c>
      <c r="I745" s="82">
        <v>2209.5</v>
      </c>
    </row>
    <row r="746" spans="1:9" x14ac:dyDescent="0.25">
      <c r="A746" s="77"/>
      <c r="B746" s="77"/>
      <c r="C746" s="77" t="s">
        <v>137</v>
      </c>
      <c r="D746" s="77" t="s">
        <v>140</v>
      </c>
      <c r="E746" s="90">
        <v>43907</v>
      </c>
      <c r="F746" s="90">
        <v>44102</v>
      </c>
      <c r="G746" s="82">
        <v>73150.289999999994</v>
      </c>
      <c r="H746" s="82">
        <v>0</v>
      </c>
      <c r="I746" s="82">
        <v>73150.289999999994</v>
      </c>
    </row>
    <row r="747" spans="1:9" x14ac:dyDescent="0.25">
      <c r="A747" s="77"/>
      <c r="B747" s="77"/>
      <c r="C747" s="77"/>
      <c r="D747" s="77"/>
      <c r="E747" s="77"/>
      <c r="F747" s="90">
        <v>44323</v>
      </c>
      <c r="G747" s="82">
        <v>12985.33</v>
      </c>
      <c r="H747" s="82">
        <v>0</v>
      </c>
      <c r="I747" s="82">
        <v>12985.33</v>
      </c>
    </row>
    <row r="748" spans="1:9" x14ac:dyDescent="0.25">
      <c r="A748" s="77"/>
      <c r="B748" s="77"/>
      <c r="C748" s="77"/>
      <c r="D748" s="77"/>
      <c r="E748" s="77"/>
      <c r="F748" s="90">
        <v>44341</v>
      </c>
      <c r="G748" s="82">
        <v>715.92</v>
      </c>
      <c r="H748" s="82">
        <v>0</v>
      </c>
      <c r="I748" s="82">
        <v>715.92</v>
      </c>
    </row>
    <row r="749" spans="1:9" x14ac:dyDescent="0.25">
      <c r="A749" s="77"/>
      <c r="B749" s="77"/>
      <c r="C749" s="77" t="s">
        <v>418</v>
      </c>
      <c r="D749" s="77" t="s">
        <v>3138</v>
      </c>
      <c r="E749" s="90">
        <v>43760</v>
      </c>
      <c r="F749" s="90">
        <v>43766</v>
      </c>
      <c r="G749" s="82">
        <v>7425</v>
      </c>
      <c r="H749" s="82">
        <v>0</v>
      </c>
      <c r="I749" s="82">
        <v>7425</v>
      </c>
    </row>
    <row r="750" spans="1:9" x14ac:dyDescent="0.25">
      <c r="A750" s="77"/>
      <c r="B750" s="77"/>
      <c r="C750" s="77" t="s">
        <v>304</v>
      </c>
      <c r="D750" s="77" t="s">
        <v>318</v>
      </c>
      <c r="E750" s="77"/>
      <c r="F750" s="77"/>
      <c r="G750" s="82">
        <v>773385.53999999992</v>
      </c>
      <c r="H750" s="82">
        <v>3.637978807091713E-11</v>
      </c>
      <c r="I750" s="82">
        <v>773385.54</v>
      </c>
    </row>
    <row r="751" spans="1:9" x14ac:dyDescent="0.25">
      <c r="A751" s="77"/>
      <c r="B751" s="77"/>
      <c r="C751" s="77" t="s">
        <v>785</v>
      </c>
      <c r="D751" s="77" t="s">
        <v>2749</v>
      </c>
      <c r="E751" s="90">
        <v>43978</v>
      </c>
      <c r="F751" s="90">
        <v>44005</v>
      </c>
      <c r="G751" s="82">
        <v>500</v>
      </c>
      <c r="H751" s="82">
        <v>0</v>
      </c>
      <c r="I751" s="82">
        <v>500</v>
      </c>
    </row>
    <row r="752" spans="1:9" x14ac:dyDescent="0.25">
      <c r="A752" s="77"/>
      <c r="B752" s="77"/>
      <c r="C752" s="77" t="s">
        <v>591</v>
      </c>
      <c r="D752" s="77" t="s">
        <v>1229</v>
      </c>
      <c r="E752" s="90">
        <v>43861</v>
      </c>
      <c r="F752" s="90">
        <v>43985</v>
      </c>
      <c r="G752" s="82">
        <v>1280</v>
      </c>
      <c r="H752" s="82">
        <v>0</v>
      </c>
      <c r="I752" s="82">
        <v>1280</v>
      </c>
    </row>
    <row r="753" spans="1:9" x14ac:dyDescent="0.25">
      <c r="A753" s="77"/>
      <c r="B753" s="77"/>
      <c r="C753" s="77" t="s">
        <v>345</v>
      </c>
      <c r="D753" s="77" t="s">
        <v>2269</v>
      </c>
      <c r="E753" s="90">
        <v>43544</v>
      </c>
      <c r="F753" s="90">
        <v>43879</v>
      </c>
      <c r="G753" s="82">
        <v>436977.48</v>
      </c>
      <c r="H753" s="82">
        <v>0</v>
      </c>
      <c r="I753" s="82">
        <v>436977.48</v>
      </c>
    </row>
    <row r="754" spans="1:9" x14ac:dyDescent="0.25">
      <c r="A754" s="77"/>
      <c r="B754" s="77"/>
      <c r="C754" s="77"/>
      <c r="D754" s="77"/>
      <c r="E754" s="77"/>
      <c r="F754" s="90">
        <v>44061</v>
      </c>
      <c r="G754" s="82">
        <v>42600</v>
      </c>
      <c r="H754" s="82">
        <v>0</v>
      </c>
      <c r="I754" s="82">
        <v>42600</v>
      </c>
    </row>
    <row r="755" spans="1:9" x14ac:dyDescent="0.25">
      <c r="A755" s="77"/>
      <c r="B755" s="77"/>
      <c r="C755" s="77" t="s">
        <v>368</v>
      </c>
      <c r="D755" s="77" t="s">
        <v>351</v>
      </c>
      <c r="E755" s="90">
        <v>43264</v>
      </c>
      <c r="F755" s="90">
        <v>43279</v>
      </c>
      <c r="G755" s="82">
        <v>1286.49</v>
      </c>
      <c r="H755" s="82">
        <v>0</v>
      </c>
      <c r="I755" s="82">
        <v>1286.49</v>
      </c>
    </row>
    <row r="756" spans="1:9" x14ac:dyDescent="0.25">
      <c r="A756" s="77"/>
      <c r="B756" s="77"/>
      <c r="C756" s="77"/>
      <c r="D756" s="77"/>
      <c r="E756" s="77"/>
      <c r="F756" s="90">
        <v>43298</v>
      </c>
      <c r="G756" s="82">
        <v>1286.49</v>
      </c>
      <c r="H756" s="82">
        <v>0</v>
      </c>
      <c r="I756" s="82">
        <v>1286.49</v>
      </c>
    </row>
    <row r="757" spans="1:9" x14ac:dyDescent="0.25">
      <c r="A757" s="77"/>
      <c r="B757" s="77"/>
      <c r="C757" s="77"/>
      <c r="D757" s="77"/>
      <c r="E757" s="90">
        <v>43282</v>
      </c>
      <c r="F757" s="90">
        <v>43766</v>
      </c>
      <c r="G757" s="82">
        <v>3894.95</v>
      </c>
      <c r="H757" s="82">
        <v>0</v>
      </c>
      <c r="I757" s="82">
        <v>3894.95</v>
      </c>
    </row>
    <row r="758" spans="1:9" x14ac:dyDescent="0.25">
      <c r="A758" s="77"/>
      <c r="B758" s="77"/>
      <c r="C758" s="77" t="s">
        <v>267</v>
      </c>
      <c r="D758" s="77" t="s">
        <v>541</v>
      </c>
      <c r="E758" s="90">
        <v>43532</v>
      </c>
      <c r="F758" s="90">
        <v>43536</v>
      </c>
      <c r="G758" s="82">
        <v>2000</v>
      </c>
      <c r="H758" s="82">
        <v>0</v>
      </c>
      <c r="I758" s="82">
        <v>2000</v>
      </c>
    </row>
    <row r="759" spans="1:9" x14ac:dyDescent="0.25">
      <c r="A759" s="77"/>
      <c r="B759" s="77"/>
      <c r="C759" s="77"/>
      <c r="D759" s="77" t="s">
        <v>268</v>
      </c>
      <c r="E759" s="90">
        <v>43474</v>
      </c>
      <c r="F759" s="90">
        <v>43476</v>
      </c>
      <c r="G759" s="82">
        <v>636</v>
      </c>
      <c r="H759" s="82">
        <v>0</v>
      </c>
      <c r="I759" s="82">
        <v>636</v>
      </c>
    </row>
    <row r="760" spans="1:9" x14ac:dyDescent="0.25">
      <c r="A760" s="77"/>
      <c r="B760" s="77"/>
      <c r="C760" s="77"/>
      <c r="D760" s="77" t="s">
        <v>540</v>
      </c>
      <c r="E760" s="90">
        <v>43838</v>
      </c>
      <c r="F760" s="90">
        <v>43846</v>
      </c>
      <c r="G760" s="82">
        <v>39498.69</v>
      </c>
      <c r="H760" s="82">
        <v>0</v>
      </c>
      <c r="I760" s="82">
        <v>39498.69</v>
      </c>
    </row>
    <row r="761" spans="1:9" x14ac:dyDescent="0.25">
      <c r="A761" s="77"/>
      <c r="B761" s="77"/>
      <c r="C761" s="77" t="s">
        <v>395</v>
      </c>
      <c r="D761" s="77" t="s">
        <v>351</v>
      </c>
      <c r="E761" s="90">
        <v>43627</v>
      </c>
      <c r="F761" s="90">
        <v>43699</v>
      </c>
      <c r="G761" s="82">
        <v>26100</v>
      </c>
      <c r="H761" s="82">
        <v>0</v>
      </c>
      <c r="I761" s="82">
        <v>26100</v>
      </c>
    </row>
    <row r="762" spans="1:9" x14ac:dyDescent="0.25">
      <c r="A762" s="77"/>
      <c r="B762" s="77"/>
      <c r="C762" s="77"/>
      <c r="D762" s="77"/>
      <c r="E762" s="77"/>
      <c r="F762" s="90">
        <v>43731</v>
      </c>
      <c r="G762" s="82">
        <v>30450</v>
      </c>
      <c r="H762" s="82">
        <v>0</v>
      </c>
      <c r="I762" s="82">
        <v>30450</v>
      </c>
    </row>
    <row r="763" spans="1:9" x14ac:dyDescent="0.25">
      <c r="A763" s="77"/>
      <c r="B763" s="77"/>
      <c r="C763" s="77"/>
      <c r="D763" s="77"/>
      <c r="E763" s="77"/>
      <c r="F763" s="90">
        <v>43845</v>
      </c>
      <c r="G763" s="82">
        <v>8700</v>
      </c>
      <c r="H763" s="82">
        <v>0</v>
      </c>
      <c r="I763" s="82">
        <v>8700</v>
      </c>
    </row>
    <row r="764" spans="1:9" x14ac:dyDescent="0.25">
      <c r="A764" s="77"/>
      <c r="B764" s="77"/>
      <c r="C764" s="77"/>
      <c r="D764" s="77"/>
      <c r="E764" s="77"/>
      <c r="F764" s="90">
        <v>43977</v>
      </c>
      <c r="G764" s="82">
        <v>4350</v>
      </c>
      <c r="H764" s="82">
        <v>0</v>
      </c>
      <c r="I764" s="82">
        <v>4350</v>
      </c>
    </row>
    <row r="765" spans="1:9" x14ac:dyDescent="0.25">
      <c r="A765" s="77"/>
      <c r="B765" s="77"/>
      <c r="C765" s="77"/>
      <c r="D765" s="77"/>
      <c r="E765" s="77"/>
      <c r="F765" s="90">
        <v>44001</v>
      </c>
      <c r="G765" s="82">
        <v>4350</v>
      </c>
      <c r="H765" s="82">
        <v>0</v>
      </c>
      <c r="I765" s="82">
        <v>4350</v>
      </c>
    </row>
    <row r="766" spans="1:9" x14ac:dyDescent="0.25">
      <c r="A766" s="77"/>
      <c r="B766" s="77"/>
      <c r="C766" s="77"/>
      <c r="D766" s="77"/>
      <c r="E766" s="77"/>
      <c r="F766" s="90">
        <v>44061</v>
      </c>
      <c r="G766" s="82">
        <v>2610</v>
      </c>
      <c r="H766" s="82">
        <v>0</v>
      </c>
      <c r="I766" s="82">
        <v>2610</v>
      </c>
    </row>
    <row r="767" spans="1:9" x14ac:dyDescent="0.25">
      <c r="A767" s="77"/>
      <c r="B767" s="77"/>
      <c r="C767" s="77"/>
      <c r="D767" s="77"/>
      <c r="E767" s="77"/>
      <c r="F767" s="90">
        <v>44118</v>
      </c>
      <c r="G767" s="82">
        <v>6090</v>
      </c>
      <c r="H767" s="82">
        <v>0</v>
      </c>
      <c r="I767" s="82">
        <v>6090</v>
      </c>
    </row>
    <row r="768" spans="1:9" x14ac:dyDescent="0.25">
      <c r="A768" s="77"/>
      <c r="B768" s="77"/>
      <c r="C768" s="77"/>
      <c r="D768" s="77"/>
      <c r="E768" s="77"/>
      <c r="F768" s="90">
        <v>44232</v>
      </c>
      <c r="G768" s="82">
        <v>2610</v>
      </c>
      <c r="H768" s="82">
        <v>0</v>
      </c>
      <c r="I768" s="82">
        <v>2610</v>
      </c>
    </row>
    <row r="769" spans="1:9" x14ac:dyDescent="0.25">
      <c r="A769" s="77"/>
      <c r="B769" s="77"/>
      <c r="C769" s="77"/>
      <c r="D769" s="77"/>
      <c r="E769" s="77"/>
      <c r="F769" s="90">
        <v>44470</v>
      </c>
      <c r="G769" s="82">
        <v>1740</v>
      </c>
      <c r="H769" s="82">
        <v>0</v>
      </c>
      <c r="I769" s="82">
        <v>1740</v>
      </c>
    </row>
    <row r="770" spans="1:9" x14ac:dyDescent="0.25">
      <c r="A770" s="77"/>
      <c r="B770" s="77"/>
      <c r="C770" s="77" t="s">
        <v>468</v>
      </c>
      <c r="D770" s="77" t="s">
        <v>469</v>
      </c>
      <c r="E770" s="90">
        <v>43874</v>
      </c>
      <c r="F770" s="90">
        <v>44001</v>
      </c>
      <c r="G770" s="82">
        <v>19870</v>
      </c>
      <c r="H770" s="82">
        <v>0</v>
      </c>
      <c r="I770" s="82">
        <v>19870</v>
      </c>
    </row>
    <row r="771" spans="1:9" x14ac:dyDescent="0.25">
      <c r="A771" s="77"/>
      <c r="B771" s="77"/>
      <c r="C771" s="77"/>
      <c r="D771" s="77"/>
      <c r="E771" s="77"/>
      <c r="F771" s="90">
        <v>44062</v>
      </c>
      <c r="G771" s="82">
        <v>9935</v>
      </c>
      <c r="H771" s="82">
        <v>0</v>
      </c>
      <c r="I771" s="82">
        <v>9935</v>
      </c>
    </row>
    <row r="772" spans="1:9" x14ac:dyDescent="0.25">
      <c r="A772" s="77"/>
      <c r="B772" s="77"/>
      <c r="C772" s="77"/>
      <c r="D772" s="77"/>
      <c r="E772" s="77"/>
      <c r="F772" s="90">
        <v>44118</v>
      </c>
      <c r="G772" s="82">
        <v>5960</v>
      </c>
      <c r="H772" s="82">
        <v>0</v>
      </c>
      <c r="I772" s="82">
        <v>5960</v>
      </c>
    </row>
    <row r="773" spans="1:9" x14ac:dyDescent="0.25">
      <c r="A773" s="77"/>
      <c r="B773" s="77"/>
      <c r="C773" s="77"/>
      <c r="D773" s="77"/>
      <c r="E773" s="77"/>
      <c r="F773" s="90">
        <v>44306</v>
      </c>
      <c r="G773" s="82">
        <v>3975</v>
      </c>
      <c r="H773" s="82">
        <v>0</v>
      </c>
      <c r="I773" s="82">
        <v>3975</v>
      </c>
    </row>
    <row r="774" spans="1:9" x14ac:dyDescent="0.25">
      <c r="A774" s="77"/>
      <c r="B774" s="77"/>
      <c r="C774" s="77" t="s">
        <v>321</v>
      </c>
      <c r="D774" s="77" t="s">
        <v>318</v>
      </c>
      <c r="E774" s="77"/>
      <c r="F774" s="77"/>
      <c r="G774" s="82">
        <v>270103.06</v>
      </c>
      <c r="H774" s="82">
        <v>14715.95</v>
      </c>
      <c r="I774" s="82">
        <v>284819.01</v>
      </c>
    </row>
    <row r="775" spans="1:9" x14ac:dyDescent="0.25">
      <c r="A775" s="77"/>
      <c r="B775" s="77"/>
      <c r="C775" s="77" t="s">
        <v>308</v>
      </c>
      <c r="D775" s="77" t="s">
        <v>318</v>
      </c>
      <c r="E775" s="77"/>
      <c r="F775" s="77"/>
      <c r="G775" s="82">
        <v>106537.8</v>
      </c>
      <c r="H775" s="82">
        <v>0</v>
      </c>
      <c r="I775" s="82">
        <v>106537.8</v>
      </c>
    </row>
    <row r="776" spans="1:9" x14ac:dyDescent="0.25">
      <c r="A776" s="77"/>
      <c r="B776" s="77"/>
      <c r="C776" s="77" t="s">
        <v>564</v>
      </c>
      <c r="D776" s="77" t="s">
        <v>318</v>
      </c>
      <c r="E776" s="77"/>
      <c r="F776" s="77"/>
      <c r="G776" s="82">
        <v>25440</v>
      </c>
      <c r="H776" s="82">
        <v>0</v>
      </c>
      <c r="I776" s="82">
        <v>25440</v>
      </c>
    </row>
    <row r="777" spans="1:9" x14ac:dyDescent="0.25">
      <c r="A777" s="77" t="s">
        <v>2127</v>
      </c>
      <c r="B777" s="77"/>
      <c r="C777" s="77"/>
      <c r="D777" s="77"/>
      <c r="E777" s="77"/>
      <c r="F777" s="77"/>
      <c r="G777" s="82">
        <v>7338143.179999996</v>
      </c>
      <c r="H777" s="82">
        <v>312947.57999999984</v>
      </c>
      <c r="I777" s="82">
        <v>7651090.759999997</v>
      </c>
    </row>
    <row r="778" spans="1:9" x14ac:dyDescent="0.25">
      <c r="A778" s="77" t="s">
        <v>288</v>
      </c>
      <c r="B778" s="77" t="s">
        <v>4</v>
      </c>
      <c r="C778" s="77" t="s">
        <v>1050</v>
      </c>
      <c r="D778" s="77" t="s">
        <v>1666</v>
      </c>
      <c r="E778" s="90">
        <v>44020</v>
      </c>
      <c r="F778" s="90">
        <v>44033</v>
      </c>
      <c r="G778" s="82">
        <v>64.06</v>
      </c>
      <c r="H778" s="82">
        <v>0</v>
      </c>
      <c r="I778" s="82">
        <v>64.06</v>
      </c>
    </row>
    <row r="779" spans="1:9" x14ac:dyDescent="0.25">
      <c r="A779" s="77"/>
      <c r="B779" s="77"/>
      <c r="C779" s="77" t="s">
        <v>275</v>
      </c>
      <c r="D779" s="77" t="s">
        <v>276</v>
      </c>
      <c r="E779" s="90">
        <v>43739</v>
      </c>
      <c r="F779" s="90">
        <v>43951</v>
      </c>
      <c r="G779" s="82">
        <v>728.6</v>
      </c>
      <c r="H779" s="82">
        <v>0</v>
      </c>
      <c r="I779" s="82">
        <v>728.6</v>
      </c>
    </row>
    <row r="780" spans="1:9" x14ac:dyDescent="0.25">
      <c r="A780" s="77"/>
      <c r="B780" s="77"/>
      <c r="C780" s="77" t="s">
        <v>5</v>
      </c>
      <c r="D780" s="77" t="s">
        <v>1287</v>
      </c>
      <c r="E780" s="90">
        <v>43647</v>
      </c>
      <c r="F780" s="90">
        <v>43760</v>
      </c>
      <c r="G780" s="82">
        <v>23512.699999999997</v>
      </c>
      <c r="H780" s="82">
        <v>0</v>
      </c>
      <c r="I780" s="82">
        <v>23512.699999999997</v>
      </c>
    </row>
    <row r="781" spans="1:9" x14ac:dyDescent="0.25">
      <c r="A781" s="77"/>
      <c r="B781" s="77"/>
      <c r="C781" s="77"/>
      <c r="D781" s="77" t="s">
        <v>1288</v>
      </c>
      <c r="E781" s="90">
        <v>43647</v>
      </c>
      <c r="F781" s="90">
        <v>43748</v>
      </c>
      <c r="G781" s="82">
        <v>9051.74</v>
      </c>
      <c r="H781" s="82">
        <v>0</v>
      </c>
      <c r="I781" s="82">
        <v>9051.74</v>
      </c>
    </row>
    <row r="782" spans="1:9" x14ac:dyDescent="0.25">
      <c r="A782" s="77"/>
      <c r="B782" s="77"/>
      <c r="C782" s="77"/>
      <c r="D782" s="77"/>
      <c r="E782" s="77"/>
      <c r="F782" s="90">
        <v>43759</v>
      </c>
      <c r="G782" s="82">
        <v>18103.47</v>
      </c>
      <c r="H782" s="82">
        <v>0</v>
      </c>
      <c r="I782" s="82">
        <v>18103.47</v>
      </c>
    </row>
    <row r="783" spans="1:9" x14ac:dyDescent="0.25">
      <c r="A783" s="77"/>
      <c r="B783" s="77"/>
      <c r="C783" s="77"/>
      <c r="D783" s="77"/>
      <c r="E783" s="77"/>
      <c r="F783" s="90">
        <v>43760</v>
      </c>
      <c r="G783" s="82">
        <v>99569.150000000009</v>
      </c>
      <c r="H783" s="82">
        <v>0</v>
      </c>
      <c r="I783" s="82">
        <v>99569.150000000009</v>
      </c>
    </row>
    <row r="784" spans="1:9" x14ac:dyDescent="0.25">
      <c r="A784" s="77"/>
      <c r="B784" s="77"/>
      <c r="C784" s="77"/>
      <c r="D784" s="77" t="s">
        <v>2756</v>
      </c>
      <c r="E784" s="90">
        <v>43987</v>
      </c>
      <c r="F784" s="90">
        <v>44013</v>
      </c>
      <c r="G784" s="82">
        <v>2184.71</v>
      </c>
      <c r="H784" s="82">
        <v>0</v>
      </c>
      <c r="I784" s="82">
        <v>2184.71</v>
      </c>
    </row>
    <row r="785" spans="1:9" x14ac:dyDescent="0.25">
      <c r="A785" s="77"/>
      <c r="B785" s="77"/>
      <c r="C785" s="77"/>
      <c r="D785" s="77"/>
      <c r="E785" s="90">
        <v>44013</v>
      </c>
      <c r="F785" s="90">
        <v>44090</v>
      </c>
      <c r="G785" s="82">
        <v>21946.59</v>
      </c>
      <c r="H785" s="82">
        <v>0</v>
      </c>
      <c r="I785" s="82">
        <v>21946.59</v>
      </c>
    </row>
    <row r="786" spans="1:9" x14ac:dyDescent="0.25">
      <c r="A786" s="77"/>
      <c r="B786" s="77"/>
      <c r="C786" s="77"/>
      <c r="D786" s="77"/>
      <c r="E786" s="77"/>
      <c r="F786" s="90">
        <v>44105</v>
      </c>
      <c r="G786" s="82">
        <v>32770.660000000003</v>
      </c>
      <c r="H786" s="82">
        <v>0</v>
      </c>
      <c r="I786" s="82">
        <v>32770.660000000003</v>
      </c>
    </row>
    <row r="787" spans="1:9" x14ac:dyDescent="0.25">
      <c r="A787" s="77"/>
      <c r="B787" s="77"/>
      <c r="C787" s="77" t="s">
        <v>1063</v>
      </c>
      <c r="D787" s="77" t="s">
        <v>2753</v>
      </c>
      <c r="E787" s="90">
        <v>44013</v>
      </c>
      <c r="F787" s="90">
        <v>44028</v>
      </c>
      <c r="G787" s="82">
        <v>14942.64</v>
      </c>
      <c r="H787" s="82">
        <v>0</v>
      </c>
      <c r="I787" s="82">
        <v>14942.64</v>
      </c>
    </row>
    <row r="788" spans="1:9" x14ac:dyDescent="0.25">
      <c r="A788" s="77"/>
      <c r="B788" s="77"/>
      <c r="C788" s="77" t="s">
        <v>493</v>
      </c>
      <c r="D788" s="77" t="s">
        <v>2753</v>
      </c>
      <c r="E788" s="90">
        <v>44013</v>
      </c>
      <c r="F788" s="90">
        <v>44064</v>
      </c>
      <c r="G788" s="82">
        <v>706.28</v>
      </c>
      <c r="H788" s="82">
        <v>0</v>
      </c>
      <c r="I788" s="82">
        <v>706.28</v>
      </c>
    </row>
    <row r="789" spans="1:9" x14ac:dyDescent="0.25">
      <c r="A789" s="77"/>
      <c r="B789" s="77"/>
      <c r="C789" s="77"/>
      <c r="D789" s="77" t="s">
        <v>1666</v>
      </c>
      <c r="E789" s="90">
        <v>44174</v>
      </c>
      <c r="F789" s="90">
        <v>44260</v>
      </c>
      <c r="G789" s="82">
        <v>613.19999999999993</v>
      </c>
      <c r="H789" s="82">
        <v>0</v>
      </c>
      <c r="I789" s="82">
        <v>613.19999999999993</v>
      </c>
    </row>
    <row r="790" spans="1:9" x14ac:dyDescent="0.25">
      <c r="A790" s="77"/>
      <c r="B790" s="77"/>
      <c r="C790" s="77" t="s">
        <v>472</v>
      </c>
      <c r="D790" s="77" t="s">
        <v>473</v>
      </c>
      <c r="E790" s="90">
        <v>43987</v>
      </c>
      <c r="F790" s="90">
        <v>44232</v>
      </c>
      <c r="G790" s="82">
        <v>1117.5</v>
      </c>
      <c r="H790" s="82">
        <v>0</v>
      </c>
      <c r="I790" s="82">
        <v>1117.5</v>
      </c>
    </row>
    <row r="791" spans="1:9" x14ac:dyDescent="0.25">
      <c r="A791" s="77"/>
      <c r="B791" s="77"/>
      <c r="C791" s="77"/>
      <c r="D791" s="77"/>
      <c r="E791" s="77"/>
      <c r="F791" s="90">
        <v>45138</v>
      </c>
      <c r="G791" s="82">
        <v>0</v>
      </c>
      <c r="H791" s="82">
        <v>19732.5</v>
      </c>
      <c r="I791" s="82">
        <v>19732.5</v>
      </c>
    </row>
    <row r="792" spans="1:9" x14ac:dyDescent="0.25">
      <c r="A792" s="77"/>
      <c r="B792" s="77"/>
      <c r="C792" s="77"/>
      <c r="D792" s="77" t="s">
        <v>1381</v>
      </c>
      <c r="E792" s="90">
        <v>44132</v>
      </c>
      <c r="F792" s="90">
        <v>44470</v>
      </c>
      <c r="G792" s="82">
        <v>5787.5</v>
      </c>
      <c r="H792" s="82">
        <v>0</v>
      </c>
      <c r="I792" s="82">
        <v>5787.5</v>
      </c>
    </row>
    <row r="793" spans="1:9" x14ac:dyDescent="0.25">
      <c r="A793" s="77"/>
      <c r="B793" s="77"/>
      <c r="C793" s="77" t="s">
        <v>137</v>
      </c>
      <c r="D793" s="77" t="s">
        <v>140</v>
      </c>
      <c r="E793" s="90">
        <v>43907</v>
      </c>
      <c r="F793" s="90">
        <v>44067</v>
      </c>
      <c r="G793" s="82">
        <v>109597.17</v>
      </c>
      <c r="H793" s="82">
        <v>0</v>
      </c>
      <c r="I793" s="82">
        <v>109597.17</v>
      </c>
    </row>
    <row r="794" spans="1:9" x14ac:dyDescent="0.25">
      <c r="A794" s="77"/>
      <c r="B794" s="77"/>
      <c r="C794" s="77"/>
      <c r="D794" s="77"/>
      <c r="E794" s="77"/>
      <c r="F794" s="90">
        <v>44323</v>
      </c>
      <c r="G794" s="82">
        <v>28994.79</v>
      </c>
      <c r="H794" s="82">
        <v>0</v>
      </c>
      <c r="I794" s="82">
        <v>28994.79</v>
      </c>
    </row>
    <row r="795" spans="1:9" x14ac:dyDescent="0.25">
      <c r="A795" s="77"/>
      <c r="B795" s="77"/>
      <c r="C795" s="77"/>
      <c r="D795" s="77"/>
      <c r="E795" s="77"/>
      <c r="F795" s="90">
        <v>44341</v>
      </c>
      <c r="G795" s="82">
        <v>192.72</v>
      </c>
      <c r="H795" s="82">
        <v>0</v>
      </c>
      <c r="I795" s="82">
        <v>192.72</v>
      </c>
    </row>
    <row r="796" spans="1:9" x14ac:dyDescent="0.25">
      <c r="A796" s="77"/>
      <c r="B796" s="77"/>
      <c r="C796" s="77"/>
      <c r="D796" s="77"/>
      <c r="E796" s="77"/>
      <c r="F796" s="90">
        <v>44348</v>
      </c>
      <c r="G796" s="82">
        <v>8499.94</v>
      </c>
      <c r="H796" s="82">
        <v>0</v>
      </c>
      <c r="I796" s="82">
        <v>8499.94</v>
      </c>
    </row>
    <row r="797" spans="1:9" x14ac:dyDescent="0.25">
      <c r="A797" s="77"/>
      <c r="B797" s="77"/>
      <c r="C797" s="77"/>
      <c r="D797" s="77"/>
      <c r="E797" s="90">
        <v>44141</v>
      </c>
      <c r="F797" s="90">
        <v>44236</v>
      </c>
      <c r="G797" s="82">
        <v>131599.53</v>
      </c>
      <c r="H797" s="82">
        <v>0</v>
      </c>
      <c r="I797" s="82">
        <v>131599.53</v>
      </c>
    </row>
    <row r="798" spans="1:9" x14ac:dyDescent="0.25">
      <c r="A798" s="77"/>
      <c r="B798" s="77"/>
      <c r="C798" s="77"/>
      <c r="D798" s="77"/>
      <c r="E798" s="90">
        <v>44575</v>
      </c>
      <c r="F798" s="90">
        <v>44940</v>
      </c>
      <c r="G798" s="82">
        <v>0</v>
      </c>
      <c r="H798" s="82">
        <v>19218.560000000001</v>
      </c>
      <c r="I798" s="82">
        <v>19218.560000000001</v>
      </c>
    </row>
    <row r="799" spans="1:9" x14ac:dyDescent="0.25">
      <c r="A799" s="77"/>
      <c r="B799" s="77"/>
      <c r="C799" s="77" t="s">
        <v>284</v>
      </c>
      <c r="D799" s="77" t="s">
        <v>285</v>
      </c>
      <c r="E799" s="90">
        <v>43748</v>
      </c>
      <c r="F799" s="90">
        <v>43839</v>
      </c>
      <c r="G799" s="82">
        <v>8556.25</v>
      </c>
      <c r="H799" s="82">
        <v>0</v>
      </c>
      <c r="I799" s="82">
        <v>8556.25</v>
      </c>
    </row>
    <row r="800" spans="1:9" x14ac:dyDescent="0.25">
      <c r="A800" s="77"/>
      <c r="B800" s="77"/>
      <c r="C800" s="77"/>
      <c r="D800" s="77"/>
      <c r="E800" s="77"/>
      <c r="F800" s="90">
        <v>43844</v>
      </c>
      <c r="G800" s="82">
        <v>12837.5</v>
      </c>
      <c r="H800" s="82">
        <v>0</v>
      </c>
      <c r="I800" s="82">
        <v>12837.5</v>
      </c>
    </row>
    <row r="801" spans="1:9" x14ac:dyDescent="0.25">
      <c r="A801" s="77"/>
      <c r="B801" s="77"/>
      <c r="C801" s="77"/>
      <c r="D801" s="77"/>
      <c r="E801" s="77"/>
      <c r="F801" s="90">
        <v>43922</v>
      </c>
      <c r="G801" s="82">
        <v>19960</v>
      </c>
      <c r="H801" s="82">
        <v>0</v>
      </c>
      <c r="I801" s="82">
        <v>19960</v>
      </c>
    </row>
    <row r="802" spans="1:9" x14ac:dyDescent="0.25">
      <c r="A802" s="77"/>
      <c r="B802" s="77"/>
      <c r="C802" s="77"/>
      <c r="D802" s="77"/>
      <c r="E802" s="77"/>
      <c r="F802" s="90">
        <v>43936</v>
      </c>
      <c r="G802" s="82">
        <v>13455</v>
      </c>
      <c r="H802" s="82">
        <v>0</v>
      </c>
      <c r="I802" s="82">
        <v>13455</v>
      </c>
    </row>
    <row r="803" spans="1:9" x14ac:dyDescent="0.25">
      <c r="A803" s="77"/>
      <c r="B803" s="77"/>
      <c r="C803" s="77"/>
      <c r="D803" s="77"/>
      <c r="E803" s="77"/>
      <c r="F803" s="90">
        <v>43979</v>
      </c>
      <c r="G803" s="82">
        <v>9450</v>
      </c>
      <c r="H803" s="82">
        <v>0</v>
      </c>
      <c r="I803" s="82">
        <v>9450</v>
      </c>
    </row>
    <row r="804" spans="1:9" x14ac:dyDescent="0.25">
      <c r="A804" s="77"/>
      <c r="B804" s="77"/>
      <c r="C804" s="77"/>
      <c r="D804" s="77"/>
      <c r="E804" s="77"/>
      <c r="F804" s="90">
        <v>43999</v>
      </c>
      <c r="G804" s="82">
        <v>10027.5</v>
      </c>
      <c r="H804" s="82">
        <v>0</v>
      </c>
      <c r="I804" s="82">
        <v>10027.5</v>
      </c>
    </row>
    <row r="805" spans="1:9" x14ac:dyDescent="0.25">
      <c r="A805" s="77"/>
      <c r="B805" s="77"/>
      <c r="C805" s="77"/>
      <c r="D805" s="77"/>
      <c r="E805" s="77"/>
      <c r="F805" s="90">
        <v>44039</v>
      </c>
      <c r="G805" s="82">
        <v>10887.5</v>
      </c>
      <c r="H805" s="82">
        <v>0</v>
      </c>
      <c r="I805" s="82">
        <v>10887.5</v>
      </c>
    </row>
    <row r="806" spans="1:9" x14ac:dyDescent="0.25">
      <c r="A806" s="77"/>
      <c r="B806" s="77"/>
      <c r="C806" s="77"/>
      <c r="D806" s="77"/>
      <c r="E806" s="77"/>
      <c r="F806" s="90">
        <v>44060</v>
      </c>
      <c r="G806" s="82">
        <v>6349.45</v>
      </c>
      <c r="H806" s="82">
        <v>0</v>
      </c>
      <c r="I806" s="82">
        <v>6349.45</v>
      </c>
    </row>
    <row r="807" spans="1:9" x14ac:dyDescent="0.25">
      <c r="A807" s="77"/>
      <c r="B807" s="77"/>
      <c r="C807" s="77"/>
      <c r="D807" s="77"/>
      <c r="E807" s="77"/>
      <c r="F807" s="90">
        <v>44117</v>
      </c>
      <c r="G807" s="82">
        <v>5997.42</v>
      </c>
      <c r="H807" s="82">
        <v>0</v>
      </c>
      <c r="I807" s="82">
        <v>5997.42</v>
      </c>
    </row>
    <row r="808" spans="1:9" x14ac:dyDescent="0.25">
      <c r="A808" s="77"/>
      <c r="B808" s="77"/>
      <c r="C808" s="77"/>
      <c r="D808" s="77"/>
      <c r="E808" s="77"/>
      <c r="F808" s="90">
        <v>44124</v>
      </c>
      <c r="G808" s="82">
        <v>5682.27</v>
      </c>
      <c r="H808" s="82">
        <v>0</v>
      </c>
      <c r="I808" s="82">
        <v>5682.27</v>
      </c>
    </row>
    <row r="809" spans="1:9" x14ac:dyDescent="0.25">
      <c r="A809" s="77"/>
      <c r="B809" s="77"/>
      <c r="C809" s="77"/>
      <c r="D809" s="77"/>
      <c r="E809" s="77"/>
      <c r="F809" s="90">
        <v>44183</v>
      </c>
      <c r="G809" s="82">
        <v>11805.189999999999</v>
      </c>
      <c r="H809" s="82">
        <v>0</v>
      </c>
      <c r="I809" s="82">
        <v>11805.189999999999</v>
      </c>
    </row>
    <row r="810" spans="1:9" x14ac:dyDescent="0.25">
      <c r="A810" s="77"/>
      <c r="B810" s="77"/>
      <c r="C810" s="77"/>
      <c r="D810" s="77"/>
      <c r="E810" s="77"/>
      <c r="F810" s="90">
        <v>44235</v>
      </c>
      <c r="G810" s="82">
        <v>5853.48</v>
      </c>
      <c r="H810" s="82">
        <v>0</v>
      </c>
      <c r="I810" s="82">
        <v>5853.48</v>
      </c>
    </row>
    <row r="811" spans="1:9" x14ac:dyDescent="0.25">
      <c r="A811" s="77"/>
      <c r="B811" s="77"/>
      <c r="C811" s="77"/>
      <c r="D811" s="77"/>
      <c r="E811" s="77"/>
      <c r="F811" s="90">
        <v>44291</v>
      </c>
      <c r="G811" s="82">
        <v>4305.8100000000004</v>
      </c>
      <c r="H811" s="82">
        <v>0</v>
      </c>
      <c r="I811" s="82">
        <v>4305.8100000000004</v>
      </c>
    </row>
    <row r="812" spans="1:9" x14ac:dyDescent="0.25">
      <c r="A812" s="77"/>
      <c r="B812" s="77"/>
      <c r="C812" s="77"/>
      <c r="D812" s="77"/>
      <c r="E812" s="77"/>
      <c r="F812" s="90">
        <v>44302</v>
      </c>
      <c r="G812" s="82">
        <v>3646.24</v>
      </c>
      <c r="H812" s="82">
        <v>0</v>
      </c>
      <c r="I812" s="82">
        <v>3646.24</v>
      </c>
    </row>
    <row r="813" spans="1:9" x14ac:dyDescent="0.25">
      <c r="A813" s="77"/>
      <c r="B813" s="77"/>
      <c r="C813" s="77"/>
      <c r="D813" s="77"/>
      <c r="E813" s="77"/>
      <c r="F813" s="90">
        <v>44341</v>
      </c>
      <c r="G813" s="82">
        <v>6152.18</v>
      </c>
      <c r="H813" s="82">
        <v>0</v>
      </c>
      <c r="I813" s="82">
        <v>6152.18</v>
      </c>
    </row>
    <row r="814" spans="1:9" x14ac:dyDescent="0.25">
      <c r="A814" s="77"/>
      <c r="B814" s="77"/>
      <c r="C814" s="77"/>
      <c r="D814" s="77"/>
      <c r="E814" s="77"/>
      <c r="F814" s="90">
        <v>44844</v>
      </c>
      <c r="G814" s="82">
        <v>0</v>
      </c>
      <c r="H814" s="82">
        <v>19.749999999970896</v>
      </c>
      <c r="I814" s="82">
        <v>19.749999999970896</v>
      </c>
    </row>
    <row r="815" spans="1:9" x14ac:dyDescent="0.25">
      <c r="A815" s="77"/>
      <c r="B815" s="77"/>
      <c r="C815" s="77"/>
      <c r="D815" s="77"/>
      <c r="E815" s="77"/>
      <c r="F815" s="90">
        <v>44603</v>
      </c>
      <c r="G815" s="82">
        <v>2315.17</v>
      </c>
      <c r="H815" s="82">
        <v>0</v>
      </c>
      <c r="I815" s="82">
        <v>2315.17</v>
      </c>
    </row>
    <row r="816" spans="1:9" x14ac:dyDescent="0.25">
      <c r="A816" s="77"/>
      <c r="B816" s="77"/>
      <c r="C816" s="77"/>
      <c r="D816" s="77"/>
      <c r="E816" s="77"/>
      <c r="F816" s="90">
        <v>44635</v>
      </c>
      <c r="G816" s="82">
        <v>13530.29</v>
      </c>
      <c r="H816" s="82">
        <v>0</v>
      </c>
      <c r="I816" s="82">
        <v>13530.29</v>
      </c>
    </row>
    <row r="817" spans="1:9" x14ac:dyDescent="0.25">
      <c r="A817" s="77"/>
      <c r="B817" s="77"/>
      <c r="C817" s="77" t="s">
        <v>2514</v>
      </c>
      <c r="D817" s="77" t="s">
        <v>2757</v>
      </c>
      <c r="E817" s="90">
        <v>44328</v>
      </c>
      <c r="F817" s="90">
        <v>44435</v>
      </c>
      <c r="G817" s="82">
        <v>9695.44</v>
      </c>
      <c r="H817" s="82">
        <v>0</v>
      </c>
      <c r="I817" s="82">
        <v>9695.44</v>
      </c>
    </row>
    <row r="818" spans="1:9" x14ac:dyDescent="0.25">
      <c r="A818" s="77"/>
      <c r="B818" s="77"/>
      <c r="C818" s="77" t="s">
        <v>1609</v>
      </c>
      <c r="D818" s="77" t="s">
        <v>3138</v>
      </c>
      <c r="E818" s="90">
        <v>44574</v>
      </c>
      <c r="F818" s="90">
        <v>44589</v>
      </c>
      <c r="G818" s="82">
        <v>14670.45</v>
      </c>
      <c r="H818" s="82">
        <v>0</v>
      </c>
      <c r="I818" s="82">
        <v>14670.45</v>
      </c>
    </row>
    <row r="819" spans="1:9" x14ac:dyDescent="0.25">
      <c r="A819" s="77"/>
      <c r="B819" s="77"/>
      <c r="C819" s="77" t="s">
        <v>418</v>
      </c>
      <c r="D819" s="77" t="s">
        <v>3138</v>
      </c>
      <c r="E819" s="90">
        <v>43627</v>
      </c>
      <c r="F819" s="90">
        <v>43635</v>
      </c>
      <c r="G819" s="82">
        <v>15540.64</v>
      </c>
      <c r="H819" s="82">
        <v>0</v>
      </c>
      <c r="I819" s="82">
        <v>15540.64</v>
      </c>
    </row>
    <row r="820" spans="1:9" x14ac:dyDescent="0.25">
      <c r="A820" s="77"/>
      <c r="B820" s="77"/>
      <c r="C820" s="77" t="s">
        <v>228</v>
      </c>
      <c r="D820" s="77" t="s">
        <v>2268</v>
      </c>
      <c r="E820" s="90">
        <v>43861</v>
      </c>
      <c r="F820" s="90">
        <v>43944</v>
      </c>
      <c r="G820" s="82">
        <v>3449.99</v>
      </c>
      <c r="H820" s="82">
        <v>0</v>
      </c>
      <c r="I820" s="82">
        <v>3449.99</v>
      </c>
    </row>
    <row r="821" spans="1:9" x14ac:dyDescent="0.25">
      <c r="A821" s="77"/>
      <c r="B821" s="77"/>
      <c r="C821" s="77"/>
      <c r="D821" s="77" t="s">
        <v>2754</v>
      </c>
      <c r="E821" s="90">
        <v>43845</v>
      </c>
      <c r="F821" s="90">
        <v>43944</v>
      </c>
      <c r="G821" s="82">
        <v>5465.85</v>
      </c>
      <c r="H821" s="82">
        <v>0</v>
      </c>
      <c r="I821" s="82">
        <v>5465.85</v>
      </c>
    </row>
    <row r="822" spans="1:9" x14ac:dyDescent="0.25">
      <c r="A822" s="77"/>
      <c r="B822" s="77"/>
      <c r="C822" s="77"/>
      <c r="D822" s="77" t="s">
        <v>2755</v>
      </c>
      <c r="E822" s="90">
        <v>43861</v>
      </c>
      <c r="F822" s="90">
        <v>43944</v>
      </c>
      <c r="G822" s="82">
        <v>1253.77</v>
      </c>
      <c r="H822" s="82">
        <v>0</v>
      </c>
      <c r="I822" s="82">
        <v>1253.77</v>
      </c>
    </row>
    <row r="823" spans="1:9" x14ac:dyDescent="0.25">
      <c r="A823" s="77"/>
      <c r="B823" s="77"/>
      <c r="C823" s="77" t="s">
        <v>671</v>
      </c>
      <c r="D823" s="77" t="s">
        <v>318</v>
      </c>
      <c r="E823" s="77"/>
      <c r="F823" s="77"/>
      <c r="G823" s="82">
        <v>11175</v>
      </c>
      <c r="H823" s="82">
        <v>0</v>
      </c>
      <c r="I823" s="82">
        <v>11175</v>
      </c>
    </row>
    <row r="824" spans="1:9" x14ac:dyDescent="0.25">
      <c r="A824" s="77"/>
      <c r="B824" s="77"/>
      <c r="C824" s="77" t="s">
        <v>304</v>
      </c>
      <c r="D824" s="77" t="s">
        <v>318</v>
      </c>
      <c r="E824" s="77"/>
      <c r="F824" s="77"/>
      <c r="G824" s="82">
        <v>14900</v>
      </c>
      <c r="H824" s="82">
        <v>0</v>
      </c>
      <c r="I824" s="82">
        <v>14900</v>
      </c>
    </row>
    <row r="825" spans="1:9" x14ac:dyDescent="0.25">
      <c r="A825" s="77"/>
      <c r="B825" s="77"/>
      <c r="C825" s="77" t="s">
        <v>1552</v>
      </c>
      <c r="D825" s="77" t="s">
        <v>2658</v>
      </c>
      <c r="E825" s="90">
        <v>44179</v>
      </c>
      <c r="F825" s="90">
        <v>44235</v>
      </c>
      <c r="G825" s="82">
        <v>246.82</v>
      </c>
      <c r="H825" s="82">
        <v>0</v>
      </c>
      <c r="I825" s="82">
        <v>246.82</v>
      </c>
    </row>
    <row r="826" spans="1:9" x14ac:dyDescent="0.25">
      <c r="A826" s="77"/>
      <c r="B826" s="77"/>
      <c r="C826" s="77" t="s">
        <v>1451</v>
      </c>
      <c r="D826" s="77" t="s">
        <v>318</v>
      </c>
      <c r="E826" s="77"/>
      <c r="F826" s="77"/>
      <c r="G826" s="82">
        <v>141.69999999999999</v>
      </c>
      <c r="H826" s="82">
        <v>0</v>
      </c>
      <c r="I826" s="82">
        <v>141.69999999999999</v>
      </c>
    </row>
    <row r="827" spans="1:9" x14ac:dyDescent="0.25">
      <c r="A827" s="77"/>
      <c r="B827" s="77"/>
      <c r="C827" s="77"/>
      <c r="D827" s="77" t="s">
        <v>1445</v>
      </c>
      <c r="E827" s="90">
        <v>44306</v>
      </c>
      <c r="F827" s="90">
        <v>44354</v>
      </c>
      <c r="G827" s="82">
        <v>2599.48</v>
      </c>
      <c r="H827" s="82">
        <v>0</v>
      </c>
      <c r="I827" s="82">
        <v>2599.48</v>
      </c>
    </row>
    <row r="828" spans="1:9" x14ac:dyDescent="0.25">
      <c r="A828" s="77"/>
      <c r="B828" s="77"/>
      <c r="C828" s="77" t="s">
        <v>658</v>
      </c>
      <c r="D828" s="77" t="s">
        <v>1038</v>
      </c>
      <c r="E828" s="90">
        <v>44018</v>
      </c>
      <c r="F828" s="90">
        <v>44117</v>
      </c>
      <c r="G828" s="82">
        <v>27860</v>
      </c>
      <c r="H828" s="82">
        <v>0</v>
      </c>
      <c r="I828" s="82">
        <v>27860</v>
      </c>
    </row>
    <row r="829" spans="1:9" x14ac:dyDescent="0.25">
      <c r="A829" s="77"/>
      <c r="B829" s="77"/>
      <c r="C829" s="77"/>
      <c r="D829" s="77" t="s">
        <v>318</v>
      </c>
      <c r="E829" s="77"/>
      <c r="F829" s="77"/>
      <c r="G829" s="82">
        <v>12975</v>
      </c>
      <c r="H829" s="82">
        <v>0</v>
      </c>
      <c r="I829" s="82">
        <v>12975</v>
      </c>
    </row>
    <row r="830" spans="1:9" x14ac:dyDescent="0.25">
      <c r="A830" s="77"/>
      <c r="B830" s="77"/>
      <c r="C830" s="77"/>
      <c r="D830" s="77" t="s">
        <v>1233</v>
      </c>
      <c r="E830" s="90">
        <v>44113</v>
      </c>
      <c r="F830" s="90">
        <v>44155</v>
      </c>
      <c r="G830" s="82">
        <v>45000</v>
      </c>
      <c r="H830" s="82">
        <v>0</v>
      </c>
      <c r="I830" s="82">
        <v>45000</v>
      </c>
    </row>
    <row r="831" spans="1:9" x14ac:dyDescent="0.25">
      <c r="A831" s="77"/>
      <c r="B831" s="77"/>
      <c r="C831" s="77" t="s">
        <v>492</v>
      </c>
      <c r="D831" s="77" t="s">
        <v>140</v>
      </c>
      <c r="E831" s="90">
        <v>43770</v>
      </c>
      <c r="F831" s="90">
        <v>43864</v>
      </c>
      <c r="G831" s="82">
        <v>41441.22</v>
      </c>
      <c r="H831" s="82">
        <v>0</v>
      </c>
      <c r="I831" s="82">
        <v>41441.22</v>
      </c>
    </row>
    <row r="832" spans="1:9" x14ac:dyDescent="0.25">
      <c r="A832" s="77"/>
      <c r="B832" s="77"/>
      <c r="C832" s="77"/>
      <c r="D832" s="77"/>
      <c r="E832" s="90">
        <v>43907</v>
      </c>
      <c r="F832" s="90">
        <v>44055</v>
      </c>
      <c r="G832" s="82">
        <v>39845</v>
      </c>
      <c r="H832" s="82">
        <v>0</v>
      </c>
      <c r="I832" s="82">
        <v>39845</v>
      </c>
    </row>
    <row r="833" spans="1:9" x14ac:dyDescent="0.25">
      <c r="A833" s="77"/>
      <c r="B833" s="77"/>
      <c r="C833" s="77"/>
      <c r="D833" s="77"/>
      <c r="E833" s="77"/>
      <c r="F833" s="90">
        <v>44278</v>
      </c>
      <c r="G833" s="82">
        <v>19922.5</v>
      </c>
      <c r="H833" s="82">
        <v>0</v>
      </c>
      <c r="I833" s="82">
        <v>19922.5</v>
      </c>
    </row>
    <row r="834" spans="1:9" x14ac:dyDescent="0.25">
      <c r="A834" s="77"/>
      <c r="B834" s="77"/>
      <c r="C834" s="77" t="s">
        <v>1048</v>
      </c>
      <c r="D834" s="77" t="s">
        <v>2823</v>
      </c>
      <c r="E834" s="90">
        <v>44013</v>
      </c>
      <c r="F834" s="90">
        <v>44039</v>
      </c>
      <c r="G834" s="82">
        <v>1752</v>
      </c>
      <c r="H834" s="82">
        <v>0</v>
      </c>
      <c r="I834" s="82">
        <v>1752</v>
      </c>
    </row>
    <row r="835" spans="1:9" x14ac:dyDescent="0.25">
      <c r="A835" s="77"/>
      <c r="B835" s="77"/>
      <c r="C835" s="77"/>
      <c r="D835" s="77"/>
      <c r="E835" s="77"/>
      <c r="F835" s="90">
        <v>44048</v>
      </c>
      <c r="G835" s="82">
        <v>24610.13</v>
      </c>
      <c r="H835" s="82">
        <v>0</v>
      </c>
      <c r="I835" s="82">
        <v>24610.13</v>
      </c>
    </row>
    <row r="836" spans="1:9" x14ac:dyDescent="0.25">
      <c r="A836" s="77"/>
      <c r="B836" s="77"/>
      <c r="C836" s="77"/>
      <c r="D836" s="77"/>
      <c r="E836" s="77"/>
      <c r="F836" s="90">
        <v>44063</v>
      </c>
      <c r="G836" s="82">
        <v>1040.26</v>
      </c>
      <c r="H836" s="82">
        <v>0</v>
      </c>
      <c r="I836" s="82">
        <v>1040.26</v>
      </c>
    </row>
    <row r="837" spans="1:9" x14ac:dyDescent="0.25">
      <c r="A837" s="77"/>
      <c r="B837" s="77"/>
      <c r="C837" s="77" t="s">
        <v>1077</v>
      </c>
      <c r="D837" s="77" t="s">
        <v>1078</v>
      </c>
      <c r="E837" s="90">
        <v>44019</v>
      </c>
      <c r="F837" s="90">
        <v>44035</v>
      </c>
      <c r="G837" s="82">
        <v>49357.13</v>
      </c>
      <c r="H837" s="82">
        <v>0</v>
      </c>
      <c r="I837" s="82">
        <v>49357.13</v>
      </c>
    </row>
    <row r="838" spans="1:9" x14ac:dyDescent="0.25">
      <c r="A838" s="77"/>
      <c r="B838" s="77"/>
      <c r="C838" s="77" t="s">
        <v>785</v>
      </c>
      <c r="D838" s="77" t="s">
        <v>2748</v>
      </c>
      <c r="E838" s="90">
        <v>43957</v>
      </c>
      <c r="F838" s="90">
        <v>44013</v>
      </c>
      <c r="G838" s="82">
        <v>1971.0000000000002</v>
      </c>
      <c r="H838" s="82">
        <v>0</v>
      </c>
      <c r="I838" s="82">
        <v>1971</v>
      </c>
    </row>
    <row r="839" spans="1:9" x14ac:dyDescent="0.25">
      <c r="A839" s="77"/>
      <c r="B839" s="77"/>
      <c r="C839" s="77"/>
      <c r="D839" s="77"/>
      <c r="E839" s="77"/>
      <c r="F839" s="90">
        <v>44377</v>
      </c>
      <c r="G839" s="82">
        <v>1357.8</v>
      </c>
      <c r="H839" s="82">
        <v>0</v>
      </c>
      <c r="I839" s="82">
        <v>1357.8</v>
      </c>
    </row>
    <row r="840" spans="1:9" x14ac:dyDescent="0.25">
      <c r="A840" s="77"/>
      <c r="B840" s="77"/>
      <c r="C840" s="77"/>
      <c r="D840" s="77"/>
      <c r="E840" s="90">
        <v>43985</v>
      </c>
      <c r="F840" s="90">
        <v>44061</v>
      </c>
      <c r="G840" s="82">
        <v>1664.4</v>
      </c>
      <c r="H840" s="82">
        <v>0</v>
      </c>
      <c r="I840" s="82">
        <v>1664.4</v>
      </c>
    </row>
    <row r="841" spans="1:9" x14ac:dyDescent="0.25">
      <c r="A841" s="77"/>
      <c r="B841" s="77"/>
      <c r="C841" s="77"/>
      <c r="D841" s="77"/>
      <c r="E841" s="90">
        <v>44113</v>
      </c>
      <c r="F841" s="90">
        <v>44627</v>
      </c>
      <c r="G841" s="82">
        <v>0</v>
      </c>
      <c r="H841" s="82">
        <v>0</v>
      </c>
      <c r="I841" s="82">
        <v>0</v>
      </c>
    </row>
    <row r="842" spans="1:9" x14ac:dyDescent="0.25">
      <c r="A842" s="77"/>
      <c r="B842" s="77"/>
      <c r="C842" s="77"/>
      <c r="D842" s="77"/>
      <c r="E842" s="90">
        <v>44237</v>
      </c>
      <c r="F842" s="90">
        <v>44249</v>
      </c>
      <c r="G842" s="82">
        <v>821.26</v>
      </c>
      <c r="H842" s="82">
        <v>0</v>
      </c>
      <c r="I842" s="82">
        <v>821.26</v>
      </c>
    </row>
    <row r="843" spans="1:9" x14ac:dyDescent="0.25">
      <c r="A843" s="77"/>
      <c r="B843" s="77"/>
      <c r="C843" s="77"/>
      <c r="D843" s="77"/>
      <c r="E843" s="77"/>
      <c r="F843" s="90">
        <v>44279</v>
      </c>
      <c r="G843" s="82">
        <v>684.37</v>
      </c>
      <c r="H843" s="82">
        <v>0</v>
      </c>
      <c r="I843" s="82">
        <v>684.37</v>
      </c>
    </row>
    <row r="844" spans="1:9" x14ac:dyDescent="0.25">
      <c r="A844" s="77"/>
      <c r="B844" s="77"/>
      <c r="C844" s="77"/>
      <c r="D844" s="77"/>
      <c r="E844" s="77"/>
      <c r="F844" s="90">
        <v>44342</v>
      </c>
      <c r="G844" s="82">
        <v>547.5</v>
      </c>
      <c r="H844" s="82">
        <v>0</v>
      </c>
      <c r="I844" s="82">
        <v>547.5</v>
      </c>
    </row>
    <row r="845" spans="1:9" x14ac:dyDescent="0.25">
      <c r="A845" s="77"/>
      <c r="B845" s="77"/>
      <c r="C845" s="77"/>
      <c r="D845" s="77"/>
      <c r="E845" s="77"/>
      <c r="F845" s="90">
        <v>44370</v>
      </c>
      <c r="G845" s="82">
        <v>684.39</v>
      </c>
      <c r="H845" s="82">
        <v>0</v>
      </c>
      <c r="I845" s="82">
        <v>684.39</v>
      </c>
    </row>
    <row r="846" spans="1:9" x14ac:dyDescent="0.25">
      <c r="A846" s="77"/>
      <c r="B846" s="77"/>
      <c r="C846" s="77"/>
      <c r="D846" s="77"/>
      <c r="E846" s="77"/>
      <c r="F846" s="90">
        <v>44377</v>
      </c>
      <c r="G846" s="82">
        <v>136.87</v>
      </c>
      <c r="H846" s="82">
        <v>0</v>
      </c>
      <c r="I846" s="82">
        <v>136.87</v>
      </c>
    </row>
    <row r="847" spans="1:9" x14ac:dyDescent="0.25">
      <c r="A847" s="77"/>
      <c r="B847" s="77"/>
      <c r="C847" s="77"/>
      <c r="D847" s="77"/>
      <c r="E847" s="77"/>
      <c r="F847" s="90">
        <v>44448</v>
      </c>
      <c r="G847" s="82">
        <v>684.39</v>
      </c>
      <c r="H847" s="82">
        <v>0</v>
      </c>
      <c r="I847" s="82">
        <v>684.39</v>
      </c>
    </row>
    <row r="848" spans="1:9" x14ac:dyDescent="0.25">
      <c r="A848" s="77"/>
      <c r="B848" s="77"/>
      <c r="C848" s="77" t="s">
        <v>591</v>
      </c>
      <c r="D848" s="77" t="s">
        <v>1231</v>
      </c>
      <c r="E848" s="90">
        <v>43936</v>
      </c>
      <c r="F848" s="90">
        <v>43985</v>
      </c>
      <c r="G848" s="82">
        <v>2530</v>
      </c>
      <c r="H848" s="82">
        <v>0</v>
      </c>
      <c r="I848" s="82">
        <v>2530</v>
      </c>
    </row>
    <row r="849" spans="1:9" x14ac:dyDescent="0.25">
      <c r="A849" s="77"/>
      <c r="B849" s="77"/>
      <c r="C849" s="77"/>
      <c r="D849" s="77" t="s">
        <v>1232</v>
      </c>
      <c r="E849" s="90">
        <v>44018</v>
      </c>
      <c r="F849" s="90">
        <v>44117</v>
      </c>
      <c r="G849" s="82">
        <v>3975</v>
      </c>
      <c r="H849" s="82">
        <v>0</v>
      </c>
      <c r="I849" s="82">
        <v>3975</v>
      </c>
    </row>
    <row r="850" spans="1:9" x14ac:dyDescent="0.25">
      <c r="A850" s="77"/>
      <c r="B850" s="77"/>
      <c r="C850" s="77"/>
      <c r="D850" s="77"/>
      <c r="E850" s="77"/>
      <c r="F850" s="90">
        <v>44942</v>
      </c>
      <c r="G850" s="82">
        <v>0</v>
      </c>
      <c r="H850" s="82">
        <v>4125</v>
      </c>
      <c r="I850" s="82">
        <v>4125</v>
      </c>
    </row>
    <row r="851" spans="1:9" x14ac:dyDescent="0.25">
      <c r="A851" s="77"/>
      <c r="B851" s="77"/>
      <c r="C851" s="77" t="s">
        <v>892</v>
      </c>
      <c r="D851" s="77" t="s">
        <v>318</v>
      </c>
      <c r="E851" s="77"/>
      <c r="F851" s="77"/>
      <c r="G851" s="82">
        <v>2066496.0599999998</v>
      </c>
      <c r="H851" s="82">
        <v>123503.94000000018</v>
      </c>
      <c r="I851" s="82">
        <v>2190000</v>
      </c>
    </row>
    <row r="852" spans="1:9" x14ac:dyDescent="0.25">
      <c r="A852" s="77"/>
      <c r="B852" s="77"/>
      <c r="C852" s="77" t="s">
        <v>1456</v>
      </c>
      <c r="D852" s="77" t="s">
        <v>1454</v>
      </c>
      <c r="E852" s="90">
        <v>44165</v>
      </c>
      <c r="F852" s="90">
        <v>44237</v>
      </c>
      <c r="G852" s="82">
        <v>1023.66</v>
      </c>
      <c r="H852" s="82">
        <v>0</v>
      </c>
      <c r="I852" s="82">
        <v>1023.66</v>
      </c>
    </row>
    <row r="853" spans="1:9" x14ac:dyDescent="0.25">
      <c r="A853" s="77"/>
      <c r="B853" s="77"/>
      <c r="C853" s="77" t="s">
        <v>399</v>
      </c>
      <c r="D853" s="77" t="s">
        <v>351</v>
      </c>
      <c r="E853" s="90">
        <v>43298</v>
      </c>
      <c r="F853" s="90">
        <v>43384</v>
      </c>
      <c r="G853" s="82">
        <v>3699.66</v>
      </c>
      <c r="H853" s="82">
        <v>0</v>
      </c>
      <c r="I853" s="82">
        <v>3699.66</v>
      </c>
    </row>
    <row r="854" spans="1:9" x14ac:dyDescent="0.25">
      <c r="A854" s="77"/>
      <c r="B854" s="77"/>
      <c r="C854" s="77"/>
      <c r="D854" s="77"/>
      <c r="E854" s="77"/>
      <c r="F854" s="90">
        <v>43493</v>
      </c>
      <c r="G854" s="82">
        <v>4962</v>
      </c>
      <c r="H854" s="82">
        <v>0</v>
      </c>
      <c r="I854" s="82">
        <v>4962</v>
      </c>
    </row>
    <row r="855" spans="1:9" x14ac:dyDescent="0.25">
      <c r="A855" s="77"/>
      <c r="B855" s="77"/>
      <c r="C855" s="77"/>
      <c r="D855" s="77"/>
      <c r="E855" s="77"/>
      <c r="F855" s="90">
        <v>43713</v>
      </c>
      <c r="G855" s="82">
        <v>21272.98</v>
      </c>
      <c r="H855" s="82">
        <v>0</v>
      </c>
      <c r="I855" s="82">
        <v>21272.98</v>
      </c>
    </row>
    <row r="856" spans="1:9" x14ac:dyDescent="0.25">
      <c r="A856" s="77"/>
      <c r="B856" s="77"/>
      <c r="C856" s="77"/>
      <c r="D856" s="77"/>
      <c r="E856" s="77"/>
      <c r="F856" s="90">
        <v>43719</v>
      </c>
      <c r="G856" s="82">
        <v>30522.1</v>
      </c>
      <c r="H856" s="82">
        <v>0</v>
      </c>
      <c r="I856" s="82">
        <v>30522.1</v>
      </c>
    </row>
    <row r="857" spans="1:9" x14ac:dyDescent="0.25">
      <c r="A857" s="77"/>
      <c r="B857" s="77"/>
      <c r="C857" s="77"/>
      <c r="D857" s="77"/>
      <c r="E857" s="77"/>
      <c r="F857" s="90">
        <v>43986</v>
      </c>
      <c r="G857" s="82">
        <v>9249.1200000000008</v>
      </c>
      <c r="H857" s="82">
        <v>0</v>
      </c>
      <c r="I857" s="82">
        <v>9249.1200000000008</v>
      </c>
    </row>
    <row r="858" spans="1:9" x14ac:dyDescent="0.25">
      <c r="A858" s="77"/>
      <c r="B858" s="77"/>
      <c r="C858" s="77"/>
      <c r="D858" s="77"/>
      <c r="E858" s="77"/>
      <c r="F858" s="90">
        <v>44125</v>
      </c>
      <c r="G858" s="82">
        <v>19633.759999999998</v>
      </c>
      <c r="H858" s="82">
        <v>0</v>
      </c>
      <c r="I858" s="82">
        <v>19633.759999999998</v>
      </c>
    </row>
    <row r="859" spans="1:9" x14ac:dyDescent="0.25">
      <c r="A859" s="77"/>
      <c r="B859" s="77"/>
      <c r="C859" s="77"/>
      <c r="D859" s="77"/>
      <c r="E859" s="77"/>
      <c r="F859" s="90">
        <v>44305</v>
      </c>
      <c r="G859" s="82">
        <v>4624.55</v>
      </c>
      <c r="H859" s="82">
        <v>0</v>
      </c>
      <c r="I859" s="82">
        <v>4624.55</v>
      </c>
    </row>
    <row r="860" spans="1:9" x14ac:dyDescent="0.25">
      <c r="A860" s="77"/>
      <c r="B860" s="77"/>
      <c r="C860" s="77"/>
      <c r="D860" s="77"/>
      <c r="E860" s="77"/>
      <c r="F860" s="90">
        <v>44550</v>
      </c>
      <c r="G860" s="82">
        <v>4624.55</v>
      </c>
      <c r="H860" s="82">
        <v>0</v>
      </c>
      <c r="I860" s="82">
        <v>4624.55</v>
      </c>
    </row>
    <row r="861" spans="1:9" x14ac:dyDescent="0.25">
      <c r="A861" s="77"/>
      <c r="B861" s="77"/>
      <c r="C861" s="77"/>
      <c r="D861" s="77"/>
      <c r="E861" s="90">
        <v>43962</v>
      </c>
      <c r="F861" s="90">
        <v>44125</v>
      </c>
      <c r="G861" s="82">
        <v>11306</v>
      </c>
      <c r="H861" s="82">
        <v>0</v>
      </c>
      <c r="I861" s="82">
        <v>11306</v>
      </c>
    </row>
    <row r="862" spans="1:9" x14ac:dyDescent="0.25">
      <c r="A862" s="77"/>
      <c r="B862" s="77"/>
      <c r="C862" s="77" t="s">
        <v>468</v>
      </c>
      <c r="D862" s="77" t="s">
        <v>469</v>
      </c>
      <c r="E862" s="90">
        <v>43950</v>
      </c>
      <c r="F862" s="90">
        <v>44001</v>
      </c>
      <c r="G862" s="82">
        <v>4410</v>
      </c>
      <c r="H862" s="82">
        <v>0</v>
      </c>
      <c r="I862" s="82">
        <v>4410</v>
      </c>
    </row>
    <row r="863" spans="1:9" x14ac:dyDescent="0.25">
      <c r="A863" s="77"/>
      <c r="B863" s="77"/>
      <c r="C863" s="77"/>
      <c r="D863" s="77"/>
      <c r="E863" s="77"/>
      <c r="F863" s="90">
        <v>44062</v>
      </c>
      <c r="G863" s="82">
        <v>3360</v>
      </c>
      <c r="H863" s="82">
        <v>0</v>
      </c>
      <c r="I863" s="82">
        <v>3360</v>
      </c>
    </row>
    <row r="864" spans="1:9" x14ac:dyDescent="0.25">
      <c r="A864" s="77"/>
      <c r="B864" s="77"/>
      <c r="C864" s="77"/>
      <c r="D864" s="77"/>
      <c r="E864" s="77"/>
      <c r="F864" s="90">
        <v>44118</v>
      </c>
      <c r="G864" s="82">
        <v>2940</v>
      </c>
      <c r="H864" s="82">
        <v>0</v>
      </c>
      <c r="I864" s="82">
        <v>2940</v>
      </c>
    </row>
    <row r="865" spans="1:9" x14ac:dyDescent="0.25">
      <c r="A865" s="77"/>
      <c r="B865" s="77"/>
      <c r="C865" s="77"/>
      <c r="D865" s="77"/>
      <c r="E865" s="77"/>
      <c r="F865" s="90">
        <v>44125</v>
      </c>
      <c r="G865" s="82">
        <v>2940</v>
      </c>
      <c r="H865" s="82">
        <v>0</v>
      </c>
      <c r="I865" s="82">
        <v>2940</v>
      </c>
    </row>
    <row r="866" spans="1:9" x14ac:dyDescent="0.25">
      <c r="A866" s="77"/>
      <c r="B866" s="77"/>
      <c r="C866" s="77"/>
      <c r="D866" s="77"/>
      <c r="E866" s="77"/>
      <c r="F866" s="90">
        <v>44232</v>
      </c>
      <c r="G866" s="82">
        <v>6160</v>
      </c>
      <c r="H866" s="82">
        <v>0</v>
      </c>
      <c r="I866" s="82">
        <v>6160</v>
      </c>
    </row>
    <row r="867" spans="1:9" x14ac:dyDescent="0.25">
      <c r="A867" s="77"/>
      <c r="B867" s="77"/>
      <c r="C867" s="77"/>
      <c r="D867" s="77"/>
      <c r="E867" s="77"/>
      <c r="F867" s="90">
        <v>44279</v>
      </c>
      <c r="G867" s="82">
        <v>4270</v>
      </c>
      <c r="H867" s="82">
        <v>0</v>
      </c>
      <c r="I867" s="82">
        <v>4270</v>
      </c>
    </row>
    <row r="868" spans="1:9" x14ac:dyDescent="0.25">
      <c r="A868" s="77"/>
      <c r="B868" s="77"/>
      <c r="C868" s="77"/>
      <c r="D868" s="77"/>
      <c r="E868" s="77"/>
      <c r="F868" s="90">
        <v>44305</v>
      </c>
      <c r="G868" s="82">
        <v>5320</v>
      </c>
      <c r="H868" s="82">
        <v>0</v>
      </c>
      <c r="I868" s="82">
        <v>5320</v>
      </c>
    </row>
    <row r="869" spans="1:9" x14ac:dyDescent="0.25">
      <c r="A869" s="77"/>
      <c r="B869" s="77"/>
      <c r="C869" s="77"/>
      <c r="D869" s="77"/>
      <c r="E869" s="77"/>
      <c r="F869" s="90">
        <v>44306</v>
      </c>
      <c r="G869" s="82">
        <v>3220</v>
      </c>
      <c r="H869" s="82">
        <v>0</v>
      </c>
      <c r="I869" s="82">
        <v>3220</v>
      </c>
    </row>
    <row r="870" spans="1:9" x14ac:dyDescent="0.25">
      <c r="A870" s="77"/>
      <c r="B870" s="77"/>
      <c r="C870" s="77"/>
      <c r="D870" s="77"/>
      <c r="E870" s="77"/>
      <c r="F870" s="90">
        <v>45138</v>
      </c>
      <c r="G870" s="82">
        <v>0</v>
      </c>
      <c r="H870" s="82">
        <v>2100</v>
      </c>
      <c r="I870" s="82">
        <v>2100</v>
      </c>
    </row>
    <row r="871" spans="1:9" x14ac:dyDescent="0.25">
      <c r="A871" s="77"/>
      <c r="B871" s="77"/>
      <c r="C871" s="77" t="s">
        <v>321</v>
      </c>
      <c r="D871" s="77" t="s">
        <v>318</v>
      </c>
      <c r="E871" s="77"/>
      <c r="F871" s="77"/>
      <c r="G871" s="82">
        <v>32632.230000000003</v>
      </c>
      <c r="H871" s="82">
        <v>-2.9558577807620168E-12</v>
      </c>
      <c r="I871" s="82">
        <v>32632.23</v>
      </c>
    </row>
    <row r="872" spans="1:9" x14ac:dyDescent="0.25">
      <c r="A872" s="77"/>
      <c r="B872" s="77"/>
      <c r="C872" s="77" t="s">
        <v>564</v>
      </c>
      <c r="D872" s="77" t="s">
        <v>318</v>
      </c>
      <c r="E872" s="77"/>
      <c r="F872" s="77"/>
      <c r="G872" s="82">
        <v>4725</v>
      </c>
      <c r="H872" s="82">
        <v>0</v>
      </c>
      <c r="I872" s="82">
        <v>4725</v>
      </c>
    </row>
    <row r="873" spans="1:9" x14ac:dyDescent="0.25">
      <c r="A873" s="77"/>
      <c r="B873" s="77" t="s">
        <v>441</v>
      </c>
      <c r="C873" s="77" t="s">
        <v>442</v>
      </c>
      <c r="D873" s="77" t="s">
        <v>318</v>
      </c>
      <c r="E873" s="77"/>
      <c r="F873" s="77"/>
      <c r="G873" s="82">
        <v>294258.7</v>
      </c>
      <c r="H873" s="82">
        <v>15487.299999999988</v>
      </c>
      <c r="I873" s="82">
        <v>309746</v>
      </c>
    </row>
    <row r="874" spans="1:9" x14ac:dyDescent="0.25">
      <c r="A874" s="77"/>
      <c r="B874" s="77" t="s">
        <v>1043</v>
      </c>
      <c r="C874" s="77" t="s">
        <v>418</v>
      </c>
      <c r="D874" s="77" t="s">
        <v>3138</v>
      </c>
      <c r="E874" s="90">
        <v>43865</v>
      </c>
      <c r="F874" s="90">
        <v>43874</v>
      </c>
      <c r="G874" s="82">
        <v>1050</v>
      </c>
      <c r="H874" s="82">
        <v>0</v>
      </c>
      <c r="I874" s="82">
        <v>1050</v>
      </c>
    </row>
    <row r="875" spans="1:9" x14ac:dyDescent="0.25">
      <c r="A875" s="77"/>
      <c r="B875" s="77" t="s">
        <v>316</v>
      </c>
      <c r="C875" s="77" t="s">
        <v>395</v>
      </c>
      <c r="D875" s="77" t="s">
        <v>351</v>
      </c>
      <c r="E875" s="90">
        <v>43282</v>
      </c>
      <c r="F875" s="90">
        <v>44279</v>
      </c>
      <c r="G875" s="82">
        <v>7125</v>
      </c>
      <c r="H875" s="82">
        <v>0</v>
      </c>
      <c r="I875" s="82">
        <v>7125</v>
      </c>
    </row>
    <row r="876" spans="1:9" x14ac:dyDescent="0.25">
      <c r="A876" s="77"/>
      <c r="B876" s="77"/>
      <c r="C876" s="77"/>
      <c r="D876" s="77"/>
      <c r="E876" s="77"/>
      <c r="F876" s="90">
        <v>44342</v>
      </c>
      <c r="G876" s="82">
        <v>2375</v>
      </c>
      <c r="H876" s="82">
        <v>0</v>
      </c>
      <c r="I876" s="82">
        <v>2375</v>
      </c>
    </row>
    <row r="877" spans="1:9" x14ac:dyDescent="0.25">
      <c r="A877" s="77"/>
      <c r="B877" s="77"/>
      <c r="C877" s="77"/>
      <c r="D877" s="77"/>
      <c r="E877" s="77"/>
      <c r="F877" s="90">
        <v>44448</v>
      </c>
      <c r="G877" s="82">
        <v>1425</v>
      </c>
      <c r="H877" s="82">
        <v>0</v>
      </c>
      <c r="I877" s="82">
        <v>1425</v>
      </c>
    </row>
    <row r="878" spans="1:9" x14ac:dyDescent="0.25">
      <c r="A878" s="77"/>
      <c r="B878" s="77"/>
      <c r="C878" s="77"/>
      <c r="D878" s="77"/>
      <c r="E878" s="77"/>
      <c r="F878" s="90">
        <v>44615</v>
      </c>
      <c r="G878" s="82">
        <v>950</v>
      </c>
      <c r="H878" s="82">
        <v>0</v>
      </c>
      <c r="I878" s="82">
        <v>950</v>
      </c>
    </row>
    <row r="879" spans="1:9" x14ac:dyDescent="0.25">
      <c r="A879" s="77"/>
      <c r="B879" s="77"/>
      <c r="C879" s="77" t="s">
        <v>468</v>
      </c>
      <c r="D879" s="77" t="s">
        <v>469</v>
      </c>
      <c r="E879" s="90">
        <v>44180</v>
      </c>
      <c r="F879" s="90">
        <v>44236</v>
      </c>
      <c r="G879" s="82">
        <v>9180</v>
      </c>
      <c r="H879" s="82">
        <v>0</v>
      </c>
      <c r="I879" s="82">
        <v>9180</v>
      </c>
    </row>
    <row r="880" spans="1:9" x14ac:dyDescent="0.25">
      <c r="A880" s="77"/>
      <c r="B880" s="77"/>
      <c r="C880" s="77"/>
      <c r="D880" s="77"/>
      <c r="E880" s="77"/>
      <c r="F880" s="90">
        <v>44448</v>
      </c>
      <c r="G880" s="82">
        <v>500</v>
      </c>
      <c r="H880" s="82">
        <v>0</v>
      </c>
      <c r="I880" s="82">
        <v>500</v>
      </c>
    </row>
    <row r="881" spans="1:9" x14ac:dyDescent="0.25">
      <c r="A881" s="77"/>
      <c r="B881" s="77"/>
      <c r="C881" s="77"/>
      <c r="D881" s="77"/>
      <c r="E881" s="77"/>
      <c r="F881" s="90">
        <v>44452</v>
      </c>
      <c r="G881" s="82">
        <v>2570</v>
      </c>
      <c r="H881" s="82">
        <v>0</v>
      </c>
      <c r="I881" s="82">
        <v>2570</v>
      </c>
    </row>
    <row r="882" spans="1:9" x14ac:dyDescent="0.25">
      <c r="A882" s="77"/>
      <c r="B882" s="77"/>
      <c r="C882" s="77" t="s">
        <v>321</v>
      </c>
      <c r="D882" s="77" t="s">
        <v>318</v>
      </c>
      <c r="E882" s="77"/>
      <c r="F882" s="77"/>
      <c r="G882" s="82">
        <v>111843.34</v>
      </c>
      <c r="H882" s="82">
        <v>7591.7400000000052</v>
      </c>
      <c r="I882" s="82">
        <v>119435.08</v>
      </c>
    </row>
    <row r="883" spans="1:9" x14ac:dyDescent="0.25">
      <c r="A883" s="77" t="s">
        <v>1426</v>
      </c>
      <c r="B883" s="77"/>
      <c r="C883" s="77"/>
      <c r="D883" s="77"/>
      <c r="E883" s="77"/>
      <c r="F883" s="77"/>
      <c r="G883" s="82">
        <v>3697462.2699999996</v>
      </c>
      <c r="H883" s="82">
        <v>191778.79000000015</v>
      </c>
      <c r="I883" s="82">
        <v>3889241.06</v>
      </c>
    </row>
    <row r="884" spans="1:9" x14ac:dyDescent="0.25">
      <c r="A884" s="77" t="s">
        <v>237</v>
      </c>
      <c r="B884" s="77" t="s">
        <v>4</v>
      </c>
      <c r="C884" s="77" t="s">
        <v>5</v>
      </c>
      <c r="D884" s="77" t="s">
        <v>1287</v>
      </c>
      <c r="E884" s="90">
        <v>43647</v>
      </c>
      <c r="F884" s="90">
        <v>43731</v>
      </c>
      <c r="G884" s="82">
        <v>1300.32</v>
      </c>
      <c r="H884" s="82">
        <v>0</v>
      </c>
      <c r="I884" s="82">
        <v>1300.32</v>
      </c>
    </row>
    <row r="885" spans="1:9" x14ac:dyDescent="0.25">
      <c r="A885" s="77"/>
      <c r="B885" s="77"/>
      <c r="C885" s="77"/>
      <c r="D885" s="77"/>
      <c r="E885" s="77"/>
      <c r="F885" s="90">
        <v>43753</v>
      </c>
      <c r="G885" s="82">
        <v>20805.18</v>
      </c>
      <c r="H885" s="82">
        <v>0</v>
      </c>
      <c r="I885" s="82">
        <v>20805.18</v>
      </c>
    </row>
    <row r="886" spans="1:9" x14ac:dyDescent="0.25">
      <c r="A886" s="77"/>
      <c r="B886" s="77"/>
      <c r="C886" s="77"/>
      <c r="D886" s="77" t="s">
        <v>1288</v>
      </c>
      <c r="E886" s="90">
        <v>43647</v>
      </c>
      <c r="F886" s="90">
        <v>43748</v>
      </c>
      <c r="G886" s="82">
        <v>27499.7</v>
      </c>
      <c r="H886" s="82">
        <v>0</v>
      </c>
      <c r="I886" s="82">
        <v>27499.7</v>
      </c>
    </row>
    <row r="887" spans="1:9" x14ac:dyDescent="0.25">
      <c r="A887" s="77"/>
      <c r="B887" s="77"/>
      <c r="C887" s="77"/>
      <c r="D887" s="77"/>
      <c r="E887" s="77"/>
      <c r="F887" s="90">
        <v>43760</v>
      </c>
      <c r="G887" s="82">
        <v>281759.15000000002</v>
      </c>
      <c r="H887" s="82">
        <v>0</v>
      </c>
      <c r="I887" s="82">
        <v>281759.15000000002</v>
      </c>
    </row>
    <row r="888" spans="1:9" x14ac:dyDescent="0.25">
      <c r="A888" s="77"/>
      <c r="B888" s="77"/>
      <c r="C888" s="77" t="s">
        <v>284</v>
      </c>
      <c r="D888" s="77" t="s">
        <v>285</v>
      </c>
      <c r="E888" s="90">
        <v>43748</v>
      </c>
      <c r="F888" s="90">
        <v>43839</v>
      </c>
      <c r="G888" s="82">
        <v>7376.25</v>
      </c>
      <c r="H888" s="82">
        <v>0</v>
      </c>
      <c r="I888" s="82">
        <v>7376.25</v>
      </c>
    </row>
    <row r="889" spans="1:9" x14ac:dyDescent="0.25">
      <c r="A889" s="77"/>
      <c r="B889" s="77"/>
      <c r="C889" s="77"/>
      <c r="D889" s="77"/>
      <c r="E889" s="77"/>
      <c r="F889" s="90">
        <v>43844</v>
      </c>
      <c r="G889" s="82">
        <v>11395</v>
      </c>
      <c r="H889" s="82">
        <v>0</v>
      </c>
      <c r="I889" s="82">
        <v>11395</v>
      </c>
    </row>
    <row r="890" spans="1:9" x14ac:dyDescent="0.25">
      <c r="A890" s="77"/>
      <c r="B890" s="77"/>
      <c r="C890" s="77"/>
      <c r="D890" s="77"/>
      <c r="E890" s="77"/>
      <c r="F890" s="90">
        <v>43922</v>
      </c>
      <c r="G890" s="82">
        <v>17477.5</v>
      </c>
      <c r="H890" s="82">
        <v>0</v>
      </c>
      <c r="I890" s="82">
        <v>17477.5</v>
      </c>
    </row>
    <row r="891" spans="1:9" x14ac:dyDescent="0.25">
      <c r="A891" s="77"/>
      <c r="B891" s="77"/>
      <c r="C891" s="77"/>
      <c r="D891" s="77"/>
      <c r="E891" s="77"/>
      <c r="F891" s="90">
        <v>43936</v>
      </c>
      <c r="G891" s="82">
        <v>7480</v>
      </c>
      <c r="H891" s="82">
        <v>0</v>
      </c>
      <c r="I891" s="82">
        <v>7480</v>
      </c>
    </row>
    <row r="892" spans="1:9" x14ac:dyDescent="0.25">
      <c r="A892" s="77"/>
      <c r="B892" s="77"/>
      <c r="C892" s="77"/>
      <c r="D892" s="77"/>
      <c r="E892" s="77"/>
      <c r="F892" s="90">
        <v>43979</v>
      </c>
      <c r="G892" s="82">
        <v>9737.5</v>
      </c>
      <c r="H892" s="82">
        <v>0</v>
      </c>
      <c r="I892" s="82">
        <v>9737.5</v>
      </c>
    </row>
    <row r="893" spans="1:9" x14ac:dyDescent="0.25">
      <c r="A893" s="77"/>
      <c r="B893" s="77"/>
      <c r="C893" s="77"/>
      <c r="D893" s="77"/>
      <c r="E893" s="77"/>
      <c r="F893" s="90">
        <v>43999</v>
      </c>
      <c r="G893" s="82">
        <v>8587.5</v>
      </c>
      <c r="H893" s="82">
        <v>0</v>
      </c>
      <c r="I893" s="82">
        <v>8587.5</v>
      </c>
    </row>
    <row r="894" spans="1:9" x14ac:dyDescent="0.25">
      <c r="A894" s="77"/>
      <c r="B894" s="77"/>
      <c r="C894" s="77"/>
      <c r="D894" s="77"/>
      <c r="E894" s="77"/>
      <c r="F894" s="90">
        <v>44039</v>
      </c>
      <c r="G894" s="82">
        <v>6685</v>
      </c>
      <c r="H894" s="82">
        <v>0</v>
      </c>
      <c r="I894" s="82">
        <v>6685</v>
      </c>
    </row>
    <row r="895" spans="1:9" x14ac:dyDescent="0.25">
      <c r="A895" s="77"/>
      <c r="B895" s="77"/>
      <c r="C895" s="77"/>
      <c r="D895" s="77"/>
      <c r="E895" s="77"/>
      <c r="F895" s="90">
        <v>44060</v>
      </c>
      <c r="G895" s="82">
        <v>10803.44</v>
      </c>
      <c r="H895" s="82">
        <v>0</v>
      </c>
      <c r="I895" s="82">
        <v>10803.44</v>
      </c>
    </row>
    <row r="896" spans="1:9" x14ac:dyDescent="0.25">
      <c r="A896" s="77"/>
      <c r="B896" s="77"/>
      <c r="C896" s="77"/>
      <c r="D896" s="77"/>
      <c r="E896" s="77"/>
      <c r="F896" s="90">
        <v>44117</v>
      </c>
      <c r="G896" s="82">
        <v>10204.459999999999</v>
      </c>
      <c r="H896" s="82">
        <v>0</v>
      </c>
      <c r="I896" s="82">
        <v>10204.459999999999</v>
      </c>
    </row>
    <row r="897" spans="1:9" x14ac:dyDescent="0.25">
      <c r="A897" s="77"/>
      <c r="B897" s="77"/>
      <c r="C897" s="77"/>
      <c r="D897" s="77"/>
      <c r="E897" s="77"/>
      <c r="F897" s="90">
        <v>44124</v>
      </c>
      <c r="G897" s="82">
        <v>9668.25</v>
      </c>
      <c r="H897" s="82">
        <v>0</v>
      </c>
      <c r="I897" s="82">
        <v>9668.25</v>
      </c>
    </row>
    <row r="898" spans="1:9" x14ac:dyDescent="0.25">
      <c r="A898" s="77"/>
      <c r="B898" s="77"/>
      <c r="C898" s="77"/>
      <c r="D898" s="77"/>
      <c r="E898" s="77"/>
      <c r="F898" s="90">
        <v>44183</v>
      </c>
      <c r="G898" s="82">
        <v>20086.239999999998</v>
      </c>
      <c r="H898" s="82">
        <v>0</v>
      </c>
      <c r="I898" s="82">
        <v>20086.239999999998</v>
      </c>
    </row>
    <row r="899" spans="1:9" x14ac:dyDescent="0.25">
      <c r="A899" s="77"/>
      <c r="B899" s="77"/>
      <c r="C899" s="77"/>
      <c r="D899" s="77"/>
      <c r="E899" s="77"/>
      <c r="F899" s="90">
        <v>44235</v>
      </c>
      <c r="G899" s="82">
        <v>9959.5499999999993</v>
      </c>
      <c r="H899" s="82">
        <v>0</v>
      </c>
      <c r="I899" s="82">
        <v>9959.5499999999993</v>
      </c>
    </row>
    <row r="900" spans="1:9" x14ac:dyDescent="0.25">
      <c r="A900" s="77"/>
      <c r="B900" s="77"/>
      <c r="C900" s="77"/>
      <c r="D900" s="77"/>
      <c r="E900" s="77"/>
      <c r="F900" s="90">
        <v>44291</v>
      </c>
      <c r="G900" s="82">
        <v>7326.23</v>
      </c>
      <c r="H900" s="82">
        <v>0</v>
      </c>
      <c r="I900" s="82">
        <v>7326.23</v>
      </c>
    </row>
    <row r="901" spans="1:9" x14ac:dyDescent="0.25">
      <c r="A901" s="77"/>
      <c r="B901" s="77"/>
      <c r="C901" s="77"/>
      <c r="D901" s="77"/>
      <c r="E901" s="77"/>
      <c r="F901" s="90">
        <v>44302</v>
      </c>
      <c r="G901" s="82">
        <v>6204</v>
      </c>
      <c r="H901" s="82">
        <v>0</v>
      </c>
      <c r="I901" s="82">
        <v>6204</v>
      </c>
    </row>
    <row r="902" spans="1:9" x14ac:dyDescent="0.25">
      <c r="A902" s="77"/>
      <c r="B902" s="77"/>
      <c r="C902" s="77"/>
      <c r="D902" s="77"/>
      <c r="E902" s="77"/>
      <c r="F902" s="90">
        <v>44341</v>
      </c>
      <c r="G902" s="82">
        <v>10467.790000000001</v>
      </c>
      <c r="H902" s="82">
        <v>0</v>
      </c>
      <c r="I902" s="82">
        <v>10467.790000000001</v>
      </c>
    </row>
    <row r="903" spans="1:9" x14ac:dyDescent="0.25">
      <c r="A903" s="77"/>
      <c r="B903" s="77"/>
      <c r="C903" s="77"/>
      <c r="D903" s="77"/>
      <c r="E903" s="77"/>
      <c r="F903" s="90">
        <v>44369</v>
      </c>
      <c r="G903" s="82">
        <v>5920</v>
      </c>
      <c r="H903" s="82">
        <v>0</v>
      </c>
      <c r="I903" s="82">
        <v>5920</v>
      </c>
    </row>
    <row r="904" spans="1:9" x14ac:dyDescent="0.25">
      <c r="A904" s="77"/>
      <c r="B904" s="77"/>
      <c r="C904" s="77"/>
      <c r="D904" s="77"/>
      <c r="E904" s="77"/>
      <c r="F904" s="90">
        <v>44447</v>
      </c>
      <c r="G904" s="82">
        <v>21440</v>
      </c>
      <c r="H904" s="82">
        <v>0</v>
      </c>
      <c r="I904" s="82">
        <v>21440</v>
      </c>
    </row>
    <row r="905" spans="1:9" x14ac:dyDescent="0.25">
      <c r="A905" s="77"/>
      <c r="B905" s="77"/>
      <c r="C905" s="77"/>
      <c r="D905" s="77"/>
      <c r="E905" s="77"/>
      <c r="F905" s="90">
        <v>44448</v>
      </c>
      <c r="G905" s="82">
        <v>9760</v>
      </c>
      <c r="H905" s="82">
        <v>0</v>
      </c>
      <c r="I905" s="82">
        <v>9760</v>
      </c>
    </row>
    <row r="906" spans="1:9" x14ac:dyDescent="0.25">
      <c r="A906" s="77"/>
      <c r="B906" s="77"/>
      <c r="C906" s="77"/>
      <c r="D906" s="77"/>
      <c r="E906" s="77"/>
      <c r="F906" s="90">
        <v>44844</v>
      </c>
      <c r="G906" s="82">
        <v>0</v>
      </c>
      <c r="H906" s="82">
        <v>-10125.710000000021</v>
      </c>
      <c r="I906" s="82">
        <v>-10125.710000000021</v>
      </c>
    </row>
    <row r="907" spans="1:9" x14ac:dyDescent="0.25">
      <c r="A907" s="77"/>
      <c r="B907" s="77"/>
      <c r="C907" s="77" t="s">
        <v>418</v>
      </c>
      <c r="D907" s="77" t="s">
        <v>3138</v>
      </c>
      <c r="E907" s="90">
        <v>44208</v>
      </c>
      <c r="F907" s="90">
        <v>44216</v>
      </c>
      <c r="G907" s="82">
        <v>28270.82</v>
      </c>
      <c r="H907" s="82">
        <v>0</v>
      </c>
      <c r="I907" s="82">
        <v>28270.82</v>
      </c>
    </row>
    <row r="908" spans="1:9" x14ac:dyDescent="0.25">
      <c r="A908" s="77"/>
      <c r="B908" s="77"/>
      <c r="C908" s="77" t="s">
        <v>354</v>
      </c>
      <c r="D908" s="77" t="s">
        <v>351</v>
      </c>
      <c r="E908" s="90">
        <v>43344</v>
      </c>
      <c r="F908" s="90">
        <v>43392</v>
      </c>
      <c r="G908" s="82">
        <v>2312.3000000000002</v>
      </c>
      <c r="H908" s="82">
        <v>0</v>
      </c>
      <c r="I908" s="82">
        <v>2312.3000000000002</v>
      </c>
    </row>
    <row r="909" spans="1:9" x14ac:dyDescent="0.25">
      <c r="A909" s="77"/>
      <c r="B909" s="77"/>
      <c r="C909" s="77"/>
      <c r="D909" s="77"/>
      <c r="E909" s="77"/>
      <c r="F909" s="90">
        <v>43724</v>
      </c>
      <c r="G909" s="82">
        <v>12717.65</v>
      </c>
      <c r="H909" s="82">
        <v>0</v>
      </c>
      <c r="I909" s="82">
        <v>12717.65</v>
      </c>
    </row>
    <row r="910" spans="1:9" x14ac:dyDescent="0.25">
      <c r="A910" s="77"/>
      <c r="B910" s="77"/>
      <c r="C910" s="77"/>
      <c r="D910" s="77"/>
      <c r="E910" s="77"/>
      <c r="F910" s="90">
        <v>43874</v>
      </c>
      <c r="G910" s="82">
        <v>16186.1</v>
      </c>
      <c r="H910" s="82">
        <v>0</v>
      </c>
      <c r="I910" s="82">
        <v>16186.1</v>
      </c>
    </row>
    <row r="911" spans="1:9" x14ac:dyDescent="0.25">
      <c r="A911" s="77"/>
      <c r="B911" s="77"/>
      <c r="C911" s="77"/>
      <c r="D911" s="77"/>
      <c r="E911" s="77"/>
      <c r="F911" s="90">
        <v>43986</v>
      </c>
      <c r="G911" s="82">
        <v>19076.48</v>
      </c>
      <c r="H911" s="82">
        <v>0</v>
      </c>
      <c r="I911" s="82">
        <v>19076.48</v>
      </c>
    </row>
    <row r="912" spans="1:9" x14ac:dyDescent="0.25">
      <c r="A912" s="77"/>
      <c r="B912" s="77"/>
      <c r="C912" s="77"/>
      <c r="D912" s="77"/>
      <c r="E912" s="77"/>
      <c r="F912" s="90">
        <v>44084</v>
      </c>
      <c r="G912" s="82">
        <v>11738</v>
      </c>
      <c r="H912" s="82">
        <v>0</v>
      </c>
      <c r="I912" s="82">
        <v>11738</v>
      </c>
    </row>
    <row r="913" spans="1:9" x14ac:dyDescent="0.25">
      <c r="A913" s="77"/>
      <c r="B913" s="77"/>
      <c r="C913" s="77"/>
      <c r="D913" s="77"/>
      <c r="E913" s="77"/>
      <c r="F913" s="90">
        <v>44323</v>
      </c>
      <c r="G913" s="82">
        <v>19076.47</v>
      </c>
      <c r="H913" s="82">
        <v>0</v>
      </c>
      <c r="I913" s="82">
        <v>19076.47</v>
      </c>
    </row>
    <row r="914" spans="1:9" x14ac:dyDescent="0.25">
      <c r="A914" s="77"/>
      <c r="B914" s="77"/>
      <c r="C914" s="77"/>
      <c r="D914" s="77"/>
      <c r="E914" s="77"/>
      <c r="F914" s="90">
        <v>44370</v>
      </c>
      <c r="G914" s="82">
        <v>2890.38</v>
      </c>
      <c r="H914" s="82">
        <v>0</v>
      </c>
      <c r="I914" s="82">
        <v>2890.38</v>
      </c>
    </row>
    <row r="915" spans="1:9" x14ac:dyDescent="0.25">
      <c r="A915" s="77"/>
      <c r="B915" s="77"/>
      <c r="C915" s="77"/>
      <c r="D915" s="77"/>
      <c r="E915" s="77"/>
      <c r="F915" s="90">
        <v>44942</v>
      </c>
      <c r="G915" s="82">
        <v>0</v>
      </c>
      <c r="H915" s="82">
        <v>50750.509999999995</v>
      </c>
      <c r="I915" s="82">
        <v>50750.509999999995</v>
      </c>
    </row>
    <row r="916" spans="1:9" x14ac:dyDescent="0.25">
      <c r="A916" s="77"/>
      <c r="B916" s="77"/>
      <c r="C916" s="77"/>
      <c r="D916" s="77"/>
      <c r="E916" s="77"/>
      <c r="F916" s="90">
        <v>44550</v>
      </c>
      <c r="G916" s="82">
        <v>867.11</v>
      </c>
      <c r="H916" s="82">
        <v>0</v>
      </c>
      <c r="I916" s="82">
        <v>867.11</v>
      </c>
    </row>
    <row r="917" spans="1:9" x14ac:dyDescent="0.25">
      <c r="A917" s="77"/>
      <c r="B917" s="77"/>
      <c r="C917" s="77"/>
      <c r="D917" s="77"/>
      <c r="E917" s="90">
        <v>44050</v>
      </c>
      <c r="F917" s="90">
        <v>44084</v>
      </c>
      <c r="G917" s="82">
        <v>85965</v>
      </c>
      <c r="H917" s="82">
        <v>0</v>
      </c>
      <c r="I917" s="82">
        <v>85965</v>
      </c>
    </row>
    <row r="918" spans="1:9" x14ac:dyDescent="0.25">
      <c r="A918" s="77"/>
      <c r="B918" s="77"/>
      <c r="C918" s="77" t="s">
        <v>591</v>
      </c>
      <c r="D918" s="77" t="s">
        <v>1231</v>
      </c>
      <c r="E918" s="90">
        <v>43980</v>
      </c>
      <c r="F918" s="90">
        <v>44117</v>
      </c>
      <c r="G918" s="82">
        <v>2950</v>
      </c>
      <c r="H918" s="82">
        <v>0</v>
      </c>
      <c r="I918" s="82">
        <v>2950</v>
      </c>
    </row>
    <row r="919" spans="1:9" x14ac:dyDescent="0.25">
      <c r="A919" s="77"/>
      <c r="B919" s="77"/>
      <c r="C919" s="77" t="s">
        <v>1375</v>
      </c>
      <c r="D919" s="77" t="s">
        <v>1376</v>
      </c>
      <c r="E919" s="90">
        <v>44131</v>
      </c>
      <c r="F919" s="90">
        <v>44784</v>
      </c>
      <c r="G919" s="82">
        <v>3400</v>
      </c>
      <c r="H919" s="82">
        <v>0</v>
      </c>
      <c r="I919" s="82">
        <v>3400</v>
      </c>
    </row>
    <row r="920" spans="1:9" x14ac:dyDescent="0.25">
      <c r="A920" s="77"/>
      <c r="B920" s="77" t="s">
        <v>316</v>
      </c>
      <c r="C920" s="77" t="s">
        <v>1609</v>
      </c>
      <c r="D920" s="77" t="s">
        <v>3138</v>
      </c>
      <c r="E920" s="90">
        <v>44202</v>
      </c>
      <c r="F920" s="90">
        <v>44275</v>
      </c>
      <c r="G920" s="82">
        <v>645</v>
      </c>
      <c r="H920" s="82">
        <v>0</v>
      </c>
      <c r="I920" s="82">
        <v>645</v>
      </c>
    </row>
    <row r="921" spans="1:9" x14ac:dyDescent="0.25">
      <c r="A921" s="77"/>
      <c r="B921" s="77"/>
      <c r="C921" s="77" t="s">
        <v>395</v>
      </c>
      <c r="D921" s="77" t="s">
        <v>351</v>
      </c>
      <c r="E921" s="90">
        <v>43282</v>
      </c>
      <c r="F921" s="90">
        <v>44092</v>
      </c>
      <c r="G921" s="82">
        <v>7125</v>
      </c>
      <c r="H921" s="82">
        <v>0</v>
      </c>
      <c r="I921" s="82">
        <v>7125</v>
      </c>
    </row>
    <row r="922" spans="1:9" x14ac:dyDescent="0.25">
      <c r="A922" s="77"/>
      <c r="B922" s="77"/>
      <c r="C922" s="77"/>
      <c r="D922" s="77"/>
      <c r="E922" s="77"/>
      <c r="F922" s="90">
        <v>44232</v>
      </c>
      <c r="G922" s="82">
        <v>1425</v>
      </c>
      <c r="H922" s="82">
        <v>0</v>
      </c>
      <c r="I922" s="82">
        <v>1425</v>
      </c>
    </row>
    <row r="923" spans="1:9" x14ac:dyDescent="0.25">
      <c r="A923" s="77"/>
      <c r="B923" s="77"/>
      <c r="C923" s="77"/>
      <c r="D923" s="77"/>
      <c r="E923" s="77"/>
      <c r="F923" s="90">
        <v>44342</v>
      </c>
      <c r="G923" s="82">
        <v>950</v>
      </c>
      <c r="H923" s="82">
        <v>0</v>
      </c>
      <c r="I923" s="82">
        <v>950</v>
      </c>
    </row>
    <row r="924" spans="1:9" x14ac:dyDescent="0.25">
      <c r="A924" s="77"/>
      <c r="B924" s="77"/>
      <c r="C924" s="77" t="s">
        <v>468</v>
      </c>
      <c r="D924" s="77" t="s">
        <v>469</v>
      </c>
      <c r="E924" s="90">
        <v>43795</v>
      </c>
      <c r="F924" s="90">
        <v>43977</v>
      </c>
      <c r="G924" s="82">
        <v>6090</v>
      </c>
      <c r="H924" s="82">
        <v>0</v>
      </c>
      <c r="I924" s="82">
        <v>6090</v>
      </c>
    </row>
    <row r="925" spans="1:9" x14ac:dyDescent="0.25">
      <c r="A925" s="77"/>
      <c r="B925" s="77"/>
      <c r="C925" s="77"/>
      <c r="D925" s="77"/>
      <c r="E925" s="77"/>
      <c r="F925" s="90">
        <v>44001</v>
      </c>
      <c r="G925" s="82">
        <v>2035</v>
      </c>
      <c r="H925" s="82">
        <v>0</v>
      </c>
      <c r="I925" s="82">
        <v>2035</v>
      </c>
    </row>
    <row r="926" spans="1:9" x14ac:dyDescent="0.25">
      <c r="A926" s="77"/>
      <c r="B926" s="77"/>
      <c r="C926" s="77" t="s">
        <v>321</v>
      </c>
      <c r="D926" s="77" t="s">
        <v>318</v>
      </c>
      <c r="E926" s="77"/>
      <c r="F926" s="77"/>
      <c r="G926" s="82">
        <v>78546.010000000009</v>
      </c>
      <c r="H926" s="82">
        <v>4133.9999999999854</v>
      </c>
      <c r="I926" s="82">
        <v>82680.009999999995</v>
      </c>
    </row>
    <row r="927" spans="1:9" x14ac:dyDescent="0.25">
      <c r="A927" s="77"/>
      <c r="B927" s="77" t="s">
        <v>238</v>
      </c>
      <c r="C927" s="77" t="s">
        <v>275</v>
      </c>
      <c r="D927" s="77" t="s">
        <v>276</v>
      </c>
      <c r="E927" s="90">
        <v>44109</v>
      </c>
      <c r="F927" s="90">
        <v>44447</v>
      </c>
      <c r="G927" s="82">
        <v>186.94</v>
      </c>
      <c r="H927" s="82">
        <v>0</v>
      </c>
      <c r="I927" s="82">
        <v>186.94</v>
      </c>
    </row>
    <row r="928" spans="1:9" x14ac:dyDescent="0.25">
      <c r="A928" s="77"/>
      <c r="B928" s="77"/>
      <c r="C928" s="77"/>
      <c r="D928" s="77"/>
      <c r="E928" s="77"/>
      <c r="F928" s="90">
        <v>44585</v>
      </c>
      <c r="G928" s="82">
        <v>353</v>
      </c>
      <c r="H928" s="82">
        <v>0</v>
      </c>
      <c r="I928" s="82">
        <v>353</v>
      </c>
    </row>
    <row r="929" spans="1:9" x14ac:dyDescent="0.25">
      <c r="A929" s="77"/>
      <c r="B929" s="77"/>
      <c r="C929" s="77" t="s">
        <v>1329</v>
      </c>
      <c r="D929" s="77" t="s">
        <v>318</v>
      </c>
      <c r="E929" s="77"/>
      <c r="F929" s="77"/>
      <c r="G929" s="82">
        <v>117420</v>
      </c>
      <c r="H929" s="82">
        <v>281080</v>
      </c>
      <c r="I929" s="82">
        <v>398500</v>
      </c>
    </row>
    <row r="930" spans="1:9" x14ac:dyDescent="0.25">
      <c r="A930" s="77"/>
      <c r="B930" s="77"/>
      <c r="C930" s="77" t="s">
        <v>418</v>
      </c>
      <c r="D930" s="77" t="s">
        <v>3138</v>
      </c>
      <c r="E930" s="90">
        <v>43845</v>
      </c>
      <c r="F930" s="90">
        <v>43858</v>
      </c>
      <c r="G930" s="82">
        <v>4175.4399999999996</v>
      </c>
      <c r="H930" s="82">
        <v>0</v>
      </c>
      <c r="I930" s="82">
        <v>4175.4399999999996</v>
      </c>
    </row>
    <row r="931" spans="1:9" x14ac:dyDescent="0.25">
      <c r="A931" s="77"/>
      <c r="B931" s="77"/>
      <c r="C931" s="77" t="s">
        <v>354</v>
      </c>
      <c r="D931" s="77" t="s">
        <v>351</v>
      </c>
      <c r="E931" s="90">
        <v>43344</v>
      </c>
      <c r="F931" s="90">
        <v>43392</v>
      </c>
      <c r="G931" s="82">
        <v>1006.76</v>
      </c>
      <c r="H931" s="82">
        <v>0</v>
      </c>
      <c r="I931" s="82">
        <v>1006.76</v>
      </c>
    </row>
    <row r="932" spans="1:9" x14ac:dyDescent="0.25">
      <c r="A932" s="77"/>
      <c r="B932" s="77"/>
      <c r="C932" s="77"/>
      <c r="D932" s="77"/>
      <c r="E932" s="77"/>
      <c r="F932" s="90">
        <v>43524</v>
      </c>
      <c r="G932" s="82">
        <v>11511.5</v>
      </c>
      <c r="H932" s="82">
        <v>0</v>
      </c>
      <c r="I932" s="82">
        <v>11511.5</v>
      </c>
    </row>
    <row r="933" spans="1:9" x14ac:dyDescent="0.25">
      <c r="A933" s="77"/>
      <c r="B933" s="77"/>
      <c r="C933" s="77"/>
      <c r="D933" s="77"/>
      <c r="E933" s="77"/>
      <c r="F933" s="90">
        <v>43724</v>
      </c>
      <c r="G933" s="82">
        <v>12584.52</v>
      </c>
      <c r="H933" s="82">
        <v>0</v>
      </c>
      <c r="I933" s="82">
        <v>12584.52</v>
      </c>
    </row>
    <row r="934" spans="1:9" x14ac:dyDescent="0.25">
      <c r="A934" s="77"/>
      <c r="B934" s="77"/>
      <c r="C934" s="77"/>
      <c r="D934" s="77"/>
      <c r="E934" s="77"/>
      <c r="F934" s="90">
        <v>43923</v>
      </c>
      <c r="G934" s="82">
        <v>16611.57</v>
      </c>
      <c r="H934" s="82">
        <v>0</v>
      </c>
      <c r="I934" s="82">
        <v>16611.57</v>
      </c>
    </row>
    <row r="935" spans="1:9" x14ac:dyDescent="0.25">
      <c r="A935" s="77"/>
      <c r="B935" s="77"/>
      <c r="C935" s="77"/>
      <c r="D935" s="77"/>
      <c r="E935" s="77"/>
      <c r="F935" s="90">
        <v>44323</v>
      </c>
      <c r="G935" s="82">
        <v>8488.5</v>
      </c>
      <c r="H935" s="82">
        <v>0</v>
      </c>
      <c r="I935" s="82">
        <v>8488.5</v>
      </c>
    </row>
    <row r="936" spans="1:9" x14ac:dyDescent="0.25">
      <c r="A936" s="77"/>
      <c r="B936" s="77"/>
      <c r="C936" s="77"/>
      <c r="D936" s="77"/>
      <c r="E936" s="77"/>
      <c r="F936" s="90">
        <v>44349</v>
      </c>
      <c r="G936" s="82">
        <v>1258.45</v>
      </c>
      <c r="H936" s="82">
        <v>0</v>
      </c>
      <c r="I936" s="82">
        <v>1258.45</v>
      </c>
    </row>
    <row r="937" spans="1:9" x14ac:dyDescent="0.25">
      <c r="A937" s="77"/>
      <c r="B937" s="77"/>
      <c r="C937" s="77"/>
      <c r="D937" s="77"/>
      <c r="E937" s="77"/>
      <c r="F937" s="90">
        <v>44942</v>
      </c>
      <c r="G937" s="82">
        <v>0</v>
      </c>
      <c r="H937" s="82">
        <v>6921.4900000000125</v>
      </c>
      <c r="I937" s="82">
        <v>6921.4900000000125</v>
      </c>
    </row>
    <row r="938" spans="1:9" x14ac:dyDescent="0.25">
      <c r="A938" s="77"/>
      <c r="B938" s="77"/>
      <c r="C938" s="77"/>
      <c r="D938" s="77"/>
      <c r="E938" s="77"/>
      <c r="F938" s="90">
        <v>44550</v>
      </c>
      <c r="G938" s="82">
        <v>1258.45</v>
      </c>
      <c r="H938" s="82">
        <v>0</v>
      </c>
      <c r="I938" s="82">
        <v>1258.45</v>
      </c>
    </row>
    <row r="939" spans="1:9" x14ac:dyDescent="0.25">
      <c r="A939" s="77"/>
      <c r="B939" s="77"/>
      <c r="C939" s="77"/>
      <c r="D939" s="77"/>
      <c r="E939" s="77"/>
      <c r="F939" s="90">
        <v>44631</v>
      </c>
      <c r="G939" s="82">
        <v>7550.7100000000009</v>
      </c>
      <c r="H939" s="82">
        <v>0</v>
      </c>
      <c r="I939" s="82">
        <v>7550.7100000000009</v>
      </c>
    </row>
    <row r="940" spans="1:9" x14ac:dyDescent="0.25">
      <c r="A940" s="77"/>
      <c r="B940" s="77"/>
      <c r="C940" s="77"/>
      <c r="D940" s="77"/>
      <c r="E940" s="77"/>
      <c r="F940" s="90">
        <v>44644</v>
      </c>
      <c r="G940" s="82">
        <v>3146.13</v>
      </c>
      <c r="H940" s="82">
        <v>0</v>
      </c>
      <c r="I940" s="82">
        <v>3146.13</v>
      </c>
    </row>
    <row r="941" spans="1:9" x14ac:dyDescent="0.25">
      <c r="A941" s="77"/>
      <c r="B941" s="77"/>
      <c r="C941" s="77"/>
      <c r="D941" s="77"/>
      <c r="E941" s="90">
        <v>44053</v>
      </c>
      <c r="F941" s="90">
        <v>44323</v>
      </c>
      <c r="G941" s="82">
        <v>4520</v>
      </c>
      <c r="H941" s="82">
        <v>0</v>
      </c>
      <c r="I941" s="82">
        <v>4520</v>
      </c>
    </row>
    <row r="942" spans="1:9" x14ac:dyDescent="0.25">
      <c r="A942" s="77"/>
      <c r="B942" s="77"/>
      <c r="C942" s="77"/>
      <c r="D942" s="77"/>
      <c r="E942" s="90">
        <v>44251</v>
      </c>
      <c r="F942" s="90">
        <v>44323</v>
      </c>
      <c r="G942" s="82">
        <v>5000</v>
      </c>
      <c r="H942" s="82">
        <v>0</v>
      </c>
      <c r="I942" s="82">
        <v>5000</v>
      </c>
    </row>
    <row r="943" spans="1:9" x14ac:dyDescent="0.25">
      <c r="A943" s="77"/>
      <c r="B943" s="77"/>
      <c r="C943" s="77"/>
      <c r="D943" s="77"/>
      <c r="E943" s="90">
        <v>44545</v>
      </c>
      <c r="F943" s="90">
        <v>44910</v>
      </c>
      <c r="G943" s="82">
        <v>0</v>
      </c>
      <c r="H943" s="82">
        <v>1725</v>
      </c>
      <c r="I943" s="82">
        <v>1725</v>
      </c>
    </row>
    <row r="944" spans="1:9" x14ac:dyDescent="0.25">
      <c r="A944" s="77"/>
      <c r="B944" s="77"/>
      <c r="C944" s="77" t="s">
        <v>345</v>
      </c>
      <c r="D944" s="77" t="s">
        <v>2269</v>
      </c>
      <c r="E944" s="90">
        <v>43544</v>
      </c>
      <c r="F944" s="90">
        <v>43879</v>
      </c>
      <c r="G944" s="82">
        <v>218488.74</v>
      </c>
      <c r="H944" s="82">
        <v>0</v>
      </c>
      <c r="I944" s="82">
        <v>218488.74</v>
      </c>
    </row>
    <row r="945" spans="1:9" x14ac:dyDescent="0.25">
      <c r="A945" s="77"/>
      <c r="B945" s="77"/>
      <c r="C945" s="77"/>
      <c r="D945" s="77" t="s">
        <v>3238</v>
      </c>
      <c r="E945" s="90">
        <v>43544</v>
      </c>
      <c r="F945" s="90">
        <v>44636</v>
      </c>
      <c r="G945" s="82">
        <v>21300</v>
      </c>
      <c r="H945" s="82">
        <v>0</v>
      </c>
      <c r="I945" s="82">
        <v>21300</v>
      </c>
    </row>
    <row r="946" spans="1:9" x14ac:dyDescent="0.25">
      <c r="A946" s="77"/>
      <c r="B946" s="77"/>
      <c r="C946" s="77" t="s">
        <v>1098</v>
      </c>
      <c r="D946" s="77" t="s">
        <v>1099</v>
      </c>
      <c r="E946" s="90">
        <v>44386</v>
      </c>
      <c r="F946" s="90">
        <v>44407</v>
      </c>
      <c r="G946" s="82">
        <v>1088</v>
      </c>
      <c r="H946" s="82">
        <v>0</v>
      </c>
      <c r="I946" s="82">
        <v>1088</v>
      </c>
    </row>
    <row r="947" spans="1:9" x14ac:dyDescent="0.25">
      <c r="A947" s="77"/>
      <c r="B947" s="77"/>
      <c r="C947" s="77" t="s">
        <v>267</v>
      </c>
      <c r="D947" s="77" t="s">
        <v>268</v>
      </c>
      <c r="E947" s="90">
        <v>43844</v>
      </c>
      <c r="F947" s="90">
        <v>43853</v>
      </c>
      <c r="G947" s="82">
        <v>212</v>
      </c>
      <c r="H947" s="82">
        <v>0</v>
      </c>
      <c r="I947" s="82">
        <v>212</v>
      </c>
    </row>
    <row r="948" spans="1:9" x14ac:dyDescent="0.25">
      <c r="A948" s="77"/>
      <c r="B948" s="77"/>
      <c r="C948" s="77" t="s">
        <v>468</v>
      </c>
      <c r="D948" s="77" t="s">
        <v>469</v>
      </c>
      <c r="E948" s="90">
        <v>44013</v>
      </c>
      <c r="F948" s="90">
        <v>45138</v>
      </c>
      <c r="G948" s="82">
        <v>0</v>
      </c>
      <c r="H948" s="82">
        <v>16000</v>
      </c>
      <c r="I948" s="82">
        <v>16000</v>
      </c>
    </row>
    <row r="949" spans="1:9" x14ac:dyDescent="0.25">
      <c r="A949" s="77"/>
      <c r="B949" s="77"/>
      <c r="C949" s="77" t="s">
        <v>239</v>
      </c>
      <c r="D949" s="77" t="s">
        <v>240</v>
      </c>
      <c r="E949" s="90">
        <v>43675</v>
      </c>
      <c r="F949" s="90">
        <v>44232</v>
      </c>
      <c r="G949" s="82">
        <v>8497</v>
      </c>
      <c r="H949" s="82">
        <v>0</v>
      </c>
      <c r="I949" s="82">
        <v>8497</v>
      </c>
    </row>
    <row r="950" spans="1:9" x14ac:dyDescent="0.25">
      <c r="A950" s="77"/>
      <c r="B950" s="77"/>
      <c r="C950" s="77"/>
      <c r="D950" s="77"/>
      <c r="E950" s="77"/>
      <c r="F950" s="90">
        <v>44942</v>
      </c>
      <c r="G950" s="82">
        <v>0</v>
      </c>
      <c r="H950" s="82">
        <v>3325</v>
      </c>
      <c r="I950" s="82">
        <v>3325</v>
      </c>
    </row>
    <row r="951" spans="1:9" x14ac:dyDescent="0.25">
      <c r="A951" s="77"/>
      <c r="B951" s="77"/>
      <c r="C951" s="77"/>
      <c r="D951" s="77"/>
      <c r="E951" s="90">
        <v>44650</v>
      </c>
      <c r="F951" s="90">
        <v>45849</v>
      </c>
      <c r="G951" s="82">
        <v>0</v>
      </c>
      <c r="H951" s="82">
        <v>7665</v>
      </c>
      <c r="I951" s="82">
        <v>7665</v>
      </c>
    </row>
    <row r="952" spans="1:9" x14ac:dyDescent="0.25">
      <c r="A952" s="77"/>
      <c r="B952" s="77"/>
      <c r="C952" s="77" t="s">
        <v>3230</v>
      </c>
      <c r="D952" s="77" t="s">
        <v>3103</v>
      </c>
      <c r="E952" s="90">
        <v>44571</v>
      </c>
      <c r="F952" s="90">
        <v>44585</v>
      </c>
      <c r="G952" s="82">
        <v>1072</v>
      </c>
      <c r="H952" s="82">
        <v>0</v>
      </c>
      <c r="I952" s="82">
        <v>1072</v>
      </c>
    </row>
    <row r="953" spans="1:9" x14ac:dyDescent="0.25">
      <c r="A953" s="77" t="s">
        <v>2128</v>
      </c>
      <c r="B953" s="77"/>
      <c r="C953" s="77"/>
      <c r="D953" s="77"/>
      <c r="E953" s="77"/>
      <c r="F953" s="77"/>
      <c r="G953" s="82">
        <v>1269939.0899999999</v>
      </c>
      <c r="H953" s="82">
        <v>361475.28999999992</v>
      </c>
      <c r="I953" s="82">
        <v>1631414.3799999997</v>
      </c>
    </row>
    <row r="954" spans="1:9" x14ac:dyDescent="0.25">
      <c r="A954" s="77" t="s">
        <v>521</v>
      </c>
      <c r="B954" s="77" t="s">
        <v>4</v>
      </c>
      <c r="C954" s="77" t="s">
        <v>5</v>
      </c>
      <c r="D954" s="77" t="s">
        <v>1287</v>
      </c>
      <c r="E954" s="90">
        <v>43647</v>
      </c>
      <c r="F954" s="90">
        <v>43731</v>
      </c>
      <c r="G954" s="82">
        <v>1300.32</v>
      </c>
      <c r="H954" s="82">
        <v>0</v>
      </c>
      <c r="I954" s="82">
        <v>1300.32</v>
      </c>
    </row>
    <row r="955" spans="1:9" x14ac:dyDescent="0.25">
      <c r="A955" s="77"/>
      <c r="B955" s="77"/>
      <c r="C955" s="77"/>
      <c r="D955" s="77"/>
      <c r="E955" s="77"/>
      <c r="F955" s="90">
        <v>43746</v>
      </c>
      <c r="G955" s="82">
        <v>13003.23</v>
      </c>
      <c r="H955" s="82">
        <v>0</v>
      </c>
      <c r="I955" s="82">
        <v>13003.23</v>
      </c>
    </row>
    <row r="956" spans="1:9" x14ac:dyDescent="0.25">
      <c r="A956" s="77"/>
      <c r="B956" s="77"/>
      <c r="C956" s="77"/>
      <c r="D956" s="77"/>
      <c r="E956" s="77"/>
      <c r="F956" s="90">
        <v>43760</v>
      </c>
      <c r="G956" s="82">
        <v>1300.32</v>
      </c>
      <c r="H956" s="82">
        <v>0</v>
      </c>
      <c r="I956" s="82">
        <v>1300.32</v>
      </c>
    </row>
    <row r="957" spans="1:9" x14ac:dyDescent="0.25">
      <c r="A957" s="77"/>
      <c r="B957" s="77"/>
      <c r="C957" s="77"/>
      <c r="D957" s="77" t="s">
        <v>1288</v>
      </c>
      <c r="E957" s="90">
        <v>43647</v>
      </c>
      <c r="F957" s="90">
        <v>43748</v>
      </c>
      <c r="G957" s="82">
        <v>174916.09</v>
      </c>
      <c r="H957" s="82">
        <v>0</v>
      </c>
      <c r="I957" s="82">
        <v>174916.09</v>
      </c>
    </row>
    <row r="958" spans="1:9" x14ac:dyDescent="0.25">
      <c r="A958" s="77"/>
      <c r="B958" s="77"/>
      <c r="C958" s="77"/>
      <c r="D958" s="77"/>
      <c r="E958" s="77"/>
      <c r="F958" s="90">
        <v>43760</v>
      </c>
      <c r="G958" s="82">
        <v>18032.580000000002</v>
      </c>
      <c r="H958" s="82">
        <v>0</v>
      </c>
      <c r="I958" s="82">
        <v>18032.580000000002</v>
      </c>
    </row>
    <row r="959" spans="1:9" x14ac:dyDescent="0.25">
      <c r="A959" s="77"/>
      <c r="B959" s="77"/>
      <c r="C959" s="77" t="s">
        <v>284</v>
      </c>
      <c r="D959" s="77" t="s">
        <v>285</v>
      </c>
      <c r="E959" s="90">
        <v>44378</v>
      </c>
      <c r="F959" s="90">
        <v>44447</v>
      </c>
      <c r="G959" s="82">
        <v>800</v>
      </c>
      <c r="H959" s="82">
        <v>0</v>
      </c>
      <c r="I959" s="82">
        <v>800</v>
      </c>
    </row>
    <row r="960" spans="1:9" x14ac:dyDescent="0.25">
      <c r="A960" s="77"/>
      <c r="B960" s="77"/>
      <c r="C960" s="77"/>
      <c r="D960" s="77"/>
      <c r="E960" s="77"/>
      <c r="F960" s="90">
        <v>44468</v>
      </c>
      <c r="G960" s="82">
        <v>2960</v>
      </c>
      <c r="H960" s="82">
        <v>0</v>
      </c>
      <c r="I960" s="82">
        <v>2960</v>
      </c>
    </row>
    <row r="961" spans="1:9" x14ac:dyDescent="0.25">
      <c r="A961" s="77"/>
      <c r="B961" s="77"/>
      <c r="C961" s="77"/>
      <c r="D961" s="77"/>
      <c r="E961" s="77"/>
      <c r="F961" s="90">
        <v>45474</v>
      </c>
      <c r="G961" s="82">
        <v>0</v>
      </c>
      <c r="H961" s="82">
        <v>197337</v>
      </c>
      <c r="I961" s="82">
        <v>197337</v>
      </c>
    </row>
    <row r="962" spans="1:9" x14ac:dyDescent="0.25">
      <c r="A962" s="77"/>
      <c r="B962" s="77"/>
      <c r="C962" s="77"/>
      <c r="D962" s="77"/>
      <c r="E962" s="90">
        <v>44502</v>
      </c>
      <c r="F962" s="90">
        <v>44508</v>
      </c>
      <c r="G962" s="82">
        <v>5505</v>
      </c>
      <c r="H962" s="82">
        <v>0</v>
      </c>
      <c r="I962" s="82">
        <v>5505</v>
      </c>
    </row>
    <row r="963" spans="1:9" x14ac:dyDescent="0.25">
      <c r="A963" s="77"/>
      <c r="B963" s="77"/>
      <c r="C963" s="77" t="s">
        <v>591</v>
      </c>
      <c r="D963" s="77" t="s">
        <v>1231</v>
      </c>
      <c r="E963" s="90">
        <v>44069</v>
      </c>
      <c r="F963" s="90">
        <v>44117</v>
      </c>
      <c r="G963" s="82">
        <v>2800</v>
      </c>
      <c r="H963" s="82">
        <v>0</v>
      </c>
      <c r="I963" s="82">
        <v>2800</v>
      </c>
    </row>
    <row r="964" spans="1:9" x14ac:dyDescent="0.25">
      <c r="A964" s="77"/>
      <c r="B964" s="77"/>
      <c r="C964" s="77" t="s">
        <v>380</v>
      </c>
      <c r="D964" s="77" t="s">
        <v>351</v>
      </c>
      <c r="E964" s="90">
        <v>44319</v>
      </c>
      <c r="F964" s="90">
        <v>45415</v>
      </c>
      <c r="G964" s="82">
        <v>0</v>
      </c>
      <c r="H964" s="82">
        <v>222000</v>
      </c>
      <c r="I964" s="82">
        <v>222000</v>
      </c>
    </row>
    <row r="965" spans="1:9" x14ac:dyDescent="0.25">
      <c r="A965" s="77"/>
      <c r="B965" s="77" t="s">
        <v>316</v>
      </c>
      <c r="C965" s="77" t="s">
        <v>418</v>
      </c>
      <c r="D965" s="77" t="s">
        <v>3138</v>
      </c>
      <c r="E965" s="90">
        <v>44272</v>
      </c>
      <c r="F965" s="90">
        <v>44285</v>
      </c>
      <c r="G965" s="82">
        <v>1080</v>
      </c>
      <c r="H965" s="82">
        <v>0</v>
      </c>
      <c r="I965" s="82">
        <v>1080</v>
      </c>
    </row>
    <row r="966" spans="1:9" x14ac:dyDescent="0.25">
      <c r="A966" s="77"/>
      <c r="B966" s="77"/>
      <c r="C966" s="77" t="s">
        <v>395</v>
      </c>
      <c r="D966" s="77" t="s">
        <v>351</v>
      </c>
      <c r="E966" s="90">
        <v>44124</v>
      </c>
      <c r="F966" s="90">
        <v>44232</v>
      </c>
      <c r="G966" s="82">
        <v>7425</v>
      </c>
      <c r="H966" s="82">
        <v>0</v>
      </c>
      <c r="I966" s="82">
        <v>7425</v>
      </c>
    </row>
    <row r="967" spans="1:9" x14ac:dyDescent="0.25">
      <c r="A967" s="77"/>
      <c r="B967" s="77"/>
      <c r="C967" s="77"/>
      <c r="D967" s="77"/>
      <c r="E967" s="77"/>
      <c r="F967" s="90">
        <v>44236</v>
      </c>
      <c r="G967" s="82">
        <v>4920</v>
      </c>
      <c r="H967" s="82">
        <v>0</v>
      </c>
      <c r="I967" s="82">
        <v>4920</v>
      </c>
    </row>
    <row r="968" spans="1:9" x14ac:dyDescent="0.25">
      <c r="A968" s="77"/>
      <c r="B968" s="77"/>
      <c r="C968" s="77"/>
      <c r="D968" s="77"/>
      <c r="E968" s="77"/>
      <c r="F968" s="90">
        <v>44249</v>
      </c>
      <c r="G968" s="82">
        <v>30</v>
      </c>
      <c r="H968" s="82">
        <v>0</v>
      </c>
      <c r="I968" s="82">
        <v>30</v>
      </c>
    </row>
    <row r="969" spans="1:9" x14ac:dyDescent="0.25">
      <c r="A969" s="77"/>
      <c r="B969" s="77"/>
      <c r="C969" s="77"/>
      <c r="D969" s="77"/>
      <c r="E969" s="77"/>
      <c r="F969" s="90">
        <v>44279</v>
      </c>
      <c r="G969" s="82">
        <v>9900</v>
      </c>
      <c r="H969" s="82">
        <v>0</v>
      </c>
      <c r="I969" s="82">
        <v>9900</v>
      </c>
    </row>
    <row r="970" spans="1:9" x14ac:dyDescent="0.25">
      <c r="A970" s="77"/>
      <c r="B970" s="77"/>
      <c r="C970" s="77"/>
      <c r="D970" s="77"/>
      <c r="E970" s="77"/>
      <c r="F970" s="90">
        <v>44342</v>
      </c>
      <c r="G970" s="82">
        <v>12375</v>
      </c>
      <c r="H970" s="82">
        <v>0</v>
      </c>
      <c r="I970" s="82">
        <v>12375</v>
      </c>
    </row>
    <row r="971" spans="1:9" x14ac:dyDescent="0.25">
      <c r="A971" s="77"/>
      <c r="B971" s="77"/>
      <c r="C971" s="77"/>
      <c r="D971" s="77"/>
      <c r="E971" s="77"/>
      <c r="F971" s="90">
        <v>44370</v>
      </c>
      <c r="G971" s="82">
        <v>1485</v>
      </c>
      <c r="H971" s="82">
        <v>0</v>
      </c>
      <c r="I971" s="82">
        <v>1485</v>
      </c>
    </row>
    <row r="972" spans="1:9" x14ac:dyDescent="0.25">
      <c r="A972" s="77"/>
      <c r="B972" s="77"/>
      <c r="C972" s="77"/>
      <c r="D972" s="77"/>
      <c r="E972" s="77"/>
      <c r="F972" s="90">
        <v>44448</v>
      </c>
      <c r="G972" s="82">
        <v>990</v>
      </c>
      <c r="H972" s="82">
        <v>0</v>
      </c>
      <c r="I972" s="82">
        <v>990</v>
      </c>
    </row>
    <row r="973" spans="1:9" x14ac:dyDescent="0.25">
      <c r="A973" s="77"/>
      <c r="B973" s="77"/>
      <c r="C973" s="77"/>
      <c r="D973" s="77"/>
      <c r="E973" s="77"/>
      <c r="F973" s="90">
        <v>45950</v>
      </c>
      <c r="G973" s="82">
        <v>0</v>
      </c>
      <c r="H973" s="82">
        <v>12375</v>
      </c>
      <c r="I973" s="82">
        <v>12375</v>
      </c>
    </row>
    <row r="974" spans="1:9" x14ac:dyDescent="0.25">
      <c r="A974" s="77"/>
      <c r="B974" s="77" t="s">
        <v>238</v>
      </c>
      <c r="C974" s="77" t="s">
        <v>380</v>
      </c>
      <c r="D974" s="77" t="s">
        <v>351</v>
      </c>
      <c r="E974" s="90">
        <v>44319</v>
      </c>
      <c r="F974" s="90">
        <v>45415</v>
      </c>
      <c r="G974" s="82">
        <v>0</v>
      </c>
      <c r="H974" s="82">
        <v>95400</v>
      </c>
      <c r="I974" s="82">
        <v>95400</v>
      </c>
    </row>
    <row r="975" spans="1:9" x14ac:dyDescent="0.25">
      <c r="A975" s="77" t="s">
        <v>2129</v>
      </c>
      <c r="B975" s="77"/>
      <c r="C975" s="77"/>
      <c r="D975" s="77"/>
      <c r="E975" s="77"/>
      <c r="F975" s="77"/>
      <c r="G975" s="82">
        <v>258822.53999999998</v>
      </c>
      <c r="H975" s="82">
        <v>527112</v>
      </c>
      <c r="I975" s="82">
        <v>785934.54</v>
      </c>
    </row>
    <row r="976" spans="1:9" x14ac:dyDescent="0.25">
      <c r="A976" s="77" t="s">
        <v>515</v>
      </c>
      <c r="B976" s="77" t="s">
        <v>4</v>
      </c>
      <c r="C976" s="77" t="s">
        <v>5</v>
      </c>
      <c r="D976" s="77" t="s">
        <v>1287</v>
      </c>
      <c r="E976" s="90">
        <v>43647</v>
      </c>
      <c r="F976" s="90">
        <v>43731</v>
      </c>
      <c r="G976" s="82">
        <v>9102.26</v>
      </c>
      <c r="H976" s="82">
        <v>0</v>
      </c>
      <c r="I976" s="82">
        <v>9102.26</v>
      </c>
    </row>
    <row r="977" spans="1:9" x14ac:dyDescent="0.25">
      <c r="A977" s="77"/>
      <c r="B977" s="77"/>
      <c r="C977" s="77"/>
      <c r="D977" s="77"/>
      <c r="E977" s="77"/>
      <c r="F977" s="90">
        <v>43746</v>
      </c>
      <c r="G977" s="82">
        <v>9102.26</v>
      </c>
      <c r="H977" s="82">
        <v>0</v>
      </c>
      <c r="I977" s="82">
        <v>9102.26</v>
      </c>
    </row>
    <row r="978" spans="1:9" x14ac:dyDescent="0.25">
      <c r="A978" s="77"/>
      <c r="B978" s="77"/>
      <c r="C978" s="77"/>
      <c r="D978" s="77" t="s">
        <v>1288</v>
      </c>
      <c r="E978" s="90">
        <v>43647</v>
      </c>
      <c r="F978" s="90">
        <v>43748</v>
      </c>
      <c r="G978" s="82">
        <v>94671.080000000016</v>
      </c>
      <c r="H978" s="82">
        <v>0</v>
      </c>
      <c r="I978" s="82">
        <v>94671.080000000016</v>
      </c>
    </row>
    <row r="979" spans="1:9" x14ac:dyDescent="0.25">
      <c r="A979" s="77"/>
      <c r="B979" s="77"/>
      <c r="C979" s="77" t="s">
        <v>671</v>
      </c>
      <c r="D979" s="77" t="s">
        <v>318</v>
      </c>
      <c r="E979" s="77"/>
      <c r="F979" s="77"/>
      <c r="G979" s="82">
        <v>6372.24</v>
      </c>
      <c r="H979" s="82">
        <v>0</v>
      </c>
      <c r="I979" s="82">
        <v>6372.24</v>
      </c>
    </row>
    <row r="980" spans="1:9" x14ac:dyDescent="0.25">
      <c r="A980" s="77"/>
      <c r="B980" s="77"/>
      <c r="C980" s="77" t="s">
        <v>658</v>
      </c>
      <c r="D980" s="77" t="s">
        <v>1233</v>
      </c>
      <c r="E980" s="90">
        <v>44252</v>
      </c>
      <c r="F980" s="90">
        <v>44309</v>
      </c>
      <c r="G980" s="82">
        <v>40000</v>
      </c>
      <c r="H980" s="82">
        <v>0</v>
      </c>
      <c r="I980" s="82">
        <v>40000</v>
      </c>
    </row>
    <row r="981" spans="1:9" x14ac:dyDescent="0.25">
      <c r="A981" s="77"/>
      <c r="B981" s="77"/>
      <c r="C981" s="77" t="s">
        <v>492</v>
      </c>
      <c r="D981" s="77" t="s">
        <v>140</v>
      </c>
      <c r="E981" s="90">
        <v>43770</v>
      </c>
      <c r="F981" s="90">
        <v>43864</v>
      </c>
      <c r="G981" s="82">
        <v>19119.079999999998</v>
      </c>
      <c r="H981" s="82">
        <v>0</v>
      </c>
      <c r="I981" s="82">
        <v>19119.079999999998</v>
      </c>
    </row>
    <row r="982" spans="1:9" x14ac:dyDescent="0.25">
      <c r="A982" s="77"/>
      <c r="B982" s="77"/>
      <c r="C982" s="77" t="s">
        <v>591</v>
      </c>
      <c r="D982" s="77" t="s">
        <v>1231</v>
      </c>
      <c r="E982" s="90">
        <v>43971</v>
      </c>
      <c r="F982" s="90">
        <v>44060</v>
      </c>
      <c r="G982" s="82">
        <v>2500</v>
      </c>
      <c r="H982" s="82">
        <v>0</v>
      </c>
      <c r="I982" s="82">
        <v>2500</v>
      </c>
    </row>
    <row r="983" spans="1:9" x14ac:dyDescent="0.25">
      <c r="A983" s="77"/>
      <c r="B983" s="77" t="s">
        <v>441</v>
      </c>
      <c r="C983" s="77" t="s">
        <v>442</v>
      </c>
      <c r="D983" s="77" t="s">
        <v>318</v>
      </c>
      <c r="E983" s="77"/>
      <c r="F983" s="77"/>
      <c r="G983" s="82">
        <v>220694.5</v>
      </c>
      <c r="H983" s="82">
        <v>11615.5</v>
      </c>
      <c r="I983" s="82">
        <v>232310</v>
      </c>
    </row>
    <row r="984" spans="1:9" x14ac:dyDescent="0.25">
      <c r="A984" s="77"/>
      <c r="B984" s="77" t="s">
        <v>1043</v>
      </c>
      <c r="C984" s="77" t="s">
        <v>418</v>
      </c>
      <c r="D984" s="77" t="s">
        <v>3138</v>
      </c>
      <c r="E984" s="90">
        <v>43865</v>
      </c>
      <c r="F984" s="90">
        <v>43874</v>
      </c>
      <c r="G984" s="82">
        <v>1050</v>
      </c>
      <c r="H984" s="82">
        <v>0</v>
      </c>
      <c r="I984" s="82">
        <v>1050</v>
      </c>
    </row>
    <row r="985" spans="1:9" x14ac:dyDescent="0.25">
      <c r="A985" s="77"/>
      <c r="B985" s="77" t="s">
        <v>316</v>
      </c>
      <c r="C985" s="77" t="s">
        <v>418</v>
      </c>
      <c r="D985" s="77" t="s">
        <v>3138</v>
      </c>
      <c r="E985" s="90">
        <v>44272</v>
      </c>
      <c r="F985" s="90">
        <v>44285</v>
      </c>
      <c r="G985" s="82">
        <v>870</v>
      </c>
      <c r="H985" s="82">
        <v>0</v>
      </c>
      <c r="I985" s="82">
        <v>870</v>
      </c>
    </row>
    <row r="986" spans="1:9" x14ac:dyDescent="0.25">
      <c r="A986" s="77"/>
      <c r="B986" s="77"/>
      <c r="C986" s="77" t="s">
        <v>395</v>
      </c>
      <c r="D986" s="77" t="s">
        <v>351</v>
      </c>
      <c r="E986" s="90">
        <v>44124</v>
      </c>
      <c r="F986" s="90">
        <v>44232</v>
      </c>
      <c r="G986" s="82">
        <v>7275</v>
      </c>
      <c r="H986" s="82">
        <v>0</v>
      </c>
      <c r="I986" s="82">
        <v>7275</v>
      </c>
    </row>
    <row r="987" spans="1:9" x14ac:dyDescent="0.25">
      <c r="A987" s="77"/>
      <c r="B987" s="77"/>
      <c r="C987" s="77"/>
      <c r="D987" s="77"/>
      <c r="E987" s="77"/>
      <c r="F987" s="90">
        <v>44236</v>
      </c>
      <c r="G987" s="82">
        <v>7275</v>
      </c>
      <c r="H987" s="82">
        <v>0</v>
      </c>
      <c r="I987" s="82">
        <v>7275</v>
      </c>
    </row>
    <row r="988" spans="1:9" x14ac:dyDescent="0.25">
      <c r="A988" s="77"/>
      <c r="B988" s="77"/>
      <c r="C988" s="77"/>
      <c r="D988" s="77"/>
      <c r="E988" s="77"/>
      <c r="F988" s="90">
        <v>44279</v>
      </c>
      <c r="G988" s="82">
        <v>7275</v>
      </c>
      <c r="H988" s="82">
        <v>0</v>
      </c>
      <c r="I988" s="82">
        <v>7275</v>
      </c>
    </row>
    <row r="989" spans="1:9" x14ac:dyDescent="0.25">
      <c r="A989" s="77"/>
      <c r="B989" s="77"/>
      <c r="C989" s="77"/>
      <c r="D989" s="77"/>
      <c r="E989" s="77"/>
      <c r="F989" s="90">
        <v>44342</v>
      </c>
      <c r="G989" s="82">
        <v>12125</v>
      </c>
      <c r="H989" s="82">
        <v>0</v>
      </c>
      <c r="I989" s="82">
        <v>12125</v>
      </c>
    </row>
    <row r="990" spans="1:9" x14ac:dyDescent="0.25">
      <c r="A990" s="77"/>
      <c r="B990" s="77"/>
      <c r="C990" s="77"/>
      <c r="D990" s="77"/>
      <c r="E990" s="77"/>
      <c r="F990" s="90">
        <v>44370</v>
      </c>
      <c r="G990" s="82">
        <v>1455</v>
      </c>
      <c r="H990" s="82">
        <v>0</v>
      </c>
      <c r="I990" s="82">
        <v>1455</v>
      </c>
    </row>
    <row r="991" spans="1:9" x14ac:dyDescent="0.25">
      <c r="A991" s="77"/>
      <c r="B991" s="77"/>
      <c r="C991" s="77"/>
      <c r="D991" s="77"/>
      <c r="E991" s="77"/>
      <c r="F991" s="90">
        <v>44448</v>
      </c>
      <c r="G991" s="82">
        <v>970</v>
      </c>
      <c r="H991" s="82">
        <v>0</v>
      </c>
      <c r="I991" s="82">
        <v>970</v>
      </c>
    </row>
    <row r="992" spans="1:9" x14ac:dyDescent="0.25">
      <c r="A992" s="77"/>
      <c r="B992" s="77"/>
      <c r="C992" s="77"/>
      <c r="D992" s="77"/>
      <c r="E992" s="77"/>
      <c r="F992" s="90">
        <v>45950</v>
      </c>
      <c r="G992" s="82">
        <v>0</v>
      </c>
      <c r="H992" s="82">
        <v>12125</v>
      </c>
      <c r="I992" s="82">
        <v>12125</v>
      </c>
    </row>
    <row r="993" spans="1:9" x14ac:dyDescent="0.25">
      <c r="A993" s="77" t="s">
        <v>2130</v>
      </c>
      <c r="B993" s="77"/>
      <c r="C993" s="77"/>
      <c r="D993" s="77"/>
      <c r="E993" s="77"/>
      <c r="F993" s="77"/>
      <c r="G993" s="82">
        <v>439856.42000000004</v>
      </c>
      <c r="H993" s="82">
        <v>23740.5</v>
      </c>
      <c r="I993" s="82">
        <v>463596.92000000004</v>
      </c>
    </row>
    <row r="994" spans="1:9" x14ac:dyDescent="0.25">
      <c r="A994" s="77" t="s">
        <v>537</v>
      </c>
      <c r="B994" s="77" t="s">
        <v>4</v>
      </c>
      <c r="C994" s="77" t="s">
        <v>5</v>
      </c>
      <c r="D994" s="77" t="s">
        <v>1288</v>
      </c>
      <c r="E994" s="90">
        <v>43647</v>
      </c>
      <c r="F994" s="90">
        <v>43748</v>
      </c>
      <c r="G994" s="82">
        <v>1352.45</v>
      </c>
      <c r="H994" s="82">
        <v>0</v>
      </c>
      <c r="I994" s="82">
        <v>1352.45</v>
      </c>
    </row>
    <row r="995" spans="1:9" x14ac:dyDescent="0.25">
      <c r="A995" s="77"/>
      <c r="B995" s="77"/>
      <c r="C995" s="77"/>
      <c r="D995" s="77"/>
      <c r="E995" s="77"/>
      <c r="F995" s="90">
        <v>43760</v>
      </c>
      <c r="G995" s="82">
        <v>9016.2900000000009</v>
      </c>
      <c r="H995" s="82">
        <v>0</v>
      </c>
      <c r="I995" s="82">
        <v>9016.2900000000009</v>
      </c>
    </row>
    <row r="996" spans="1:9" x14ac:dyDescent="0.25">
      <c r="A996" s="77" t="s">
        <v>2131</v>
      </c>
      <c r="B996" s="77"/>
      <c r="C996" s="77"/>
      <c r="D996" s="77"/>
      <c r="E996" s="77"/>
      <c r="F996" s="77"/>
      <c r="G996" s="82">
        <v>10368.740000000002</v>
      </c>
      <c r="H996" s="82">
        <v>0</v>
      </c>
      <c r="I996" s="82">
        <v>10368.740000000002</v>
      </c>
    </row>
    <row r="997" spans="1:9" x14ac:dyDescent="0.25">
      <c r="A997" s="77" t="s">
        <v>522</v>
      </c>
      <c r="B997" s="77" t="s">
        <v>4</v>
      </c>
      <c r="C997" s="77" t="s">
        <v>5</v>
      </c>
      <c r="D997" s="77" t="s">
        <v>1287</v>
      </c>
      <c r="E997" s="90">
        <v>43647</v>
      </c>
      <c r="F997" s="90">
        <v>43746</v>
      </c>
      <c r="G997" s="82">
        <v>11756.35</v>
      </c>
      <c r="H997" s="82">
        <v>0</v>
      </c>
      <c r="I997" s="82">
        <v>11756.35</v>
      </c>
    </row>
    <row r="998" spans="1:9" x14ac:dyDescent="0.25">
      <c r="A998" s="77"/>
      <c r="B998" s="77"/>
      <c r="C998" s="77"/>
      <c r="D998" s="77" t="s">
        <v>1288</v>
      </c>
      <c r="E998" s="90">
        <v>43647</v>
      </c>
      <c r="F998" s="90">
        <v>43748</v>
      </c>
      <c r="G998" s="82">
        <v>159310.62</v>
      </c>
      <c r="H998" s="82">
        <v>0</v>
      </c>
      <c r="I998" s="82">
        <v>159310.62</v>
      </c>
    </row>
    <row r="999" spans="1:9" x14ac:dyDescent="0.25">
      <c r="A999" s="77"/>
      <c r="B999" s="77"/>
      <c r="C999" s="77" t="s">
        <v>591</v>
      </c>
      <c r="D999" s="77" t="s">
        <v>1231</v>
      </c>
      <c r="E999" s="90">
        <v>44069</v>
      </c>
      <c r="F999" s="90">
        <v>44117</v>
      </c>
      <c r="G999" s="82">
        <v>3000</v>
      </c>
      <c r="H999" s="82">
        <v>0</v>
      </c>
      <c r="I999" s="82">
        <v>3000</v>
      </c>
    </row>
    <row r="1000" spans="1:9" x14ac:dyDescent="0.25">
      <c r="A1000" s="77"/>
      <c r="B1000" s="77" t="s">
        <v>316</v>
      </c>
      <c r="C1000" s="77" t="s">
        <v>418</v>
      </c>
      <c r="D1000" s="77" t="s">
        <v>3138</v>
      </c>
      <c r="E1000" s="90">
        <v>44272</v>
      </c>
      <c r="F1000" s="90">
        <v>44285</v>
      </c>
      <c r="G1000" s="82">
        <v>1050</v>
      </c>
      <c r="H1000" s="82">
        <v>0</v>
      </c>
      <c r="I1000" s="82">
        <v>1050</v>
      </c>
    </row>
    <row r="1001" spans="1:9" x14ac:dyDescent="0.25">
      <c r="A1001" s="77"/>
      <c r="B1001" s="77"/>
      <c r="C1001" s="77" t="s">
        <v>395</v>
      </c>
      <c r="D1001" s="77" t="s">
        <v>351</v>
      </c>
      <c r="E1001" s="90">
        <v>44124</v>
      </c>
      <c r="F1001" s="90">
        <v>44279</v>
      </c>
      <c r="G1001" s="82">
        <v>19800</v>
      </c>
      <c r="H1001" s="82">
        <v>0</v>
      </c>
      <c r="I1001" s="82">
        <v>19800</v>
      </c>
    </row>
    <row r="1002" spans="1:9" x14ac:dyDescent="0.25">
      <c r="A1002" s="77"/>
      <c r="B1002" s="77"/>
      <c r="C1002" s="77"/>
      <c r="D1002" s="77"/>
      <c r="E1002" s="77"/>
      <c r="F1002" s="90">
        <v>44342</v>
      </c>
      <c r="G1002" s="82">
        <v>14850</v>
      </c>
      <c r="H1002" s="82">
        <v>0</v>
      </c>
      <c r="I1002" s="82">
        <v>14850</v>
      </c>
    </row>
    <row r="1003" spans="1:9" x14ac:dyDescent="0.25">
      <c r="A1003" s="77"/>
      <c r="B1003" s="77"/>
      <c r="C1003" s="77"/>
      <c r="D1003" s="77"/>
      <c r="E1003" s="77"/>
      <c r="F1003" s="90">
        <v>44370</v>
      </c>
      <c r="G1003" s="82">
        <v>1485</v>
      </c>
      <c r="H1003" s="82">
        <v>0</v>
      </c>
      <c r="I1003" s="82">
        <v>1485</v>
      </c>
    </row>
    <row r="1004" spans="1:9" x14ac:dyDescent="0.25">
      <c r="A1004" s="77"/>
      <c r="B1004" s="77"/>
      <c r="C1004" s="77"/>
      <c r="D1004" s="77"/>
      <c r="E1004" s="77"/>
      <c r="F1004" s="90">
        <v>44448</v>
      </c>
      <c r="G1004" s="82">
        <v>990</v>
      </c>
      <c r="H1004" s="82">
        <v>0</v>
      </c>
      <c r="I1004" s="82">
        <v>990</v>
      </c>
    </row>
    <row r="1005" spans="1:9" x14ac:dyDescent="0.25">
      <c r="A1005" s="77"/>
      <c r="B1005" s="77"/>
      <c r="C1005" s="77"/>
      <c r="D1005" s="77"/>
      <c r="E1005" s="77"/>
      <c r="F1005" s="90">
        <v>45950</v>
      </c>
      <c r="G1005" s="82">
        <v>0</v>
      </c>
      <c r="H1005" s="82">
        <v>12375</v>
      </c>
      <c r="I1005" s="82">
        <v>12375</v>
      </c>
    </row>
    <row r="1006" spans="1:9" x14ac:dyDescent="0.25">
      <c r="A1006" s="77" t="s">
        <v>2132</v>
      </c>
      <c r="B1006" s="77"/>
      <c r="C1006" s="77"/>
      <c r="D1006" s="77"/>
      <c r="E1006" s="77"/>
      <c r="F1006" s="77"/>
      <c r="G1006" s="82">
        <v>212241.97</v>
      </c>
      <c r="H1006" s="82">
        <v>12375</v>
      </c>
      <c r="I1006" s="82">
        <v>224616.97</v>
      </c>
    </row>
    <row r="1007" spans="1:9" x14ac:dyDescent="0.25">
      <c r="A1007" s="77" t="s">
        <v>460</v>
      </c>
      <c r="B1007" s="77" t="s">
        <v>4</v>
      </c>
      <c r="C1007" s="77" t="s">
        <v>5</v>
      </c>
      <c r="D1007" s="77" t="s">
        <v>1287</v>
      </c>
      <c r="E1007" s="90">
        <v>43647</v>
      </c>
      <c r="F1007" s="90">
        <v>43749</v>
      </c>
      <c r="G1007" s="82">
        <v>23512.699999999997</v>
      </c>
      <c r="H1007" s="82">
        <v>0</v>
      </c>
      <c r="I1007" s="82">
        <v>23512.699999999997</v>
      </c>
    </row>
    <row r="1008" spans="1:9" x14ac:dyDescent="0.25">
      <c r="A1008" s="77"/>
      <c r="B1008" s="77"/>
      <c r="C1008" s="77"/>
      <c r="D1008" s="77" t="s">
        <v>1288</v>
      </c>
      <c r="E1008" s="90">
        <v>43647</v>
      </c>
      <c r="F1008" s="90">
        <v>43746</v>
      </c>
      <c r="G1008" s="82">
        <v>8599.15</v>
      </c>
      <c r="H1008" s="82">
        <v>0</v>
      </c>
      <c r="I1008" s="82">
        <v>8599.15</v>
      </c>
    </row>
    <row r="1009" spans="1:9" x14ac:dyDescent="0.25">
      <c r="A1009" s="77"/>
      <c r="B1009" s="77"/>
      <c r="C1009" s="77"/>
      <c r="D1009" s="77"/>
      <c r="E1009" s="77"/>
      <c r="F1009" s="90">
        <v>43759</v>
      </c>
      <c r="G1009" s="82">
        <v>9051.74</v>
      </c>
      <c r="H1009" s="82">
        <v>0</v>
      </c>
      <c r="I1009" s="82">
        <v>9051.74</v>
      </c>
    </row>
    <row r="1010" spans="1:9" x14ac:dyDescent="0.25">
      <c r="A1010" s="77"/>
      <c r="B1010" s="77"/>
      <c r="C1010" s="77"/>
      <c r="D1010" s="77"/>
      <c r="E1010" s="77"/>
      <c r="F1010" s="90">
        <v>43760</v>
      </c>
      <c r="G1010" s="82">
        <v>131250.23000000001</v>
      </c>
      <c r="H1010" s="82">
        <v>0</v>
      </c>
      <c r="I1010" s="82">
        <v>131250.23000000001</v>
      </c>
    </row>
    <row r="1011" spans="1:9" x14ac:dyDescent="0.25">
      <c r="A1011" s="77"/>
      <c r="B1011" s="77"/>
      <c r="C1011" s="77" t="s">
        <v>671</v>
      </c>
      <c r="D1011" s="77" t="s">
        <v>318</v>
      </c>
      <c r="E1011" s="77"/>
      <c r="F1011" s="77"/>
      <c r="G1011" s="82">
        <v>19116.72</v>
      </c>
      <c r="H1011" s="82">
        <v>0</v>
      </c>
      <c r="I1011" s="82">
        <v>19116.72</v>
      </c>
    </row>
    <row r="1012" spans="1:9" x14ac:dyDescent="0.25">
      <c r="A1012" s="77"/>
      <c r="B1012" s="77"/>
      <c r="C1012" s="77" t="s">
        <v>658</v>
      </c>
      <c r="D1012" s="77" t="s">
        <v>1233</v>
      </c>
      <c r="E1012" s="90">
        <v>44084</v>
      </c>
      <c r="F1012" s="90">
        <v>44117</v>
      </c>
      <c r="G1012" s="82">
        <v>40000</v>
      </c>
      <c r="H1012" s="82">
        <v>0</v>
      </c>
      <c r="I1012" s="82">
        <v>40000</v>
      </c>
    </row>
    <row r="1013" spans="1:9" x14ac:dyDescent="0.25">
      <c r="A1013" s="77"/>
      <c r="B1013" s="77"/>
      <c r="C1013" s="77"/>
      <c r="D1013" s="77"/>
      <c r="E1013" s="90">
        <v>44361</v>
      </c>
      <c r="F1013" s="90">
        <v>44448</v>
      </c>
      <c r="G1013" s="82">
        <v>4000</v>
      </c>
      <c r="H1013" s="82">
        <v>0</v>
      </c>
      <c r="I1013" s="82">
        <v>4000</v>
      </c>
    </row>
    <row r="1014" spans="1:9" x14ac:dyDescent="0.25">
      <c r="A1014" s="77"/>
      <c r="B1014" s="77"/>
      <c r="C1014" s="77" t="s">
        <v>492</v>
      </c>
      <c r="D1014" s="77" t="s">
        <v>140</v>
      </c>
      <c r="E1014" s="90">
        <v>43770</v>
      </c>
      <c r="F1014" s="90">
        <v>43864</v>
      </c>
      <c r="G1014" s="82">
        <v>20720.61</v>
      </c>
      <c r="H1014" s="82">
        <v>0</v>
      </c>
      <c r="I1014" s="82">
        <v>20720.61</v>
      </c>
    </row>
    <row r="1015" spans="1:9" x14ac:dyDescent="0.25">
      <c r="A1015" s="77"/>
      <c r="B1015" s="77"/>
      <c r="C1015" s="77" t="s">
        <v>591</v>
      </c>
      <c r="D1015" s="77" t="s">
        <v>1231</v>
      </c>
      <c r="E1015" s="90">
        <v>43971</v>
      </c>
      <c r="F1015" s="90">
        <v>44060</v>
      </c>
      <c r="G1015" s="82">
        <v>2670</v>
      </c>
      <c r="H1015" s="82">
        <v>0</v>
      </c>
      <c r="I1015" s="82">
        <v>2670</v>
      </c>
    </row>
    <row r="1016" spans="1:9" x14ac:dyDescent="0.25">
      <c r="A1016" s="77"/>
      <c r="B1016" s="77" t="s">
        <v>441</v>
      </c>
      <c r="C1016" s="77" t="s">
        <v>442</v>
      </c>
      <c r="D1016" s="77" t="s">
        <v>318</v>
      </c>
      <c r="E1016" s="77"/>
      <c r="F1016" s="77"/>
      <c r="G1016" s="82">
        <v>245215.90000000002</v>
      </c>
      <c r="H1016" s="82">
        <v>12906.099999999977</v>
      </c>
      <c r="I1016" s="82">
        <v>258122</v>
      </c>
    </row>
    <row r="1017" spans="1:9" x14ac:dyDescent="0.25">
      <c r="A1017" s="77"/>
      <c r="B1017" s="77" t="s">
        <v>1043</v>
      </c>
      <c r="C1017" s="77" t="s">
        <v>468</v>
      </c>
      <c r="D1017" s="77" t="s">
        <v>469</v>
      </c>
      <c r="E1017" s="90">
        <v>43836</v>
      </c>
      <c r="F1017" s="90">
        <v>45118</v>
      </c>
      <c r="G1017" s="82">
        <v>0</v>
      </c>
      <c r="H1017" s="82">
        <v>1200</v>
      </c>
      <c r="I1017" s="82">
        <v>1200</v>
      </c>
    </row>
    <row r="1018" spans="1:9" x14ac:dyDescent="0.25">
      <c r="A1018" s="77"/>
      <c r="B1018" s="77" t="s">
        <v>316</v>
      </c>
      <c r="C1018" s="77" t="s">
        <v>418</v>
      </c>
      <c r="D1018" s="77" t="s">
        <v>3138</v>
      </c>
      <c r="E1018" s="90">
        <v>43845</v>
      </c>
      <c r="F1018" s="90">
        <v>43874</v>
      </c>
      <c r="G1018" s="82">
        <v>930</v>
      </c>
      <c r="H1018" s="82">
        <v>0</v>
      </c>
      <c r="I1018" s="82">
        <v>930</v>
      </c>
    </row>
    <row r="1019" spans="1:9" x14ac:dyDescent="0.25">
      <c r="A1019" s="77"/>
      <c r="B1019" s="77"/>
      <c r="C1019" s="77" t="s">
        <v>395</v>
      </c>
      <c r="D1019" s="77" t="s">
        <v>351</v>
      </c>
      <c r="E1019" s="90">
        <v>43844</v>
      </c>
      <c r="F1019" s="90">
        <v>45138</v>
      </c>
      <c r="G1019" s="82">
        <v>0</v>
      </c>
      <c r="H1019" s="82">
        <v>12125</v>
      </c>
      <c r="I1019" s="82">
        <v>12125</v>
      </c>
    </row>
    <row r="1020" spans="1:9" x14ac:dyDescent="0.25">
      <c r="A1020" s="77" t="s">
        <v>2133</v>
      </c>
      <c r="B1020" s="77"/>
      <c r="C1020" s="77"/>
      <c r="D1020" s="77"/>
      <c r="E1020" s="77"/>
      <c r="F1020" s="77"/>
      <c r="G1020" s="82">
        <v>505067.05000000005</v>
      </c>
      <c r="H1020" s="82">
        <v>26231.099999999977</v>
      </c>
      <c r="I1020" s="82">
        <v>531298.15</v>
      </c>
    </row>
    <row r="1021" spans="1:9" x14ac:dyDescent="0.25">
      <c r="A1021" s="77" t="s">
        <v>289</v>
      </c>
      <c r="B1021" s="77" t="s">
        <v>4</v>
      </c>
      <c r="C1021" s="77" t="s">
        <v>5</v>
      </c>
      <c r="D1021" s="77" t="s">
        <v>1287</v>
      </c>
      <c r="E1021" s="90">
        <v>43647</v>
      </c>
      <c r="F1021" s="90">
        <v>43742</v>
      </c>
      <c r="G1021" s="82">
        <v>18287.650000000001</v>
      </c>
      <c r="H1021" s="82">
        <v>0</v>
      </c>
      <c r="I1021" s="82">
        <v>18287.650000000001</v>
      </c>
    </row>
    <row r="1022" spans="1:9" x14ac:dyDescent="0.25">
      <c r="A1022" s="77"/>
      <c r="B1022" s="77"/>
      <c r="C1022" s="77"/>
      <c r="D1022" s="77" t="s">
        <v>1288</v>
      </c>
      <c r="E1022" s="90">
        <v>43647</v>
      </c>
      <c r="F1022" s="90">
        <v>43746</v>
      </c>
      <c r="G1022" s="82">
        <v>9051.74</v>
      </c>
      <c r="H1022" s="82">
        <v>0</v>
      </c>
      <c r="I1022" s="82">
        <v>9051.74</v>
      </c>
    </row>
    <row r="1023" spans="1:9" x14ac:dyDescent="0.25">
      <c r="A1023" s="77"/>
      <c r="B1023" s="77"/>
      <c r="C1023" s="77"/>
      <c r="D1023" s="77"/>
      <c r="E1023" s="77"/>
      <c r="F1023" s="90">
        <v>43748</v>
      </c>
      <c r="G1023" s="82">
        <v>255711.66</v>
      </c>
      <c r="H1023" s="82">
        <v>0</v>
      </c>
      <c r="I1023" s="82">
        <v>255711.66</v>
      </c>
    </row>
    <row r="1024" spans="1:9" x14ac:dyDescent="0.25">
      <c r="A1024" s="77"/>
      <c r="B1024" s="77"/>
      <c r="C1024" s="77" t="s">
        <v>284</v>
      </c>
      <c r="D1024" s="77" t="s">
        <v>285</v>
      </c>
      <c r="E1024" s="90">
        <v>43748</v>
      </c>
      <c r="F1024" s="90">
        <v>43839</v>
      </c>
      <c r="G1024" s="82">
        <v>8306.25</v>
      </c>
      <c r="H1024" s="82">
        <v>0</v>
      </c>
      <c r="I1024" s="82">
        <v>8306.25</v>
      </c>
    </row>
    <row r="1025" spans="1:9" x14ac:dyDescent="0.25">
      <c r="A1025" s="77"/>
      <c r="B1025" s="77"/>
      <c r="C1025" s="77"/>
      <c r="D1025" s="77"/>
      <c r="E1025" s="77"/>
      <c r="F1025" s="90">
        <v>43844</v>
      </c>
      <c r="G1025" s="82">
        <v>10935</v>
      </c>
      <c r="H1025" s="82">
        <v>0</v>
      </c>
      <c r="I1025" s="82">
        <v>10935</v>
      </c>
    </row>
    <row r="1026" spans="1:9" x14ac:dyDescent="0.25">
      <c r="A1026" s="77"/>
      <c r="B1026" s="77"/>
      <c r="C1026" s="77"/>
      <c r="D1026" s="77"/>
      <c r="E1026" s="77"/>
      <c r="F1026" s="90">
        <v>43922</v>
      </c>
      <c r="G1026" s="82">
        <v>16222.5</v>
      </c>
      <c r="H1026" s="82">
        <v>0</v>
      </c>
      <c r="I1026" s="82">
        <v>16222.5</v>
      </c>
    </row>
    <row r="1027" spans="1:9" x14ac:dyDescent="0.25">
      <c r="A1027" s="77"/>
      <c r="B1027" s="77"/>
      <c r="C1027" s="77"/>
      <c r="D1027" s="77"/>
      <c r="E1027" s="77"/>
      <c r="F1027" s="90">
        <v>43936</v>
      </c>
      <c r="G1027" s="82">
        <v>7320</v>
      </c>
      <c r="H1027" s="82">
        <v>0</v>
      </c>
      <c r="I1027" s="82">
        <v>7320</v>
      </c>
    </row>
    <row r="1028" spans="1:9" x14ac:dyDescent="0.25">
      <c r="A1028" s="77"/>
      <c r="B1028" s="77"/>
      <c r="C1028" s="77"/>
      <c r="D1028" s="77"/>
      <c r="E1028" s="77"/>
      <c r="F1028" s="90">
        <v>43979</v>
      </c>
      <c r="G1028" s="82">
        <v>9337.5</v>
      </c>
      <c r="H1028" s="82">
        <v>0</v>
      </c>
      <c r="I1028" s="82">
        <v>9337.5</v>
      </c>
    </row>
    <row r="1029" spans="1:9" x14ac:dyDescent="0.25">
      <c r="A1029" s="77"/>
      <c r="B1029" s="77"/>
      <c r="C1029" s="77"/>
      <c r="D1029" s="77"/>
      <c r="E1029" s="77"/>
      <c r="F1029" s="90">
        <v>43999</v>
      </c>
      <c r="G1029" s="82">
        <v>6822.5</v>
      </c>
      <c r="H1029" s="82">
        <v>0</v>
      </c>
      <c r="I1029" s="82">
        <v>6822.5</v>
      </c>
    </row>
    <row r="1030" spans="1:9" x14ac:dyDescent="0.25">
      <c r="A1030" s="77"/>
      <c r="B1030" s="77"/>
      <c r="C1030" s="77"/>
      <c r="D1030" s="77"/>
      <c r="E1030" s="77"/>
      <c r="F1030" s="90">
        <v>44039</v>
      </c>
      <c r="G1030" s="82">
        <v>3765</v>
      </c>
      <c r="H1030" s="82">
        <v>0</v>
      </c>
      <c r="I1030" s="82">
        <v>3765</v>
      </c>
    </row>
    <row r="1031" spans="1:9" x14ac:dyDescent="0.25">
      <c r="A1031" s="77"/>
      <c r="B1031" s="77"/>
      <c r="C1031" s="77"/>
      <c r="D1031" s="77"/>
      <c r="E1031" s="77"/>
      <c r="F1031" s="90">
        <v>44060</v>
      </c>
      <c r="G1031" s="82">
        <v>8001.67</v>
      </c>
      <c r="H1031" s="82">
        <v>0</v>
      </c>
      <c r="I1031" s="82">
        <v>8001.67</v>
      </c>
    </row>
    <row r="1032" spans="1:9" x14ac:dyDescent="0.25">
      <c r="A1032" s="77"/>
      <c r="B1032" s="77"/>
      <c r="C1032" s="77"/>
      <c r="D1032" s="77"/>
      <c r="E1032" s="77"/>
      <c r="F1032" s="90">
        <v>44117</v>
      </c>
      <c r="G1032" s="82">
        <v>7558.04</v>
      </c>
      <c r="H1032" s="82">
        <v>0</v>
      </c>
      <c r="I1032" s="82">
        <v>7558.04</v>
      </c>
    </row>
    <row r="1033" spans="1:9" x14ac:dyDescent="0.25">
      <c r="A1033" s="77"/>
      <c r="B1033" s="77"/>
      <c r="C1033" s="77"/>
      <c r="D1033" s="77"/>
      <c r="E1033" s="77"/>
      <c r="F1033" s="90">
        <v>44124</v>
      </c>
      <c r="G1033" s="82">
        <v>7160.88</v>
      </c>
      <c r="H1033" s="82">
        <v>0</v>
      </c>
      <c r="I1033" s="82">
        <v>7160.88</v>
      </c>
    </row>
    <row r="1034" spans="1:9" x14ac:dyDescent="0.25">
      <c r="A1034" s="77"/>
      <c r="B1034" s="77"/>
      <c r="C1034" s="77"/>
      <c r="D1034" s="77"/>
      <c r="E1034" s="77"/>
      <c r="F1034" s="90">
        <v>44183</v>
      </c>
      <c r="G1034" s="82">
        <v>14877.08</v>
      </c>
      <c r="H1034" s="82">
        <v>0</v>
      </c>
      <c r="I1034" s="82">
        <v>14877.08</v>
      </c>
    </row>
    <row r="1035" spans="1:9" x14ac:dyDescent="0.25">
      <c r="A1035" s="77"/>
      <c r="B1035" s="77"/>
      <c r="C1035" s="77"/>
      <c r="D1035" s="77"/>
      <c r="E1035" s="77"/>
      <c r="F1035" s="90">
        <v>44235</v>
      </c>
      <c r="G1035" s="82">
        <v>7376.64</v>
      </c>
      <c r="H1035" s="82">
        <v>0</v>
      </c>
      <c r="I1035" s="82">
        <v>7376.64</v>
      </c>
    </row>
    <row r="1036" spans="1:9" x14ac:dyDescent="0.25">
      <c r="A1036" s="77"/>
      <c r="B1036" s="77"/>
      <c r="C1036" s="77"/>
      <c r="D1036" s="77"/>
      <c r="E1036" s="77"/>
      <c r="F1036" s="90">
        <v>44291</v>
      </c>
      <c r="G1036" s="82">
        <v>5426.24</v>
      </c>
      <c r="H1036" s="82">
        <v>0</v>
      </c>
      <c r="I1036" s="82">
        <v>5426.24</v>
      </c>
    </row>
    <row r="1037" spans="1:9" x14ac:dyDescent="0.25">
      <c r="A1037" s="77"/>
      <c r="B1037" s="77"/>
      <c r="C1037" s="77"/>
      <c r="D1037" s="77"/>
      <c r="E1037" s="77"/>
      <c r="F1037" s="90">
        <v>44302</v>
      </c>
      <c r="G1037" s="82">
        <v>4595.05</v>
      </c>
      <c r="H1037" s="82">
        <v>0</v>
      </c>
      <c r="I1037" s="82">
        <v>4595.05</v>
      </c>
    </row>
    <row r="1038" spans="1:9" x14ac:dyDescent="0.25">
      <c r="A1038" s="77"/>
      <c r="B1038" s="77"/>
      <c r="C1038" s="77"/>
      <c r="D1038" s="77"/>
      <c r="E1038" s="77"/>
      <c r="F1038" s="90">
        <v>44341</v>
      </c>
      <c r="G1038" s="82">
        <v>7753.08</v>
      </c>
      <c r="H1038" s="82">
        <v>0</v>
      </c>
      <c r="I1038" s="82">
        <v>7753.08</v>
      </c>
    </row>
    <row r="1039" spans="1:9" x14ac:dyDescent="0.25">
      <c r="A1039" s="77"/>
      <c r="B1039" s="77"/>
      <c r="C1039" s="77"/>
      <c r="D1039" s="77"/>
      <c r="E1039" s="77"/>
      <c r="F1039" s="90">
        <v>44369</v>
      </c>
      <c r="G1039" s="82">
        <v>5760</v>
      </c>
      <c r="H1039" s="82">
        <v>0</v>
      </c>
      <c r="I1039" s="82">
        <v>5760</v>
      </c>
    </row>
    <row r="1040" spans="1:9" x14ac:dyDescent="0.25">
      <c r="A1040" s="77"/>
      <c r="B1040" s="77"/>
      <c r="C1040" s="77"/>
      <c r="D1040" s="77"/>
      <c r="E1040" s="77"/>
      <c r="F1040" s="90">
        <v>44447</v>
      </c>
      <c r="G1040" s="82">
        <v>1600</v>
      </c>
      <c r="H1040" s="82">
        <v>0</v>
      </c>
      <c r="I1040" s="82">
        <v>1600</v>
      </c>
    </row>
    <row r="1041" spans="1:9" x14ac:dyDescent="0.25">
      <c r="A1041" s="77"/>
      <c r="B1041" s="77"/>
      <c r="C1041" s="77"/>
      <c r="D1041" s="77"/>
      <c r="E1041" s="77"/>
      <c r="F1041" s="90">
        <v>44448</v>
      </c>
      <c r="G1041" s="82">
        <v>8160</v>
      </c>
      <c r="H1041" s="82">
        <v>0</v>
      </c>
      <c r="I1041" s="82">
        <v>8160</v>
      </c>
    </row>
    <row r="1042" spans="1:9" x14ac:dyDescent="0.25">
      <c r="A1042" s="77"/>
      <c r="B1042" s="77"/>
      <c r="C1042" s="77"/>
      <c r="D1042" s="77"/>
      <c r="E1042" s="77"/>
      <c r="F1042" s="90">
        <v>44844</v>
      </c>
      <c r="G1042" s="82">
        <v>0</v>
      </c>
      <c r="H1042" s="82">
        <v>4473.570000000007</v>
      </c>
      <c r="I1042" s="82">
        <v>4473.570000000007</v>
      </c>
    </row>
    <row r="1043" spans="1:9" x14ac:dyDescent="0.25">
      <c r="A1043" s="77"/>
      <c r="B1043" s="77"/>
      <c r="C1043" s="77" t="s">
        <v>418</v>
      </c>
      <c r="D1043" s="77" t="s">
        <v>3138</v>
      </c>
      <c r="E1043" s="90">
        <v>44208</v>
      </c>
      <c r="F1043" s="90">
        <v>44216</v>
      </c>
      <c r="G1043" s="82">
        <v>22264.25</v>
      </c>
      <c r="H1043" s="82">
        <v>0</v>
      </c>
      <c r="I1043" s="82">
        <v>22264.25</v>
      </c>
    </row>
    <row r="1044" spans="1:9" x14ac:dyDescent="0.25">
      <c r="A1044" s="77"/>
      <c r="B1044" s="77"/>
      <c r="C1044" s="77" t="s">
        <v>354</v>
      </c>
      <c r="D1044" s="77" t="s">
        <v>351</v>
      </c>
      <c r="E1044" s="90">
        <v>43344</v>
      </c>
      <c r="F1044" s="90">
        <v>43392</v>
      </c>
      <c r="G1044" s="82">
        <v>1757.34</v>
      </c>
      <c r="H1044" s="82">
        <v>0</v>
      </c>
      <c r="I1044" s="82">
        <v>1757.34</v>
      </c>
    </row>
    <row r="1045" spans="1:9" x14ac:dyDescent="0.25">
      <c r="A1045" s="77"/>
      <c r="B1045" s="77"/>
      <c r="C1045" s="77"/>
      <c r="D1045" s="77"/>
      <c r="E1045" s="77"/>
      <c r="F1045" s="90">
        <v>43523</v>
      </c>
      <c r="G1045" s="82">
        <v>33577.25</v>
      </c>
      <c r="H1045" s="82">
        <v>0</v>
      </c>
      <c r="I1045" s="82">
        <v>33577.25</v>
      </c>
    </row>
    <row r="1046" spans="1:9" x14ac:dyDescent="0.25">
      <c r="A1046" s="77"/>
      <c r="B1046" s="77"/>
      <c r="C1046" s="77"/>
      <c r="D1046" s="77"/>
      <c r="E1046" s="77"/>
      <c r="F1046" s="90">
        <v>43874</v>
      </c>
      <c r="G1046" s="82">
        <v>0</v>
      </c>
      <c r="H1046" s="82">
        <v>0</v>
      </c>
      <c r="I1046" s="82">
        <v>0</v>
      </c>
    </row>
    <row r="1047" spans="1:9" x14ac:dyDescent="0.25">
      <c r="A1047" s="77"/>
      <c r="B1047" s="77"/>
      <c r="C1047" s="77"/>
      <c r="D1047" s="77"/>
      <c r="E1047" s="77"/>
      <c r="F1047" s="90">
        <v>44000</v>
      </c>
      <c r="G1047" s="82">
        <v>14498.06</v>
      </c>
      <c r="H1047" s="82">
        <v>0</v>
      </c>
      <c r="I1047" s="82">
        <v>14498.06</v>
      </c>
    </row>
    <row r="1048" spans="1:9" x14ac:dyDescent="0.25">
      <c r="A1048" s="77"/>
      <c r="B1048" s="77"/>
      <c r="C1048" s="77"/>
      <c r="D1048" s="77"/>
      <c r="E1048" s="77"/>
      <c r="F1048" s="90">
        <v>44173</v>
      </c>
      <c r="G1048" s="82">
        <v>8389.5</v>
      </c>
      <c r="H1048" s="82">
        <v>0</v>
      </c>
      <c r="I1048" s="82">
        <v>8389.5</v>
      </c>
    </row>
    <row r="1049" spans="1:9" x14ac:dyDescent="0.25">
      <c r="A1049" s="77"/>
      <c r="B1049" s="77"/>
      <c r="C1049" s="77"/>
      <c r="D1049" s="77"/>
      <c r="E1049" s="77"/>
      <c r="F1049" s="90">
        <v>44323</v>
      </c>
      <c r="G1049" s="82">
        <v>14498.05</v>
      </c>
      <c r="H1049" s="82">
        <v>0</v>
      </c>
      <c r="I1049" s="82">
        <v>14498.05</v>
      </c>
    </row>
    <row r="1050" spans="1:9" x14ac:dyDescent="0.25">
      <c r="A1050" s="77"/>
      <c r="B1050" s="77"/>
      <c r="C1050" s="77"/>
      <c r="D1050" s="77"/>
      <c r="E1050" s="77"/>
      <c r="F1050" s="90">
        <v>44370</v>
      </c>
      <c r="G1050" s="82">
        <v>2196.6799999999998</v>
      </c>
      <c r="H1050" s="82">
        <v>0</v>
      </c>
      <c r="I1050" s="82">
        <v>2196.6799999999998</v>
      </c>
    </row>
    <row r="1051" spans="1:9" x14ac:dyDescent="0.25">
      <c r="A1051" s="77"/>
      <c r="B1051" s="77"/>
      <c r="C1051" s="77"/>
      <c r="D1051" s="77"/>
      <c r="E1051" s="77"/>
      <c r="F1051" s="90">
        <v>44942</v>
      </c>
      <c r="G1051" s="82">
        <v>0</v>
      </c>
      <c r="H1051" s="82">
        <v>32291.12000000001</v>
      </c>
      <c r="I1051" s="82">
        <v>32291.12000000001</v>
      </c>
    </row>
    <row r="1052" spans="1:9" x14ac:dyDescent="0.25">
      <c r="A1052" s="77"/>
      <c r="B1052" s="77"/>
      <c r="C1052" s="77"/>
      <c r="D1052" s="77"/>
      <c r="E1052" s="77"/>
      <c r="F1052" s="90">
        <v>44550</v>
      </c>
      <c r="G1052" s="82">
        <v>659</v>
      </c>
      <c r="H1052" s="82">
        <v>0</v>
      </c>
      <c r="I1052" s="82">
        <v>659</v>
      </c>
    </row>
    <row r="1053" spans="1:9" x14ac:dyDescent="0.25">
      <c r="A1053" s="77"/>
      <c r="B1053" s="77"/>
      <c r="C1053" s="77"/>
      <c r="D1053" s="77"/>
      <c r="E1053" s="90">
        <v>44050</v>
      </c>
      <c r="F1053" s="90">
        <v>44173</v>
      </c>
      <c r="G1053" s="82">
        <v>67606</v>
      </c>
      <c r="H1053" s="82">
        <v>0</v>
      </c>
      <c r="I1053" s="82">
        <v>67606</v>
      </c>
    </row>
    <row r="1054" spans="1:9" x14ac:dyDescent="0.25">
      <c r="A1054" s="77"/>
      <c r="B1054" s="77"/>
      <c r="C1054" s="77" t="s">
        <v>591</v>
      </c>
      <c r="D1054" s="77" t="s">
        <v>1231</v>
      </c>
      <c r="E1054" s="90">
        <v>43980</v>
      </c>
      <c r="F1054" s="90">
        <v>44001</v>
      </c>
      <c r="G1054" s="82">
        <v>2950</v>
      </c>
      <c r="H1054" s="82">
        <v>0</v>
      </c>
      <c r="I1054" s="82">
        <v>2950</v>
      </c>
    </row>
    <row r="1055" spans="1:9" x14ac:dyDescent="0.25">
      <c r="A1055" s="77"/>
      <c r="B1055" s="77" t="s">
        <v>316</v>
      </c>
      <c r="C1055" s="77" t="s">
        <v>1609</v>
      </c>
      <c r="D1055" s="77" t="s">
        <v>3138</v>
      </c>
      <c r="E1055" s="90">
        <v>44202</v>
      </c>
      <c r="F1055" s="90">
        <v>44216</v>
      </c>
      <c r="G1055" s="82">
        <v>860</v>
      </c>
      <c r="H1055" s="82">
        <v>0</v>
      </c>
      <c r="I1055" s="82">
        <v>860</v>
      </c>
    </row>
    <row r="1056" spans="1:9" x14ac:dyDescent="0.25">
      <c r="A1056" s="77"/>
      <c r="B1056" s="77"/>
      <c r="C1056" s="77" t="s">
        <v>395</v>
      </c>
      <c r="D1056" s="77" t="s">
        <v>351</v>
      </c>
      <c r="E1056" s="90">
        <v>43282</v>
      </c>
      <c r="F1056" s="90">
        <v>44118</v>
      </c>
      <c r="G1056" s="82">
        <v>2475</v>
      </c>
      <c r="H1056" s="82">
        <v>0</v>
      </c>
      <c r="I1056" s="82">
        <v>2475</v>
      </c>
    </row>
    <row r="1057" spans="1:9" x14ac:dyDescent="0.25">
      <c r="A1057" s="77"/>
      <c r="B1057" s="77"/>
      <c r="C1057" s="77"/>
      <c r="D1057" s="77"/>
      <c r="E1057" s="77"/>
      <c r="F1057" s="90">
        <v>44232</v>
      </c>
      <c r="G1057" s="82">
        <v>1485</v>
      </c>
      <c r="H1057" s="82">
        <v>0</v>
      </c>
      <c r="I1057" s="82">
        <v>1485</v>
      </c>
    </row>
    <row r="1058" spans="1:9" x14ac:dyDescent="0.25">
      <c r="A1058" s="77"/>
      <c r="B1058" s="77"/>
      <c r="C1058" s="77"/>
      <c r="D1058" s="77"/>
      <c r="E1058" s="77"/>
      <c r="F1058" s="90">
        <v>44279</v>
      </c>
      <c r="G1058" s="82">
        <v>990</v>
      </c>
      <c r="H1058" s="82">
        <v>0</v>
      </c>
      <c r="I1058" s="82">
        <v>990</v>
      </c>
    </row>
    <row r="1059" spans="1:9" x14ac:dyDescent="0.25">
      <c r="A1059" s="77"/>
      <c r="B1059" s="77"/>
      <c r="C1059" s="77" t="s">
        <v>468</v>
      </c>
      <c r="D1059" s="77" t="s">
        <v>469</v>
      </c>
      <c r="E1059" s="90">
        <v>43795</v>
      </c>
      <c r="F1059" s="90">
        <v>43881</v>
      </c>
      <c r="G1059" s="82">
        <v>1720</v>
      </c>
      <c r="H1059" s="82">
        <v>0</v>
      </c>
      <c r="I1059" s="82">
        <v>1720</v>
      </c>
    </row>
    <row r="1060" spans="1:9" x14ac:dyDescent="0.25">
      <c r="A1060" s="77"/>
      <c r="B1060" s="77"/>
      <c r="C1060" s="77"/>
      <c r="D1060" s="77"/>
      <c r="E1060" s="77"/>
      <c r="F1060" s="90">
        <v>43938</v>
      </c>
      <c r="G1060" s="82">
        <v>3440</v>
      </c>
      <c r="H1060" s="82">
        <v>0</v>
      </c>
      <c r="I1060" s="82">
        <v>3440</v>
      </c>
    </row>
    <row r="1061" spans="1:9" x14ac:dyDescent="0.25">
      <c r="A1061" s="77"/>
      <c r="B1061" s="77"/>
      <c r="C1061" s="77"/>
      <c r="D1061" s="77"/>
      <c r="E1061" s="77"/>
      <c r="F1061" s="90">
        <v>44001</v>
      </c>
      <c r="G1061" s="82">
        <v>1715</v>
      </c>
      <c r="H1061" s="82">
        <v>0</v>
      </c>
      <c r="I1061" s="82">
        <v>1715</v>
      </c>
    </row>
    <row r="1062" spans="1:9" x14ac:dyDescent="0.25">
      <c r="A1062" s="77"/>
      <c r="B1062" s="77"/>
      <c r="C1062" s="77" t="s">
        <v>321</v>
      </c>
      <c r="D1062" s="77" t="s">
        <v>318</v>
      </c>
      <c r="E1062" s="77"/>
      <c r="F1062" s="77"/>
      <c r="G1062" s="82">
        <v>144400</v>
      </c>
      <c r="H1062" s="82">
        <v>7600</v>
      </c>
      <c r="I1062" s="82">
        <v>152000</v>
      </c>
    </row>
    <row r="1063" spans="1:9" x14ac:dyDescent="0.25">
      <c r="A1063" s="77" t="s">
        <v>2134</v>
      </c>
      <c r="B1063" s="77"/>
      <c r="C1063" s="77"/>
      <c r="D1063" s="77"/>
      <c r="E1063" s="77"/>
      <c r="F1063" s="77"/>
      <c r="G1063" s="82">
        <v>749509.61</v>
      </c>
      <c r="H1063" s="82">
        <v>44364.690000000017</v>
      </c>
      <c r="I1063" s="82">
        <v>793874.3</v>
      </c>
    </row>
    <row r="1064" spans="1:9" x14ac:dyDescent="0.25">
      <c r="A1064" s="77" t="s">
        <v>538</v>
      </c>
      <c r="B1064" s="77" t="s">
        <v>4</v>
      </c>
      <c r="C1064" s="77" t="s">
        <v>5</v>
      </c>
      <c r="D1064" s="77" t="s">
        <v>1288</v>
      </c>
      <c r="E1064" s="90">
        <v>43647</v>
      </c>
      <c r="F1064" s="90">
        <v>43748</v>
      </c>
      <c r="G1064" s="82">
        <v>2704.88</v>
      </c>
      <c r="H1064" s="82">
        <v>0</v>
      </c>
      <c r="I1064" s="82">
        <v>2704.88</v>
      </c>
    </row>
    <row r="1065" spans="1:9" x14ac:dyDescent="0.25">
      <c r="A1065" s="77"/>
      <c r="B1065" s="77"/>
      <c r="C1065" s="77"/>
      <c r="D1065" s="77"/>
      <c r="E1065" s="77"/>
      <c r="F1065" s="90">
        <v>43760</v>
      </c>
      <c r="G1065" s="82">
        <v>18032.580000000002</v>
      </c>
      <c r="H1065" s="82">
        <v>0</v>
      </c>
      <c r="I1065" s="82">
        <v>18032.580000000002</v>
      </c>
    </row>
    <row r="1066" spans="1:9" x14ac:dyDescent="0.25">
      <c r="A1066" s="77"/>
      <c r="B1066" s="77"/>
      <c r="C1066" s="77" t="s">
        <v>284</v>
      </c>
      <c r="D1066" s="77" t="s">
        <v>285</v>
      </c>
      <c r="E1066" s="90">
        <v>44378</v>
      </c>
      <c r="F1066" s="90">
        <v>44447</v>
      </c>
      <c r="G1066" s="82">
        <v>480</v>
      </c>
      <c r="H1066" s="82">
        <v>0</v>
      </c>
      <c r="I1066" s="82">
        <v>480</v>
      </c>
    </row>
    <row r="1067" spans="1:9" x14ac:dyDescent="0.25">
      <c r="A1067" s="77"/>
      <c r="B1067" s="77"/>
      <c r="C1067" s="77"/>
      <c r="D1067" s="77"/>
      <c r="E1067" s="77"/>
      <c r="F1067" s="90">
        <v>44468</v>
      </c>
      <c r="G1067" s="82">
        <v>4800</v>
      </c>
      <c r="H1067" s="82">
        <v>0</v>
      </c>
      <c r="I1067" s="82">
        <v>4800</v>
      </c>
    </row>
    <row r="1068" spans="1:9" x14ac:dyDescent="0.25">
      <c r="A1068" s="77"/>
      <c r="B1068" s="77"/>
      <c r="C1068" s="77"/>
      <c r="D1068" s="77"/>
      <c r="E1068" s="77"/>
      <c r="F1068" s="90">
        <v>45474</v>
      </c>
      <c r="G1068" s="82">
        <v>0</v>
      </c>
      <c r="H1068" s="82">
        <v>64678</v>
      </c>
      <c r="I1068" s="82">
        <v>64678</v>
      </c>
    </row>
    <row r="1069" spans="1:9" x14ac:dyDescent="0.25">
      <c r="A1069" s="77"/>
      <c r="B1069" s="77"/>
      <c r="C1069" s="77"/>
      <c r="D1069" s="77"/>
      <c r="E1069" s="90">
        <v>44502</v>
      </c>
      <c r="F1069" s="90">
        <v>44508</v>
      </c>
      <c r="G1069" s="82">
        <v>5170</v>
      </c>
      <c r="H1069" s="82">
        <v>0</v>
      </c>
      <c r="I1069" s="82">
        <v>5170</v>
      </c>
    </row>
    <row r="1070" spans="1:9" x14ac:dyDescent="0.25">
      <c r="A1070" s="77"/>
      <c r="B1070" s="77" t="s">
        <v>316</v>
      </c>
      <c r="C1070" s="77" t="s">
        <v>418</v>
      </c>
      <c r="D1070" s="77" t="s">
        <v>3138</v>
      </c>
      <c r="E1070" s="90">
        <v>43845</v>
      </c>
      <c r="F1070" s="90">
        <v>43874</v>
      </c>
      <c r="G1070" s="82">
        <v>375</v>
      </c>
      <c r="H1070" s="82">
        <v>0</v>
      </c>
      <c r="I1070" s="82">
        <v>375</v>
      </c>
    </row>
    <row r="1071" spans="1:9" x14ac:dyDescent="0.25">
      <c r="A1071" s="77"/>
      <c r="B1071" s="77"/>
      <c r="C1071" s="77" t="s">
        <v>395</v>
      </c>
      <c r="D1071" s="77" t="s">
        <v>351</v>
      </c>
      <c r="E1071" s="90">
        <v>43844</v>
      </c>
      <c r="F1071" s="90">
        <v>43977</v>
      </c>
      <c r="G1071" s="82">
        <v>9875</v>
      </c>
      <c r="H1071" s="82">
        <v>0</v>
      </c>
      <c r="I1071" s="82">
        <v>9875</v>
      </c>
    </row>
    <row r="1072" spans="1:9" x14ac:dyDescent="0.25">
      <c r="A1072" s="77"/>
      <c r="B1072" s="77"/>
      <c r="C1072" s="77"/>
      <c r="D1072" s="77"/>
      <c r="E1072" s="77"/>
      <c r="F1072" s="90">
        <v>44001</v>
      </c>
      <c r="G1072" s="82">
        <v>9875</v>
      </c>
      <c r="H1072" s="82">
        <v>0</v>
      </c>
      <c r="I1072" s="82">
        <v>9875</v>
      </c>
    </row>
    <row r="1073" spans="1:9" x14ac:dyDescent="0.25">
      <c r="A1073" s="77"/>
      <c r="B1073" s="77"/>
      <c r="C1073" s="77"/>
      <c r="D1073" s="77"/>
      <c r="E1073" s="77"/>
      <c r="F1073" s="90">
        <v>44118</v>
      </c>
      <c r="G1073" s="82">
        <v>7900</v>
      </c>
      <c r="H1073" s="82">
        <v>0</v>
      </c>
      <c r="I1073" s="82">
        <v>7900</v>
      </c>
    </row>
    <row r="1074" spans="1:9" x14ac:dyDescent="0.25">
      <c r="A1074" s="77"/>
      <c r="B1074" s="77"/>
      <c r="C1074" s="77"/>
      <c r="D1074" s="77"/>
      <c r="E1074" s="77"/>
      <c r="F1074" s="90">
        <v>44342</v>
      </c>
      <c r="G1074" s="82">
        <v>1975</v>
      </c>
      <c r="H1074" s="82">
        <v>0</v>
      </c>
      <c r="I1074" s="82">
        <v>1975</v>
      </c>
    </row>
    <row r="1075" spans="1:9" x14ac:dyDescent="0.25">
      <c r="A1075" s="77"/>
      <c r="B1075" s="77"/>
      <c r="C1075" s="77"/>
      <c r="D1075" s="77"/>
      <c r="E1075" s="77"/>
      <c r="F1075" s="90">
        <v>45138</v>
      </c>
      <c r="G1075" s="82">
        <v>0</v>
      </c>
      <c r="H1075" s="82">
        <v>9875</v>
      </c>
      <c r="I1075" s="82">
        <v>9875</v>
      </c>
    </row>
    <row r="1076" spans="1:9" x14ac:dyDescent="0.25">
      <c r="A1076" s="77" t="s">
        <v>2135</v>
      </c>
      <c r="B1076" s="77"/>
      <c r="C1076" s="77"/>
      <c r="D1076" s="77"/>
      <c r="E1076" s="77"/>
      <c r="F1076" s="77"/>
      <c r="G1076" s="82">
        <v>61187.460000000006</v>
      </c>
      <c r="H1076" s="82">
        <v>74553</v>
      </c>
      <c r="I1076" s="82">
        <v>135740.46000000002</v>
      </c>
    </row>
    <row r="1077" spans="1:9" x14ac:dyDescent="0.25">
      <c r="A1077" s="77" t="s">
        <v>462</v>
      </c>
      <c r="B1077" s="77" t="s">
        <v>4</v>
      </c>
      <c r="C1077" s="77" t="s">
        <v>5</v>
      </c>
      <c r="D1077" s="77" t="s">
        <v>1287</v>
      </c>
      <c r="E1077" s="90">
        <v>43647</v>
      </c>
      <c r="F1077" s="90">
        <v>43760</v>
      </c>
      <c r="G1077" s="82">
        <v>10450.09</v>
      </c>
      <c r="H1077" s="82">
        <v>0</v>
      </c>
      <c r="I1077" s="82">
        <v>10450.09</v>
      </c>
    </row>
    <row r="1078" spans="1:9" x14ac:dyDescent="0.25">
      <c r="A1078" s="77"/>
      <c r="B1078" s="77"/>
      <c r="C1078" s="77"/>
      <c r="D1078" s="77"/>
      <c r="E1078" s="77"/>
      <c r="F1078" s="90">
        <v>43805</v>
      </c>
      <c r="G1078" s="82">
        <v>1306.26</v>
      </c>
      <c r="H1078" s="82">
        <v>0</v>
      </c>
      <c r="I1078" s="82">
        <v>1306.26</v>
      </c>
    </row>
    <row r="1079" spans="1:9" x14ac:dyDescent="0.25">
      <c r="A1079" s="77"/>
      <c r="B1079" s="77"/>
      <c r="C1079" s="77"/>
      <c r="D1079" s="77" t="s">
        <v>1288</v>
      </c>
      <c r="E1079" s="90">
        <v>43647</v>
      </c>
      <c r="F1079" s="90">
        <v>43748</v>
      </c>
      <c r="G1079" s="82">
        <v>5883.63</v>
      </c>
      <c r="H1079" s="82">
        <v>0</v>
      </c>
      <c r="I1079" s="82">
        <v>5883.63</v>
      </c>
    </row>
    <row r="1080" spans="1:9" x14ac:dyDescent="0.25">
      <c r="A1080" s="77"/>
      <c r="B1080" s="77"/>
      <c r="C1080" s="77"/>
      <c r="D1080" s="77"/>
      <c r="E1080" s="77"/>
      <c r="F1080" s="90">
        <v>43760</v>
      </c>
      <c r="G1080" s="82">
        <v>81465.639999999985</v>
      </c>
      <c r="H1080" s="82">
        <v>0</v>
      </c>
      <c r="I1080" s="82">
        <v>81465.639999999985</v>
      </c>
    </row>
    <row r="1081" spans="1:9" x14ac:dyDescent="0.25">
      <c r="A1081" s="77"/>
      <c r="B1081" s="77"/>
      <c r="C1081" s="77"/>
      <c r="D1081" s="77"/>
      <c r="E1081" s="77"/>
      <c r="F1081" s="90">
        <v>43781</v>
      </c>
      <c r="G1081" s="82">
        <v>9051.74</v>
      </c>
      <c r="H1081" s="82">
        <v>0</v>
      </c>
      <c r="I1081" s="82">
        <v>9051.74</v>
      </c>
    </row>
    <row r="1082" spans="1:9" x14ac:dyDescent="0.25">
      <c r="A1082" s="77"/>
      <c r="B1082" s="77"/>
      <c r="C1082" s="77" t="s">
        <v>284</v>
      </c>
      <c r="D1082" s="77" t="s">
        <v>285</v>
      </c>
      <c r="E1082" s="90">
        <v>44378</v>
      </c>
      <c r="F1082" s="90">
        <v>44447</v>
      </c>
      <c r="G1082" s="82">
        <v>800</v>
      </c>
      <c r="H1082" s="82">
        <v>0</v>
      </c>
      <c r="I1082" s="82">
        <v>800</v>
      </c>
    </row>
    <row r="1083" spans="1:9" x14ac:dyDescent="0.25">
      <c r="A1083" s="77"/>
      <c r="B1083" s="77"/>
      <c r="C1083" s="77"/>
      <c r="D1083" s="77"/>
      <c r="E1083" s="77"/>
      <c r="F1083" s="90">
        <v>44468</v>
      </c>
      <c r="G1083" s="82">
        <v>1600</v>
      </c>
      <c r="H1083" s="82">
        <v>0</v>
      </c>
      <c r="I1083" s="82">
        <v>1600</v>
      </c>
    </row>
    <row r="1084" spans="1:9" x14ac:dyDescent="0.25">
      <c r="A1084" s="77"/>
      <c r="B1084" s="77"/>
      <c r="C1084" s="77"/>
      <c r="D1084" s="77"/>
      <c r="E1084" s="77"/>
      <c r="F1084" s="90">
        <v>45474</v>
      </c>
      <c r="G1084" s="82">
        <v>0</v>
      </c>
      <c r="H1084" s="82">
        <v>198697</v>
      </c>
      <c r="I1084" s="82">
        <v>198697</v>
      </c>
    </row>
    <row r="1085" spans="1:9" x14ac:dyDescent="0.25">
      <c r="A1085" s="77"/>
      <c r="B1085" s="77"/>
      <c r="C1085" s="77"/>
      <c r="D1085" s="77"/>
      <c r="E1085" s="90">
        <v>44502</v>
      </c>
      <c r="F1085" s="90">
        <v>44508</v>
      </c>
      <c r="G1085" s="82">
        <v>5505</v>
      </c>
      <c r="H1085" s="82">
        <v>0</v>
      </c>
      <c r="I1085" s="82">
        <v>5505</v>
      </c>
    </row>
    <row r="1086" spans="1:9" x14ac:dyDescent="0.25">
      <c r="A1086" s="77"/>
      <c r="B1086" s="77"/>
      <c r="C1086" s="77" t="s">
        <v>658</v>
      </c>
      <c r="D1086" s="77" t="s">
        <v>1233</v>
      </c>
      <c r="E1086" s="90">
        <v>44202</v>
      </c>
      <c r="F1086" s="90">
        <v>44932</v>
      </c>
      <c r="G1086" s="82">
        <v>22500</v>
      </c>
      <c r="H1086" s="82">
        <v>0</v>
      </c>
      <c r="I1086" s="82">
        <v>22500</v>
      </c>
    </row>
    <row r="1087" spans="1:9" x14ac:dyDescent="0.25">
      <c r="A1087" s="77"/>
      <c r="B1087" s="77"/>
      <c r="C1087" s="77"/>
      <c r="D1087" s="77"/>
      <c r="E1087" s="90">
        <v>44393</v>
      </c>
      <c r="F1087" s="90">
        <v>44448</v>
      </c>
      <c r="G1087" s="82">
        <v>19000</v>
      </c>
      <c r="H1087" s="82">
        <v>0</v>
      </c>
      <c r="I1087" s="82">
        <v>19000</v>
      </c>
    </row>
    <row r="1088" spans="1:9" x14ac:dyDescent="0.25">
      <c r="A1088" s="77"/>
      <c r="B1088" s="77"/>
      <c r="C1088" s="77" t="s">
        <v>492</v>
      </c>
      <c r="D1088" s="77" t="s">
        <v>140</v>
      </c>
      <c r="E1088" s="90">
        <v>43770</v>
      </c>
      <c r="F1088" s="90">
        <v>43864</v>
      </c>
      <c r="G1088" s="82">
        <v>20720.61</v>
      </c>
      <c r="H1088" s="82">
        <v>0</v>
      </c>
      <c r="I1088" s="82">
        <v>20720.61</v>
      </c>
    </row>
    <row r="1089" spans="1:9" x14ac:dyDescent="0.25">
      <c r="A1089" s="77"/>
      <c r="B1089" s="77"/>
      <c r="C1089" s="77" t="s">
        <v>591</v>
      </c>
      <c r="D1089" s="77" t="s">
        <v>1231</v>
      </c>
      <c r="E1089" s="90">
        <v>43971</v>
      </c>
      <c r="F1089" s="90">
        <v>44060</v>
      </c>
      <c r="G1089" s="82">
        <v>2700</v>
      </c>
      <c r="H1089" s="82">
        <v>0</v>
      </c>
      <c r="I1089" s="82">
        <v>2700</v>
      </c>
    </row>
    <row r="1090" spans="1:9" x14ac:dyDescent="0.25">
      <c r="A1090" s="77"/>
      <c r="B1090" s="77"/>
      <c r="C1090" s="77" t="s">
        <v>399</v>
      </c>
      <c r="D1090" s="77" t="s">
        <v>351</v>
      </c>
      <c r="E1090" s="90">
        <v>44319</v>
      </c>
      <c r="F1090" s="90">
        <v>44448</v>
      </c>
      <c r="G1090" s="82">
        <v>23712</v>
      </c>
      <c r="H1090" s="82">
        <v>0</v>
      </c>
      <c r="I1090" s="82">
        <v>23712</v>
      </c>
    </row>
    <row r="1091" spans="1:9" x14ac:dyDescent="0.25">
      <c r="A1091" s="77"/>
      <c r="B1091" s="77"/>
      <c r="C1091" s="77"/>
      <c r="D1091" s="77"/>
      <c r="E1091" s="77"/>
      <c r="F1091" s="90">
        <v>44488</v>
      </c>
      <c r="G1091" s="82">
        <v>5833.89</v>
      </c>
      <c r="H1091" s="82">
        <v>0</v>
      </c>
      <c r="I1091" s="82">
        <v>5833.89</v>
      </c>
    </row>
    <row r="1092" spans="1:9" x14ac:dyDescent="0.25">
      <c r="A1092" s="77"/>
      <c r="B1092" s="77"/>
      <c r="C1092" s="77"/>
      <c r="D1092" s="77"/>
      <c r="E1092" s="77"/>
      <c r="F1092" s="90">
        <v>45415</v>
      </c>
      <c r="G1092" s="82">
        <v>0</v>
      </c>
      <c r="H1092" s="82">
        <v>157014.10999999999</v>
      </c>
      <c r="I1092" s="82">
        <v>157014.10999999999</v>
      </c>
    </row>
    <row r="1093" spans="1:9" x14ac:dyDescent="0.25">
      <c r="A1093" s="77"/>
      <c r="B1093" s="77" t="s">
        <v>441</v>
      </c>
      <c r="C1093" s="77" t="s">
        <v>442</v>
      </c>
      <c r="D1093" s="77" t="s">
        <v>318</v>
      </c>
      <c r="E1093" s="77"/>
      <c r="F1093" s="77"/>
      <c r="G1093" s="82">
        <v>230736</v>
      </c>
      <c r="H1093" s="82">
        <v>12144</v>
      </c>
      <c r="I1093" s="82">
        <v>242880</v>
      </c>
    </row>
    <row r="1094" spans="1:9" x14ac:dyDescent="0.25">
      <c r="A1094" s="77"/>
      <c r="B1094" s="77" t="s">
        <v>1043</v>
      </c>
      <c r="C1094" s="77" t="s">
        <v>334</v>
      </c>
      <c r="D1094" s="77" t="s">
        <v>318</v>
      </c>
      <c r="E1094" s="77"/>
      <c r="F1094" s="77"/>
      <c r="G1094" s="82">
        <v>18000</v>
      </c>
      <c r="H1094" s="82">
        <v>0</v>
      </c>
      <c r="I1094" s="82">
        <v>18000</v>
      </c>
    </row>
    <row r="1095" spans="1:9" x14ac:dyDescent="0.25">
      <c r="A1095" s="77"/>
      <c r="B1095" s="77"/>
      <c r="C1095" s="77" t="s">
        <v>564</v>
      </c>
      <c r="D1095" s="77" t="s">
        <v>318</v>
      </c>
      <c r="E1095" s="77"/>
      <c r="F1095" s="77"/>
      <c r="G1095" s="82">
        <v>4800</v>
      </c>
      <c r="H1095" s="82">
        <v>0</v>
      </c>
      <c r="I1095" s="82">
        <v>4800</v>
      </c>
    </row>
    <row r="1096" spans="1:9" x14ac:dyDescent="0.25">
      <c r="A1096" s="77"/>
      <c r="B1096" s="77" t="s">
        <v>316</v>
      </c>
      <c r="C1096" s="77" t="s">
        <v>418</v>
      </c>
      <c r="D1096" s="77" t="s">
        <v>3138</v>
      </c>
      <c r="E1096" s="90">
        <v>44272</v>
      </c>
      <c r="F1096" s="90">
        <v>44285</v>
      </c>
      <c r="G1096" s="82">
        <v>564</v>
      </c>
      <c r="H1096" s="82">
        <v>0</v>
      </c>
      <c r="I1096" s="82">
        <v>564</v>
      </c>
    </row>
    <row r="1097" spans="1:9" x14ac:dyDescent="0.25">
      <c r="A1097" s="77"/>
      <c r="B1097" s="77"/>
      <c r="C1097" s="77" t="s">
        <v>395</v>
      </c>
      <c r="D1097" s="77" t="s">
        <v>351</v>
      </c>
      <c r="E1097" s="90">
        <v>44124</v>
      </c>
      <c r="F1097" s="90">
        <v>44232</v>
      </c>
      <c r="G1097" s="82">
        <v>2425</v>
      </c>
      <c r="H1097" s="82">
        <v>0</v>
      </c>
      <c r="I1097" s="82">
        <v>2425</v>
      </c>
    </row>
    <row r="1098" spans="1:9" x14ac:dyDescent="0.25">
      <c r="A1098" s="77"/>
      <c r="B1098" s="77"/>
      <c r="C1098" s="77"/>
      <c r="D1098" s="77"/>
      <c r="E1098" s="77"/>
      <c r="F1098" s="90">
        <v>44236</v>
      </c>
      <c r="G1098" s="82">
        <v>9700</v>
      </c>
      <c r="H1098" s="82">
        <v>0</v>
      </c>
      <c r="I1098" s="82">
        <v>9700</v>
      </c>
    </row>
    <row r="1099" spans="1:9" x14ac:dyDescent="0.25">
      <c r="A1099" s="77"/>
      <c r="B1099" s="77"/>
      <c r="C1099" s="77"/>
      <c r="D1099" s="77"/>
      <c r="E1099" s="77"/>
      <c r="F1099" s="90">
        <v>44279</v>
      </c>
      <c r="G1099" s="82">
        <v>7275</v>
      </c>
      <c r="H1099" s="82">
        <v>0</v>
      </c>
      <c r="I1099" s="82">
        <v>7275</v>
      </c>
    </row>
    <row r="1100" spans="1:9" x14ac:dyDescent="0.25">
      <c r="A1100" s="77"/>
      <c r="B1100" s="77"/>
      <c r="C1100" s="77"/>
      <c r="D1100" s="77"/>
      <c r="E1100" s="77"/>
      <c r="F1100" s="90">
        <v>44342</v>
      </c>
      <c r="G1100" s="82">
        <v>14550</v>
      </c>
      <c r="H1100" s="82">
        <v>0</v>
      </c>
      <c r="I1100" s="82">
        <v>14550</v>
      </c>
    </row>
    <row r="1101" spans="1:9" x14ac:dyDescent="0.25">
      <c r="A1101" s="77"/>
      <c r="B1101" s="77"/>
      <c r="C1101" s="77"/>
      <c r="D1101" s="77"/>
      <c r="E1101" s="77"/>
      <c r="F1101" s="90">
        <v>44370</v>
      </c>
      <c r="G1101" s="82">
        <v>1455</v>
      </c>
      <c r="H1101" s="82">
        <v>0</v>
      </c>
      <c r="I1101" s="82">
        <v>1455</v>
      </c>
    </row>
    <row r="1102" spans="1:9" x14ac:dyDescent="0.25">
      <c r="A1102" s="77"/>
      <c r="B1102" s="77"/>
      <c r="C1102" s="77"/>
      <c r="D1102" s="77"/>
      <c r="E1102" s="77"/>
      <c r="F1102" s="90">
        <v>44448</v>
      </c>
      <c r="G1102" s="82">
        <v>970</v>
      </c>
      <c r="H1102" s="82">
        <v>0</v>
      </c>
      <c r="I1102" s="82">
        <v>970</v>
      </c>
    </row>
    <row r="1103" spans="1:9" x14ac:dyDescent="0.25">
      <c r="A1103" s="77"/>
      <c r="B1103" s="77"/>
      <c r="C1103" s="77"/>
      <c r="D1103" s="77"/>
      <c r="E1103" s="77"/>
      <c r="F1103" s="90">
        <v>45950</v>
      </c>
      <c r="G1103" s="82">
        <v>0</v>
      </c>
      <c r="H1103" s="82">
        <v>12125</v>
      </c>
      <c r="I1103" s="82">
        <v>12125</v>
      </c>
    </row>
    <row r="1104" spans="1:9" x14ac:dyDescent="0.25">
      <c r="A1104" s="77"/>
      <c r="B1104" s="77" t="s">
        <v>238</v>
      </c>
      <c r="C1104" s="77" t="s">
        <v>399</v>
      </c>
      <c r="D1104" s="77" t="s">
        <v>351</v>
      </c>
      <c r="E1104" s="90">
        <v>44319</v>
      </c>
      <c r="F1104" s="90">
        <v>45415</v>
      </c>
      <c r="G1104" s="82">
        <v>0</v>
      </c>
      <c r="H1104" s="82">
        <v>97400</v>
      </c>
      <c r="I1104" s="82">
        <v>97400</v>
      </c>
    </row>
    <row r="1105" spans="1:9" x14ac:dyDescent="0.25">
      <c r="A1105" s="77" t="s">
        <v>2136</v>
      </c>
      <c r="B1105" s="77"/>
      <c r="C1105" s="77"/>
      <c r="D1105" s="77"/>
      <c r="E1105" s="77"/>
      <c r="F1105" s="77"/>
      <c r="G1105" s="82">
        <v>501003.86</v>
      </c>
      <c r="H1105" s="82">
        <v>477380.11</v>
      </c>
      <c r="I1105" s="82">
        <v>978383.97</v>
      </c>
    </row>
    <row r="1106" spans="1:9" x14ac:dyDescent="0.25">
      <c r="A1106" s="77" t="s">
        <v>464</v>
      </c>
      <c r="B1106" s="77" t="s">
        <v>4</v>
      </c>
      <c r="C1106" s="77" t="s">
        <v>5</v>
      </c>
      <c r="D1106" s="77" t="s">
        <v>1287</v>
      </c>
      <c r="E1106" s="90">
        <v>43647</v>
      </c>
      <c r="F1106" s="90">
        <v>43749</v>
      </c>
      <c r="G1106" s="82">
        <v>18287.649999999998</v>
      </c>
      <c r="H1106" s="82">
        <v>0</v>
      </c>
      <c r="I1106" s="82">
        <v>18287.649999999998</v>
      </c>
    </row>
    <row r="1107" spans="1:9" x14ac:dyDescent="0.25">
      <c r="A1107" s="77"/>
      <c r="B1107" s="77"/>
      <c r="C1107" s="77"/>
      <c r="D1107" s="77" t="s">
        <v>1288</v>
      </c>
      <c r="E1107" s="90">
        <v>43647</v>
      </c>
      <c r="F1107" s="90">
        <v>43746</v>
      </c>
      <c r="G1107" s="82">
        <v>7241.3899999999994</v>
      </c>
      <c r="H1107" s="82">
        <v>0</v>
      </c>
      <c r="I1107" s="82">
        <v>7241.3899999999994</v>
      </c>
    </row>
    <row r="1108" spans="1:9" x14ac:dyDescent="0.25">
      <c r="A1108" s="77"/>
      <c r="B1108" s="77"/>
      <c r="C1108" s="77"/>
      <c r="D1108" s="77"/>
      <c r="E1108" s="77"/>
      <c r="F1108" s="90">
        <v>43759</v>
      </c>
      <c r="G1108" s="82">
        <v>9051.74</v>
      </c>
      <c r="H1108" s="82">
        <v>0</v>
      </c>
      <c r="I1108" s="82">
        <v>9051.74</v>
      </c>
    </row>
    <row r="1109" spans="1:9" x14ac:dyDescent="0.25">
      <c r="A1109" s="77"/>
      <c r="B1109" s="77"/>
      <c r="C1109" s="77"/>
      <c r="D1109" s="77"/>
      <c r="E1109" s="77"/>
      <c r="F1109" s="90">
        <v>43760</v>
      </c>
      <c r="G1109" s="82">
        <v>76939.790000000008</v>
      </c>
      <c r="H1109" s="82">
        <v>0</v>
      </c>
      <c r="I1109" s="82">
        <v>76939.790000000008</v>
      </c>
    </row>
    <row r="1110" spans="1:9" x14ac:dyDescent="0.25">
      <c r="A1110" s="77"/>
      <c r="B1110" s="77"/>
      <c r="C1110" s="77" t="s">
        <v>492</v>
      </c>
      <c r="D1110" s="77" t="s">
        <v>140</v>
      </c>
      <c r="E1110" s="90">
        <v>43770</v>
      </c>
      <c r="F1110" s="90">
        <v>43864</v>
      </c>
      <c r="G1110" s="82">
        <v>20720.61</v>
      </c>
      <c r="H1110" s="82">
        <v>0</v>
      </c>
      <c r="I1110" s="82">
        <v>20720.61</v>
      </c>
    </row>
    <row r="1111" spans="1:9" x14ac:dyDescent="0.25">
      <c r="A1111" s="77"/>
      <c r="B1111" s="77"/>
      <c r="C1111" s="77" t="s">
        <v>591</v>
      </c>
      <c r="D1111" s="77" t="s">
        <v>1231</v>
      </c>
      <c r="E1111" s="90">
        <v>43971</v>
      </c>
      <c r="F1111" s="90">
        <v>44060</v>
      </c>
      <c r="G1111" s="82">
        <v>2600</v>
      </c>
      <c r="H1111" s="82">
        <v>0</v>
      </c>
      <c r="I1111" s="82">
        <v>2600</v>
      </c>
    </row>
    <row r="1112" spans="1:9" x14ac:dyDescent="0.25">
      <c r="A1112" s="77"/>
      <c r="B1112" s="77" t="s">
        <v>441</v>
      </c>
      <c r="C1112" s="77" t="s">
        <v>442</v>
      </c>
      <c r="D1112" s="77" t="s">
        <v>318</v>
      </c>
      <c r="E1112" s="77"/>
      <c r="F1112" s="77"/>
      <c r="G1112" s="82">
        <v>245186.45</v>
      </c>
      <c r="H1112" s="82">
        <v>12904.549999999988</v>
      </c>
      <c r="I1112" s="82">
        <v>258091</v>
      </c>
    </row>
    <row r="1113" spans="1:9" x14ac:dyDescent="0.25">
      <c r="A1113" s="77" t="s">
        <v>2137</v>
      </c>
      <c r="B1113" s="77"/>
      <c r="C1113" s="77"/>
      <c r="D1113" s="77"/>
      <c r="E1113" s="77"/>
      <c r="F1113" s="77"/>
      <c r="G1113" s="82">
        <v>380027.63</v>
      </c>
      <c r="H1113" s="82">
        <v>12904.549999999988</v>
      </c>
      <c r="I1113" s="82">
        <v>392932.18</v>
      </c>
    </row>
    <row r="1114" spans="1:9" x14ac:dyDescent="0.25">
      <c r="A1114" s="77" t="s">
        <v>307</v>
      </c>
      <c r="B1114" s="77" t="s">
        <v>4</v>
      </c>
      <c r="C1114" s="77" t="s">
        <v>5</v>
      </c>
      <c r="D1114" s="77" t="s">
        <v>1287</v>
      </c>
      <c r="E1114" s="90">
        <v>43647</v>
      </c>
      <c r="F1114" s="90">
        <v>43731</v>
      </c>
      <c r="G1114" s="82">
        <v>1300.32</v>
      </c>
      <c r="H1114" s="82">
        <v>0</v>
      </c>
      <c r="I1114" s="82">
        <v>1300.32</v>
      </c>
    </row>
    <row r="1115" spans="1:9" x14ac:dyDescent="0.25">
      <c r="A1115" s="77"/>
      <c r="B1115" s="77"/>
      <c r="C1115" s="77"/>
      <c r="D1115" s="77"/>
      <c r="E1115" s="77"/>
      <c r="F1115" s="90">
        <v>43749</v>
      </c>
      <c r="G1115" s="82">
        <v>33962.79</v>
      </c>
      <c r="H1115" s="82">
        <v>0</v>
      </c>
      <c r="I1115" s="82">
        <v>33962.79</v>
      </c>
    </row>
    <row r="1116" spans="1:9" x14ac:dyDescent="0.25">
      <c r="A1116" s="77"/>
      <c r="B1116" s="77"/>
      <c r="C1116" s="77"/>
      <c r="D1116" s="77" t="s">
        <v>1288</v>
      </c>
      <c r="E1116" s="90">
        <v>43647</v>
      </c>
      <c r="F1116" s="90">
        <v>43746</v>
      </c>
      <c r="G1116" s="82">
        <v>32133.68</v>
      </c>
      <c r="H1116" s="82">
        <v>0</v>
      </c>
      <c r="I1116" s="82">
        <v>32133.68</v>
      </c>
    </row>
    <row r="1117" spans="1:9" x14ac:dyDescent="0.25">
      <c r="A1117" s="77"/>
      <c r="B1117" s="77"/>
      <c r="C1117" s="77"/>
      <c r="D1117" s="77"/>
      <c r="E1117" s="77"/>
      <c r="F1117" s="90">
        <v>43759</v>
      </c>
      <c r="G1117" s="82">
        <v>9051.74</v>
      </c>
      <c r="H1117" s="82">
        <v>0</v>
      </c>
      <c r="I1117" s="82">
        <v>9051.74</v>
      </c>
    </row>
    <row r="1118" spans="1:9" x14ac:dyDescent="0.25">
      <c r="A1118" s="77"/>
      <c r="B1118" s="77"/>
      <c r="C1118" s="77"/>
      <c r="D1118" s="77"/>
      <c r="E1118" s="77"/>
      <c r="F1118" s="90">
        <v>43760</v>
      </c>
      <c r="G1118" s="82">
        <v>185560.66999999998</v>
      </c>
      <c r="H1118" s="82">
        <v>0</v>
      </c>
      <c r="I1118" s="82">
        <v>185560.66999999998</v>
      </c>
    </row>
    <row r="1119" spans="1:9" x14ac:dyDescent="0.25">
      <c r="A1119" s="77"/>
      <c r="B1119" s="77"/>
      <c r="C1119" s="77" t="s">
        <v>228</v>
      </c>
      <c r="D1119" s="77" t="s">
        <v>2755</v>
      </c>
      <c r="E1119" s="90">
        <v>43724</v>
      </c>
      <c r="F1119" s="90">
        <v>43739</v>
      </c>
      <c r="G1119" s="82">
        <v>1464.78</v>
      </c>
      <c r="H1119" s="82">
        <v>0</v>
      </c>
      <c r="I1119" s="82">
        <v>1464.78</v>
      </c>
    </row>
    <row r="1120" spans="1:9" x14ac:dyDescent="0.25">
      <c r="A1120" s="77"/>
      <c r="B1120" s="77"/>
      <c r="C1120" s="77" t="s">
        <v>492</v>
      </c>
      <c r="D1120" s="77" t="s">
        <v>140</v>
      </c>
      <c r="E1120" s="90">
        <v>43770</v>
      </c>
      <c r="F1120" s="90">
        <v>43864</v>
      </c>
      <c r="G1120" s="82">
        <v>20720.61</v>
      </c>
      <c r="H1120" s="82">
        <v>0</v>
      </c>
      <c r="I1120" s="82">
        <v>20720.61</v>
      </c>
    </row>
    <row r="1121" spans="1:9" x14ac:dyDescent="0.25">
      <c r="A1121" s="77"/>
      <c r="B1121" s="77"/>
      <c r="C1121" s="77" t="s">
        <v>591</v>
      </c>
      <c r="D1121" s="77" t="s">
        <v>1231</v>
      </c>
      <c r="E1121" s="90">
        <v>44069</v>
      </c>
      <c r="F1121" s="90">
        <v>44117</v>
      </c>
      <c r="G1121" s="82">
        <v>3000</v>
      </c>
      <c r="H1121" s="82">
        <v>0</v>
      </c>
      <c r="I1121" s="82">
        <v>3000</v>
      </c>
    </row>
    <row r="1122" spans="1:9" x14ac:dyDescent="0.25">
      <c r="A1122" s="77"/>
      <c r="B1122" s="77" t="s">
        <v>316</v>
      </c>
      <c r="C1122" s="77" t="s">
        <v>418</v>
      </c>
      <c r="D1122" s="77" t="s">
        <v>3138</v>
      </c>
      <c r="E1122" s="90">
        <v>43845</v>
      </c>
      <c r="F1122" s="90">
        <v>43874</v>
      </c>
      <c r="G1122" s="82">
        <v>1125</v>
      </c>
      <c r="H1122" s="82">
        <v>0</v>
      </c>
      <c r="I1122" s="82">
        <v>1125</v>
      </c>
    </row>
    <row r="1123" spans="1:9" x14ac:dyDescent="0.25">
      <c r="A1123" s="77"/>
      <c r="B1123" s="77"/>
      <c r="C1123" s="77" t="s">
        <v>395</v>
      </c>
      <c r="D1123" s="77" t="s">
        <v>351</v>
      </c>
      <c r="E1123" s="90">
        <v>43844</v>
      </c>
      <c r="F1123" s="90">
        <v>45138</v>
      </c>
      <c r="G1123" s="82">
        <v>0</v>
      </c>
      <c r="H1123" s="82">
        <v>12375</v>
      </c>
      <c r="I1123" s="82">
        <v>12375</v>
      </c>
    </row>
    <row r="1124" spans="1:9" x14ac:dyDescent="0.25">
      <c r="A1124" s="77" t="s">
        <v>2138</v>
      </c>
      <c r="B1124" s="77"/>
      <c r="C1124" s="77"/>
      <c r="D1124" s="77"/>
      <c r="E1124" s="77"/>
      <c r="F1124" s="77"/>
      <c r="G1124" s="82">
        <v>288319.59000000003</v>
      </c>
      <c r="H1124" s="82">
        <v>12375</v>
      </c>
      <c r="I1124" s="82">
        <v>300694.59000000003</v>
      </c>
    </row>
    <row r="1125" spans="1:9" x14ac:dyDescent="0.25">
      <c r="A1125" s="77" t="s">
        <v>428</v>
      </c>
      <c r="B1125" s="77" t="s">
        <v>4</v>
      </c>
      <c r="C1125" s="77" t="s">
        <v>5</v>
      </c>
      <c r="D1125" s="77" t="s">
        <v>1287</v>
      </c>
      <c r="E1125" s="90">
        <v>43647</v>
      </c>
      <c r="F1125" s="90">
        <v>43759</v>
      </c>
      <c r="G1125" s="82">
        <v>7801.94</v>
      </c>
      <c r="H1125" s="82">
        <v>0</v>
      </c>
      <c r="I1125" s="82">
        <v>7801.94</v>
      </c>
    </row>
    <row r="1126" spans="1:9" x14ac:dyDescent="0.25">
      <c r="A1126" s="77"/>
      <c r="B1126" s="77"/>
      <c r="C1126" s="77"/>
      <c r="D1126" s="77" t="s">
        <v>1288</v>
      </c>
      <c r="E1126" s="90">
        <v>43647</v>
      </c>
      <c r="F1126" s="90">
        <v>43748</v>
      </c>
      <c r="G1126" s="82">
        <v>7213.0300000000007</v>
      </c>
      <c r="H1126" s="82">
        <v>0</v>
      </c>
      <c r="I1126" s="82">
        <v>7213.0300000000007</v>
      </c>
    </row>
    <row r="1127" spans="1:9" x14ac:dyDescent="0.25">
      <c r="A1127" s="77"/>
      <c r="B1127" s="77"/>
      <c r="C1127" s="77"/>
      <c r="D1127" s="77"/>
      <c r="E1127" s="77"/>
      <c r="F1127" s="90">
        <v>43760</v>
      </c>
      <c r="G1127" s="82">
        <v>72130.34</v>
      </c>
      <c r="H1127" s="82">
        <v>0</v>
      </c>
      <c r="I1127" s="82">
        <v>72130.34</v>
      </c>
    </row>
    <row r="1128" spans="1:9" x14ac:dyDescent="0.25">
      <c r="A1128" s="77"/>
      <c r="B1128" s="77"/>
      <c r="C1128" s="77" t="s">
        <v>671</v>
      </c>
      <c r="D1128" s="77" t="s">
        <v>318</v>
      </c>
      <c r="E1128" s="77"/>
      <c r="F1128" s="77"/>
      <c r="G1128" s="82">
        <v>19116.72</v>
      </c>
      <c r="H1128" s="82">
        <v>0</v>
      </c>
      <c r="I1128" s="82">
        <v>19116.72</v>
      </c>
    </row>
    <row r="1129" spans="1:9" x14ac:dyDescent="0.25">
      <c r="A1129" s="77"/>
      <c r="B1129" s="77"/>
      <c r="C1129" s="77" t="s">
        <v>591</v>
      </c>
      <c r="D1129" s="77" t="s">
        <v>1231</v>
      </c>
      <c r="E1129" s="90">
        <v>44069</v>
      </c>
      <c r="F1129" s="90">
        <v>44117</v>
      </c>
      <c r="G1129" s="82">
        <v>2700</v>
      </c>
      <c r="H1129" s="82">
        <v>0</v>
      </c>
      <c r="I1129" s="82">
        <v>2700</v>
      </c>
    </row>
    <row r="1130" spans="1:9" x14ac:dyDescent="0.25">
      <c r="A1130" s="77"/>
      <c r="B1130" s="77" t="s">
        <v>316</v>
      </c>
      <c r="C1130" s="77" t="s">
        <v>1609</v>
      </c>
      <c r="D1130" s="77" t="s">
        <v>3138</v>
      </c>
      <c r="E1130" s="90">
        <v>44390</v>
      </c>
      <c r="F1130" s="90">
        <v>44410</v>
      </c>
      <c r="G1130" s="82">
        <v>698.75</v>
      </c>
      <c r="H1130" s="82">
        <v>0</v>
      </c>
      <c r="I1130" s="82">
        <v>698.75</v>
      </c>
    </row>
    <row r="1131" spans="1:9" x14ac:dyDescent="0.25">
      <c r="A1131" s="77"/>
      <c r="B1131" s="77"/>
      <c r="C1131" s="77" t="s">
        <v>418</v>
      </c>
      <c r="D1131" s="77" t="s">
        <v>3138</v>
      </c>
      <c r="E1131" s="90">
        <v>43717</v>
      </c>
      <c r="F1131" s="90">
        <v>43721</v>
      </c>
      <c r="G1131" s="82">
        <v>630</v>
      </c>
      <c r="H1131" s="82">
        <v>0</v>
      </c>
      <c r="I1131" s="82">
        <v>630</v>
      </c>
    </row>
    <row r="1132" spans="1:9" x14ac:dyDescent="0.25">
      <c r="A1132" s="77"/>
      <c r="B1132" s="77"/>
      <c r="C1132" s="77" t="s">
        <v>395</v>
      </c>
      <c r="D1132" s="77" t="s">
        <v>351</v>
      </c>
      <c r="E1132" s="90">
        <v>43282</v>
      </c>
      <c r="F1132" s="90">
        <v>44118</v>
      </c>
      <c r="G1132" s="82">
        <v>2275</v>
      </c>
      <c r="H1132" s="82">
        <v>0</v>
      </c>
      <c r="I1132" s="82">
        <v>2275</v>
      </c>
    </row>
    <row r="1133" spans="1:9" x14ac:dyDescent="0.25">
      <c r="A1133" s="77"/>
      <c r="B1133" s="77"/>
      <c r="C1133" s="77"/>
      <c r="D1133" s="77"/>
      <c r="E1133" s="77"/>
      <c r="F1133" s="90">
        <v>44203</v>
      </c>
      <c r="G1133" s="82">
        <v>2275</v>
      </c>
      <c r="H1133" s="82">
        <v>0</v>
      </c>
      <c r="I1133" s="82">
        <v>2275</v>
      </c>
    </row>
    <row r="1134" spans="1:9" x14ac:dyDescent="0.25">
      <c r="A1134" s="77"/>
      <c r="B1134" s="77"/>
      <c r="C1134" s="77"/>
      <c r="D1134" s="77"/>
      <c r="E1134" s="77"/>
      <c r="F1134" s="90">
        <v>44232</v>
      </c>
      <c r="G1134" s="82">
        <v>2275</v>
      </c>
      <c r="H1134" s="82">
        <v>0</v>
      </c>
      <c r="I1134" s="82">
        <v>2275</v>
      </c>
    </row>
    <row r="1135" spans="1:9" x14ac:dyDescent="0.25">
      <c r="A1135" s="77"/>
      <c r="B1135" s="77"/>
      <c r="C1135" s="77"/>
      <c r="D1135" s="77"/>
      <c r="E1135" s="77"/>
      <c r="F1135" s="90">
        <v>44236</v>
      </c>
      <c r="G1135" s="82">
        <v>3640</v>
      </c>
      <c r="H1135" s="82">
        <v>0</v>
      </c>
      <c r="I1135" s="82">
        <v>3640</v>
      </c>
    </row>
    <row r="1136" spans="1:9" x14ac:dyDescent="0.25">
      <c r="A1136" s="77"/>
      <c r="B1136" s="77"/>
      <c r="C1136" s="77"/>
      <c r="D1136" s="77"/>
      <c r="E1136" s="77"/>
      <c r="F1136" s="90">
        <v>44497</v>
      </c>
      <c r="G1136" s="82">
        <v>910</v>
      </c>
      <c r="H1136" s="82">
        <v>0</v>
      </c>
      <c r="I1136" s="82">
        <v>910</v>
      </c>
    </row>
    <row r="1137" spans="1:9" x14ac:dyDescent="0.25">
      <c r="A1137" s="77"/>
      <c r="B1137" s="77"/>
      <c r="C1137" s="77" t="s">
        <v>468</v>
      </c>
      <c r="D1137" s="77" t="s">
        <v>469</v>
      </c>
      <c r="E1137" s="90">
        <v>44062</v>
      </c>
      <c r="F1137" s="90">
        <v>44118</v>
      </c>
      <c r="G1137" s="82">
        <v>3675</v>
      </c>
      <c r="H1137" s="82">
        <v>0</v>
      </c>
      <c r="I1137" s="82">
        <v>3675</v>
      </c>
    </row>
    <row r="1138" spans="1:9" x14ac:dyDescent="0.25">
      <c r="A1138" s="77"/>
      <c r="B1138" s="77"/>
      <c r="C1138" s="77"/>
      <c r="D1138" s="77"/>
      <c r="E1138" s="77"/>
      <c r="F1138" s="90">
        <v>44236</v>
      </c>
      <c r="G1138" s="82">
        <v>3675</v>
      </c>
      <c r="H1138" s="82">
        <v>0</v>
      </c>
      <c r="I1138" s="82">
        <v>3675</v>
      </c>
    </row>
    <row r="1139" spans="1:9" x14ac:dyDescent="0.25">
      <c r="A1139" s="77"/>
      <c r="B1139" s="77"/>
      <c r="C1139" s="77" t="s">
        <v>321</v>
      </c>
      <c r="D1139" s="77" t="s">
        <v>318</v>
      </c>
      <c r="E1139" s="77"/>
      <c r="F1139" s="77"/>
      <c r="G1139" s="82">
        <v>219916.37000000002</v>
      </c>
      <c r="H1139" s="82">
        <v>12074.539999999986</v>
      </c>
      <c r="I1139" s="82">
        <v>231990.91</v>
      </c>
    </row>
    <row r="1140" spans="1:9" x14ac:dyDescent="0.25">
      <c r="A1140" s="77" t="s">
        <v>2139</v>
      </c>
      <c r="B1140" s="77"/>
      <c r="C1140" s="77"/>
      <c r="D1140" s="77"/>
      <c r="E1140" s="77"/>
      <c r="F1140" s="77"/>
      <c r="G1140" s="82">
        <v>348932.15</v>
      </c>
      <c r="H1140" s="82">
        <v>12074.539999999986</v>
      </c>
      <c r="I1140" s="82">
        <v>361006.69</v>
      </c>
    </row>
    <row r="1141" spans="1:9" x14ac:dyDescent="0.25">
      <c r="A1141" s="77" t="s">
        <v>518</v>
      </c>
      <c r="B1141" s="77" t="s">
        <v>4</v>
      </c>
      <c r="C1141" s="77" t="s">
        <v>5</v>
      </c>
      <c r="D1141" s="77" t="s">
        <v>1287</v>
      </c>
      <c r="E1141" s="90">
        <v>43647</v>
      </c>
      <c r="F1141" s="90">
        <v>43746</v>
      </c>
      <c r="G1141" s="82">
        <v>31207.759999999998</v>
      </c>
      <c r="H1141" s="82">
        <v>0</v>
      </c>
      <c r="I1141" s="82">
        <v>31207.759999999998</v>
      </c>
    </row>
    <row r="1142" spans="1:9" x14ac:dyDescent="0.25">
      <c r="A1142" s="77"/>
      <c r="B1142" s="77"/>
      <c r="C1142" s="77"/>
      <c r="D1142" s="77" t="s">
        <v>1288</v>
      </c>
      <c r="E1142" s="90">
        <v>43647</v>
      </c>
      <c r="F1142" s="90">
        <v>43748</v>
      </c>
      <c r="G1142" s="82">
        <v>114957.73999999999</v>
      </c>
      <c r="H1142" s="82">
        <v>0</v>
      </c>
      <c r="I1142" s="82">
        <v>114957.73999999999</v>
      </c>
    </row>
    <row r="1143" spans="1:9" x14ac:dyDescent="0.25">
      <c r="A1143" s="77"/>
      <c r="B1143" s="77"/>
      <c r="C1143" s="77" t="s">
        <v>671</v>
      </c>
      <c r="D1143" s="77" t="s">
        <v>318</v>
      </c>
      <c r="E1143" s="77"/>
      <c r="F1143" s="77"/>
      <c r="G1143" s="82">
        <v>12744.48</v>
      </c>
      <c r="H1143" s="82">
        <v>0</v>
      </c>
      <c r="I1143" s="82">
        <v>12744.48</v>
      </c>
    </row>
    <row r="1144" spans="1:9" x14ac:dyDescent="0.25">
      <c r="A1144" s="77"/>
      <c r="B1144" s="77" t="s">
        <v>1043</v>
      </c>
      <c r="C1144" s="77" t="s">
        <v>334</v>
      </c>
      <c r="D1144" s="77" t="s">
        <v>318</v>
      </c>
      <c r="E1144" s="77"/>
      <c r="F1144" s="77"/>
      <c r="G1144" s="82">
        <v>3502.75</v>
      </c>
      <c r="H1144" s="82">
        <v>2997.25</v>
      </c>
      <c r="I1144" s="82">
        <v>6500</v>
      </c>
    </row>
    <row r="1145" spans="1:9" x14ac:dyDescent="0.25">
      <c r="A1145" s="77"/>
      <c r="B1145" s="77"/>
      <c r="C1145" s="77" t="s">
        <v>468</v>
      </c>
      <c r="D1145" s="77" t="s">
        <v>469</v>
      </c>
      <c r="E1145" s="90">
        <v>43836</v>
      </c>
      <c r="F1145" s="90">
        <v>45118</v>
      </c>
      <c r="G1145" s="82">
        <v>0</v>
      </c>
      <c r="H1145" s="82">
        <v>1200</v>
      </c>
      <c r="I1145" s="82">
        <v>1200</v>
      </c>
    </row>
    <row r="1146" spans="1:9" x14ac:dyDescent="0.25">
      <c r="A1146" s="77" t="s">
        <v>2140</v>
      </c>
      <c r="B1146" s="77"/>
      <c r="C1146" s="77"/>
      <c r="D1146" s="77"/>
      <c r="E1146" s="77"/>
      <c r="F1146" s="77"/>
      <c r="G1146" s="82">
        <v>162412.73000000001</v>
      </c>
      <c r="H1146" s="82">
        <v>4197.25</v>
      </c>
      <c r="I1146" s="82">
        <v>166609.98000000001</v>
      </c>
    </row>
    <row r="1147" spans="1:9" x14ac:dyDescent="0.25">
      <c r="A1147" s="77" t="s">
        <v>1176</v>
      </c>
      <c r="B1147" s="77" t="s">
        <v>4</v>
      </c>
      <c r="C1147" s="77" t="s">
        <v>591</v>
      </c>
      <c r="D1147" s="77" t="s">
        <v>1231</v>
      </c>
      <c r="E1147" s="90">
        <v>44069</v>
      </c>
      <c r="F1147" s="90">
        <v>44124</v>
      </c>
      <c r="G1147" s="82">
        <v>2700</v>
      </c>
      <c r="H1147" s="82">
        <v>0</v>
      </c>
      <c r="I1147" s="82">
        <v>2700</v>
      </c>
    </row>
    <row r="1148" spans="1:9" x14ac:dyDescent="0.25">
      <c r="A1148" s="77" t="s">
        <v>2141</v>
      </c>
      <c r="B1148" s="77"/>
      <c r="C1148" s="77"/>
      <c r="D1148" s="77"/>
      <c r="E1148" s="77"/>
      <c r="F1148" s="77"/>
      <c r="G1148" s="82">
        <v>2700</v>
      </c>
      <c r="H1148" s="82">
        <v>0</v>
      </c>
      <c r="I1148" s="82">
        <v>2700</v>
      </c>
    </row>
    <row r="1149" spans="1:9" x14ac:dyDescent="0.25">
      <c r="A1149" s="77" t="s">
        <v>326</v>
      </c>
      <c r="B1149" s="77" t="s">
        <v>4</v>
      </c>
      <c r="C1149" s="77" t="s">
        <v>5</v>
      </c>
      <c r="D1149" s="77" t="s">
        <v>1287</v>
      </c>
      <c r="E1149" s="90">
        <v>43647</v>
      </c>
      <c r="F1149" s="90">
        <v>43746</v>
      </c>
      <c r="G1149" s="82">
        <v>53313.26</v>
      </c>
      <c r="H1149" s="82">
        <v>0</v>
      </c>
      <c r="I1149" s="82">
        <v>53313.26</v>
      </c>
    </row>
    <row r="1150" spans="1:9" x14ac:dyDescent="0.25">
      <c r="A1150" s="77"/>
      <c r="B1150" s="77"/>
      <c r="C1150" s="77"/>
      <c r="D1150" s="77" t="s">
        <v>1288</v>
      </c>
      <c r="E1150" s="90">
        <v>43647</v>
      </c>
      <c r="F1150" s="90">
        <v>43748</v>
      </c>
      <c r="G1150" s="82">
        <v>614009.55999999994</v>
      </c>
      <c r="H1150" s="82">
        <v>0</v>
      </c>
      <c r="I1150" s="82">
        <v>614009.55999999994</v>
      </c>
    </row>
    <row r="1151" spans="1:9" x14ac:dyDescent="0.25">
      <c r="A1151" s="77"/>
      <c r="B1151" s="77"/>
      <c r="C1151" s="77"/>
      <c r="D1151" s="77"/>
      <c r="E1151" s="77"/>
      <c r="F1151" s="90">
        <v>43759</v>
      </c>
      <c r="G1151" s="82">
        <v>4508.1500000000005</v>
      </c>
      <c r="H1151" s="82">
        <v>0</v>
      </c>
      <c r="I1151" s="82">
        <v>4508.1500000000005</v>
      </c>
    </row>
    <row r="1152" spans="1:9" x14ac:dyDescent="0.25">
      <c r="A1152" s="77"/>
      <c r="B1152" s="77"/>
      <c r="C1152" s="77" t="s">
        <v>671</v>
      </c>
      <c r="D1152" s="77" t="s">
        <v>318</v>
      </c>
      <c r="E1152" s="77"/>
      <c r="F1152" s="77"/>
      <c r="G1152" s="82">
        <v>19116.72</v>
      </c>
      <c r="H1152" s="82">
        <v>0</v>
      </c>
      <c r="I1152" s="82">
        <v>19116.72</v>
      </c>
    </row>
    <row r="1153" spans="1:9" x14ac:dyDescent="0.25">
      <c r="A1153" s="77"/>
      <c r="B1153" s="77"/>
      <c r="C1153" s="77" t="s">
        <v>591</v>
      </c>
      <c r="D1153" s="77" t="s">
        <v>1231</v>
      </c>
      <c r="E1153" s="90">
        <v>44069</v>
      </c>
      <c r="F1153" s="90">
        <v>44124</v>
      </c>
      <c r="G1153" s="82">
        <v>3400</v>
      </c>
      <c r="H1153" s="82">
        <v>0</v>
      </c>
      <c r="I1153" s="82">
        <v>3400</v>
      </c>
    </row>
    <row r="1154" spans="1:9" x14ac:dyDescent="0.25">
      <c r="A1154" s="77"/>
      <c r="B1154" s="77" t="s">
        <v>1043</v>
      </c>
      <c r="C1154" s="77" t="s">
        <v>468</v>
      </c>
      <c r="D1154" s="77" t="s">
        <v>469</v>
      </c>
      <c r="E1154" s="90">
        <v>43836</v>
      </c>
      <c r="F1154" s="90">
        <v>45118</v>
      </c>
      <c r="G1154" s="82">
        <v>0</v>
      </c>
      <c r="H1154" s="82">
        <v>1200</v>
      </c>
      <c r="I1154" s="82">
        <v>1200</v>
      </c>
    </row>
    <row r="1155" spans="1:9" x14ac:dyDescent="0.25">
      <c r="A1155" s="77"/>
      <c r="B1155" s="77" t="s">
        <v>316</v>
      </c>
      <c r="C1155" s="77" t="s">
        <v>395</v>
      </c>
      <c r="D1155" s="77" t="s">
        <v>351</v>
      </c>
      <c r="E1155" s="90">
        <v>43282</v>
      </c>
      <c r="F1155" s="90">
        <v>44203</v>
      </c>
      <c r="G1155" s="82">
        <v>2275</v>
      </c>
      <c r="H1155" s="82">
        <v>0</v>
      </c>
      <c r="I1155" s="82">
        <v>2275</v>
      </c>
    </row>
    <row r="1156" spans="1:9" x14ac:dyDescent="0.25">
      <c r="A1156" s="77"/>
      <c r="B1156" s="77"/>
      <c r="C1156" s="77"/>
      <c r="D1156" s="77"/>
      <c r="E1156" s="77"/>
      <c r="F1156" s="90">
        <v>44232</v>
      </c>
      <c r="G1156" s="82">
        <v>2275</v>
      </c>
      <c r="H1156" s="82">
        <v>0</v>
      </c>
      <c r="I1156" s="82">
        <v>2275</v>
      </c>
    </row>
    <row r="1157" spans="1:9" x14ac:dyDescent="0.25">
      <c r="A1157" s="77"/>
      <c r="B1157" s="77"/>
      <c r="C1157" s="77"/>
      <c r="D1157" s="77"/>
      <c r="E1157" s="77"/>
      <c r="F1157" s="90">
        <v>44279</v>
      </c>
      <c r="G1157" s="82">
        <v>2275</v>
      </c>
      <c r="H1157" s="82">
        <v>0</v>
      </c>
      <c r="I1157" s="82">
        <v>2275</v>
      </c>
    </row>
    <row r="1158" spans="1:9" x14ac:dyDescent="0.25">
      <c r="A1158" s="77"/>
      <c r="B1158" s="77"/>
      <c r="C1158" s="77"/>
      <c r="D1158" s="77"/>
      <c r="E1158" s="77"/>
      <c r="F1158" s="90">
        <v>45138</v>
      </c>
      <c r="G1158" s="82">
        <v>0</v>
      </c>
      <c r="H1158" s="82">
        <v>4550</v>
      </c>
      <c r="I1158" s="82">
        <v>4550</v>
      </c>
    </row>
    <row r="1159" spans="1:9" x14ac:dyDescent="0.25">
      <c r="A1159" s="77"/>
      <c r="B1159" s="77"/>
      <c r="C1159" s="77" t="s">
        <v>468</v>
      </c>
      <c r="D1159" s="77" t="s">
        <v>469</v>
      </c>
      <c r="E1159" s="90">
        <v>43964</v>
      </c>
      <c r="F1159" s="90">
        <v>44001</v>
      </c>
      <c r="G1159" s="82">
        <v>4125</v>
      </c>
      <c r="H1159" s="82">
        <v>0</v>
      </c>
      <c r="I1159" s="82">
        <v>4125</v>
      </c>
    </row>
    <row r="1160" spans="1:9" x14ac:dyDescent="0.25">
      <c r="A1160" s="77"/>
      <c r="B1160" s="77"/>
      <c r="C1160" s="77"/>
      <c r="D1160" s="77"/>
      <c r="E1160" s="77"/>
      <c r="F1160" s="90">
        <v>44062</v>
      </c>
      <c r="G1160" s="82">
        <v>8250</v>
      </c>
      <c r="H1160" s="82">
        <v>0</v>
      </c>
      <c r="I1160" s="82">
        <v>8250</v>
      </c>
    </row>
    <row r="1161" spans="1:9" x14ac:dyDescent="0.25">
      <c r="A1161" s="77"/>
      <c r="B1161" s="77"/>
      <c r="C1161" s="77"/>
      <c r="D1161" s="77"/>
      <c r="E1161" s="77"/>
      <c r="F1161" s="90">
        <v>44452</v>
      </c>
      <c r="G1161" s="82">
        <v>3625</v>
      </c>
      <c r="H1161" s="82">
        <v>0</v>
      </c>
      <c r="I1161" s="82">
        <v>3625</v>
      </c>
    </row>
    <row r="1162" spans="1:9" x14ac:dyDescent="0.25">
      <c r="A1162" s="77"/>
      <c r="B1162" s="77"/>
      <c r="C1162" s="77"/>
      <c r="D1162" s="77"/>
      <c r="E1162" s="77"/>
      <c r="F1162" s="90">
        <v>45138</v>
      </c>
      <c r="G1162" s="82">
        <v>0</v>
      </c>
      <c r="H1162" s="82">
        <v>500</v>
      </c>
      <c r="I1162" s="82">
        <v>500</v>
      </c>
    </row>
    <row r="1163" spans="1:9" x14ac:dyDescent="0.25">
      <c r="A1163" s="77"/>
      <c r="B1163" s="77"/>
      <c r="C1163" s="77" t="s">
        <v>321</v>
      </c>
      <c r="D1163" s="77" t="s">
        <v>318</v>
      </c>
      <c r="E1163" s="77"/>
      <c r="F1163" s="77"/>
      <c r="G1163" s="82">
        <v>260791.17</v>
      </c>
      <c r="H1163" s="82">
        <v>21269.00999999998</v>
      </c>
      <c r="I1163" s="82">
        <v>282060.18</v>
      </c>
    </row>
    <row r="1164" spans="1:9" x14ac:dyDescent="0.25">
      <c r="A1164" s="77" t="s">
        <v>2142</v>
      </c>
      <c r="B1164" s="77"/>
      <c r="C1164" s="77"/>
      <c r="D1164" s="77"/>
      <c r="E1164" s="77"/>
      <c r="F1164" s="77"/>
      <c r="G1164" s="82">
        <v>977963.86</v>
      </c>
      <c r="H1164" s="82">
        <v>27519.00999999998</v>
      </c>
      <c r="I1164" s="82">
        <v>1005482.8699999999</v>
      </c>
    </row>
    <row r="1165" spans="1:9" x14ac:dyDescent="0.25">
      <c r="A1165" s="77" t="s">
        <v>337</v>
      </c>
      <c r="B1165" s="77" t="s">
        <v>4</v>
      </c>
      <c r="C1165" s="77" t="s">
        <v>5</v>
      </c>
      <c r="D1165" s="77" t="s">
        <v>1287</v>
      </c>
      <c r="E1165" s="90">
        <v>43647</v>
      </c>
      <c r="F1165" s="90">
        <v>43742</v>
      </c>
      <c r="G1165" s="82">
        <v>19593.91</v>
      </c>
      <c r="H1165" s="82">
        <v>0</v>
      </c>
      <c r="I1165" s="82">
        <v>19593.91</v>
      </c>
    </row>
    <row r="1166" spans="1:9" x14ac:dyDescent="0.25">
      <c r="A1166" s="77"/>
      <c r="B1166" s="77"/>
      <c r="C1166" s="77"/>
      <c r="D1166" s="77" t="s">
        <v>1288</v>
      </c>
      <c r="E1166" s="90">
        <v>43647</v>
      </c>
      <c r="F1166" s="90">
        <v>43746</v>
      </c>
      <c r="G1166" s="82">
        <v>16293.13</v>
      </c>
      <c r="H1166" s="82">
        <v>0</v>
      </c>
      <c r="I1166" s="82">
        <v>16293.13</v>
      </c>
    </row>
    <row r="1167" spans="1:9" x14ac:dyDescent="0.25">
      <c r="A1167" s="77"/>
      <c r="B1167" s="77"/>
      <c r="C1167" s="77"/>
      <c r="D1167" s="77"/>
      <c r="E1167" s="77"/>
      <c r="F1167" s="90">
        <v>43748</v>
      </c>
      <c r="G1167" s="82">
        <v>74676.86</v>
      </c>
      <c r="H1167" s="82">
        <v>0</v>
      </c>
      <c r="I1167" s="82">
        <v>74676.86</v>
      </c>
    </row>
    <row r="1168" spans="1:9" x14ac:dyDescent="0.25">
      <c r="A1168" s="77"/>
      <c r="B1168" s="77"/>
      <c r="C1168" s="77" t="s">
        <v>658</v>
      </c>
      <c r="D1168" s="77" t="s">
        <v>1233</v>
      </c>
      <c r="E1168" s="90">
        <v>44252</v>
      </c>
      <c r="F1168" s="90">
        <v>44309</v>
      </c>
      <c r="G1168" s="82">
        <v>40000</v>
      </c>
      <c r="H1168" s="82">
        <v>0</v>
      </c>
      <c r="I1168" s="82">
        <v>40000</v>
      </c>
    </row>
    <row r="1169" spans="1:9" x14ac:dyDescent="0.25">
      <c r="A1169" s="77"/>
      <c r="B1169" s="77"/>
      <c r="C1169" s="77" t="s">
        <v>492</v>
      </c>
      <c r="D1169" s="77" t="s">
        <v>140</v>
      </c>
      <c r="E1169" s="90">
        <v>43770</v>
      </c>
      <c r="F1169" s="90">
        <v>43864</v>
      </c>
      <c r="G1169" s="82">
        <v>20720.61</v>
      </c>
      <c r="H1169" s="82">
        <v>0</v>
      </c>
      <c r="I1169" s="82">
        <v>20720.61</v>
      </c>
    </row>
    <row r="1170" spans="1:9" x14ac:dyDescent="0.25">
      <c r="A1170" s="77"/>
      <c r="B1170" s="77"/>
      <c r="C1170" s="77" t="s">
        <v>591</v>
      </c>
      <c r="D1170" s="77" t="s">
        <v>1231</v>
      </c>
      <c r="E1170" s="90">
        <v>43971</v>
      </c>
      <c r="F1170" s="90">
        <v>44060</v>
      </c>
      <c r="G1170" s="82">
        <v>2600</v>
      </c>
      <c r="H1170" s="82">
        <v>0</v>
      </c>
      <c r="I1170" s="82">
        <v>2600</v>
      </c>
    </row>
    <row r="1171" spans="1:9" x14ac:dyDescent="0.25">
      <c r="A1171" s="77"/>
      <c r="B1171" s="77" t="s">
        <v>441</v>
      </c>
      <c r="C1171" s="77" t="s">
        <v>442</v>
      </c>
      <c r="D1171" s="77" t="s">
        <v>318</v>
      </c>
      <c r="E1171" s="77"/>
      <c r="F1171" s="77"/>
      <c r="G1171" s="82">
        <v>287601.09999999998</v>
      </c>
      <c r="H1171" s="82">
        <v>15136.900000000023</v>
      </c>
      <c r="I1171" s="82">
        <v>302738</v>
      </c>
    </row>
    <row r="1172" spans="1:9" x14ac:dyDescent="0.25">
      <c r="A1172" s="77"/>
      <c r="B1172" s="77" t="s">
        <v>1043</v>
      </c>
      <c r="C1172" s="77" t="s">
        <v>334</v>
      </c>
      <c r="D1172" s="77" t="s">
        <v>318</v>
      </c>
      <c r="E1172" s="77"/>
      <c r="F1172" s="77"/>
      <c r="G1172" s="82">
        <v>6800</v>
      </c>
      <c r="H1172" s="82">
        <v>0</v>
      </c>
      <c r="I1172" s="82">
        <v>6800</v>
      </c>
    </row>
    <row r="1173" spans="1:9" x14ac:dyDescent="0.25">
      <c r="A1173" s="77"/>
      <c r="B1173" s="77" t="s">
        <v>316</v>
      </c>
      <c r="C1173" s="77" t="s">
        <v>418</v>
      </c>
      <c r="D1173" s="77" t="s">
        <v>3138</v>
      </c>
      <c r="E1173" s="90">
        <v>44272</v>
      </c>
      <c r="F1173" s="90">
        <v>44285</v>
      </c>
      <c r="G1173" s="82">
        <v>870</v>
      </c>
      <c r="H1173" s="82">
        <v>0</v>
      </c>
      <c r="I1173" s="82">
        <v>870</v>
      </c>
    </row>
    <row r="1174" spans="1:9" x14ac:dyDescent="0.25">
      <c r="A1174" s="77"/>
      <c r="B1174" s="77"/>
      <c r="C1174" s="77" t="s">
        <v>395</v>
      </c>
      <c r="D1174" s="77" t="s">
        <v>351</v>
      </c>
      <c r="E1174" s="90">
        <v>44124</v>
      </c>
      <c r="F1174" s="90">
        <v>44232</v>
      </c>
      <c r="G1174" s="82">
        <v>7275</v>
      </c>
      <c r="H1174" s="82">
        <v>0</v>
      </c>
      <c r="I1174" s="82">
        <v>7275</v>
      </c>
    </row>
    <row r="1175" spans="1:9" x14ac:dyDescent="0.25">
      <c r="A1175" s="77"/>
      <c r="B1175" s="77"/>
      <c r="C1175" s="77"/>
      <c r="D1175" s="77"/>
      <c r="E1175" s="77"/>
      <c r="F1175" s="90">
        <v>44236</v>
      </c>
      <c r="G1175" s="82">
        <v>7275</v>
      </c>
      <c r="H1175" s="82">
        <v>0</v>
      </c>
      <c r="I1175" s="82">
        <v>7275</v>
      </c>
    </row>
    <row r="1176" spans="1:9" x14ac:dyDescent="0.25">
      <c r="A1176" s="77"/>
      <c r="B1176" s="77"/>
      <c r="C1176" s="77"/>
      <c r="D1176" s="77"/>
      <c r="E1176" s="77"/>
      <c r="F1176" s="90">
        <v>44279</v>
      </c>
      <c r="G1176" s="82">
        <v>4850</v>
      </c>
      <c r="H1176" s="82">
        <v>0</v>
      </c>
      <c r="I1176" s="82">
        <v>4850</v>
      </c>
    </row>
    <row r="1177" spans="1:9" x14ac:dyDescent="0.25">
      <c r="A1177" s="77"/>
      <c r="B1177" s="77"/>
      <c r="C1177" s="77"/>
      <c r="D1177" s="77"/>
      <c r="E1177" s="77"/>
      <c r="F1177" s="90">
        <v>44342</v>
      </c>
      <c r="G1177" s="82">
        <v>14550</v>
      </c>
      <c r="H1177" s="82">
        <v>0</v>
      </c>
      <c r="I1177" s="82">
        <v>14550</v>
      </c>
    </row>
    <row r="1178" spans="1:9" x14ac:dyDescent="0.25">
      <c r="A1178" s="77"/>
      <c r="B1178" s="77"/>
      <c r="C1178" s="77"/>
      <c r="D1178" s="77"/>
      <c r="E1178" s="77"/>
      <c r="F1178" s="90">
        <v>44370</v>
      </c>
      <c r="G1178" s="82">
        <v>1455</v>
      </c>
      <c r="H1178" s="82">
        <v>0</v>
      </c>
      <c r="I1178" s="82">
        <v>1455</v>
      </c>
    </row>
    <row r="1179" spans="1:9" x14ac:dyDescent="0.25">
      <c r="A1179" s="77"/>
      <c r="B1179" s="77"/>
      <c r="C1179" s="77"/>
      <c r="D1179" s="77"/>
      <c r="E1179" s="77"/>
      <c r="F1179" s="90">
        <v>44448</v>
      </c>
      <c r="G1179" s="82">
        <v>970</v>
      </c>
      <c r="H1179" s="82">
        <v>0</v>
      </c>
      <c r="I1179" s="82">
        <v>970</v>
      </c>
    </row>
    <row r="1180" spans="1:9" x14ac:dyDescent="0.25">
      <c r="A1180" s="77"/>
      <c r="B1180" s="77"/>
      <c r="C1180" s="77"/>
      <c r="D1180" s="77"/>
      <c r="E1180" s="77"/>
      <c r="F1180" s="90">
        <v>45950</v>
      </c>
      <c r="G1180" s="82">
        <v>0</v>
      </c>
      <c r="H1180" s="82">
        <v>12125</v>
      </c>
      <c r="I1180" s="82">
        <v>12125</v>
      </c>
    </row>
    <row r="1181" spans="1:9" x14ac:dyDescent="0.25">
      <c r="A1181" s="77" t="s">
        <v>2143</v>
      </c>
      <c r="B1181" s="77"/>
      <c r="C1181" s="77"/>
      <c r="D1181" s="77"/>
      <c r="E1181" s="77"/>
      <c r="F1181" s="77"/>
      <c r="G1181" s="82">
        <v>505530.61</v>
      </c>
      <c r="H1181" s="82">
        <v>27261.900000000023</v>
      </c>
      <c r="I1181" s="82">
        <v>532792.51</v>
      </c>
    </row>
    <row r="1182" spans="1:9" x14ac:dyDescent="0.25">
      <c r="A1182" s="77" t="s">
        <v>290</v>
      </c>
      <c r="B1182" s="77" t="s">
        <v>4</v>
      </c>
      <c r="C1182" s="77" t="s">
        <v>275</v>
      </c>
      <c r="D1182" s="77" t="s">
        <v>276</v>
      </c>
      <c r="E1182" s="90">
        <v>43739</v>
      </c>
      <c r="F1182" s="90">
        <v>43943</v>
      </c>
      <c r="G1182" s="82">
        <v>78.13999999999993</v>
      </c>
      <c r="H1182" s="82">
        <v>0</v>
      </c>
      <c r="I1182" s="82">
        <v>78.13999999999993</v>
      </c>
    </row>
    <row r="1183" spans="1:9" x14ac:dyDescent="0.25">
      <c r="A1183" s="77"/>
      <c r="B1183" s="77"/>
      <c r="C1183" s="77"/>
      <c r="D1183" s="77"/>
      <c r="E1183" s="77"/>
      <c r="F1183" s="90">
        <v>43951</v>
      </c>
      <c r="G1183" s="82">
        <v>275.8</v>
      </c>
      <c r="H1183" s="82">
        <v>0</v>
      </c>
      <c r="I1183" s="82">
        <v>275.8</v>
      </c>
    </row>
    <row r="1184" spans="1:9" x14ac:dyDescent="0.25">
      <c r="A1184" s="77"/>
      <c r="B1184" s="77"/>
      <c r="C1184" s="77"/>
      <c r="D1184" s="77"/>
      <c r="E1184" s="77"/>
      <c r="F1184" s="90">
        <v>43957</v>
      </c>
      <c r="G1184" s="82">
        <v>188.86</v>
      </c>
      <c r="H1184" s="82">
        <v>0</v>
      </c>
      <c r="I1184" s="82">
        <v>188.86000000000013</v>
      </c>
    </row>
    <row r="1185" spans="1:9" x14ac:dyDescent="0.25">
      <c r="A1185" s="77"/>
      <c r="B1185" s="77"/>
      <c r="C1185" s="77"/>
      <c r="D1185" s="77"/>
      <c r="E1185" s="90">
        <v>43949</v>
      </c>
      <c r="F1185" s="90">
        <v>43957</v>
      </c>
      <c r="G1185" s="82">
        <v>185.8</v>
      </c>
      <c r="H1185" s="82">
        <v>0</v>
      </c>
      <c r="I1185" s="82">
        <v>185.8</v>
      </c>
    </row>
    <row r="1186" spans="1:9" x14ac:dyDescent="0.25">
      <c r="A1186" s="77"/>
      <c r="B1186" s="77"/>
      <c r="C1186" s="77"/>
      <c r="D1186" s="77"/>
      <c r="E1186" s="77"/>
      <c r="F1186" s="90">
        <v>44060</v>
      </c>
      <c r="G1186" s="82">
        <v>1251.6199999999999</v>
      </c>
      <c r="H1186" s="82">
        <v>0</v>
      </c>
      <c r="I1186" s="82">
        <v>1251.6199999999999</v>
      </c>
    </row>
    <row r="1187" spans="1:9" x14ac:dyDescent="0.25">
      <c r="A1187" s="77"/>
      <c r="B1187" s="77"/>
      <c r="C1187" s="77" t="s">
        <v>5</v>
      </c>
      <c r="D1187" s="77" t="s">
        <v>1287</v>
      </c>
      <c r="E1187" s="90">
        <v>43647</v>
      </c>
      <c r="F1187" s="90">
        <v>43731</v>
      </c>
      <c r="G1187" s="82">
        <v>1306.26</v>
      </c>
      <c r="H1187" s="82">
        <v>0</v>
      </c>
      <c r="I1187" s="82">
        <v>1306.26</v>
      </c>
    </row>
    <row r="1188" spans="1:9" x14ac:dyDescent="0.25">
      <c r="A1188" s="77"/>
      <c r="B1188" s="77"/>
      <c r="C1188" s="77"/>
      <c r="D1188" s="77"/>
      <c r="E1188" s="77"/>
      <c r="F1188" s="90">
        <v>43746</v>
      </c>
      <c r="G1188" s="82">
        <v>22206.44</v>
      </c>
      <c r="H1188" s="82">
        <v>0</v>
      </c>
      <c r="I1188" s="82">
        <v>22206.44</v>
      </c>
    </row>
    <row r="1189" spans="1:9" x14ac:dyDescent="0.25">
      <c r="A1189" s="77"/>
      <c r="B1189" s="77"/>
      <c r="C1189" s="77"/>
      <c r="D1189" s="77" t="s">
        <v>1288</v>
      </c>
      <c r="E1189" s="90">
        <v>43647</v>
      </c>
      <c r="F1189" s="90">
        <v>43748</v>
      </c>
      <c r="G1189" s="82">
        <v>101379.48999999999</v>
      </c>
      <c r="H1189" s="82">
        <v>0</v>
      </c>
      <c r="I1189" s="82">
        <v>101379.48999999999</v>
      </c>
    </row>
    <row r="1190" spans="1:9" x14ac:dyDescent="0.25">
      <c r="A1190" s="77"/>
      <c r="B1190" s="77"/>
      <c r="C1190" s="77"/>
      <c r="D1190" s="77" t="s">
        <v>2756</v>
      </c>
      <c r="E1190" s="90">
        <v>44013</v>
      </c>
      <c r="F1190" s="90">
        <v>44105</v>
      </c>
      <c r="G1190" s="82">
        <v>26216.53</v>
      </c>
      <c r="H1190" s="82">
        <v>0</v>
      </c>
      <c r="I1190" s="82">
        <v>26216.53</v>
      </c>
    </row>
    <row r="1191" spans="1:9" x14ac:dyDescent="0.25">
      <c r="A1191" s="77"/>
      <c r="B1191" s="77"/>
      <c r="C1191" s="77"/>
      <c r="D1191" s="77"/>
      <c r="E1191" s="90">
        <v>44361</v>
      </c>
      <c r="F1191" s="90">
        <v>44603</v>
      </c>
      <c r="G1191" s="82">
        <v>15362.62</v>
      </c>
      <c r="H1191" s="82">
        <v>0</v>
      </c>
      <c r="I1191" s="82">
        <v>15362.62</v>
      </c>
    </row>
    <row r="1192" spans="1:9" x14ac:dyDescent="0.25">
      <c r="A1192" s="77"/>
      <c r="B1192" s="77"/>
      <c r="C1192" s="77" t="s">
        <v>1063</v>
      </c>
      <c r="D1192" s="77" t="s">
        <v>2753</v>
      </c>
      <c r="E1192" s="90">
        <v>44013</v>
      </c>
      <c r="F1192" s="90">
        <v>44028</v>
      </c>
      <c r="G1192" s="82">
        <v>7172.46</v>
      </c>
      <c r="H1192" s="82">
        <v>0</v>
      </c>
      <c r="I1192" s="82">
        <v>7172.46</v>
      </c>
    </row>
    <row r="1193" spans="1:9" x14ac:dyDescent="0.25">
      <c r="A1193" s="77"/>
      <c r="B1193" s="77"/>
      <c r="C1193" s="77" t="s">
        <v>493</v>
      </c>
      <c r="D1193" s="77" t="s">
        <v>1666</v>
      </c>
      <c r="E1193" s="90">
        <v>44174</v>
      </c>
      <c r="F1193" s="90">
        <v>44260</v>
      </c>
      <c r="G1193" s="82">
        <v>582.54</v>
      </c>
      <c r="H1193" s="82">
        <v>0</v>
      </c>
      <c r="I1193" s="82">
        <v>582.54</v>
      </c>
    </row>
    <row r="1194" spans="1:9" x14ac:dyDescent="0.25">
      <c r="A1194" s="77"/>
      <c r="B1194" s="77"/>
      <c r="C1194" s="77" t="s">
        <v>1268</v>
      </c>
      <c r="D1194" s="77" t="s">
        <v>1428</v>
      </c>
      <c r="E1194" s="90">
        <v>44097</v>
      </c>
      <c r="F1194" s="90">
        <v>44138</v>
      </c>
      <c r="G1194" s="82">
        <v>413.91</v>
      </c>
      <c r="H1194" s="82">
        <v>0</v>
      </c>
      <c r="I1194" s="82">
        <v>413.91</v>
      </c>
    </row>
    <row r="1195" spans="1:9" x14ac:dyDescent="0.25">
      <c r="A1195" s="77"/>
      <c r="B1195" s="77"/>
      <c r="C1195" s="77" t="s">
        <v>472</v>
      </c>
      <c r="D1195" s="77" t="s">
        <v>473</v>
      </c>
      <c r="E1195" s="90">
        <v>43987</v>
      </c>
      <c r="F1195" s="90">
        <v>44232</v>
      </c>
      <c r="G1195" s="82">
        <v>507.5</v>
      </c>
      <c r="H1195" s="82">
        <v>0</v>
      </c>
      <c r="I1195" s="82">
        <v>507.5</v>
      </c>
    </row>
    <row r="1196" spans="1:9" x14ac:dyDescent="0.25">
      <c r="A1196" s="77"/>
      <c r="B1196" s="77"/>
      <c r="C1196" s="77"/>
      <c r="D1196" s="77"/>
      <c r="E1196" s="77"/>
      <c r="F1196" s="90">
        <v>45138</v>
      </c>
      <c r="G1196" s="82">
        <v>0</v>
      </c>
      <c r="H1196" s="82">
        <v>16092.5</v>
      </c>
      <c r="I1196" s="82">
        <v>16092.5</v>
      </c>
    </row>
    <row r="1197" spans="1:9" x14ac:dyDescent="0.25">
      <c r="A1197" s="77"/>
      <c r="B1197" s="77"/>
      <c r="C1197" s="77" t="s">
        <v>137</v>
      </c>
      <c r="D1197" s="77" t="s">
        <v>140</v>
      </c>
      <c r="E1197" s="90">
        <v>43907</v>
      </c>
      <c r="F1197" s="90">
        <v>44183</v>
      </c>
      <c r="G1197" s="82">
        <v>80713.17</v>
      </c>
      <c r="H1197" s="82">
        <v>0</v>
      </c>
      <c r="I1197" s="82">
        <v>80713.17</v>
      </c>
    </row>
    <row r="1198" spans="1:9" x14ac:dyDescent="0.25">
      <c r="A1198" s="77"/>
      <c r="B1198" s="77"/>
      <c r="C1198" s="77"/>
      <c r="D1198" s="77"/>
      <c r="E1198" s="77"/>
      <c r="F1198" s="90">
        <v>44323</v>
      </c>
      <c r="G1198" s="82">
        <v>20837.739999999998</v>
      </c>
      <c r="H1198" s="82">
        <v>0</v>
      </c>
      <c r="I1198" s="82">
        <v>20837.739999999998</v>
      </c>
    </row>
    <row r="1199" spans="1:9" x14ac:dyDescent="0.25">
      <c r="A1199" s="77"/>
      <c r="B1199" s="77"/>
      <c r="C1199" s="77"/>
      <c r="D1199" s="77"/>
      <c r="E1199" s="77"/>
      <c r="F1199" s="90">
        <v>44341</v>
      </c>
      <c r="G1199" s="82">
        <v>2266.65</v>
      </c>
      <c r="H1199" s="82">
        <v>0</v>
      </c>
      <c r="I1199" s="82">
        <v>2266.65</v>
      </c>
    </row>
    <row r="1200" spans="1:9" x14ac:dyDescent="0.25">
      <c r="A1200" s="77"/>
      <c r="B1200" s="77"/>
      <c r="C1200" s="77"/>
      <c r="D1200" s="77"/>
      <c r="E1200" s="90">
        <v>44141</v>
      </c>
      <c r="F1200" s="90">
        <v>44305</v>
      </c>
      <c r="G1200" s="82">
        <v>113360.81</v>
      </c>
      <c r="H1200" s="82">
        <v>0</v>
      </c>
      <c r="I1200" s="82">
        <v>113360.81</v>
      </c>
    </row>
    <row r="1201" spans="1:9" x14ac:dyDescent="0.25">
      <c r="A1201" s="77"/>
      <c r="B1201" s="77"/>
      <c r="C1201" s="77"/>
      <c r="D1201" s="77"/>
      <c r="E1201" s="90">
        <v>44232</v>
      </c>
      <c r="F1201" s="90">
        <v>44341</v>
      </c>
      <c r="G1201" s="82">
        <v>5321.7</v>
      </c>
      <c r="H1201" s="82">
        <v>0</v>
      </c>
      <c r="I1201" s="82">
        <v>5321.7</v>
      </c>
    </row>
    <row r="1202" spans="1:9" x14ac:dyDescent="0.25">
      <c r="A1202" s="77"/>
      <c r="B1202" s="77"/>
      <c r="C1202" s="77"/>
      <c r="D1202" s="77"/>
      <c r="E1202" s="90">
        <v>44575</v>
      </c>
      <c r="F1202" s="90">
        <v>44643</v>
      </c>
      <c r="G1202" s="82">
        <v>16893.03</v>
      </c>
      <c r="H1202" s="82">
        <v>0</v>
      </c>
      <c r="I1202" s="82">
        <v>16893.03</v>
      </c>
    </row>
    <row r="1203" spans="1:9" x14ac:dyDescent="0.25">
      <c r="A1203" s="77"/>
      <c r="B1203" s="77"/>
      <c r="C1203" s="77" t="s">
        <v>284</v>
      </c>
      <c r="D1203" s="77" t="s">
        <v>285</v>
      </c>
      <c r="E1203" s="90">
        <v>43748</v>
      </c>
      <c r="F1203" s="90">
        <v>43839</v>
      </c>
      <c r="G1203" s="82">
        <v>9866.25</v>
      </c>
      <c r="H1203" s="82">
        <v>0</v>
      </c>
      <c r="I1203" s="82">
        <v>9866.25</v>
      </c>
    </row>
    <row r="1204" spans="1:9" x14ac:dyDescent="0.25">
      <c r="A1204" s="77"/>
      <c r="B1204" s="77"/>
      <c r="C1204" s="77"/>
      <c r="D1204" s="77"/>
      <c r="E1204" s="77"/>
      <c r="F1204" s="90">
        <v>43844</v>
      </c>
      <c r="G1204" s="82">
        <v>11340</v>
      </c>
      <c r="H1204" s="82">
        <v>0</v>
      </c>
      <c r="I1204" s="82">
        <v>11340</v>
      </c>
    </row>
    <row r="1205" spans="1:9" x14ac:dyDescent="0.25">
      <c r="A1205" s="77"/>
      <c r="B1205" s="77"/>
      <c r="C1205" s="77"/>
      <c r="D1205" s="77"/>
      <c r="E1205" s="77"/>
      <c r="F1205" s="90">
        <v>43922</v>
      </c>
      <c r="G1205" s="82">
        <v>17130</v>
      </c>
      <c r="H1205" s="82">
        <v>0</v>
      </c>
      <c r="I1205" s="82">
        <v>17130</v>
      </c>
    </row>
    <row r="1206" spans="1:9" x14ac:dyDescent="0.25">
      <c r="A1206" s="77"/>
      <c r="B1206" s="77"/>
      <c r="C1206" s="77"/>
      <c r="D1206" s="77"/>
      <c r="E1206" s="77"/>
      <c r="F1206" s="90">
        <v>43936</v>
      </c>
      <c r="G1206" s="82">
        <v>12972.5</v>
      </c>
      <c r="H1206" s="82">
        <v>0</v>
      </c>
      <c r="I1206" s="82">
        <v>12972.5</v>
      </c>
    </row>
    <row r="1207" spans="1:9" x14ac:dyDescent="0.25">
      <c r="A1207" s="77"/>
      <c r="B1207" s="77"/>
      <c r="C1207" s="77"/>
      <c r="D1207" s="77"/>
      <c r="E1207" s="77"/>
      <c r="F1207" s="90">
        <v>43979</v>
      </c>
      <c r="G1207" s="82">
        <v>9657.5</v>
      </c>
      <c r="H1207" s="82">
        <v>0</v>
      </c>
      <c r="I1207" s="82">
        <v>9657.5</v>
      </c>
    </row>
    <row r="1208" spans="1:9" x14ac:dyDescent="0.25">
      <c r="A1208" s="77"/>
      <c r="B1208" s="77"/>
      <c r="C1208" s="77"/>
      <c r="D1208" s="77"/>
      <c r="E1208" s="77"/>
      <c r="F1208" s="90">
        <v>43999</v>
      </c>
      <c r="G1208" s="82">
        <v>9947.5</v>
      </c>
      <c r="H1208" s="82">
        <v>0</v>
      </c>
      <c r="I1208" s="82">
        <v>9947.5</v>
      </c>
    </row>
    <row r="1209" spans="1:9" x14ac:dyDescent="0.25">
      <c r="A1209" s="77"/>
      <c r="B1209" s="77"/>
      <c r="C1209" s="77"/>
      <c r="D1209" s="77"/>
      <c r="E1209" s="77"/>
      <c r="F1209" s="90">
        <v>44039</v>
      </c>
      <c r="G1209" s="82">
        <v>12327.5</v>
      </c>
      <c r="H1209" s="82">
        <v>0</v>
      </c>
      <c r="I1209" s="82">
        <v>12327.5</v>
      </c>
    </row>
    <row r="1210" spans="1:9" x14ac:dyDescent="0.25">
      <c r="A1210" s="77"/>
      <c r="B1210" s="77"/>
      <c r="C1210" s="77"/>
      <c r="D1210" s="77"/>
      <c r="E1210" s="77"/>
      <c r="F1210" s="90">
        <v>44060</v>
      </c>
      <c r="G1210" s="82">
        <v>8313.42</v>
      </c>
      <c r="H1210" s="82">
        <v>0</v>
      </c>
      <c r="I1210" s="82">
        <v>8313.42</v>
      </c>
    </row>
    <row r="1211" spans="1:9" x14ac:dyDescent="0.25">
      <c r="A1211" s="77"/>
      <c r="B1211" s="77"/>
      <c r="C1211" s="77"/>
      <c r="D1211" s="77"/>
      <c r="E1211" s="77"/>
      <c r="F1211" s="90">
        <v>44117</v>
      </c>
      <c r="G1211" s="82">
        <v>7852.49</v>
      </c>
      <c r="H1211" s="82">
        <v>0</v>
      </c>
      <c r="I1211" s="82">
        <v>7852.49</v>
      </c>
    </row>
    <row r="1212" spans="1:9" x14ac:dyDescent="0.25">
      <c r="A1212" s="77"/>
      <c r="B1212" s="77"/>
      <c r="C1212" s="77"/>
      <c r="D1212" s="77"/>
      <c r="E1212" s="77"/>
      <c r="F1212" s="90">
        <v>44124</v>
      </c>
      <c r="G1212" s="82">
        <v>7439.86</v>
      </c>
      <c r="H1212" s="82">
        <v>0</v>
      </c>
      <c r="I1212" s="82">
        <v>7439.86</v>
      </c>
    </row>
    <row r="1213" spans="1:9" x14ac:dyDescent="0.25">
      <c r="A1213" s="77"/>
      <c r="B1213" s="77"/>
      <c r="C1213" s="77"/>
      <c r="D1213" s="77"/>
      <c r="E1213" s="77"/>
      <c r="F1213" s="90">
        <v>44183</v>
      </c>
      <c r="G1213" s="82">
        <v>15456.650000000001</v>
      </c>
      <c r="H1213" s="82">
        <v>0</v>
      </c>
      <c r="I1213" s="82">
        <v>15456.650000000001</v>
      </c>
    </row>
    <row r="1214" spans="1:9" x14ac:dyDescent="0.25">
      <c r="A1214" s="77"/>
      <c r="B1214" s="77"/>
      <c r="C1214" s="77"/>
      <c r="D1214" s="77"/>
      <c r="E1214" s="77"/>
      <c r="F1214" s="90">
        <v>44235</v>
      </c>
      <c r="G1214" s="82">
        <v>7664.02</v>
      </c>
      <c r="H1214" s="82">
        <v>0</v>
      </c>
      <c r="I1214" s="82">
        <v>7664.02</v>
      </c>
    </row>
    <row r="1215" spans="1:9" x14ac:dyDescent="0.25">
      <c r="A1215" s="77"/>
      <c r="B1215" s="77"/>
      <c r="C1215" s="77"/>
      <c r="D1215" s="77"/>
      <c r="E1215" s="77"/>
      <c r="F1215" s="90">
        <v>44291</v>
      </c>
      <c r="G1215" s="82">
        <v>5637.64</v>
      </c>
      <c r="H1215" s="82">
        <v>0</v>
      </c>
      <c r="I1215" s="82">
        <v>5637.64</v>
      </c>
    </row>
    <row r="1216" spans="1:9" x14ac:dyDescent="0.25">
      <c r="A1216" s="77"/>
      <c r="B1216" s="77"/>
      <c r="C1216" s="77"/>
      <c r="D1216" s="77"/>
      <c r="E1216" s="77"/>
      <c r="F1216" s="90">
        <v>44302</v>
      </c>
      <c r="G1216" s="82">
        <v>4774.0600000000004</v>
      </c>
      <c r="H1216" s="82">
        <v>0</v>
      </c>
      <c r="I1216" s="82">
        <v>4774.0600000000004</v>
      </c>
    </row>
    <row r="1217" spans="1:9" x14ac:dyDescent="0.25">
      <c r="A1217" s="77"/>
      <c r="B1217" s="77"/>
      <c r="C1217" s="77"/>
      <c r="D1217" s="77"/>
      <c r="E1217" s="77"/>
      <c r="F1217" s="90">
        <v>44341</v>
      </c>
      <c r="G1217" s="82">
        <v>8055.13</v>
      </c>
      <c r="H1217" s="82">
        <v>0</v>
      </c>
      <c r="I1217" s="82">
        <v>8055.13</v>
      </c>
    </row>
    <row r="1218" spans="1:9" x14ac:dyDescent="0.25">
      <c r="A1218" s="77"/>
      <c r="B1218" s="77"/>
      <c r="C1218" s="77"/>
      <c r="D1218" s="77"/>
      <c r="E1218" s="77"/>
      <c r="F1218" s="90">
        <v>44369</v>
      </c>
      <c r="G1218" s="82">
        <v>480</v>
      </c>
      <c r="H1218" s="82">
        <v>0</v>
      </c>
      <c r="I1218" s="82">
        <v>480</v>
      </c>
    </row>
    <row r="1219" spans="1:9" x14ac:dyDescent="0.25">
      <c r="A1219" s="77"/>
      <c r="B1219" s="77"/>
      <c r="C1219" s="77"/>
      <c r="D1219" s="77"/>
      <c r="E1219" s="77"/>
      <c r="F1219" s="90">
        <v>44844</v>
      </c>
      <c r="G1219" s="82">
        <v>0</v>
      </c>
      <c r="H1219" s="82">
        <v>14709.389999999985</v>
      </c>
      <c r="I1219" s="82">
        <v>14709.389999999985</v>
      </c>
    </row>
    <row r="1220" spans="1:9" x14ac:dyDescent="0.25">
      <c r="A1220" s="77"/>
      <c r="B1220" s="77"/>
      <c r="C1220" s="77"/>
      <c r="D1220" s="77"/>
      <c r="E1220" s="77"/>
      <c r="F1220" s="90">
        <v>44635</v>
      </c>
      <c r="G1220" s="82">
        <v>5583.09</v>
      </c>
      <c r="H1220" s="82">
        <v>0</v>
      </c>
      <c r="I1220" s="82">
        <v>5583.09</v>
      </c>
    </row>
    <row r="1221" spans="1:9" x14ac:dyDescent="0.25">
      <c r="A1221" s="77"/>
      <c r="B1221" s="77"/>
      <c r="C1221" s="77" t="s">
        <v>2514</v>
      </c>
      <c r="D1221" s="77" t="s">
        <v>2757</v>
      </c>
      <c r="E1221" s="90">
        <v>44328</v>
      </c>
      <c r="F1221" s="90">
        <v>44435</v>
      </c>
      <c r="G1221" s="82">
        <v>9695.44</v>
      </c>
      <c r="H1221" s="82">
        <v>0</v>
      </c>
      <c r="I1221" s="82">
        <v>9695.44</v>
      </c>
    </row>
    <row r="1222" spans="1:9" x14ac:dyDescent="0.25">
      <c r="A1222" s="77"/>
      <c r="B1222" s="77"/>
      <c r="C1222" s="77" t="s">
        <v>418</v>
      </c>
      <c r="D1222" s="77" t="s">
        <v>3138</v>
      </c>
      <c r="E1222" s="90">
        <v>43571</v>
      </c>
      <c r="F1222" s="90">
        <v>43573</v>
      </c>
      <c r="G1222" s="82">
        <v>9500</v>
      </c>
      <c r="H1222" s="82">
        <v>0</v>
      </c>
      <c r="I1222" s="82">
        <v>9500</v>
      </c>
    </row>
    <row r="1223" spans="1:9" x14ac:dyDescent="0.25">
      <c r="A1223" s="77"/>
      <c r="B1223" s="77"/>
      <c r="C1223" s="77"/>
      <c r="D1223" s="77"/>
      <c r="E1223" s="90">
        <v>44272</v>
      </c>
      <c r="F1223" s="90">
        <v>44321</v>
      </c>
      <c r="G1223" s="82">
        <v>800</v>
      </c>
      <c r="H1223" s="82">
        <v>0</v>
      </c>
      <c r="I1223" s="82">
        <v>800</v>
      </c>
    </row>
    <row r="1224" spans="1:9" x14ac:dyDescent="0.25">
      <c r="A1224" s="77"/>
      <c r="B1224" s="77"/>
      <c r="C1224" s="77"/>
      <c r="D1224" s="77"/>
      <c r="E1224" s="90">
        <v>44580</v>
      </c>
      <c r="F1224" s="90">
        <v>44589</v>
      </c>
      <c r="G1224" s="82">
        <v>12085.87</v>
      </c>
      <c r="H1224" s="82">
        <v>0</v>
      </c>
      <c r="I1224" s="82">
        <v>12085.87</v>
      </c>
    </row>
    <row r="1225" spans="1:9" x14ac:dyDescent="0.25">
      <c r="A1225" s="77"/>
      <c r="B1225" s="77"/>
      <c r="C1225" s="77" t="s">
        <v>1552</v>
      </c>
      <c r="D1225" s="77" t="s">
        <v>2658</v>
      </c>
      <c r="E1225" s="90">
        <v>44179</v>
      </c>
      <c r="F1225" s="90">
        <v>44235</v>
      </c>
      <c r="G1225" s="82">
        <v>246.8</v>
      </c>
      <c r="H1225" s="82">
        <v>0</v>
      </c>
      <c r="I1225" s="82">
        <v>246.8</v>
      </c>
    </row>
    <row r="1226" spans="1:9" x14ac:dyDescent="0.25">
      <c r="A1226" s="77"/>
      <c r="B1226" s="77"/>
      <c r="C1226" s="77" t="s">
        <v>1451</v>
      </c>
      <c r="D1226" s="77" t="s">
        <v>1445</v>
      </c>
      <c r="E1226" s="90">
        <v>44165</v>
      </c>
      <c r="F1226" s="90">
        <v>44302</v>
      </c>
      <c r="G1226" s="82">
        <v>1111.0899999999999</v>
      </c>
      <c r="H1226" s="82">
        <v>0</v>
      </c>
      <c r="I1226" s="82">
        <v>1111.0899999999999</v>
      </c>
    </row>
    <row r="1227" spans="1:9" x14ac:dyDescent="0.25">
      <c r="A1227" s="77"/>
      <c r="B1227" s="77"/>
      <c r="C1227" s="77"/>
      <c r="D1227" s="77"/>
      <c r="E1227" s="77"/>
      <c r="F1227" s="90">
        <v>44942</v>
      </c>
      <c r="G1227" s="82">
        <v>0</v>
      </c>
      <c r="H1227" s="82">
        <v>957.98</v>
      </c>
      <c r="I1227" s="82">
        <v>957.98</v>
      </c>
    </row>
    <row r="1228" spans="1:9" x14ac:dyDescent="0.25">
      <c r="A1228" s="77"/>
      <c r="B1228" s="77"/>
      <c r="C1228" s="77" t="s">
        <v>658</v>
      </c>
      <c r="D1228" s="77" t="s">
        <v>1238</v>
      </c>
      <c r="E1228" s="90">
        <v>44092</v>
      </c>
      <c r="F1228" s="90">
        <v>44279</v>
      </c>
      <c r="G1228" s="82">
        <v>4250</v>
      </c>
      <c r="H1228" s="82">
        <v>0</v>
      </c>
      <c r="I1228" s="82">
        <v>4250</v>
      </c>
    </row>
    <row r="1229" spans="1:9" x14ac:dyDescent="0.25">
      <c r="A1229" s="77"/>
      <c r="B1229" s="77"/>
      <c r="C1229" s="77"/>
      <c r="D1229" s="77" t="s">
        <v>1038</v>
      </c>
      <c r="E1229" s="90">
        <v>44018</v>
      </c>
      <c r="F1229" s="90">
        <v>44061</v>
      </c>
      <c r="G1229" s="82">
        <v>32000</v>
      </c>
      <c r="H1229" s="82">
        <v>0</v>
      </c>
      <c r="I1229" s="82">
        <v>32000</v>
      </c>
    </row>
    <row r="1230" spans="1:9" x14ac:dyDescent="0.25">
      <c r="A1230" s="77"/>
      <c r="B1230" s="77"/>
      <c r="C1230" s="77"/>
      <c r="D1230" s="77" t="s">
        <v>1233</v>
      </c>
      <c r="E1230" s="90">
        <v>44113</v>
      </c>
      <c r="F1230" s="90">
        <v>44155</v>
      </c>
      <c r="G1230" s="82">
        <v>27500</v>
      </c>
      <c r="H1230" s="82">
        <v>0</v>
      </c>
      <c r="I1230" s="82">
        <v>27500</v>
      </c>
    </row>
    <row r="1231" spans="1:9" x14ac:dyDescent="0.25">
      <c r="A1231" s="77"/>
      <c r="B1231" s="77"/>
      <c r="C1231" s="77" t="s">
        <v>492</v>
      </c>
      <c r="D1231" s="77" t="s">
        <v>140</v>
      </c>
      <c r="E1231" s="90">
        <v>43770</v>
      </c>
      <c r="F1231" s="90">
        <v>43864</v>
      </c>
      <c r="G1231" s="82">
        <v>20720.61</v>
      </c>
      <c r="H1231" s="82">
        <v>0</v>
      </c>
      <c r="I1231" s="82">
        <v>20720.61</v>
      </c>
    </row>
    <row r="1232" spans="1:9" x14ac:dyDescent="0.25">
      <c r="A1232" s="77"/>
      <c r="B1232" s="77"/>
      <c r="C1232" s="77"/>
      <c r="D1232" s="77"/>
      <c r="E1232" s="90">
        <v>44145</v>
      </c>
      <c r="F1232" s="90">
        <v>44279</v>
      </c>
      <c r="G1232" s="82">
        <v>104699.04999999999</v>
      </c>
      <c r="H1232" s="82">
        <v>0</v>
      </c>
      <c r="I1232" s="82">
        <v>104699.04999999999</v>
      </c>
    </row>
    <row r="1233" spans="1:9" x14ac:dyDescent="0.25">
      <c r="A1233" s="77"/>
      <c r="B1233" s="77"/>
      <c r="C1233" s="77"/>
      <c r="D1233" s="77"/>
      <c r="E1233" s="77"/>
      <c r="F1233" s="90">
        <v>44302</v>
      </c>
      <c r="G1233" s="82">
        <v>-5086.5600000000004</v>
      </c>
      <c r="H1233" s="82">
        <v>0</v>
      </c>
      <c r="I1233" s="82">
        <v>-5086.5600000000004</v>
      </c>
    </row>
    <row r="1234" spans="1:9" x14ac:dyDescent="0.25">
      <c r="A1234" s="77"/>
      <c r="B1234" s="77"/>
      <c r="C1234" s="77" t="s">
        <v>1048</v>
      </c>
      <c r="D1234" s="77" t="s">
        <v>2823</v>
      </c>
      <c r="E1234" s="90">
        <v>44013</v>
      </c>
      <c r="F1234" s="90">
        <v>44039</v>
      </c>
      <c r="G1234" s="82">
        <v>840.96</v>
      </c>
      <c r="H1234" s="82">
        <v>0</v>
      </c>
      <c r="I1234" s="82">
        <v>840.96</v>
      </c>
    </row>
    <row r="1235" spans="1:9" x14ac:dyDescent="0.25">
      <c r="A1235" s="77"/>
      <c r="B1235" s="77"/>
      <c r="C1235" s="77"/>
      <c r="D1235" s="77"/>
      <c r="E1235" s="77"/>
      <c r="F1235" s="90">
        <v>44048</v>
      </c>
      <c r="G1235" s="82">
        <v>11812.86</v>
      </c>
      <c r="H1235" s="82">
        <v>0</v>
      </c>
      <c r="I1235" s="82">
        <v>11812.86</v>
      </c>
    </row>
    <row r="1236" spans="1:9" x14ac:dyDescent="0.25">
      <c r="A1236" s="77"/>
      <c r="B1236" s="77"/>
      <c r="C1236" s="77" t="s">
        <v>1077</v>
      </c>
      <c r="D1236" s="77" t="s">
        <v>1078</v>
      </c>
      <c r="E1236" s="90">
        <v>44019</v>
      </c>
      <c r="F1236" s="90">
        <v>44035</v>
      </c>
      <c r="G1236" s="82">
        <v>23691.42</v>
      </c>
      <c r="H1236" s="82">
        <v>0</v>
      </c>
      <c r="I1236" s="82">
        <v>23691.42</v>
      </c>
    </row>
    <row r="1237" spans="1:9" x14ac:dyDescent="0.25">
      <c r="A1237" s="77"/>
      <c r="B1237" s="77"/>
      <c r="C1237" s="77" t="s">
        <v>785</v>
      </c>
      <c r="D1237" s="77" t="s">
        <v>2748</v>
      </c>
      <c r="E1237" s="90">
        <v>43957</v>
      </c>
      <c r="F1237" s="90">
        <v>44013</v>
      </c>
      <c r="G1237" s="82">
        <v>1971</v>
      </c>
      <c r="H1237" s="82">
        <v>0</v>
      </c>
      <c r="I1237" s="82">
        <v>1971</v>
      </c>
    </row>
    <row r="1238" spans="1:9" x14ac:dyDescent="0.25">
      <c r="A1238" s="77"/>
      <c r="B1238" s="77"/>
      <c r="C1238" s="77"/>
      <c r="D1238" s="77"/>
      <c r="E1238" s="77"/>
      <c r="F1238" s="90">
        <v>44377</v>
      </c>
      <c r="G1238" s="82">
        <v>1373</v>
      </c>
      <c r="H1238" s="82">
        <v>0</v>
      </c>
      <c r="I1238" s="82">
        <v>1373</v>
      </c>
    </row>
    <row r="1239" spans="1:9" x14ac:dyDescent="0.25">
      <c r="A1239" s="77"/>
      <c r="B1239" s="77"/>
      <c r="C1239" s="77"/>
      <c r="D1239" s="77"/>
      <c r="E1239" s="90">
        <v>43985</v>
      </c>
      <c r="F1239" s="90">
        <v>44061</v>
      </c>
      <c r="G1239" s="82">
        <v>1672</v>
      </c>
      <c r="H1239" s="82">
        <v>0</v>
      </c>
      <c r="I1239" s="82">
        <v>1672</v>
      </c>
    </row>
    <row r="1240" spans="1:9" x14ac:dyDescent="0.25">
      <c r="A1240" s="77"/>
      <c r="B1240" s="77"/>
      <c r="C1240" s="77"/>
      <c r="D1240" s="77"/>
      <c r="E1240" s="90">
        <v>44237</v>
      </c>
      <c r="F1240" s="90">
        <v>44249</v>
      </c>
      <c r="G1240" s="82">
        <v>825.02</v>
      </c>
      <c r="H1240" s="82">
        <v>0</v>
      </c>
      <c r="I1240" s="82">
        <v>825.02</v>
      </c>
    </row>
    <row r="1241" spans="1:9" x14ac:dyDescent="0.25">
      <c r="A1241" s="77"/>
      <c r="B1241" s="77"/>
      <c r="C1241" s="77"/>
      <c r="D1241" s="77"/>
      <c r="E1241" s="77"/>
      <c r="F1241" s="90">
        <v>44279</v>
      </c>
      <c r="G1241" s="82">
        <v>687.52</v>
      </c>
      <c r="H1241" s="82">
        <v>0</v>
      </c>
      <c r="I1241" s="82">
        <v>687.52</v>
      </c>
    </row>
    <row r="1242" spans="1:9" x14ac:dyDescent="0.25">
      <c r="A1242" s="77"/>
      <c r="B1242" s="77"/>
      <c r="C1242" s="77"/>
      <c r="D1242" s="77"/>
      <c r="E1242" s="77"/>
      <c r="F1242" s="90">
        <v>44342</v>
      </c>
      <c r="G1242" s="82">
        <v>550.01</v>
      </c>
      <c r="H1242" s="82">
        <v>0</v>
      </c>
      <c r="I1242" s="82">
        <v>550.01</v>
      </c>
    </row>
    <row r="1243" spans="1:9" x14ac:dyDescent="0.25">
      <c r="A1243" s="77"/>
      <c r="B1243" s="77"/>
      <c r="C1243" s="77"/>
      <c r="D1243" s="77"/>
      <c r="E1243" s="77"/>
      <c r="F1243" s="90">
        <v>44370</v>
      </c>
      <c r="G1243" s="82">
        <v>825.02</v>
      </c>
      <c r="H1243" s="82">
        <v>0</v>
      </c>
      <c r="I1243" s="82">
        <v>825.02</v>
      </c>
    </row>
    <row r="1244" spans="1:9" x14ac:dyDescent="0.25">
      <c r="A1244" s="77"/>
      <c r="B1244" s="77"/>
      <c r="C1244" s="77"/>
      <c r="D1244" s="77"/>
      <c r="E1244" s="77"/>
      <c r="F1244" s="90">
        <v>44377</v>
      </c>
      <c r="G1244" s="82">
        <v>137.5</v>
      </c>
      <c r="H1244" s="82">
        <v>0</v>
      </c>
      <c r="I1244" s="82">
        <v>137.5</v>
      </c>
    </row>
    <row r="1245" spans="1:9" x14ac:dyDescent="0.25">
      <c r="A1245" s="77"/>
      <c r="B1245" s="77"/>
      <c r="C1245" s="77"/>
      <c r="D1245" s="77"/>
      <c r="E1245" s="77"/>
      <c r="F1245" s="90">
        <v>44448</v>
      </c>
      <c r="G1245" s="82">
        <v>687.52</v>
      </c>
      <c r="H1245" s="82">
        <v>0</v>
      </c>
      <c r="I1245" s="82">
        <v>687.52</v>
      </c>
    </row>
    <row r="1246" spans="1:9" x14ac:dyDescent="0.25">
      <c r="A1246" s="77"/>
      <c r="B1246" s="77"/>
      <c r="C1246" s="77"/>
      <c r="D1246" s="77"/>
      <c r="E1246" s="90">
        <v>44267</v>
      </c>
      <c r="F1246" s="90">
        <v>44285</v>
      </c>
      <c r="G1246" s="82">
        <v>137.5</v>
      </c>
      <c r="H1246" s="82">
        <v>0</v>
      </c>
      <c r="I1246" s="82">
        <v>137.5</v>
      </c>
    </row>
    <row r="1247" spans="1:9" x14ac:dyDescent="0.25">
      <c r="A1247" s="77"/>
      <c r="B1247" s="77"/>
      <c r="C1247" s="77"/>
      <c r="D1247" s="77"/>
      <c r="E1247" s="77"/>
      <c r="F1247" s="90">
        <v>44342</v>
      </c>
      <c r="G1247" s="82">
        <v>275</v>
      </c>
      <c r="H1247" s="82">
        <v>0</v>
      </c>
      <c r="I1247" s="82">
        <v>275</v>
      </c>
    </row>
    <row r="1248" spans="1:9" x14ac:dyDescent="0.25">
      <c r="A1248" s="77"/>
      <c r="B1248" s="77"/>
      <c r="C1248" s="77"/>
      <c r="D1248" s="77"/>
      <c r="E1248" s="77"/>
      <c r="F1248" s="90">
        <v>44448</v>
      </c>
      <c r="G1248" s="82">
        <v>275</v>
      </c>
      <c r="H1248" s="82">
        <v>0</v>
      </c>
      <c r="I1248" s="82">
        <v>275</v>
      </c>
    </row>
    <row r="1249" spans="1:9" x14ac:dyDescent="0.25">
      <c r="A1249" s="77"/>
      <c r="B1249" s="77"/>
      <c r="C1249" s="77" t="s">
        <v>591</v>
      </c>
      <c r="D1249" s="77" t="s">
        <v>1231</v>
      </c>
      <c r="E1249" s="90">
        <v>43936</v>
      </c>
      <c r="F1249" s="90">
        <v>43985</v>
      </c>
      <c r="G1249" s="82">
        <v>2500</v>
      </c>
      <c r="H1249" s="82">
        <v>0</v>
      </c>
      <c r="I1249" s="82">
        <v>2500</v>
      </c>
    </row>
    <row r="1250" spans="1:9" x14ac:dyDescent="0.25">
      <c r="A1250" s="77"/>
      <c r="B1250" s="77"/>
      <c r="C1250" s="77"/>
      <c r="D1250" s="77"/>
      <c r="E1250" s="90">
        <v>43985</v>
      </c>
      <c r="F1250" s="90">
        <v>44008</v>
      </c>
      <c r="G1250" s="82">
        <v>1200</v>
      </c>
      <c r="H1250" s="82">
        <v>0</v>
      </c>
      <c r="I1250" s="82">
        <v>1200</v>
      </c>
    </row>
    <row r="1251" spans="1:9" x14ac:dyDescent="0.25">
      <c r="A1251" s="77"/>
      <c r="B1251" s="77"/>
      <c r="C1251" s="77"/>
      <c r="D1251" s="77" t="s">
        <v>1232</v>
      </c>
      <c r="E1251" s="90">
        <v>44018</v>
      </c>
      <c r="F1251" s="90">
        <v>44060</v>
      </c>
      <c r="G1251" s="82">
        <v>6775</v>
      </c>
      <c r="H1251" s="82">
        <v>0</v>
      </c>
      <c r="I1251" s="82">
        <v>6775</v>
      </c>
    </row>
    <row r="1252" spans="1:9" x14ac:dyDescent="0.25">
      <c r="A1252" s="77"/>
      <c r="B1252" s="77"/>
      <c r="C1252" s="77"/>
      <c r="D1252" s="77"/>
      <c r="E1252" s="77"/>
      <c r="F1252" s="90">
        <v>44942</v>
      </c>
      <c r="G1252" s="82">
        <v>0</v>
      </c>
      <c r="H1252" s="82">
        <v>4300</v>
      </c>
      <c r="I1252" s="82">
        <v>4300</v>
      </c>
    </row>
    <row r="1253" spans="1:9" x14ac:dyDescent="0.25">
      <c r="A1253" s="77"/>
      <c r="B1253" s="77"/>
      <c r="C1253" s="77"/>
      <c r="D1253" s="77"/>
      <c r="E1253" s="90">
        <v>44085</v>
      </c>
      <c r="F1253" s="90">
        <v>44154</v>
      </c>
      <c r="G1253" s="82">
        <v>825</v>
      </c>
      <c r="H1253" s="82">
        <v>0</v>
      </c>
      <c r="I1253" s="82">
        <v>825</v>
      </c>
    </row>
    <row r="1254" spans="1:9" x14ac:dyDescent="0.25">
      <c r="A1254" s="77"/>
      <c r="B1254" s="77"/>
      <c r="C1254" s="77"/>
      <c r="D1254" s="77"/>
      <c r="E1254" s="77"/>
      <c r="F1254" s="90">
        <v>45180</v>
      </c>
      <c r="G1254" s="82">
        <v>0</v>
      </c>
      <c r="H1254" s="82">
        <v>100</v>
      </c>
      <c r="I1254" s="82">
        <v>100</v>
      </c>
    </row>
    <row r="1255" spans="1:9" x14ac:dyDescent="0.25">
      <c r="A1255" s="77"/>
      <c r="B1255" s="77"/>
      <c r="C1255" s="77" t="s">
        <v>1456</v>
      </c>
      <c r="D1255" s="77" t="s">
        <v>1454</v>
      </c>
      <c r="E1255" s="90">
        <v>44165</v>
      </c>
      <c r="F1255" s="90">
        <v>44237</v>
      </c>
      <c r="G1255" s="82">
        <v>1086.5999999999999</v>
      </c>
      <c r="H1255" s="82">
        <v>0</v>
      </c>
      <c r="I1255" s="82">
        <v>1086.5999999999999</v>
      </c>
    </row>
    <row r="1256" spans="1:9" x14ac:dyDescent="0.25">
      <c r="A1256" s="77"/>
      <c r="B1256" s="77"/>
      <c r="C1256" s="77" t="s">
        <v>389</v>
      </c>
      <c r="D1256" s="77" t="s">
        <v>351</v>
      </c>
      <c r="E1256" s="90">
        <v>43252</v>
      </c>
      <c r="F1256" s="90">
        <v>43279</v>
      </c>
      <c r="G1256" s="82">
        <v>2363.6799999999998</v>
      </c>
      <c r="H1256" s="82">
        <v>0</v>
      </c>
      <c r="I1256" s="82">
        <v>2363.6799999999998</v>
      </c>
    </row>
    <row r="1257" spans="1:9" x14ac:dyDescent="0.25">
      <c r="A1257" s="77"/>
      <c r="B1257" s="77"/>
      <c r="C1257" s="77"/>
      <c r="D1257" s="77"/>
      <c r="E1257" s="77"/>
      <c r="F1257" s="90">
        <v>43504</v>
      </c>
      <c r="G1257" s="82">
        <v>4900</v>
      </c>
      <c r="H1257" s="82">
        <v>0</v>
      </c>
      <c r="I1257" s="82">
        <v>4900</v>
      </c>
    </row>
    <row r="1258" spans="1:9" x14ac:dyDescent="0.25">
      <c r="A1258" s="77"/>
      <c r="B1258" s="77"/>
      <c r="C1258" s="77"/>
      <c r="D1258" s="77"/>
      <c r="E1258" s="77"/>
      <c r="F1258" s="90">
        <v>43558</v>
      </c>
      <c r="G1258" s="82">
        <v>4581.84</v>
      </c>
      <c r="H1258" s="82">
        <v>0</v>
      </c>
      <c r="I1258" s="82">
        <v>4581.84</v>
      </c>
    </row>
    <row r="1259" spans="1:9" x14ac:dyDescent="0.25">
      <c r="A1259" s="77"/>
      <c r="B1259" s="77"/>
      <c r="C1259" s="77"/>
      <c r="D1259" s="77"/>
      <c r="E1259" s="77"/>
      <c r="F1259" s="90">
        <v>43713</v>
      </c>
      <c r="G1259" s="82">
        <v>54214.7</v>
      </c>
      <c r="H1259" s="82">
        <v>0</v>
      </c>
      <c r="I1259" s="82">
        <v>54214.7</v>
      </c>
    </row>
    <row r="1260" spans="1:9" x14ac:dyDescent="0.25">
      <c r="A1260" s="77"/>
      <c r="B1260" s="77"/>
      <c r="C1260" s="77"/>
      <c r="D1260" s="77"/>
      <c r="E1260" s="77"/>
      <c r="F1260" s="90">
        <v>43763</v>
      </c>
      <c r="G1260" s="82">
        <v>5850.1100000000006</v>
      </c>
      <c r="H1260" s="82">
        <v>0</v>
      </c>
      <c r="I1260" s="82">
        <v>5850.1100000000006</v>
      </c>
    </row>
    <row r="1261" spans="1:9" x14ac:dyDescent="0.25">
      <c r="A1261" s="77"/>
      <c r="B1261" s="77"/>
      <c r="C1261" s="77"/>
      <c r="D1261" s="77"/>
      <c r="E1261" s="77"/>
      <c r="F1261" s="90">
        <v>43977</v>
      </c>
      <c r="G1261" s="82">
        <v>9809.27</v>
      </c>
      <c r="H1261" s="82">
        <v>0</v>
      </c>
      <c r="I1261" s="82">
        <v>9809.27</v>
      </c>
    </row>
    <row r="1262" spans="1:9" x14ac:dyDescent="0.25">
      <c r="A1262" s="77"/>
      <c r="B1262" s="77"/>
      <c r="C1262" s="77"/>
      <c r="D1262" s="77"/>
      <c r="E1262" s="77"/>
      <c r="F1262" s="90">
        <v>43985</v>
      </c>
      <c r="G1262" s="82">
        <v>404.95</v>
      </c>
      <c r="H1262" s="82">
        <v>0</v>
      </c>
      <c r="I1262" s="82">
        <v>404.95</v>
      </c>
    </row>
    <row r="1263" spans="1:9" x14ac:dyDescent="0.25">
      <c r="A1263" s="77"/>
      <c r="B1263" s="77"/>
      <c r="C1263" s="77"/>
      <c r="D1263" s="77"/>
      <c r="E1263" s="77"/>
      <c r="F1263" s="90">
        <v>44061</v>
      </c>
      <c r="G1263" s="82">
        <v>5909.2</v>
      </c>
      <c r="H1263" s="82">
        <v>0</v>
      </c>
      <c r="I1263" s="82">
        <v>5909.2</v>
      </c>
    </row>
    <row r="1264" spans="1:9" x14ac:dyDescent="0.25">
      <c r="A1264" s="77"/>
      <c r="B1264" s="77"/>
      <c r="C1264" s="77"/>
      <c r="D1264" s="77"/>
      <c r="E1264" s="77"/>
      <c r="F1264" s="90">
        <v>44232</v>
      </c>
      <c r="G1264" s="82">
        <v>19204.900000000001</v>
      </c>
      <c r="H1264" s="82">
        <v>0</v>
      </c>
      <c r="I1264" s="82">
        <v>19204.900000000001</v>
      </c>
    </row>
    <row r="1265" spans="1:9" x14ac:dyDescent="0.25">
      <c r="A1265" s="77"/>
      <c r="B1265" s="77"/>
      <c r="C1265" s="77"/>
      <c r="D1265" s="77"/>
      <c r="E1265" s="77"/>
      <c r="F1265" s="90">
        <v>44942</v>
      </c>
      <c r="G1265" s="82">
        <v>0</v>
      </c>
      <c r="H1265" s="82">
        <v>18240.569999999989</v>
      </c>
      <c r="I1265" s="82">
        <v>18240.569999999989</v>
      </c>
    </row>
    <row r="1266" spans="1:9" x14ac:dyDescent="0.25">
      <c r="A1266" s="77"/>
      <c r="B1266" s="77"/>
      <c r="C1266" s="77"/>
      <c r="D1266" s="77"/>
      <c r="E1266" s="77"/>
      <c r="F1266" s="90">
        <v>44644</v>
      </c>
      <c r="G1266" s="82">
        <v>12704.78</v>
      </c>
      <c r="H1266" s="82">
        <v>0</v>
      </c>
      <c r="I1266" s="82">
        <v>12704.78</v>
      </c>
    </row>
    <row r="1267" spans="1:9" x14ac:dyDescent="0.25">
      <c r="A1267" s="77"/>
      <c r="B1267" s="77"/>
      <c r="C1267" s="77"/>
      <c r="D1267" s="77" t="s">
        <v>3138</v>
      </c>
      <c r="E1267" s="90">
        <v>43888</v>
      </c>
      <c r="F1267" s="90">
        <v>43923</v>
      </c>
      <c r="G1267" s="82">
        <v>2250</v>
      </c>
      <c r="H1267" s="82">
        <v>0</v>
      </c>
      <c r="I1267" s="82">
        <v>2250</v>
      </c>
    </row>
    <row r="1268" spans="1:9" x14ac:dyDescent="0.25">
      <c r="A1268" s="77"/>
      <c r="B1268" s="77"/>
      <c r="C1268" s="77" t="s">
        <v>399</v>
      </c>
      <c r="D1268" s="77" t="s">
        <v>351</v>
      </c>
      <c r="E1268" s="90">
        <v>44294</v>
      </c>
      <c r="F1268" s="90">
        <v>44439</v>
      </c>
      <c r="G1268" s="82">
        <v>8116.8</v>
      </c>
      <c r="H1268" s="82">
        <v>0</v>
      </c>
      <c r="I1268" s="82">
        <v>8116.8</v>
      </c>
    </row>
    <row r="1269" spans="1:9" x14ac:dyDescent="0.25">
      <c r="A1269" s="77"/>
      <c r="B1269" s="77"/>
      <c r="C1269" s="77"/>
      <c r="D1269" s="77"/>
      <c r="E1269" s="77"/>
      <c r="F1269" s="90">
        <v>45024</v>
      </c>
      <c r="G1269" s="82">
        <v>0</v>
      </c>
      <c r="H1269" s="82">
        <v>5411.2</v>
      </c>
      <c r="I1269" s="82">
        <v>5411.2</v>
      </c>
    </row>
    <row r="1270" spans="1:9" x14ac:dyDescent="0.25">
      <c r="A1270" s="77"/>
      <c r="B1270" s="77"/>
      <c r="C1270" s="77" t="s">
        <v>468</v>
      </c>
      <c r="D1270" s="77" t="s">
        <v>469</v>
      </c>
      <c r="E1270" s="90">
        <v>43950</v>
      </c>
      <c r="F1270" s="90">
        <v>44001</v>
      </c>
      <c r="G1270" s="82">
        <v>2940</v>
      </c>
      <c r="H1270" s="82">
        <v>0</v>
      </c>
      <c r="I1270" s="82">
        <v>2940</v>
      </c>
    </row>
    <row r="1271" spans="1:9" x14ac:dyDescent="0.25">
      <c r="A1271" s="77"/>
      <c r="B1271" s="77"/>
      <c r="C1271" s="77"/>
      <c r="D1271" s="77"/>
      <c r="E1271" s="77"/>
      <c r="F1271" s="90">
        <v>44062</v>
      </c>
      <c r="G1271" s="82">
        <v>3080</v>
      </c>
      <c r="H1271" s="82">
        <v>0</v>
      </c>
      <c r="I1271" s="82">
        <v>3080</v>
      </c>
    </row>
    <row r="1272" spans="1:9" x14ac:dyDescent="0.25">
      <c r="A1272" s="77"/>
      <c r="B1272" s="77"/>
      <c r="C1272" s="77"/>
      <c r="D1272" s="77"/>
      <c r="E1272" s="77"/>
      <c r="F1272" s="90">
        <v>44118</v>
      </c>
      <c r="G1272" s="82">
        <v>3500</v>
      </c>
      <c r="H1272" s="82">
        <v>0</v>
      </c>
      <c r="I1272" s="82">
        <v>3500</v>
      </c>
    </row>
    <row r="1273" spans="1:9" x14ac:dyDescent="0.25">
      <c r="A1273" s="77"/>
      <c r="B1273" s="77"/>
      <c r="C1273" s="77"/>
      <c r="D1273" s="77"/>
      <c r="E1273" s="77"/>
      <c r="F1273" s="90">
        <v>44125</v>
      </c>
      <c r="G1273" s="82">
        <v>2940</v>
      </c>
      <c r="H1273" s="82">
        <v>0</v>
      </c>
      <c r="I1273" s="82">
        <v>2940</v>
      </c>
    </row>
    <row r="1274" spans="1:9" x14ac:dyDescent="0.25">
      <c r="A1274" s="77"/>
      <c r="B1274" s="77"/>
      <c r="C1274" s="77"/>
      <c r="D1274" s="77"/>
      <c r="E1274" s="77"/>
      <c r="F1274" s="90">
        <v>44232</v>
      </c>
      <c r="G1274" s="82">
        <v>3080</v>
      </c>
      <c r="H1274" s="82">
        <v>0</v>
      </c>
      <c r="I1274" s="82">
        <v>3080</v>
      </c>
    </row>
    <row r="1275" spans="1:9" x14ac:dyDescent="0.25">
      <c r="A1275" s="77"/>
      <c r="B1275" s="77"/>
      <c r="C1275" s="77"/>
      <c r="D1275" s="77"/>
      <c r="E1275" s="77"/>
      <c r="F1275" s="90">
        <v>44305</v>
      </c>
      <c r="G1275" s="82">
        <v>9940</v>
      </c>
      <c r="H1275" s="82">
        <v>0</v>
      </c>
      <c r="I1275" s="82">
        <v>9940</v>
      </c>
    </row>
    <row r="1276" spans="1:9" x14ac:dyDescent="0.25">
      <c r="A1276" s="77"/>
      <c r="B1276" s="77"/>
      <c r="C1276" s="77"/>
      <c r="D1276" s="77"/>
      <c r="E1276" s="77"/>
      <c r="F1276" s="90">
        <v>45138</v>
      </c>
      <c r="G1276" s="82">
        <v>0</v>
      </c>
      <c r="H1276" s="82">
        <v>9240</v>
      </c>
      <c r="I1276" s="82">
        <v>9240</v>
      </c>
    </row>
    <row r="1277" spans="1:9" x14ac:dyDescent="0.25">
      <c r="A1277" s="77"/>
      <c r="B1277" s="77"/>
      <c r="C1277" s="77" t="s">
        <v>325</v>
      </c>
      <c r="D1277" s="77" t="s">
        <v>318</v>
      </c>
      <c r="E1277" s="77"/>
      <c r="F1277" s="77"/>
      <c r="G1277" s="82">
        <v>1308029.3500000001</v>
      </c>
      <c r="H1277" s="82">
        <v>225387.15999999992</v>
      </c>
      <c r="I1277" s="82">
        <v>1533416.51</v>
      </c>
    </row>
    <row r="1278" spans="1:9" x14ac:dyDescent="0.25">
      <c r="A1278" s="77"/>
      <c r="B1278" s="77" t="s">
        <v>441</v>
      </c>
      <c r="C1278" s="77" t="s">
        <v>442</v>
      </c>
      <c r="D1278" s="77" t="s">
        <v>318</v>
      </c>
      <c r="E1278" s="77"/>
      <c r="F1278" s="77"/>
      <c r="G1278" s="82">
        <v>230736</v>
      </c>
      <c r="H1278" s="82">
        <v>12144</v>
      </c>
      <c r="I1278" s="82">
        <v>242880</v>
      </c>
    </row>
    <row r="1279" spans="1:9" x14ac:dyDescent="0.25">
      <c r="A1279" s="77"/>
      <c r="B1279" s="77" t="s">
        <v>1043</v>
      </c>
      <c r="C1279" s="77" t="s">
        <v>468</v>
      </c>
      <c r="D1279" s="77" t="s">
        <v>469</v>
      </c>
      <c r="E1279" s="90">
        <v>43836</v>
      </c>
      <c r="F1279" s="90">
        <v>44279</v>
      </c>
      <c r="G1279" s="82">
        <v>1200</v>
      </c>
      <c r="H1279" s="82">
        <v>0</v>
      </c>
      <c r="I1279" s="82">
        <v>1200</v>
      </c>
    </row>
    <row r="1280" spans="1:9" x14ac:dyDescent="0.25">
      <c r="A1280" s="77"/>
      <c r="B1280" s="77" t="s">
        <v>316</v>
      </c>
      <c r="C1280" s="77" t="s">
        <v>395</v>
      </c>
      <c r="D1280" s="77" t="s">
        <v>351</v>
      </c>
      <c r="E1280" s="90">
        <v>43282</v>
      </c>
      <c r="F1280" s="90">
        <v>44203</v>
      </c>
      <c r="G1280" s="82">
        <v>2375</v>
      </c>
      <c r="H1280" s="82">
        <v>0</v>
      </c>
      <c r="I1280" s="82">
        <v>2375</v>
      </c>
    </row>
    <row r="1281" spans="1:9" x14ac:dyDescent="0.25">
      <c r="A1281" s="77"/>
      <c r="B1281" s="77"/>
      <c r="C1281" s="77"/>
      <c r="D1281" s="77"/>
      <c r="E1281" s="77"/>
      <c r="F1281" s="90">
        <v>44279</v>
      </c>
      <c r="G1281" s="82">
        <v>7125</v>
      </c>
      <c r="H1281" s="82">
        <v>0</v>
      </c>
      <c r="I1281" s="82">
        <v>7125</v>
      </c>
    </row>
    <row r="1282" spans="1:9" x14ac:dyDescent="0.25">
      <c r="A1282" s="77"/>
      <c r="B1282" s="77"/>
      <c r="C1282" s="77"/>
      <c r="D1282" s="77"/>
      <c r="E1282" s="77"/>
      <c r="F1282" s="90">
        <v>44448</v>
      </c>
      <c r="G1282" s="82">
        <v>1425</v>
      </c>
      <c r="H1282" s="82">
        <v>0</v>
      </c>
      <c r="I1282" s="82">
        <v>1425</v>
      </c>
    </row>
    <row r="1283" spans="1:9" x14ac:dyDescent="0.25">
      <c r="A1283" s="77"/>
      <c r="B1283" s="77"/>
      <c r="C1283" s="77"/>
      <c r="D1283" s="77"/>
      <c r="E1283" s="77"/>
      <c r="F1283" s="90">
        <v>44615</v>
      </c>
      <c r="G1283" s="82">
        <v>950</v>
      </c>
      <c r="H1283" s="82">
        <v>0</v>
      </c>
      <c r="I1283" s="82">
        <v>950</v>
      </c>
    </row>
    <row r="1284" spans="1:9" x14ac:dyDescent="0.25">
      <c r="A1284" s="77"/>
      <c r="B1284" s="77"/>
      <c r="C1284" s="77" t="s">
        <v>468</v>
      </c>
      <c r="D1284" s="77" t="s">
        <v>469</v>
      </c>
      <c r="E1284" s="90">
        <v>44209</v>
      </c>
      <c r="F1284" s="90">
        <v>44236</v>
      </c>
      <c r="G1284" s="82">
        <v>6120</v>
      </c>
      <c r="H1284" s="82">
        <v>0</v>
      </c>
      <c r="I1284" s="82">
        <v>6120</v>
      </c>
    </row>
    <row r="1285" spans="1:9" x14ac:dyDescent="0.25">
      <c r="A1285" s="77"/>
      <c r="B1285" s="77"/>
      <c r="C1285" s="77"/>
      <c r="D1285" s="77"/>
      <c r="E1285" s="77"/>
      <c r="F1285" s="90">
        <v>44305</v>
      </c>
      <c r="G1285" s="82">
        <v>3060</v>
      </c>
      <c r="H1285" s="82">
        <v>0</v>
      </c>
      <c r="I1285" s="82">
        <v>3060</v>
      </c>
    </row>
    <row r="1286" spans="1:9" x14ac:dyDescent="0.25">
      <c r="A1286" s="77"/>
      <c r="B1286" s="77"/>
      <c r="C1286" s="77"/>
      <c r="D1286" s="77"/>
      <c r="E1286" s="77"/>
      <c r="F1286" s="90">
        <v>44452</v>
      </c>
      <c r="G1286" s="82">
        <v>2570</v>
      </c>
      <c r="H1286" s="82">
        <v>0</v>
      </c>
      <c r="I1286" s="82">
        <v>2570</v>
      </c>
    </row>
    <row r="1287" spans="1:9" x14ac:dyDescent="0.25">
      <c r="A1287" s="77"/>
      <c r="B1287" s="77"/>
      <c r="C1287" s="77"/>
      <c r="D1287" s="77"/>
      <c r="E1287" s="77"/>
      <c r="F1287" s="90">
        <v>44773</v>
      </c>
      <c r="G1287" s="82">
        <v>0</v>
      </c>
      <c r="H1287" s="82">
        <v>500</v>
      </c>
      <c r="I1287" s="82">
        <v>500</v>
      </c>
    </row>
    <row r="1288" spans="1:9" x14ac:dyDescent="0.25">
      <c r="A1288" s="77"/>
      <c r="B1288" s="77"/>
      <c r="C1288" s="77" t="s">
        <v>321</v>
      </c>
      <c r="D1288" s="77" t="s">
        <v>318</v>
      </c>
      <c r="E1288" s="77"/>
      <c r="F1288" s="77"/>
      <c r="G1288" s="82">
        <v>125992.75999999998</v>
      </c>
      <c r="H1288" s="82">
        <v>7774.2500000000291</v>
      </c>
      <c r="I1288" s="82">
        <v>133767.01</v>
      </c>
    </row>
    <row r="1289" spans="1:9" x14ac:dyDescent="0.25">
      <c r="A1289" s="77" t="s">
        <v>2144</v>
      </c>
      <c r="B1289" s="77"/>
      <c r="C1289" s="77"/>
      <c r="D1289" s="77"/>
      <c r="E1289" s="77"/>
      <c r="F1289" s="77"/>
      <c r="G1289" s="82">
        <v>2692062.25</v>
      </c>
      <c r="H1289" s="82">
        <v>314857.04999999993</v>
      </c>
      <c r="I1289" s="82">
        <v>3006919.3</v>
      </c>
    </row>
    <row r="1290" spans="1:9" x14ac:dyDescent="0.25">
      <c r="A1290" s="77" t="s">
        <v>324</v>
      </c>
      <c r="B1290" s="77" t="s">
        <v>4</v>
      </c>
      <c r="C1290" s="77" t="s">
        <v>5</v>
      </c>
      <c r="D1290" s="77" t="s">
        <v>1287</v>
      </c>
      <c r="E1290" s="90">
        <v>43647</v>
      </c>
      <c r="F1290" s="90">
        <v>43731</v>
      </c>
      <c r="G1290" s="82">
        <v>1300.32</v>
      </c>
      <c r="H1290" s="82">
        <v>0</v>
      </c>
      <c r="I1290" s="82">
        <v>1300.32</v>
      </c>
    </row>
    <row r="1291" spans="1:9" x14ac:dyDescent="0.25">
      <c r="A1291" s="77"/>
      <c r="B1291" s="77"/>
      <c r="C1291" s="77"/>
      <c r="D1291" s="77"/>
      <c r="E1291" s="77"/>
      <c r="F1291" s="90">
        <v>43776</v>
      </c>
      <c r="G1291" s="82">
        <v>40310.03</v>
      </c>
      <c r="H1291" s="82">
        <v>0</v>
      </c>
      <c r="I1291" s="82">
        <v>40310.03</v>
      </c>
    </row>
    <row r="1292" spans="1:9" x14ac:dyDescent="0.25">
      <c r="A1292" s="77"/>
      <c r="B1292" s="77"/>
      <c r="C1292" s="77"/>
      <c r="D1292" s="77" t="s">
        <v>1288</v>
      </c>
      <c r="E1292" s="90">
        <v>43647</v>
      </c>
      <c r="F1292" s="90">
        <v>43748</v>
      </c>
      <c r="G1292" s="82">
        <v>458027.67000000004</v>
      </c>
      <c r="H1292" s="82">
        <v>0</v>
      </c>
      <c r="I1292" s="82">
        <v>458027.67000000004</v>
      </c>
    </row>
    <row r="1293" spans="1:9" x14ac:dyDescent="0.25">
      <c r="A1293" s="77"/>
      <c r="B1293" s="77"/>
      <c r="C1293" s="77" t="s">
        <v>671</v>
      </c>
      <c r="D1293" s="77" t="s">
        <v>318</v>
      </c>
      <c r="E1293" s="77"/>
      <c r="F1293" s="77"/>
      <c r="G1293" s="82">
        <v>57350.16</v>
      </c>
      <c r="H1293" s="82">
        <v>0</v>
      </c>
      <c r="I1293" s="82">
        <v>57350.16</v>
      </c>
    </row>
    <row r="1294" spans="1:9" x14ac:dyDescent="0.25">
      <c r="A1294" s="77"/>
      <c r="B1294" s="77"/>
      <c r="C1294" s="77" t="s">
        <v>591</v>
      </c>
      <c r="D1294" s="77" t="s">
        <v>1231</v>
      </c>
      <c r="E1294" s="90">
        <v>44069</v>
      </c>
      <c r="F1294" s="90">
        <v>44215</v>
      </c>
      <c r="G1294" s="82">
        <v>4150</v>
      </c>
      <c r="H1294" s="82">
        <v>0</v>
      </c>
      <c r="I1294" s="82">
        <v>4150</v>
      </c>
    </row>
    <row r="1295" spans="1:9" x14ac:dyDescent="0.25">
      <c r="A1295" s="77" t="s">
        <v>2145</v>
      </c>
      <c r="B1295" s="77"/>
      <c r="C1295" s="77"/>
      <c r="D1295" s="77"/>
      <c r="E1295" s="77"/>
      <c r="F1295" s="77"/>
      <c r="G1295" s="82">
        <v>561138.18000000005</v>
      </c>
      <c r="H1295" s="82">
        <v>0</v>
      </c>
      <c r="I1295" s="82">
        <v>561138.18000000005</v>
      </c>
    </row>
    <row r="1296" spans="1:9" ht="17.25" x14ac:dyDescent="0.3">
      <c r="A1296" s="229" t="s">
        <v>3089</v>
      </c>
      <c r="B1296" s="229"/>
      <c r="C1296" s="229"/>
      <c r="D1296" s="229"/>
      <c r="E1296" s="229"/>
      <c r="F1296" s="229"/>
      <c r="G1296" s="230">
        <v>40797565.550000027</v>
      </c>
      <c r="H1296" s="230">
        <v>6919563.5599999996</v>
      </c>
      <c r="I1296" s="230">
        <v>47717129.109999992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0"/>
  <sheetViews>
    <sheetView showGridLines="0" showRowColHeaders="0" workbookViewId="0">
      <pane xSplit="3" ySplit="4" topLeftCell="D5" activePane="bottomRight" state="frozen"/>
      <selection pane="topRight" activeCell="D1" sqref="D1"/>
      <selection pane="bottomLeft" activeCell="A5" sqref="A5"/>
      <selection pane="bottomRight" activeCell="B1" sqref="B1"/>
    </sheetView>
  </sheetViews>
  <sheetFormatPr defaultRowHeight="15" x14ac:dyDescent="0.25"/>
  <cols>
    <col min="1" max="1" width="46.5703125" bestFit="1" customWidth="1"/>
    <col min="2" max="2" width="21" customWidth="1"/>
    <col min="3" max="3" width="27.140625" customWidth="1"/>
    <col min="4" max="4" width="20.28515625" bestFit="1" customWidth="1"/>
    <col min="5" max="5" width="20" bestFit="1" customWidth="1"/>
    <col min="6" max="6" width="23.5703125" bestFit="1" customWidth="1"/>
    <col min="7" max="7" width="15.140625" bestFit="1" customWidth="1"/>
  </cols>
  <sheetData>
    <row r="1" spans="1:8" x14ac:dyDescent="0.25">
      <c r="A1" s="268" t="s">
        <v>1561</v>
      </c>
      <c r="B1" s="268" t="s">
        <v>3038</v>
      </c>
    </row>
    <row r="2" spans="1:8" x14ac:dyDescent="0.25">
      <c r="A2" s="17" t="s">
        <v>477</v>
      </c>
      <c r="B2" s="92" t="s">
        <v>3038</v>
      </c>
      <c r="H2" s="92"/>
    </row>
    <row r="4" spans="1:8" x14ac:dyDescent="0.25">
      <c r="A4" s="210" t="s">
        <v>1648</v>
      </c>
      <c r="B4" s="210" t="s">
        <v>0</v>
      </c>
      <c r="C4" s="210" t="s">
        <v>1649</v>
      </c>
      <c r="D4" s="228" t="s">
        <v>2593</v>
      </c>
      <c r="E4" s="228" t="s">
        <v>2594</v>
      </c>
      <c r="F4" s="228" t="s">
        <v>2146</v>
      </c>
      <c r="G4" s="228" t="s">
        <v>3052</v>
      </c>
    </row>
    <row r="5" spans="1:8" x14ac:dyDescent="0.25">
      <c r="A5" s="92" t="s">
        <v>1050</v>
      </c>
      <c r="B5" s="92" t="s">
        <v>1055</v>
      </c>
      <c r="C5" s="92" t="s">
        <v>1666</v>
      </c>
      <c r="D5" s="93">
        <v>64.06</v>
      </c>
      <c r="E5" s="93">
        <v>0</v>
      </c>
      <c r="F5" s="93">
        <v>64.06</v>
      </c>
      <c r="G5" s="31">
        <v>1</v>
      </c>
    </row>
    <row r="6" spans="1:8" x14ac:dyDescent="0.25">
      <c r="A6" s="92" t="s">
        <v>275</v>
      </c>
      <c r="B6" s="92" t="s">
        <v>277</v>
      </c>
      <c r="C6" s="92" t="s">
        <v>276</v>
      </c>
      <c r="D6" s="93">
        <v>229.19</v>
      </c>
      <c r="E6" s="93">
        <v>0</v>
      </c>
      <c r="F6" s="93">
        <v>229.19</v>
      </c>
      <c r="G6" s="31">
        <v>1</v>
      </c>
    </row>
    <row r="7" spans="1:8" x14ac:dyDescent="0.25">
      <c r="B7" s="92" t="s">
        <v>776</v>
      </c>
      <c r="C7" s="92" t="s">
        <v>276</v>
      </c>
      <c r="D7" s="93">
        <v>2000</v>
      </c>
      <c r="E7" s="93">
        <v>0</v>
      </c>
      <c r="F7" s="93">
        <v>2000</v>
      </c>
      <c r="G7" s="31">
        <v>1</v>
      </c>
    </row>
    <row r="8" spans="1:8" x14ac:dyDescent="0.25">
      <c r="B8" s="92" t="s">
        <v>775</v>
      </c>
      <c r="C8" s="92" t="s">
        <v>276</v>
      </c>
      <c r="D8" s="93">
        <v>3530.8</v>
      </c>
      <c r="E8" s="93">
        <v>0</v>
      </c>
      <c r="F8" s="93">
        <v>3530.8</v>
      </c>
      <c r="G8" s="31">
        <v>0.99999999999999989</v>
      </c>
    </row>
    <row r="9" spans="1:8" x14ac:dyDescent="0.25">
      <c r="B9" s="92" t="s">
        <v>1349</v>
      </c>
      <c r="C9" s="92" t="s">
        <v>276</v>
      </c>
      <c r="D9" s="93">
        <v>962.15</v>
      </c>
      <c r="E9" s="93">
        <v>4037.85</v>
      </c>
      <c r="F9" s="93">
        <v>4999.9999999999991</v>
      </c>
      <c r="G9" s="31">
        <v>0.19242999999999999</v>
      </c>
    </row>
    <row r="10" spans="1:8" x14ac:dyDescent="0.25">
      <c r="A10" s="92" t="s">
        <v>5</v>
      </c>
      <c r="B10" s="92" t="s">
        <v>8</v>
      </c>
      <c r="C10" s="92" t="s">
        <v>1288</v>
      </c>
      <c r="D10" s="93">
        <v>4344683.2499999972</v>
      </c>
      <c r="E10" s="93">
        <v>0</v>
      </c>
      <c r="F10" s="93">
        <v>4344683.2499999972</v>
      </c>
      <c r="G10" s="31">
        <v>0.99999999999999767</v>
      </c>
    </row>
    <row r="11" spans="1:8" x14ac:dyDescent="0.25">
      <c r="B11" s="92" t="s">
        <v>498</v>
      </c>
      <c r="C11" s="92" t="s">
        <v>1287</v>
      </c>
      <c r="D11" s="93">
        <v>1306.26</v>
      </c>
      <c r="E11" s="93">
        <v>0</v>
      </c>
      <c r="F11" s="93">
        <v>1306.26</v>
      </c>
      <c r="G11" s="31">
        <v>1</v>
      </c>
    </row>
    <row r="12" spans="1:8" x14ac:dyDescent="0.25">
      <c r="B12" s="92" t="s">
        <v>689</v>
      </c>
      <c r="C12" s="92" t="s">
        <v>1288</v>
      </c>
      <c r="D12" s="93">
        <v>2698.9</v>
      </c>
      <c r="E12" s="93">
        <v>0</v>
      </c>
      <c r="F12" s="93">
        <v>2698.9</v>
      </c>
      <c r="G12" s="31">
        <v>1</v>
      </c>
    </row>
    <row r="13" spans="1:8" x14ac:dyDescent="0.25">
      <c r="B13" s="92" t="s">
        <v>2165</v>
      </c>
      <c r="C13" s="92" t="s">
        <v>1288</v>
      </c>
      <c r="D13" s="93">
        <v>2805547.8600000008</v>
      </c>
      <c r="E13" s="93">
        <v>0</v>
      </c>
      <c r="F13" s="93">
        <v>2805547.8600000008</v>
      </c>
      <c r="G13" s="31">
        <v>0.99999999999999944</v>
      </c>
    </row>
    <row r="14" spans="1:8" x14ac:dyDescent="0.25">
      <c r="B14" s="316" t="s">
        <v>154</v>
      </c>
      <c r="C14" s="92" t="s">
        <v>1287</v>
      </c>
      <c r="D14" s="93">
        <v>91135.420000000056</v>
      </c>
      <c r="E14" s="93">
        <v>0</v>
      </c>
      <c r="F14" s="93">
        <v>91135.420000000056</v>
      </c>
      <c r="G14" s="31">
        <v>0.99999989027318992</v>
      </c>
    </row>
    <row r="15" spans="1:8" x14ac:dyDescent="0.25">
      <c r="B15" s="92" t="s">
        <v>180</v>
      </c>
      <c r="C15" s="92" t="s">
        <v>1287</v>
      </c>
      <c r="D15" s="93">
        <v>793517.95</v>
      </c>
      <c r="E15" s="93">
        <v>0</v>
      </c>
      <c r="F15" s="93">
        <v>793517.95</v>
      </c>
      <c r="G15" s="31">
        <v>0.99999999999999989</v>
      </c>
    </row>
    <row r="16" spans="1:8" x14ac:dyDescent="0.25">
      <c r="B16" s="92" t="s">
        <v>945</v>
      </c>
      <c r="C16" s="92" t="s">
        <v>2756</v>
      </c>
      <c r="D16" s="93">
        <v>2184.71</v>
      </c>
      <c r="E16" s="93">
        <v>0</v>
      </c>
      <c r="F16" s="93">
        <v>2184.71</v>
      </c>
      <c r="G16" s="31">
        <v>0.99999542275440345</v>
      </c>
    </row>
    <row r="17" spans="1:7" x14ac:dyDescent="0.25">
      <c r="B17" s="92" t="s">
        <v>1059</v>
      </c>
      <c r="C17" s="92" t="s">
        <v>2756</v>
      </c>
      <c r="D17" s="93">
        <v>124627.99</v>
      </c>
      <c r="E17" s="93">
        <v>0</v>
      </c>
      <c r="F17" s="93">
        <v>124627.99</v>
      </c>
      <c r="G17" s="31">
        <v>1</v>
      </c>
    </row>
    <row r="18" spans="1:7" x14ac:dyDescent="0.25">
      <c r="B18" s="92" t="s">
        <v>1531</v>
      </c>
      <c r="C18" s="92" t="s">
        <v>2756</v>
      </c>
      <c r="D18" s="93">
        <v>137636.76999999999</v>
      </c>
      <c r="E18" s="93">
        <v>0</v>
      </c>
      <c r="F18" s="93">
        <v>137636.76999999999</v>
      </c>
      <c r="G18" s="31">
        <v>1</v>
      </c>
    </row>
    <row r="19" spans="1:7" x14ac:dyDescent="0.25">
      <c r="B19" s="92" t="s">
        <v>1534</v>
      </c>
      <c r="C19" s="92" t="s">
        <v>2823</v>
      </c>
      <c r="D19" s="93">
        <v>66400.819999999992</v>
      </c>
      <c r="E19" s="93">
        <v>0</v>
      </c>
      <c r="F19" s="93">
        <v>66400.819999999992</v>
      </c>
      <c r="G19" s="31">
        <v>0.99999999999999978</v>
      </c>
    </row>
    <row r="20" spans="1:7" x14ac:dyDescent="0.25">
      <c r="B20" s="92" t="s">
        <v>2676</v>
      </c>
      <c r="C20" s="92" t="s">
        <v>2756</v>
      </c>
      <c r="D20" s="93">
        <v>10923.55</v>
      </c>
      <c r="E20" s="93">
        <v>0</v>
      </c>
      <c r="F20" s="93">
        <v>10923.55</v>
      </c>
      <c r="G20" s="31">
        <v>1</v>
      </c>
    </row>
    <row r="21" spans="1:7" x14ac:dyDescent="0.25">
      <c r="B21" s="92" t="s">
        <v>2677</v>
      </c>
      <c r="C21" s="92" t="s">
        <v>2756</v>
      </c>
      <c r="D21" s="93">
        <v>15362.62</v>
      </c>
      <c r="E21" s="93">
        <v>0</v>
      </c>
      <c r="F21" s="93">
        <v>15362.62</v>
      </c>
      <c r="G21" s="31">
        <v>1</v>
      </c>
    </row>
    <row r="22" spans="1:7" x14ac:dyDescent="0.25">
      <c r="B22" s="92" t="s">
        <v>2933</v>
      </c>
      <c r="C22" s="92" t="s">
        <v>2823</v>
      </c>
      <c r="D22" s="93">
        <v>2148.0600000000004</v>
      </c>
      <c r="E22" s="93">
        <v>0</v>
      </c>
      <c r="F22" s="93">
        <v>2148.0600000000004</v>
      </c>
      <c r="G22" s="31">
        <v>0.32153265605798209</v>
      </c>
    </row>
    <row r="23" spans="1:7" x14ac:dyDescent="0.25">
      <c r="C23" s="92" t="s">
        <v>2756</v>
      </c>
      <c r="D23" s="93">
        <v>4357.42</v>
      </c>
      <c r="E23" s="93">
        <v>0</v>
      </c>
      <c r="F23" s="93">
        <v>4357.42</v>
      </c>
      <c r="G23" s="31">
        <v>0.65224101103329157</v>
      </c>
    </row>
    <row r="24" spans="1:7" x14ac:dyDescent="0.25">
      <c r="C24" s="92" t="s">
        <v>2824</v>
      </c>
      <c r="D24" s="93">
        <v>175.21</v>
      </c>
      <c r="E24" s="93">
        <v>0</v>
      </c>
      <c r="F24" s="93">
        <v>175.21</v>
      </c>
      <c r="G24" s="31">
        <v>2.6226332908726495E-2</v>
      </c>
    </row>
    <row r="25" spans="1:7" x14ac:dyDescent="0.25">
      <c r="A25" s="92" t="s">
        <v>244</v>
      </c>
      <c r="B25" s="92" t="s">
        <v>247</v>
      </c>
      <c r="C25" s="92" t="s">
        <v>245</v>
      </c>
      <c r="D25" s="93">
        <v>1350.74</v>
      </c>
      <c r="E25" s="93">
        <v>0</v>
      </c>
      <c r="F25" s="93">
        <v>1350.74</v>
      </c>
      <c r="G25" s="31">
        <v>1</v>
      </c>
    </row>
    <row r="26" spans="1:7" x14ac:dyDescent="0.25">
      <c r="A26" s="92" t="s">
        <v>248</v>
      </c>
      <c r="B26" s="92" t="s">
        <v>247</v>
      </c>
      <c r="C26" s="92" t="s">
        <v>249</v>
      </c>
      <c r="D26" s="93">
        <v>1700</v>
      </c>
      <c r="E26" s="93">
        <v>0</v>
      </c>
      <c r="F26" s="93">
        <v>1700</v>
      </c>
      <c r="G26" s="31">
        <v>1</v>
      </c>
    </row>
    <row r="27" spans="1:7" x14ac:dyDescent="0.25">
      <c r="A27" s="92" t="s">
        <v>1063</v>
      </c>
      <c r="B27" s="92" t="s">
        <v>1065</v>
      </c>
      <c r="C27" s="92" t="s">
        <v>2753</v>
      </c>
      <c r="D27" s="93">
        <v>34069.22</v>
      </c>
      <c r="E27" s="93">
        <v>0</v>
      </c>
      <c r="F27" s="93">
        <v>34069.22</v>
      </c>
      <c r="G27" s="31">
        <v>1</v>
      </c>
    </row>
    <row r="28" spans="1:7" x14ac:dyDescent="0.25">
      <c r="B28" s="92" t="s">
        <v>1532</v>
      </c>
      <c r="C28" s="92" t="s">
        <v>2753</v>
      </c>
      <c r="D28" s="93">
        <v>39110.35</v>
      </c>
      <c r="E28" s="93">
        <v>0</v>
      </c>
      <c r="F28" s="93">
        <v>39110.35</v>
      </c>
      <c r="G28" s="31">
        <v>1</v>
      </c>
    </row>
    <row r="29" spans="1:7" x14ac:dyDescent="0.25">
      <c r="A29" s="92" t="s">
        <v>493</v>
      </c>
      <c r="B29" s="92" t="s">
        <v>123</v>
      </c>
      <c r="C29" s="92" t="s">
        <v>2759</v>
      </c>
      <c r="D29" s="93">
        <v>368517.43</v>
      </c>
      <c r="E29" s="93">
        <v>0</v>
      </c>
      <c r="F29" s="93">
        <v>368517.43</v>
      </c>
      <c r="G29" s="31">
        <v>1</v>
      </c>
    </row>
    <row r="30" spans="1:7" x14ac:dyDescent="0.25">
      <c r="B30" s="92" t="s">
        <v>1057</v>
      </c>
      <c r="C30" s="92" t="s">
        <v>2753</v>
      </c>
      <c r="D30" s="93">
        <v>706.28</v>
      </c>
      <c r="E30" s="93">
        <v>0</v>
      </c>
      <c r="F30" s="93">
        <v>706.28</v>
      </c>
      <c r="G30" s="31">
        <v>1</v>
      </c>
    </row>
    <row r="31" spans="1:7" x14ac:dyDescent="0.25">
      <c r="B31" s="92" t="s">
        <v>1589</v>
      </c>
      <c r="C31" s="92" t="s">
        <v>1666</v>
      </c>
      <c r="D31" s="93">
        <v>3832.5</v>
      </c>
      <c r="E31" s="93">
        <v>0</v>
      </c>
      <c r="F31" s="93">
        <v>3832.5</v>
      </c>
      <c r="G31" s="31">
        <v>1</v>
      </c>
    </row>
    <row r="32" spans="1:7" x14ac:dyDescent="0.25">
      <c r="A32" s="92" t="s">
        <v>1329</v>
      </c>
      <c r="B32" s="92" t="s">
        <v>1351</v>
      </c>
      <c r="C32" s="92" t="s">
        <v>318</v>
      </c>
      <c r="D32" s="93">
        <v>3072707.95</v>
      </c>
      <c r="E32" s="93">
        <v>24292.049999999814</v>
      </c>
      <c r="F32" s="93">
        <v>3097000</v>
      </c>
      <c r="G32" s="31">
        <v>0.99215626412657409</v>
      </c>
    </row>
    <row r="33" spans="1:7" x14ac:dyDescent="0.25">
      <c r="B33" s="92" t="s">
        <v>3157</v>
      </c>
      <c r="C33" s="92" t="s">
        <v>318</v>
      </c>
      <c r="D33" s="93">
        <v>117420</v>
      </c>
      <c r="E33" s="93">
        <v>281080</v>
      </c>
      <c r="F33" s="93">
        <v>398500</v>
      </c>
      <c r="G33" s="31">
        <v>0.29465495608531994</v>
      </c>
    </row>
    <row r="34" spans="1:7" x14ac:dyDescent="0.25">
      <c r="B34" s="92" t="s">
        <v>3219</v>
      </c>
      <c r="C34" s="92" t="s">
        <v>318</v>
      </c>
      <c r="D34" s="93">
        <v>0</v>
      </c>
      <c r="E34" s="93">
        <v>137429.42000000001</v>
      </c>
      <c r="F34" s="93">
        <v>137429.42000000001</v>
      </c>
      <c r="G34" s="31">
        <v>0</v>
      </c>
    </row>
    <row r="35" spans="1:7" x14ac:dyDescent="0.25">
      <c r="A35" s="92" t="s">
        <v>1268</v>
      </c>
      <c r="B35" s="92" t="s">
        <v>1272</v>
      </c>
      <c r="C35" s="92" t="s">
        <v>1428</v>
      </c>
      <c r="D35" s="93">
        <v>413.91</v>
      </c>
      <c r="E35" s="93">
        <v>0</v>
      </c>
      <c r="F35" s="93">
        <v>413.91</v>
      </c>
      <c r="G35" s="31">
        <v>1</v>
      </c>
    </row>
    <row r="36" spans="1:7" x14ac:dyDescent="0.25">
      <c r="A36" s="92" t="s">
        <v>472</v>
      </c>
      <c r="B36" s="92" t="s">
        <v>475</v>
      </c>
      <c r="C36" s="92" t="s">
        <v>473</v>
      </c>
      <c r="D36" s="93">
        <v>5280.5</v>
      </c>
      <c r="E36" s="93">
        <v>9249.5</v>
      </c>
      <c r="F36" s="93">
        <v>14530</v>
      </c>
      <c r="G36" s="31">
        <v>0.3634205092911218</v>
      </c>
    </row>
    <row r="37" spans="1:7" x14ac:dyDescent="0.25">
      <c r="B37" s="92" t="s">
        <v>653</v>
      </c>
      <c r="C37" s="92" t="s">
        <v>473</v>
      </c>
      <c r="D37" s="93">
        <v>11330.5</v>
      </c>
      <c r="E37" s="93">
        <v>2209.5</v>
      </c>
      <c r="F37" s="93">
        <v>13540</v>
      </c>
      <c r="G37" s="31">
        <v>0.83681683899556869</v>
      </c>
    </row>
    <row r="38" spans="1:7" x14ac:dyDescent="0.25">
      <c r="B38" s="92" t="s">
        <v>904</v>
      </c>
      <c r="C38" s="92" t="s">
        <v>473</v>
      </c>
      <c r="D38" s="93">
        <v>12379</v>
      </c>
      <c r="E38" s="93">
        <v>11301</v>
      </c>
      <c r="F38" s="93">
        <v>23680</v>
      </c>
      <c r="G38" s="31">
        <v>0.52276182432432428</v>
      </c>
    </row>
    <row r="39" spans="1:7" x14ac:dyDescent="0.25">
      <c r="B39" s="92" t="s">
        <v>905</v>
      </c>
      <c r="C39" s="92" t="s">
        <v>473</v>
      </c>
      <c r="D39" s="93">
        <v>1117.5</v>
      </c>
      <c r="E39" s="93">
        <v>19732.5</v>
      </c>
      <c r="F39" s="93">
        <v>20850</v>
      </c>
      <c r="G39" s="31">
        <v>5.3597122302158275E-2</v>
      </c>
    </row>
    <row r="40" spans="1:7" x14ac:dyDescent="0.25">
      <c r="B40" s="92" t="s">
        <v>906</v>
      </c>
      <c r="C40" s="92" t="s">
        <v>473</v>
      </c>
      <c r="D40" s="93">
        <v>507.5</v>
      </c>
      <c r="E40" s="93">
        <v>16092.5</v>
      </c>
      <c r="F40" s="93">
        <v>16600</v>
      </c>
      <c r="G40" s="31">
        <v>3.0572289156626506E-2</v>
      </c>
    </row>
    <row r="41" spans="1:7" x14ac:dyDescent="0.25">
      <c r="B41" s="92" t="s">
        <v>1439</v>
      </c>
      <c r="C41" s="92" t="s">
        <v>1381</v>
      </c>
      <c r="D41" s="93">
        <v>8325</v>
      </c>
      <c r="E41" s="93">
        <v>0</v>
      </c>
      <c r="F41" s="93">
        <v>8325</v>
      </c>
      <c r="G41" s="31">
        <v>1</v>
      </c>
    </row>
    <row r="42" spans="1:7" x14ac:dyDescent="0.25">
      <c r="B42" s="92" t="s">
        <v>1412</v>
      </c>
      <c r="C42" s="92" t="s">
        <v>473</v>
      </c>
      <c r="D42" s="93">
        <v>10317.5</v>
      </c>
      <c r="E42" s="93">
        <v>6602.5</v>
      </c>
      <c r="F42" s="93">
        <v>16920</v>
      </c>
      <c r="G42" s="31">
        <v>0.60978132387706863</v>
      </c>
    </row>
    <row r="43" spans="1:7" x14ac:dyDescent="0.25">
      <c r="A43" s="92" t="s">
        <v>137</v>
      </c>
      <c r="B43" s="92" t="s">
        <v>703</v>
      </c>
      <c r="C43" s="92" t="s">
        <v>140</v>
      </c>
      <c r="D43" s="93">
        <v>616928.9</v>
      </c>
      <c r="E43" s="93">
        <v>0</v>
      </c>
      <c r="F43" s="93">
        <v>616928.9</v>
      </c>
      <c r="G43" s="31">
        <v>1</v>
      </c>
    </row>
    <row r="44" spans="1:7" x14ac:dyDescent="0.25">
      <c r="B44" s="92" t="s">
        <v>1427</v>
      </c>
      <c r="C44" s="92" t="s">
        <v>140</v>
      </c>
      <c r="D44" s="93">
        <v>169275.1</v>
      </c>
      <c r="E44" s="93">
        <v>0</v>
      </c>
      <c r="F44" s="93">
        <v>169275.1</v>
      </c>
      <c r="G44" s="31">
        <v>1</v>
      </c>
    </row>
    <row r="45" spans="1:7" x14ac:dyDescent="0.25">
      <c r="B45" s="92" t="s">
        <v>1727</v>
      </c>
      <c r="C45" s="92" t="s">
        <v>140</v>
      </c>
      <c r="D45" s="93">
        <v>131599.53</v>
      </c>
      <c r="E45" s="93">
        <v>0</v>
      </c>
      <c r="F45" s="93">
        <v>131599.53</v>
      </c>
      <c r="G45" s="31">
        <v>1</v>
      </c>
    </row>
    <row r="46" spans="1:7" x14ac:dyDescent="0.25">
      <c r="B46" s="92" t="s">
        <v>2155</v>
      </c>
      <c r="C46" s="92" t="s">
        <v>140</v>
      </c>
      <c r="D46" s="93">
        <v>113360.81</v>
      </c>
      <c r="E46" s="93">
        <v>0</v>
      </c>
      <c r="F46" s="93">
        <v>113360.81</v>
      </c>
      <c r="G46" s="31">
        <v>1</v>
      </c>
    </row>
    <row r="47" spans="1:7" x14ac:dyDescent="0.25">
      <c r="B47" s="92" t="s">
        <v>1691</v>
      </c>
      <c r="C47" s="92" t="s">
        <v>140</v>
      </c>
      <c r="D47" s="93">
        <v>76636.38</v>
      </c>
      <c r="E47" s="93">
        <v>0</v>
      </c>
      <c r="F47" s="93">
        <v>76636.38</v>
      </c>
      <c r="G47" s="31">
        <v>0.99999986951368658</v>
      </c>
    </row>
    <row r="48" spans="1:7" x14ac:dyDescent="0.25">
      <c r="B48" s="92" t="s">
        <v>1693</v>
      </c>
      <c r="C48" s="92" t="s">
        <v>140</v>
      </c>
      <c r="D48" s="93">
        <v>76636.37999999999</v>
      </c>
      <c r="E48" s="93">
        <v>0</v>
      </c>
      <c r="F48" s="93">
        <v>76636.37999999999</v>
      </c>
      <c r="G48" s="31">
        <v>0.99999986951368658</v>
      </c>
    </row>
    <row r="49" spans="2:7" x14ac:dyDescent="0.25">
      <c r="B49" s="92" t="s">
        <v>1692</v>
      </c>
      <c r="C49" s="92" t="s">
        <v>140</v>
      </c>
      <c r="D49" s="93">
        <v>37932.75</v>
      </c>
      <c r="E49" s="93">
        <v>0</v>
      </c>
      <c r="F49" s="93">
        <v>37932.75</v>
      </c>
      <c r="G49" s="31">
        <v>1</v>
      </c>
    </row>
    <row r="50" spans="2:7" x14ac:dyDescent="0.25">
      <c r="B50" s="92" t="s">
        <v>1694</v>
      </c>
      <c r="C50" s="92" t="s">
        <v>140</v>
      </c>
      <c r="D50" s="93">
        <v>113798.25</v>
      </c>
      <c r="E50" s="93">
        <v>0</v>
      </c>
      <c r="F50" s="93">
        <v>113798.25</v>
      </c>
      <c r="G50" s="31">
        <v>1</v>
      </c>
    </row>
    <row r="51" spans="2:7" x14ac:dyDescent="0.25">
      <c r="B51" s="92" t="s">
        <v>1738</v>
      </c>
      <c r="C51" s="92" t="s">
        <v>140</v>
      </c>
      <c r="D51" s="93">
        <v>5321.7</v>
      </c>
      <c r="E51" s="93">
        <v>0</v>
      </c>
      <c r="F51" s="93">
        <v>5321.7</v>
      </c>
      <c r="G51" s="31">
        <v>1</v>
      </c>
    </row>
    <row r="52" spans="2:7" x14ac:dyDescent="0.25">
      <c r="B52" s="92" t="s">
        <v>2459</v>
      </c>
      <c r="C52" s="92" t="s">
        <v>140</v>
      </c>
      <c r="D52" s="93">
        <v>223009.81</v>
      </c>
      <c r="E52" s="93">
        <v>0</v>
      </c>
      <c r="F52" s="93">
        <v>223009.81</v>
      </c>
      <c r="G52" s="31">
        <v>0.99999991031785473</v>
      </c>
    </row>
    <row r="53" spans="2:7" x14ac:dyDescent="0.25">
      <c r="B53" s="92" t="s">
        <v>2458</v>
      </c>
      <c r="C53" s="92" t="s">
        <v>140</v>
      </c>
      <c r="D53" s="93">
        <v>154709.4</v>
      </c>
      <c r="E53" s="93">
        <v>0</v>
      </c>
      <c r="F53" s="93">
        <v>154709.4</v>
      </c>
      <c r="G53" s="31">
        <v>1</v>
      </c>
    </row>
    <row r="54" spans="2:7" x14ac:dyDescent="0.25">
      <c r="B54" s="92" t="s">
        <v>2508</v>
      </c>
      <c r="C54" s="92" t="s">
        <v>140</v>
      </c>
      <c r="D54" s="93">
        <v>58016.03</v>
      </c>
      <c r="E54" s="93">
        <v>0</v>
      </c>
      <c r="F54" s="93">
        <v>58016.03</v>
      </c>
      <c r="G54" s="31">
        <v>1.0000001723661844</v>
      </c>
    </row>
    <row r="55" spans="2:7" x14ac:dyDescent="0.25">
      <c r="B55" s="92" t="s">
        <v>2509</v>
      </c>
      <c r="C55" s="92" t="s">
        <v>140</v>
      </c>
      <c r="D55" s="93">
        <v>38677.35</v>
      </c>
      <c r="E55" s="93">
        <v>0</v>
      </c>
      <c r="F55" s="93">
        <v>38677.35</v>
      </c>
      <c r="G55" s="31">
        <v>1</v>
      </c>
    </row>
    <row r="56" spans="2:7" x14ac:dyDescent="0.25">
      <c r="B56" s="92" t="s">
        <v>2510</v>
      </c>
      <c r="C56" s="92" t="s">
        <v>140</v>
      </c>
      <c r="D56" s="93">
        <v>77354.7</v>
      </c>
      <c r="E56" s="93">
        <v>0</v>
      </c>
      <c r="F56" s="93">
        <v>77354.7</v>
      </c>
      <c r="G56" s="31">
        <v>0.9999997414508125</v>
      </c>
    </row>
    <row r="57" spans="2:7" x14ac:dyDescent="0.25">
      <c r="B57" s="92" t="s">
        <v>2511</v>
      </c>
      <c r="C57" s="92" t="s">
        <v>140</v>
      </c>
      <c r="D57" s="93">
        <v>232064.09000000003</v>
      </c>
      <c r="E57" s="93">
        <v>0</v>
      </c>
      <c r="F57" s="93">
        <v>232064.09000000003</v>
      </c>
      <c r="G57" s="31">
        <v>1</v>
      </c>
    </row>
    <row r="58" spans="2:7" x14ac:dyDescent="0.25">
      <c r="B58" s="92" t="s">
        <v>2995</v>
      </c>
      <c r="C58" s="92" t="s">
        <v>140</v>
      </c>
      <c r="D58" s="93">
        <v>983.31</v>
      </c>
      <c r="E58" s="93">
        <v>0</v>
      </c>
      <c r="F58" s="93">
        <v>983.31</v>
      </c>
      <c r="G58" s="31">
        <v>1</v>
      </c>
    </row>
    <row r="59" spans="2:7" x14ac:dyDescent="0.25">
      <c r="B59" s="92" t="s">
        <v>3006</v>
      </c>
      <c r="C59" s="92" t="s">
        <v>140</v>
      </c>
      <c r="D59" s="93">
        <v>40866.17</v>
      </c>
      <c r="E59" s="93">
        <v>0</v>
      </c>
      <c r="F59" s="93">
        <v>40866.17</v>
      </c>
      <c r="G59" s="31">
        <v>1</v>
      </c>
    </row>
    <row r="60" spans="2:7" x14ac:dyDescent="0.25">
      <c r="B60" s="92" t="s">
        <v>501</v>
      </c>
      <c r="C60" s="92" t="s">
        <v>140</v>
      </c>
      <c r="D60" s="93">
        <v>21169.42</v>
      </c>
      <c r="E60" s="93">
        <v>0</v>
      </c>
      <c r="F60" s="93">
        <v>21169.42</v>
      </c>
      <c r="G60" s="31">
        <v>1</v>
      </c>
    </row>
    <row r="61" spans="2:7" x14ac:dyDescent="0.25">
      <c r="B61" s="92" t="s">
        <v>3139</v>
      </c>
      <c r="C61" s="92" t="s">
        <v>140</v>
      </c>
      <c r="D61" s="93">
        <v>0</v>
      </c>
      <c r="E61" s="93">
        <v>28827.85</v>
      </c>
      <c r="F61" s="93">
        <v>28827.85</v>
      </c>
      <c r="G61" s="31">
        <v>0</v>
      </c>
    </row>
    <row r="62" spans="2:7" x14ac:dyDescent="0.25">
      <c r="B62" s="92" t="s">
        <v>3140</v>
      </c>
      <c r="C62" s="92" t="s">
        <v>140</v>
      </c>
      <c r="D62" s="93">
        <v>0</v>
      </c>
      <c r="E62" s="93">
        <v>19218.560000000001</v>
      </c>
      <c r="F62" s="93">
        <v>19218.560000000001</v>
      </c>
      <c r="G62" s="31">
        <v>0</v>
      </c>
    </row>
    <row r="63" spans="2:7" x14ac:dyDescent="0.25">
      <c r="B63" s="92" t="s">
        <v>3141</v>
      </c>
      <c r="C63" s="92" t="s">
        <v>140</v>
      </c>
      <c r="D63" s="93">
        <v>0</v>
      </c>
      <c r="E63" s="93">
        <v>44442.93</v>
      </c>
      <c r="F63" s="93">
        <v>44442.93</v>
      </c>
      <c r="G63" s="31">
        <v>0</v>
      </c>
    </row>
    <row r="64" spans="2:7" x14ac:dyDescent="0.25">
      <c r="B64" s="92" t="s">
        <v>3142</v>
      </c>
      <c r="C64" s="92" t="s">
        <v>140</v>
      </c>
      <c r="D64" s="93">
        <v>0</v>
      </c>
      <c r="E64" s="93">
        <v>19218.560000000001</v>
      </c>
      <c r="F64" s="93">
        <v>19218.560000000001</v>
      </c>
      <c r="G64" s="31">
        <v>0</v>
      </c>
    </row>
    <row r="65" spans="1:7" x14ac:dyDescent="0.25">
      <c r="B65" s="92" t="s">
        <v>3143</v>
      </c>
      <c r="C65" s="92" t="s">
        <v>140</v>
      </c>
      <c r="D65" s="93">
        <v>16893.03</v>
      </c>
      <c r="E65" s="93">
        <v>0</v>
      </c>
      <c r="F65" s="93">
        <v>16893.03</v>
      </c>
      <c r="G65" s="31">
        <v>1</v>
      </c>
    </row>
    <row r="66" spans="1:7" x14ac:dyDescent="0.25">
      <c r="A66" s="92" t="s">
        <v>284</v>
      </c>
      <c r="B66" s="92" t="s">
        <v>488</v>
      </c>
      <c r="C66" s="92" t="s">
        <v>285</v>
      </c>
      <c r="D66" s="93">
        <v>1421280</v>
      </c>
      <c r="E66" s="93">
        <v>16620</v>
      </c>
      <c r="F66" s="93">
        <v>1437900</v>
      </c>
      <c r="G66" s="31">
        <v>0.9884414771541834</v>
      </c>
    </row>
    <row r="67" spans="1:7" x14ac:dyDescent="0.25">
      <c r="B67" s="92" t="s">
        <v>514</v>
      </c>
      <c r="C67" s="92" t="s">
        <v>285</v>
      </c>
      <c r="D67" s="93">
        <v>449985</v>
      </c>
      <c r="E67" s="93">
        <v>15</v>
      </c>
      <c r="F67" s="93">
        <v>450000</v>
      </c>
      <c r="G67" s="31">
        <v>0.99996666666666656</v>
      </c>
    </row>
    <row r="68" spans="1:7" x14ac:dyDescent="0.25">
      <c r="B68" s="92" t="s">
        <v>2929</v>
      </c>
      <c r="C68" s="92" t="s">
        <v>285</v>
      </c>
      <c r="D68" s="93">
        <v>38880</v>
      </c>
      <c r="E68" s="93">
        <v>1790290</v>
      </c>
      <c r="F68" s="93">
        <v>1829170</v>
      </c>
      <c r="G68" s="31">
        <v>2.1255542131130518E-2</v>
      </c>
    </row>
    <row r="69" spans="1:7" x14ac:dyDescent="0.25">
      <c r="B69" s="92" t="s">
        <v>3042</v>
      </c>
      <c r="C69" s="92" t="s">
        <v>285</v>
      </c>
      <c r="D69" s="93">
        <v>49030</v>
      </c>
      <c r="E69" s="93">
        <v>0</v>
      </c>
      <c r="F69" s="93">
        <v>49030</v>
      </c>
      <c r="G69" s="31">
        <v>0.99999999999999989</v>
      </c>
    </row>
    <row r="70" spans="1:7" x14ac:dyDescent="0.25">
      <c r="B70" s="92" t="s">
        <v>3221</v>
      </c>
      <c r="C70" s="92" t="s">
        <v>285</v>
      </c>
      <c r="D70" s="93">
        <v>50920</v>
      </c>
      <c r="E70" s="93">
        <v>249080</v>
      </c>
      <c r="F70" s="93">
        <v>300000</v>
      </c>
      <c r="G70" s="31">
        <v>0.16973333333333335</v>
      </c>
    </row>
    <row r="71" spans="1:7" x14ac:dyDescent="0.25">
      <c r="A71" s="92" t="s">
        <v>3044</v>
      </c>
      <c r="B71" s="92" t="s">
        <v>3057</v>
      </c>
      <c r="C71" s="92" t="s">
        <v>140</v>
      </c>
      <c r="D71" s="93">
        <v>3858.78</v>
      </c>
      <c r="E71" s="93">
        <v>0</v>
      </c>
      <c r="F71" s="93">
        <v>3858.78</v>
      </c>
      <c r="G71" s="31">
        <v>1</v>
      </c>
    </row>
    <row r="72" spans="1:7" x14ac:dyDescent="0.25">
      <c r="A72" s="92" t="s">
        <v>2514</v>
      </c>
      <c r="B72" s="92" t="s">
        <v>2557</v>
      </c>
      <c r="C72" s="92" t="s">
        <v>2757</v>
      </c>
      <c r="D72" s="93">
        <v>72715.8</v>
      </c>
      <c r="E72" s="93">
        <v>0</v>
      </c>
      <c r="F72" s="93">
        <v>72715.8</v>
      </c>
      <c r="G72" s="31">
        <v>1</v>
      </c>
    </row>
    <row r="73" spans="1:7" x14ac:dyDescent="0.25">
      <c r="A73" s="92" t="s">
        <v>1609</v>
      </c>
      <c r="B73" s="92" t="s">
        <v>1639</v>
      </c>
      <c r="C73" s="92" t="s">
        <v>3138</v>
      </c>
      <c r="D73" s="93">
        <v>2150</v>
      </c>
      <c r="E73" s="93">
        <v>0</v>
      </c>
      <c r="F73" s="93">
        <v>2150</v>
      </c>
      <c r="G73" s="31">
        <v>1</v>
      </c>
    </row>
    <row r="74" spans="1:7" x14ac:dyDescent="0.25">
      <c r="B74" s="92" t="s">
        <v>2108</v>
      </c>
      <c r="C74" s="92" t="s">
        <v>3138</v>
      </c>
      <c r="D74" s="93">
        <v>645</v>
      </c>
      <c r="E74" s="93">
        <v>0</v>
      </c>
      <c r="F74" s="93">
        <v>645</v>
      </c>
      <c r="G74" s="31">
        <v>1</v>
      </c>
    </row>
    <row r="75" spans="1:7" x14ac:dyDescent="0.25">
      <c r="B75" s="92" t="s">
        <v>2781</v>
      </c>
      <c r="C75" s="92" t="s">
        <v>3138</v>
      </c>
      <c r="D75" s="93">
        <v>698.75</v>
      </c>
      <c r="E75" s="93">
        <v>0</v>
      </c>
      <c r="F75" s="93">
        <v>698.75</v>
      </c>
      <c r="G75" s="31">
        <v>1</v>
      </c>
    </row>
    <row r="76" spans="1:7" x14ac:dyDescent="0.25">
      <c r="B76" s="92" t="s">
        <v>2782</v>
      </c>
      <c r="C76" s="92" t="s">
        <v>3138</v>
      </c>
      <c r="D76" s="93">
        <v>3171.25</v>
      </c>
      <c r="E76" s="93">
        <v>0</v>
      </c>
      <c r="F76" s="93">
        <v>3171.25</v>
      </c>
      <c r="G76" s="31">
        <v>1</v>
      </c>
    </row>
    <row r="77" spans="1:7" x14ac:dyDescent="0.25">
      <c r="B77" s="92" t="s">
        <v>2941</v>
      </c>
      <c r="C77" s="92" t="s">
        <v>3138</v>
      </c>
      <c r="D77" s="93">
        <v>1290</v>
      </c>
      <c r="E77" s="93">
        <v>0</v>
      </c>
      <c r="F77" s="93">
        <v>1290</v>
      </c>
      <c r="G77" s="31">
        <v>1</v>
      </c>
    </row>
    <row r="78" spans="1:7" x14ac:dyDescent="0.25">
      <c r="B78" s="92" t="s">
        <v>3100</v>
      </c>
      <c r="C78" s="92" t="s">
        <v>3138</v>
      </c>
      <c r="D78" s="93">
        <v>15210.87</v>
      </c>
      <c r="E78" s="93">
        <v>0</v>
      </c>
      <c r="F78" s="93">
        <v>15210.87</v>
      </c>
      <c r="G78" s="31">
        <v>1</v>
      </c>
    </row>
    <row r="79" spans="1:7" x14ac:dyDescent="0.25">
      <c r="B79" s="92" t="s">
        <v>3149</v>
      </c>
      <c r="C79" s="92" t="s">
        <v>3138</v>
      </c>
      <c r="D79" s="93">
        <v>14670.45</v>
      </c>
      <c r="E79" s="93">
        <v>0</v>
      </c>
      <c r="F79" s="93">
        <v>14670.45</v>
      </c>
      <c r="G79" s="31">
        <v>1</v>
      </c>
    </row>
    <row r="80" spans="1:7" x14ac:dyDescent="0.25">
      <c r="A80" s="92" t="s">
        <v>418</v>
      </c>
      <c r="B80" s="92" t="s">
        <v>419</v>
      </c>
      <c r="C80" s="92" t="s">
        <v>3138</v>
      </c>
      <c r="D80" s="93">
        <v>3481.54</v>
      </c>
      <c r="E80" s="93">
        <v>0</v>
      </c>
      <c r="F80" s="93">
        <v>3481.54</v>
      </c>
      <c r="G80" s="31">
        <v>1</v>
      </c>
    </row>
    <row r="81" spans="2:7" x14ac:dyDescent="0.25">
      <c r="B81" s="92" t="s">
        <v>420</v>
      </c>
      <c r="C81" s="92" t="s">
        <v>3138</v>
      </c>
      <c r="D81" s="93">
        <v>9500</v>
      </c>
      <c r="E81" s="93">
        <v>0</v>
      </c>
      <c r="F81" s="93">
        <v>9500</v>
      </c>
      <c r="G81" s="31">
        <v>1</v>
      </c>
    </row>
    <row r="82" spans="2:7" x14ac:dyDescent="0.25">
      <c r="B82" s="92" t="s">
        <v>421</v>
      </c>
      <c r="C82" s="92" t="s">
        <v>3138</v>
      </c>
      <c r="D82" s="93">
        <v>14918.24</v>
      </c>
      <c r="E82" s="93">
        <v>0</v>
      </c>
      <c r="F82" s="93">
        <v>14918.24</v>
      </c>
      <c r="G82" s="31">
        <v>1</v>
      </c>
    </row>
    <row r="83" spans="2:7" x14ac:dyDescent="0.25">
      <c r="B83" s="92" t="s">
        <v>422</v>
      </c>
      <c r="C83" s="92" t="s">
        <v>3138</v>
      </c>
      <c r="D83" s="93">
        <v>15540.64</v>
      </c>
      <c r="E83" s="93">
        <v>0</v>
      </c>
      <c r="F83" s="93">
        <v>15540.64</v>
      </c>
      <c r="G83" s="31">
        <v>1</v>
      </c>
    </row>
    <row r="84" spans="2:7" x14ac:dyDescent="0.25">
      <c r="B84" s="92" t="s">
        <v>2217</v>
      </c>
      <c r="C84" s="92" t="s">
        <v>3138</v>
      </c>
      <c r="D84" s="93">
        <v>930</v>
      </c>
      <c r="E84" s="93">
        <v>0</v>
      </c>
      <c r="F84" s="93">
        <v>930</v>
      </c>
      <c r="G84" s="31">
        <v>1</v>
      </c>
    </row>
    <row r="85" spans="2:7" x14ac:dyDescent="0.25">
      <c r="B85" s="92" t="s">
        <v>795</v>
      </c>
      <c r="C85" s="92" t="s">
        <v>3138</v>
      </c>
      <c r="D85" s="93">
        <v>870</v>
      </c>
      <c r="E85" s="93">
        <v>0</v>
      </c>
      <c r="F85" s="93">
        <v>870</v>
      </c>
      <c r="G85" s="31">
        <v>1</v>
      </c>
    </row>
    <row r="86" spans="2:7" x14ac:dyDescent="0.25">
      <c r="B86" s="92" t="s">
        <v>797</v>
      </c>
      <c r="C86" s="92" t="s">
        <v>3138</v>
      </c>
      <c r="D86" s="93">
        <v>960</v>
      </c>
      <c r="E86" s="93">
        <v>0</v>
      </c>
      <c r="F86" s="93">
        <v>960</v>
      </c>
      <c r="G86" s="31">
        <v>1</v>
      </c>
    </row>
    <row r="87" spans="2:7" x14ac:dyDescent="0.25">
      <c r="B87" s="92" t="s">
        <v>2218</v>
      </c>
      <c r="C87" s="92" t="s">
        <v>3138</v>
      </c>
      <c r="D87" s="93">
        <v>375</v>
      </c>
      <c r="E87" s="93">
        <v>0</v>
      </c>
      <c r="F87" s="93">
        <v>375</v>
      </c>
      <c r="G87" s="31">
        <v>1</v>
      </c>
    </row>
    <row r="88" spans="2:7" x14ac:dyDescent="0.25">
      <c r="B88" s="92" t="s">
        <v>2219</v>
      </c>
      <c r="C88" s="92" t="s">
        <v>3138</v>
      </c>
      <c r="D88" s="93">
        <v>1125</v>
      </c>
      <c r="E88" s="93">
        <v>0</v>
      </c>
      <c r="F88" s="93">
        <v>1125</v>
      </c>
      <c r="G88" s="31">
        <v>1</v>
      </c>
    </row>
    <row r="89" spans="2:7" x14ac:dyDescent="0.25">
      <c r="B89" s="92" t="s">
        <v>2223</v>
      </c>
      <c r="C89" s="92" t="s">
        <v>3138</v>
      </c>
      <c r="D89" s="93">
        <v>0</v>
      </c>
      <c r="E89" s="93">
        <v>0</v>
      </c>
      <c r="F89" s="93">
        <v>0</v>
      </c>
      <c r="G89" s="31">
        <v>0</v>
      </c>
    </row>
    <row r="90" spans="2:7" x14ac:dyDescent="0.25">
      <c r="B90" s="92" t="s">
        <v>2215</v>
      </c>
      <c r="C90" s="92" t="s">
        <v>3138</v>
      </c>
      <c r="D90" s="93">
        <v>4175.4399999999996</v>
      </c>
      <c r="E90" s="93">
        <v>0</v>
      </c>
      <c r="F90" s="93">
        <v>4175.4399999999996</v>
      </c>
      <c r="G90" s="31">
        <v>1</v>
      </c>
    </row>
    <row r="91" spans="2:7" x14ac:dyDescent="0.25">
      <c r="B91" s="92" t="s">
        <v>796</v>
      </c>
      <c r="C91" s="92" t="s">
        <v>3138</v>
      </c>
      <c r="D91" s="93">
        <v>1050</v>
      </c>
      <c r="E91" s="93">
        <v>0</v>
      </c>
      <c r="F91" s="93">
        <v>1050</v>
      </c>
      <c r="G91" s="31">
        <v>1</v>
      </c>
    </row>
    <row r="92" spans="2:7" x14ac:dyDescent="0.25">
      <c r="B92" s="92" t="s">
        <v>794</v>
      </c>
      <c r="C92" s="92" t="s">
        <v>3138</v>
      </c>
      <c r="D92" s="93">
        <v>1050</v>
      </c>
      <c r="E92" s="93">
        <v>0</v>
      </c>
      <c r="F92" s="93">
        <v>1050</v>
      </c>
      <c r="G92" s="31">
        <v>1</v>
      </c>
    </row>
    <row r="93" spans="2:7" x14ac:dyDescent="0.25">
      <c r="B93" s="92" t="s">
        <v>2213</v>
      </c>
      <c r="C93" s="92" t="s">
        <v>3138</v>
      </c>
      <c r="D93" s="93">
        <v>1050</v>
      </c>
      <c r="E93" s="93">
        <v>0</v>
      </c>
      <c r="F93" s="93">
        <v>1050</v>
      </c>
      <c r="G93" s="31">
        <v>1</v>
      </c>
    </row>
    <row r="94" spans="2:7" x14ac:dyDescent="0.25">
      <c r="B94" s="92" t="s">
        <v>2597</v>
      </c>
      <c r="C94" s="92" t="s">
        <v>3138</v>
      </c>
      <c r="D94" s="93">
        <v>1050</v>
      </c>
      <c r="E94" s="93">
        <v>0</v>
      </c>
      <c r="F94" s="93">
        <v>1050</v>
      </c>
      <c r="G94" s="31">
        <v>1</v>
      </c>
    </row>
    <row r="95" spans="2:7" x14ac:dyDescent="0.25">
      <c r="B95" s="92" t="s">
        <v>2214</v>
      </c>
      <c r="C95" s="92" t="s">
        <v>3138</v>
      </c>
      <c r="D95" s="93">
        <v>1050</v>
      </c>
      <c r="E95" s="93">
        <v>0</v>
      </c>
      <c r="F95" s="93">
        <v>1050</v>
      </c>
      <c r="G95" s="31">
        <v>1</v>
      </c>
    </row>
    <row r="96" spans="2:7" x14ac:dyDescent="0.25">
      <c r="B96" s="92" t="s">
        <v>2216</v>
      </c>
      <c r="C96" s="92" t="s">
        <v>3138</v>
      </c>
      <c r="D96" s="93">
        <v>1050</v>
      </c>
      <c r="E96" s="93">
        <v>0</v>
      </c>
      <c r="F96" s="93">
        <v>1050</v>
      </c>
      <c r="G96" s="31">
        <v>1</v>
      </c>
    </row>
    <row r="97" spans="2:7" x14ac:dyDescent="0.25">
      <c r="B97" s="92" t="s">
        <v>756</v>
      </c>
      <c r="C97" s="92" t="s">
        <v>3138</v>
      </c>
      <c r="D97" s="93">
        <v>28009</v>
      </c>
      <c r="E97" s="93">
        <v>0</v>
      </c>
      <c r="F97" s="93">
        <v>28009</v>
      </c>
      <c r="G97" s="31">
        <v>1</v>
      </c>
    </row>
    <row r="98" spans="2:7" x14ac:dyDescent="0.25">
      <c r="B98" s="92" t="s">
        <v>424</v>
      </c>
      <c r="C98" s="92" t="s">
        <v>3138</v>
      </c>
      <c r="D98" s="93">
        <v>5500</v>
      </c>
      <c r="E98" s="93">
        <v>0</v>
      </c>
      <c r="F98" s="93">
        <v>5500</v>
      </c>
      <c r="G98" s="31">
        <v>1</v>
      </c>
    </row>
    <row r="99" spans="2:7" x14ac:dyDescent="0.25">
      <c r="B99" s="92" t="s">
        <v>427</v>
      </c>
      <c r="C99" s="92" t="s">
        <v>3138</v>
      </c>
      <c r="D99" s="93">
        <v>780</v>
      </c>
      <c r="E99" s="93">
        <v>0</v>
      </c>
      <c r="F99" s="93">
        <v>780</v>
      </c>
      <c r="G99" s="31">
        <v>1</v>
      </c>
    </row>
    <row r="100" spans="2:7" x14ac:dyDescent="0.25">
      <c r="B100" s="92" t="s">
        <v>430</v>
      </c>
      <c r="C100" s="92" t="s">
        <v>3138</v>
      </c>
      <c r="D100" s="93">
        <v>630</v>
      </c>
      <c r="E100" s="93">
        <v>0</v>
      </c>
      <c r="F100" s="93">
        <v>630</v>
      </c>
      <c r="G100" s="31">
        <v>1</v>
      </c>
    </row>
    <row r="101" spans="2:7" x14ac:dyDescent="0.25">
      <c r="B101" s="92" t="s">
        <v>433</v>
      </c>
      <c r="C101" s="92" t="s">
        <v>3138</v>
      </c>
      <c r="D101" s="93">
        <v>1230</v>
      </c>
      <c r="E101" s="93">
        <v>0</v>
      </c>
      <c r="F101" s="93">
        <v>1230</v>
      </c>
      <c r="G101" s="31">
        <v>1</v>
      </c>
    </row>
    <row r="102" spans="2:7" x14ac:dyDescent="0.25">
      <c r="B102" s="92" t="s">
        <v>436</v>
      </c>
      <c r="C102" s="92" t="s">
        <v>3138</v>
      </c>
      <c r="D102" s="93">
        <v>1020</v>
      </c>
      <c r="E102" s="93">
        <v>0</v>
      </c>
      <c r="F102" s="93">
        <v>1020</v>
      </c>
      <c r="G102" s="31">
        <v>1</v>
      </c>
    </row>
    <row r="103" spans="2:7" x14ac:dyDescent="0.25">
      <c r="B103" s="92" t="s">
        <v>438</v>
      </c>
      <c r="C103" s="92" t="s">
        <v>3138</v>
      </c>
      <c r="D103" s="93">
        <v>870</v>
      </c>
      <c r="E103" s="93">
        <v>0</v>
      </c>
      <c r="F103" s="93">
        <v>870</v>
      </c>
      <c r="G103" s="31">
        <v>1</v>
      </c>
    </row>
    <row r="104" spans="2:7" x14ac:dyDescent="0.25">
      <c r="B104" s="92" t="s">
        <v>440</v>
      </c>
      <c r="C104" s="92" t="s">
        <v>3138</v>
      </c>
      <c r="D104" s="93">
        <v>7425</v>
      </c>
      <c r="E104" s="93">
        <v>0</v>
      </c>
      <c r="F104" s="93">
        <v>7425</v>
      </c>
      <c r="G104" s="31">
        <v>1</v>
      </c>
    </row>
    <row r="105" spans="2:7" x14ac:dyDescent="0.25">
      <c r="B105" s="92" t="s">
        <v>600</v>
      </c>
      <c r="C105" s="92" t="s">
        <v>3138</v>
      </c>
      <c r="D105" s="93">
        <v>3052.5</v>
      </c>
      <c r="E105" s="93">
        <v>0</v>
      </c>
      <c r="F105" s="93">
        <v>3052.5</v>
      </c>
      <c r="G105" s="31">
        <v>1</v>
      </c>
    </row>
    <row r="106" spans="2:7" x14ac:dyDescent="0.25">
      <c r="B106" s="92" t="s">
        <v>694</v>
      </c>
      <c r="C106" s="92" t="s">
        <v>3138</v>
      </c>
      <c r="D106" s="93">
        <v>2687.5</v>
      </c>
      <c r="E106" s="93">
        <v>0</v>
      </c>
      <c r="F106" s="93">
        <v>2687.5</v>
      </c>
      <c r="G106" s="31">
        <v>1</v>
      </c>
    </row>
    <row r="107" spans="2:7" x14ac:dyDescent="0.25">
      <c r="B107" s="92" t="s">
        <v>758</v>
      </c>
      <c r="C107" s="92" t="s">
        <v>3138</v>
      </c>
      <c r="D107" s="93">
        <v>22159</v>
      </c>
      <c r="E107" s="93">
        <v>0</v>
      </c>
      <c r="F107" s="93">
        <v>22159</v>
      </c>
      <c r="G107" s="31">
        <v>1</v>
      </c>
    </row>
    <row r="108" spans="2:7" x14ac:dyDescent="0.25">
      <c r="B108" s="92" t="s">
        <v>1641</v>
      </c>
      <c r="C108" s="92" t="s">
        <v>3138</v>
      </c>
      <c r="D108" s="93">
        <v>57500.13</v>
      </c>
      <c r="E108" s="93">
        <v>0</v>
      </c>
      <c r="F108" s="93">
        <v>57500.13</v>
      </c>
      <c r="G108" s="31">
        <v>1</v>
      </c>
    </row>
    <row r="109" spans="2:7" x14ac:dyDescent="0.25">
      <c r="B109" s="92" t="s">
        <v>1643</v>
      </c>
      <c r="C109" s="92" t="s">
        <v>3138</v>
      </c>
      <c r="D109" s="93">
        <v>28270.82</v>
      </c>
      <c r="E109" s="93">
        <v>0</v>
      </c>
      <c r="F109" s="93">
        <v>28270.82</v>
      </c>
      <c r="G109" s="31">
        <v>1</v>
      </c>
    </row>
    <row r="110" spans="2:7" x14ac:dyDescent="0.25">
      <c r="B110" s="92" t="s">
        <v>2271</v>
      </c>
      <c r="C110" s="92" t="s">
        <v>3138</v>
      </c>
      <c r="D110" s="93">
        <v>7095</v>
      </c>
      <c r="E110" s="93">
        <v>0</v>
      </c>
      <c r="F110" s="93">
        <v>7095</v>
      </c>
      <c r="G110" s="31">
        <v>1.0000000000000002</v>
      </c>
    </row>
    <row r="111" spans="2:7" x14ac:dyDescent="0.25">
      <c r="B111" s="92" t="s">
        <v>2391</v>
      </c>
      <c r="C111" s="92" t="s">
        <v>3138</v>
      </c>
      <c r="D111" s="93">
        <v>2100</v>
      </c>
      <c r="E111" s="93">
        <v>0</v>
      </c>
      <c r="F111" s="93">
        <v>2100</v>
      </c>
      <c r="G111" s="31">
        <v>1</v>
      </c>
    </row>
    <row r="112" spans="2:7" x14ac:dyDescent="0.25">
      <c r="B112" s="92" t="s">
        <v>2392</v>
      </c>
      <c r="C112" s="92" t="s">
        <v>3138</v>
      </c>
      <c r="D112" s="93">
        <v>800</v>
      </c>
      <c r="E112" s="93">
        <v>0</v>
      </c>
      <c r="F112" s="93">
        <v>800</v>
      </c>
      <c r="G112" s="31">
        <v>1</v>
      </c>
    </row>
    <row r="113" spans="1:7" x14ac:dyDescent="0.25">
      <c r="B113" s="92" t="s">
        <v>3151</v>
      </c>
      <c r="C113" s="92" t="s">
        <v>3138</v>
      </c>
      <c r="D113" s="93">
        <v>12085.87</v>
      </c>
      <c r="E113" s="93">
        <v>0</v>
      </c>
      <c r="F113" s="93">
        <v>12085.87</v>
      </c>
      <c r="G113" s="31">
        <v>1</v>
      </c>
    </row>
    <row r="114" spans="1:7" x14ac:dyDescent="0.25">
      <c r="A114" s="92" t="s">
        <v>228</v>
      </c>
      <c r="B114" s="92" t="s">
        <v>230</v>
      </c>
      <c r="C114" s="92" t="s">
        <v>2755</v>
      </c>
      <c r="D114" s="93">
        <v>1464.78</v>
      </c>
      <c r="E114" s="93">
        <v>0</v>
      </c>
      <c r="F114" s="93">
        <v>1464.78</v>
      </c>
      <c r="G114" s="31">
        <v>1</v>
      </c>
    </row>
    <row r="115" spans="1:7" x14ac:dyDescent="0.25">
      <c r="B115" s="92" t="s">
        <v>283</v>
      </c>
      <c r="C115" s="92" t="s">
        <v>318</v>
      </c>
      <c r="D115" s="93">
        <v>1894.88</v>
      </c>
      <c r="E115" s="93">
        <v>0</v>
      </c>
      <c r="F115" s="93">
        <v>1894.88</v>
      </c>
      <c r="G115" s="31">
        <v>1</v>
      </c>
    </row>
    <row r="116" spans="1:7" x14ac:dyDescent="0.25">
      <c r="B116" s="92" t="s">
        <v>751</v>
      </c>
      <c r="C116" s="92" t="s">
        <v>2754</v>
      </c>
      <c r="D116" s="93">
        <v>5465.85</v>
      </c>
      <c r="E116" s="93">
        <v>0</v>
      </c>
      <c r="F116" s="93">
        <v>5465.85</v>
      </c>
      <c r="G116" s="31">
        <v>1</v>
      </c>
    </row>
    <row r="117" spans="1:7" x14ac:dyDescent="0.25">
      <c r="B117" s="92" t="s">
        <v>594</v>
      </c>
      <c r="C117" s="92" t="s">
        <v>2755</v>
      </c>
      <c r="D117" s="93">
        <v>1253.77</v>
      </c>
      <c r="E117" s="93">
        <v>0</v>
      </c>
      <c r="F117" s="93">
        <v>1253.77</v>
      </c>
      <c r="G117" s="31">
        <v>1</v>
      </c>
    </row>
    <row r="118" spans="1:7" x14ac:dyDescent="0.25">
      <c r="B118" s="92" t="s">
        <v>593</v>
      </c>
      <c r="C118" s="92" t="s">
        <v>2268</v>
      </c>
      <c r="D118" s="93">
        <v>3449.99</v>
      </c>
      <c r="E118" s="93">
        <v>0</v>
      </c>
      <c r="F118" s="93">
        <v>3449.99</v>
      </c>
      <c r="G118" s="31">
        <v>1</v>
      </c>
    </row>
    <row r="119" spans="1:7" x14ac:dyDescent="0.25">
      <c r="B119" s="92" t="s">
        <v>618</v>
      </c>
      <c r="C119" s="92" t="s">
        <v>1428</v>
      </c>
      <c r="D119" s="93">
        <v>1886.3600000000001</v>
      </c>
      <c r="E119" s="93">
        <v>0</v>
      </c>
      <c r="F119" s="93">
        <v>1886.3600000000001</v>
      </c>
      <c r="G119" s="31">
        <v>1.0000000000000002</v>
      </c>
    </row>
    <row r="120" spans="1:7" x14ac:dyDescent="0.25">
      <c r="B120" s="92" t="s">
        <v>234</v>
      </c>
      <c r="C120" s="92" t="s">
        <v>2755</v>
      </c>
      <c r="D120" s="93">
        <v>1464.78</v>
      </c>
      <c r="E120" s="93">
        <v>0</v>
      </c>
      <c r="F120" s="93">
        <v>1464.78</v>
      </c>
      <c r="G120" s="31">
        <v>1</v>
      </c>
    </row>
    <row r="121" spans="1:7" x14ac:dyDescent="0.25">
      <c r="A121" s="92" t="s">
        <v>291</v>
      </c>
      <c r="B121" s="92" t="s">
        <v>292</v>
      </c>
      <c r="C121" s="92" t="s">
        <v>2745</v>
      </c>
      <c r="D121" s="93">
        <v>1064</v>
      </c>
      <c r="E121" s="93">
        <v>0</v>
      </c>
      <c r="F121" s="93">
        <v>1064</v>
      </c>
      <c r="G121" s="31">
        <v>1</v>
      </c>
    </row>
    <row r="122" spans="1:7" x14ac:dyDescent="0.25">
      <c r="B122" s="92" t="s">
        <v>294</v>
      </c>
      <c r="C122" s="92" t="s">
        <v>2745</v>
      </c>
      <c r="D122" s="93">
        <v>2375</v>
      </c>
      <c r="E122" s="93">
        <v>0</v>
      </c>
      <c r="F122" s="93">
        <v>2375</v>
      </c>
      <c r="G122" s="31">
        <v>1</v>
      </c>
    </row>
    <row r="123" spans="1:7" x14ac:dyDescent="0.25">
      <c r="B123" s="92" t="s">
        <v>778</v>
      </c>
      <c r="C123" s="92" t="s">
        <v>2745</v>
      </c>
      <c r="D123" s="93">
        <v>20000</v>
      </c>
      <c r="E123" s="93">
        <v>-5.1159076974727213E-13</v>
      </c>
      <c r="F123" s="93">
        <v>20000</v>
      </c>
      <c r="G123" s="31">
        <v>1</v>
      </c>
    </row>
    <row r="124" spans="1:7" x14ac:dyDescent="0.25">
      <c r="B124" s="92" t="s">
        <v>771</v>
      </c>
      <c r="C124" s="92" t="s">
        <v>2745</v>
      </c>
      <c r="D124" s="93">
        <v>6906.8099999999995</v>
      </c>
      <c r="E124" s="93">
        <v>0</v>
      </c>
      <c r="F124" s="93">
        <v>6906.8099999999995</v>
      </c>
      <c r="G124" s="31">
        <v>0.99999999999999989</v>
      </c>
    </row>
    <row r="125" spans="1:7" x14ac:dyDescent="0.25">
      <c r="B125" s="92" t="s">
        <v>2596</v>
      </c>
      <c r="C125" s="92" t="s">
        <v>2745</v>
      </c>
      <c r="D125" s="93">
        <v>15077.5</v>
      </c>
      <c r="E125" s="93">
        <v>34922.5</v>
      </c>
      <c r="F125" s="93">
        <v>50000</v>
      </c>
      <c r="G125" s="31">
        <v>0.30155000000000004</v>
      </c>
    </row>
    <row r="126" spans="1:7" x14ac:dyDescent="0.25">
      <c r="B126" s="92" t="s">
        <v>297</v>
      </c>
      <c r="C126" s="92" t="s">
        <v>2745</v>
      </c>
      <c r="D126" s="93">
        <v>10000</v>
      </c>
      <c r="E126" s="93">
        <v>0</v>
      </c>
      <c r="F126" s="93">
        <v>10000</v>
      </c>
      <c r="G126" s="31">
        <v>1</v>
      </c>
    </row>
    <row r="127" spans="1:7" x14ac:dyDescent="0.25">
      <c r="A127" s="92" t="s">
        <v>250</v>
      </c>
      <c r="B127" s="92" t="s">
        <v>247</v>
      </c>
      <c r="C127" s="92" t="s">
        <v>251</v>
      </c>
      <c r="D127" s="93">
        <v>45000</v>
      </c>
      <c r="E127" s="93">
        <v>0</v>
      </c>
      <c r="F127" s="93">
        <v>45000</v>
      </c>
      <c r="G127" s="31">
        <v>1</v>
      </c>
    </row>
    <row r="128" spans="1:7" x14ac:dyDescent="0.25">
      <c r="A128" s="92" t="s">
        <v>671</v>
      </c>
      <c r="B128" s="92" t="s">
        <v>753</v>
      </c>
      <c r="C128" s="92" t="s">
        <v>318</v>
      </c>
      <c r="D128" s="93">
        <v>11175</v>
      </c>
      <c r="E128" s="93">
        <v>0</v>
      </c>
      <c r="F128" s="93">
        <v>11175</v>
      </c>
      <c r="G128" s="31">
        <v>1</v>
      </c>
    </row>
    <row r="129" spans="1:7" x14ac:dyDescent="0.25">
      <c r="B129" s="92" t="s">
        <v>685</v>
      </c>
      <c r="C129" s="92" t="s">
        <v>318</v>
      </c>
      <c r="D129" s="93">
        <v>431092.87999999989</v>
      </c>
      <c r="E129" s="93">
        <v>19116.720000000088</v>
      </c>
      <c r="F129" s="93">
        <v>450209.6</v>
      </c>
      <c r="G129" s="31">
        <v>0.95753817777319739</v>
      </c>
    </row>
    <row r="130" spans="1:7" x14ac:dyDescent="0.25">
      <c r="A130" s="92" t="s">
        <v>304</v>
      </c>
      <c r="B130" s="92" t="s">
        <v>306</v>
      </c>
      <c r="C130" s="92" t="s">
        <v>318</v>
      </c>
      <c r="D130" s="93">
        <v>220500</v>
      </c>
      <c r="E130" s="93">
        <v>0</v>
      </c>
      <c r="F130" s="93">
        <v>220500</v>
      </c>
      <c r="G130" s="31">
        <v>1</v>
      </c>
    </row>
    <row r="131" spans="1:7" x14ac:dyDescent="0.25">
      <c r="B131" s="92" t="s">
        <v>674</v>
      </c>
      <c r="C131" s="92" t="s">
        <v>318</v>
      </c>
      <c r="D131" s="93">
        <v>14900</v>
      </c>
      <c r="E131" s="93">
        <v>0</v>
      </c>
      <c r="F131" s="93">
        <v>14900</v>
      </c>
      <c r="G131" s="31">
        <v>1</v>
      </c>
    </row>
    <row r="132" spans="1:7" x14ac:dyDescent="0.25">
      <c r="B132" s="92" t="s">
        <v>701</v>
      </c>
      <c r="C132" s="92" t="s">
        <v>318</v>
      </c>
      <c r="D132" s="93">
        <v>755965.40999999992</v>
      </c>
      <c r="E132" s="93">
        <v>3.637978807091713E-11</v>
      </c>
      <c r="F132" s="93">
        <v>755965.41</v>
      </c>
      <c r="G132" s="31">
        <v>0.99999999999999989</v>
      </c>
    </row>
    <row r="133" spans="1:7" x14ac:dyDescent="0.25">
      <c r="B133" s="92" t="s">
        <v>1282</v>
      </c>
      <c r="C133" s="92" t="s">
        <v>318</v>
      </c>
      <c r="D133" s="93">
        <v>21696</v>
      </c>
      <c r="E133" s="93">
        <v>0</v>
      </c>
      <c r="F133" s="93">
        <v>21696</v>
      </c>
      <c r="G133" s="31">
        <v>1</v>
      </c>
    </row>
    <row r="134" spans="1:7" x14ac:dyDescent="0.25">
      <c r="B134" s="92" t="s">
        <v>3058</v>
      </c>
      <c r="C134" s="92" t="s">
        <v>318</v>
      </c>
      <c r="D134" s="93">
        <v>17420.13</v>
      </c>
      <c r="E134" s="93">
        <v>0</v>
      </c>
      <c r="F134" s="93">
        <v>17420.13</v>
      </c>
      <c r="G134" s="31">
        <v>1</v>
      </c>
    </row>
    <row r="135" spans="1:7" x14ac:dyDescent="0.25">
      <c r="A135" s="92" t="s">
        <v>2528</v>
      </c>
      <c r="B135" s="92" t="s">
        <v>2558</v>
      </c>
      <c r="C135" s="92" t="s">
        <v>2529</v>
      </c>
      <c r="D135" s="93">
        <v>1665.5</v>
      </c>
      <c r="E135" s="93">
        <v>0</v>
      </c>
      <c r="F135" s="93">
        <v>1665.5</v>
      </c>
      <c r="G135" s="31">
        <v>1</v>
      </c>
    </row>
    <row r="136" spans="1:7" x14ac:dyDescent="0.25">
      <c r="A136" s="92" t="s">
        <v>1552</v>
      </c>
      <c r="B136" s="92" t="s">
        <v>1557</v>
      </c>
      <c r="C136" s="92" t="s">
        <v>2658</v>
      </c>
      <c r="D136" s="93">
        <v>740.44</v>
      </c>
      <c r="E136" s="93">
        <v>0</v>
      </c>
      <c r="F136" s="93">
        <v>740.44</v>
      </c>
      <c r="G136" s="31">
        <v>1</v>
      </c>
    </row>
    <row r="137" spans="1:7" x14ac:dyDescent="0.25">
      <c r="B137" s="92" t="s">
        <v>2680</v>
      </c>
      <c r="C137" s="92" t="s">
        <v>2658</v>
      </c>
      <c r="D137" s="93">
        <v>2169.9499999999998</v>
      </c>
      <c r="E137" s="93">
        <v>0</v>
      </c>
      <c r="F137" s="93">
        <v>2169.9499999999998</v>
      </c>
      <c r="G137" s="31">
        <v>1.0000000000000002</v>
      </c>
    </row>
    <row r="138" spans="1:7" x14ac:dyDescent="0.25">
      <c r="A138" s="92" t="s">
        <v>354</v>
      </c>
      <c r="B138" s="92" t="s">
        <v>352</v>
      </c>
      <c r="C138" s="92" t="s">
        <v>351</v>
      </c>
      <c r="D138" s="93">
        <v>24000</v>
      </c>
      <c r="E138" s="93">
        <v>0</v>
      </c>
      <c r="F138" s="93">
        <v>24000</v>
      </c>
      <c r="G138" s="31">
        <v>1</v>
      </c>
    </row>
    <row r="139" spans="1:7" x14ac:dyDescent="0.25">
      <c r="B139" s="92" t="s">
        <v>486</v>
      </c>
      <c r="C139" s="92" t="s">
        <v>351</v>
      </c>
      <c r="D139" s="93">
        <v>0</v>
      </c>
      <c r="E139" s="93">
        <v>5500</v>
      </c>
      <c r="F139" s="93">
        <v>5500</v>
      </c>
      <c r="G139" s="31">
        <v>0</v>
      </c>
    </row>
    <row r="140" spans="1:7" x14ac:dyDescent="0.25">
      <c r="B140" s="92" t="s">
        <v>356</v>
      </c>
      <c r="C140" s="92" t="s">
        <v>351</v>
      </c>
      <c r="D140" s="93">
        <v>115881</v>
      </c>
      <c r="E140" s="93">
        <v>63119</v>
      </c>
      <c r="F140" s="93">
        <v>179000</v>
      </c>
      <c r="G140" s="31">
        <v>0.6473798882681564</v>
      </c>
    </row>
    <row r="141" spans="1:7" x14ac:dyDescent="0.25">
      <c r="B141" s="92" t="s">
        <v>360</v>
      </c>
      <c r="C141" s="92" t="s">
        <v>351</v>
      </c>
      <c r="D141" s="93">
        <v>63416.589999999989</v>
      </c>
      <c r="E141" s="93">
        <v>6921.4900000000125</v>
      </c>
      <c r="F141" s="93">
        <v>70338.080000000002</v>
      </c>
      <c r="G141" s="31">
        <v>0.90159683062147844</v>
      </c>
    </row>
    <row r="142" spans="1:7" x14ac:dyDescent="0.25">
      <c r="B142" s="92" t="s">
        <v>363</v>
      </c>
      <c r="C142" s="92" t="s">
        <v>351</v>
      </c>
      <c r="D142" s="93">
        <v>84864.49</v>
      </c>
      <c r="E142" s="93">
        <v>50750.509999999995</v>
      </c>
      <c r="F142" s="93">
        <v>135615</v>
      </c>
      <c r="G142" s="31">
        <v>0.62577509862478331</v>
      </c>
    </row>
    <row r="143" spans="1:7" x14ac:dyDescent="0.25">
      <c r="B143" s="92" t="s">
        <v>366</v>
      </c>
      <c r="C143" s="92" t="s">
        <v>351</v>
      </c>
      <c r="D143" s="93">
        <v>75575.87999999999</v>
      </c>
      <c r="E143" s="93">
        <v>32291.12000000001</v>
      </c>
      <c r="F143" s="93">
        <v>107867</v>
      </c>
      <c r="G143" s="31">
        <v>0.70063949122530522</v>
      </c>
    </row>
    <row r="144" spans="1:7" x14ac:dyDescent="0.25">
      <c r="B144" s="92" t="s">
        <v>1104</v>
      </c>
      <c r="C144" s="92" t="s">
        <v>351</v>
      </c>
      <c r="D144" s="93">
        <v>81300</v>
      </c>
      <c r="E144" s="93">
        <v>0</v>
      </c>
      <c r="F144" s="93">
        <v>81300</v>
      </c>
      <c r="G144" s="31">
        <v>1</v>
      </c>
    </row>
    <row r="145" spans="1:7" x14ac:dyDescent="0.25">
      <c r="B145" s="92" t="s">
        <v>1105</v>
      </c>
      <c r="C145" s="92" t="s">
        <v>351</v>
      </c>
      <c r="D145" s="93">
        <v>85965</v>
      </c>
      <c r="E145" s="93">
        <v>0</v>
      </c>
      <c r="F145" s="93">
        <v>85965</v>
      </c>
      <c r="G145" s="31">
        <v>1</v>
      </c>
    </row>
    <row r="146" spans="1:7" x14ac:dyDescent="0.25">
      <c r="B146" s="92" t="s">
        <v>1111</v>
      </c>
      <c r="C146" s="92" t="s">
        <v>351</v>
      </c>
      <c r="D146" s="93">
        <v>4520</v>
      </c>
      <c r="E146" s="93">
        <v>0</v>
      </c>
      <c r="F146" s="93">
        <v>4520</v>
      </c>
      <c r="G146" s="31">
        <v>1</v>
      </c>
    </row>
    <row r="147" spans="1:7" x14ac:dyDescent="0.25">
      <c r="B147" s="92" t="s">
        <v>1110</v>
      </c>
      <c r="C147" s="92" t="s">
        <v>351</v>
      </c>
      <c r="D147" s="93">
        <v>67606</v>
      </c>
      <c r="E147" s="93">
        <v>0</v>
      </c>
      <c r="F147" s="93">
        <v>67606</v>
      </c>
      <c r="G147" s="31">
        <v>1</v>
      </c>
    </row>
    <row r="148" spans="1:7" x14ac:dyDescent="0.25">
      <c r="B148" s="92" t="s">
        <v>2147</v>
      </c>
      <c r="C148" s="92" t="s">
        <v>351</v>
      </c>
      <c r="D148" s="93">
        <v>5000</v>
      </c>
      <c r="E148" s="93">
        <v>0</v>
      </c>
      <c r="F148" s="93">
        <v>5000</v>
      </c>
      <c r="G148" s="31">
        <v>1</v>
      </c>
    </row>
    <row r="149" spans="1:7" x14ac:dyDescent="0.25">
      <c r="B149" s="92" t="s">
        <v>3158</v>
      </c>
      <c r="C149" s="92" t="s">
        <v>351</v>
      </c>
      <c r="D149" s="93">
        <v>0</v>
      </c>
      <c r="E149" s="93">
        <v>1725</v>
      </c>
      <c r="F149" s="93">
        <v>1725</v>
      </c>
      <c r="G149" s="31">
        <v>0</v>
      </c>
    </row>
    <row r="150" spans="1:7" x14ac:dyDescent="0.25">
      <c r="A150" s="92" t="s">
        <v>1771</v>
      </c>
      <c r="B150" s="92" t="s">
        <v>2206</v>
      </c>
      <c r="C150" s="92" t="s">
        <v>2748</v>
      </c>
      <c r="D150" s="93">
        <v>125.17</v>
      </c>
      <c r="E150" s="93">
        <v>0</v>
      </c>
      <c r="F150" s="93">
        <v>125.17</v>
      </c>
      <c r="G150" s="31">
        <v>1</v>
      </c>
    </row>
    <row r="151" spans="1:7" x14ac:dyDescent="0.25">
      <c r="A151" s="92" t="s">
        <v>252</v>
      </c>
      <c r="B151" s="92" t="s">
        <v>247</v>
      </c>
      <c r="C151" s="92" t="s">
        <v>253</v>
      </c>
      <c r="D151" s="93">
        <v>115000</v>
      </c>
      <c r="E151" s="93">
        <v>0</v>
      </c>
      <c r="F151" s="93">
        <v>115000</v>
      </c>
      <c r="G151" s="31">
        <v>1</v>
      </c>
    </row>
    <row r="152" spans="1:7" x14ac:dyDescent="0.25">
      <c r="A152" s="92" t="s">
        <v>818</v>
      </c>
      <c r="B152" s="92" t="s">
        <v>822</v>
      </c>
      <c r="C152" s="92" t="s">
        <v>2750</v>
      </c>
      <c r="D152" s="93">
        <v>198.23</v>
      </c>
      <c r="E152" s="93">
        <v>0</v>
      </c>
      <c r="F152" s="93">
        <v>198.23</v>
      </c>
      <c r="G152" s="31">
        <v>1</v>
      </c>
    </row>
    <row r="153" spans="1:7" x14ac:dyDescent="0.25">
      <c r="A153" s="92" t="s">
        <v>1451</v>
      </c>
      <c r="B153" s="92" t="s">
        <v>1458</v>
      </c>
      <c r="C153" s="92" t="s">
        <v>1445</v>
      </c>
      <c r="D153" s="93">
        <v>1111.0899999999999</v>
      </c>
      <c r="E153" s="93">
        <v>957.98</v>
      </c>
      <c r="F153" s="93">
        <v>2069.0699999999997</v>
      </c>
      <c r="G153" s="31">
        <v>0.53699971484773346</v>
      </c>
    </row>
    <row r="154" spans="1:7" x14ac:dyDescent="0.25">
      <c r="B154" s="92" t="s">
        <v>3027</v>
      </c>
      <c r="C154" s="92" t="s">
        <v>318</v>
      </c>
      <c r="D154" s="93">
        <v>3084.7</v>
      </c>
      <c r="E154" s="93">
        <v>0</v>
      </c>
      <c r="F154" s="93">
        <v>3084.7</v>
      </c>
      <c r="G154" s="31">
        <v>1</v>
      </c>
    </row>
    <row r="155" spans="1:7" x14ac:dyDescent="0.25">
      <c r="B155" s="92" t="s">
        <v>2366</v>
      </c>
      <c r="C155" s="92" t="s">
        <v>1445</v>
      </c>
      <c r="D155" s="93">
        <v>8349.68</v>
      </c>
      <c r="E155" s="93">
        <v>0</v>
      </c>
      <c r="F155" s="93">
        <v>8349.68</v>
      </c>
      <c r="G155" s="31">
        <v>0.99999999999999989</v>
      </c>
    </row>
    <row r="156" spans="1:7" x14ac:dyDescent="0.25">
      <c r="B156" s="92" t="s">
        <v>2379</v>
      </c>
      <c r="C156" s="92" t="s">
        <v>1445</v>
      </c>
      <c r="D156" s="93">
        <v>3426.33</v>
      </c>
      <c r="E156" s="93">
        <v>0</v>
      </c>
      <c r="F156" s="93">
        <v>3426.33</v>
      </c>
      <c r="G156" s="31">
        <v>1</v>
      </c>
    </row>
    <row r="157" spans="1:7" x14ac:dyDescent="0.25">
      <c r="A157" s="92" t="s">
        <v>658</v>
      </c>
      <c r="B157" s="92" t="s">
        <v>596</v>
      </c>
      <c r="C157" s="92" t="s">
        <v>318</v>
      </c>
      <c r="D157" s="93">
        <v>12975</v>
      </c>
      <c r="E157" s="93">
        <v>0</v>
      </c>
      <c r="F157" s="93">
        <v>12975</v>
      </c>
      <c r="G157" s="31">
        <v>1</v>
      </c>
    </row>
    <row r="158" spans="1:7" x14ac:dyDescent="0.25">
      <c r="B158" s="92" t="s">
        <v>944</v>
      </c>
      <c r="C158" s="92" t="s">
        <v>1038</v>
      </c>
      <c r="D158" s="93">
        <v>18000</v>
      </c>
      <c r="E158" s="93">
        <v>0</v>
      </c>
      <c r="F158" s="93">
        <v>18000</v>
      </c>
      <c r="G158" s="31">
        <v>1</v>
      </c>
    </row>
    <row r="159" spans="1:7" x14ac:dyDescent="0.25">
      <c r="B159" s="92" t="s">
        <v>2162</v>
      </c>
      <c r="C159" s="92" t="s">
        <v>1038</v>
      </c>
      <c r="D159" s="93">
        <v>32000</v>
      </c>
      <c r="E159" s="93">
        <v>0</v>
      </c>
      <c r="F159" s="93">
        <v>32000</v>
      </c>
      <c r="G159" s="31">
        <v>1</v>
      </c>
    </row>
    <row r="160" spans="1:7" x14ac:dyDescent="0.25">
      <c r="B160" s="92" t="s">
        <v>2163</v>
      </c>
      <c r="C160" s="92" t="s">
        <v>1038</v>
      </c>
      <c r="D160" s="93">
        <v>27860</v>
      </c>
      <c r="E160" s="93">
        <v>0</v>
      </c>
      <c r="F160" s="93">
        <v>27860</v>
      </c>
      <c r="G160" s="31">
        <v>1</v>
      </c>
    </row>
    <row r="161" spans="1:7" x14ac:dyDescent="0.25">
      <c r="B161" s="92" t="s">
        <v>2164</v>
      </c>
      <c r="C161" s="92" t="s">
        <v>1038</v>
      </c>
      <c r="D161" s="93">
        <v>32000</v>
      </c>
      <c r="E161" s="93">
        <v>0</v>
      </c>
      <c r="F161" s="93">
        <v>32000</v>
      </c>
      <c r="G161" s="31">
        <v>1</v>
      </c>
    </row>
    <row r="162" spans="1:7" x14ac:dyDescent="0.25">
      <c r="B162" s="92" t="s">
        <v>1350</v>
      </c>
      <c r="C162" s="92" t="s">
        <v>1233</v>
      </c>
      <c r="D162" s="93">
        <v>40000</v>
      </c>
      <c r="E162" s="93">
        <v>0</v>
      </c>
      <c r="F162" s="93">
        <v>40000</v>
      </c>
      <c r="G162" s="31">
        <v>1</v>
      </c>
    </row>
    <row r="163" spans="1:7" x14ac:dyDescent="0.25">
      <c r="B163" s="92" t="s">
        <v>1273</v>
      </c>
      <c r="C163" s="92" t="s">
        <v>1238</v>
      </c>
      <c r="D163" s="93">
        <v>4250</v>
      </c>
      <c r="E163" s="93">
        <v>0</v>
      </c>
      <c r="F163" s="93">
        <v>4250</v>
      </c>
      <c r="G163" s="31">
        <v>1</v>
      </c>
    </row>
    <row r="164" spans="1:7" x14ac:dyDescent="0.25">
      <c r="B164" s="92" t="s">
        <v>1275</v>
      </c>
      <c r="C164" s="92" t="s">
        <v>1233</v>
      </c>
      <c r="D164" s="93">
        <v>42500</v>
      </c>
      <c r="E164" s="93">
        <v>0</v>
      </c>
      <c r="F164" s="93">
        <v>42500</v>
      </c>
      <c r="G164" s="31">
        <v>1</v>
      </c>
    </row>
    <row r="165" spans="1:7" x14ac:dyDescent="0.25">
      <c r="B165" s="92" t="s">
        <v>1274</v>
      </c>
      <c r="C165" s="92" t="s">
        <v>1233</v>
      </c>
      <c r="D165" s="93">
        <v>40000</v>
      </c>
      <c r="E165" s="93">
        <v>0</v>
      </c>
      <c r="F165" s="93">
        <v>40000</v>
      </c>
      <c r="G165" s="31">
        <v>1</v>
      </c>
    </row>
    <row r="166" spans="1:7" x14ac:dyDescent="0.25">
      <c r="B166" s="92" t="s">
        <v>1392</v>
      </c>
      <c r="C166" s="92" t="s">
        <v>1233</v>
      </c>
      <c r="D166" s="93">
        <v>117500</v>
      </c>
      <c r="E166" s="93">
        <v>0</v>
      </c>
      <c r="F166" s="93">
        <v>117500</v>
      </c>
      <c r="G166" s="31">
        <v>1</v>
      </c>
    </row>
    <row r="167" spans="1:7" x14ac:dyDescent="0.25">
      <c r="B167" s="92" t="s">
        <v>1680</v>
      </c>
      <c r="C167" s="92" t="s">
        <v>1233</v>
      </c>
      <c r="D167" s="93">
        <v>97500</v>
      </c>
      <c r="E167" s="93">
        <v>0</v>
      </c>
      <c r="F167" s="93">
        <v>97500</v>
      </c>
      <c r="G167" s="31">
        <v>1</v>
      </c>
    </row>
    <row r="168" spans="1:7" x14ac:dyDescent="0.25">
      <c r="B168" s="92" t="s">
        <v>2205</v>
      </c>
      <c r="C168" s="92" t="s">
        <v>1233</v>
      </c>
      <c r="D168" s="93">
        <v>130000</v>
      </c>
      <c r="E168" s="93">
        <v>0</v>
      </c>
      <c r="F168" s="93">
        <v>130000</v>
      </c>
      <c r="G168" s="31">
        <v>1</v>
      </c>
    </row>
    <row r="169" spans="1:7" x14ac:dyDescent="0.25">
      <c r="B169" s="92" t="s">
        <v>2363</v>
      </c>
      <c r="C169" s="92" t="s">
        <v>1233</v>
      </c>
      <c r="D169" s="93">
        <v>82500</v>
      </c>
      <c r="E169" s="93">
        <v>0</v>
      </c>
      <c r="F169" s="93">
        <v>82500</v>
      </c>
      <c r="G169" s="31">
        <v>1</v>
      </c>
    </row>
    <row r="170" spans="1:7" x14ac:dyDescent="0.25">
      <c r="B170" s="92" t="s">
        <v>2569</v>
      </c>
      <c r="C170" s="92" t="s">
        <v>1233</v>
      </c>
      <c r="D170" s="93">
        <v>52500</v>
      </c>
      <c r="E170" s="93">
        <v>0</v>
      </c>
      <c r="F170" s="93">
        <v>52500</v>
      </c>
      <c r="G170" s="31">
        <v>1</v>
      </c>
    </row>
    <row r="171" spans="1:7" x14ac:dyDescent="0.25">
      <c r="B171" s="92" t="s">
        <v>2679</v>
      </c>
      <c r="C171" s="92" t="s">
        <v>1233</v>
      </c>
      <c r="D171" s="93">
        <v>17000</v>
      </c>
      <c r="E171" s="93">
        <v>0</v>
      </c>
      <c r="F171" s="93">
        <v>17000</v>
      </c>
      <c r="G171" s="31">
        <v>1</v>
      </c>
    </row>
    <row r="172" spans="1:7" x14ac:dyDescent="0.25">
      <c r="B172" s="92" t="s">
        <v>2820</v>
      </c>
      <c r="C172" s="92" t="s">
        <v>1233</v>
      </c>
      <c r="D172" s="93">
        <v>19000</v>
      </c>
      <c r="E172" s="93">
        <v>0</v>
      </c>
      <c r="F172" s="93">
        <v>19000</v>
      </c>
      <c r="G172" s="31">
        <v>1</v>
      </c>
    </row>
    <row r="173" spans="1:7" x14ac:dyDescent="0.25">
      <c r="A173" s="92" t="s">
        <v>1095</v>
      </c>
      <c r="B173" s="92" t="s">
        <v>1171</v>
      </c>
      <c r="C173" s="92" t="s">
        <v>1437</v>
      </c>
      <c r="D173" s="93">
        <v>785</v>
      </c>
      <c r="E173" s="93">
        <v>0</v>
      </c>
      <c r="F173" s="93">
        <v>785</v>
      </c>
      <c r="G173" s="31">
        <v>1</v>
      </c>
    </row>
    <row r="174" spans="1:7" x14ac:dyDescent="0.25">
      <c r="A174" s="92" t="s">
        <v>254</v>
      </c>
      <c r="B174" s="92" t="s">
        <v>247</v>
      </c>
      <c r="C174" s="92" t="s">
        <v>255</v>
      </c>
      <c r="D174" s="93">
        <v>11211.58</v>
      </c>
      <c r="E174" s="93">
        <v>0</v>
      </c>
      <c r="F174" s="93">
        <v>11211.58</v>
      </c>
      <c r="G174" s="31">
        <v>1</v>
      </c>
    </row>
    <row r="175" spans="1:7" x14ac:dyDescent="0.25">
      <c r="A175" s="92" t="s">
        <v>492</v>
      </c>
      <c r="B175" s="92" t="s">
        <v>704</v>
      </c>
      <c r="C175" s="92" t="s">
        <v>140</v>
      </c>
      <c r="D175" s="93">
        <v>19922.5</v>
      </c>
      <c r="E175" s="93">
        <v>0</v>
      </c>
      <c r="F175" s="93">
        <v>19922.5</v>
      </c>
      <c r="G175" s="31">
        <v>1</v>
      </c>
    </row>
    <row r="176" spans="1:7" x14ac:dyDescent="0.25">
      <c r="B176" s="92" t="s">
        <v>705</v>
      </c>
      <c r="C176" s="92" t="s">
        <v>140</v>
      </c>
      <c r="D176" s="93">
        <v>19922.5</v>
      </c>
      <c r="E176" s="93">
        <v>0</v>
      </c>
      <c r="F176" s="93">
        <v>19922.5</v>
      </c>
      <c r="G176" s="31">
        <v>1</v>
      </c>
    </row>
    <row r="177" spans="1:7" x14ac:dyDescent="0.25">
      <c r="B177" s="92" t="s">
        <v>706</v>
      </c>
      <c r="C177" s="92" t="s">
        <v>140</v>
      </c>
      <c r="D177" s="93">
        <v>19922.5</v>
      </c>
      <c r="E177" s="93">
        <v>0</v>
      </c>
      <c r="F177" s="93">
        <v>19922.5</v>
      </c>
      <c r="G177" s="31">
        <v>1</v>
      </c>
    </row>
    <row r="178" spans="1:7" x14ac:dyDescent="0.25">
      <c r="B178" s="92" t="s">
        <v>1420</v>
      </c>
      <c r="C178" s="92" t="s">
        <v>140</v>
      </c>
      <c r="D178" s="93">
        <v>99612.489999999991</v>
      </c>
      <c r="E178" s="93">
        <v>0</v>
      </c>
      <c r="F178" s="93">
        <v>99612.489999999991</v>
      </c>
      <c r="G178" s="31">
        <v>0.99999999999999989</v>
      </c>
    </row>
    <row r="179" spans="1:7" x14ac:dyDescent="0.25">
      <c r="B179" s="92" t="s">
        <v>1421</v>
      </c>
      <c r="C179" s="92" t="s">
        <v>140</v>
      </c>
      <c r="D179" s="93">
        <v>59495.79</v>
      </c>
      <c r="E179" s="93">
        <v>0</v>
      </c>
      <c r="F179" s="93">
        <v>59495.79</v>
      </c>
      <c r="G179" s="31">
        <v>1</v>
      </c>
    </row>
    <row r="180" spans="1:7" x14ac:dyDescent="0.25">
      <c r="B180" s="92" t="s">
        <v>1580</v>
      </c>
      <c r="C180" s="92" t="s">
        <v>140</v>
      </c>
      <c r="D180" s="93">
        <v>39663.86</v>
      </c>
      <c r="E180" s="93">
        <v>0</v>
      </c>
      <c r="F180" s="93">
        <v>39663.86</v>
      </c>
      <c r="G180" s="31">
        <v>1</v>
      </c>
    </row>
    <row r="181" spans="1:7" x14ac:dyDescent="0.25">
      <c r="B181" s="92" t="s">
        <v>1581</v>
      </c>
      <c r="C181" s="92" t="s">
        <v>140</v>
      </c>
      <c r="D181" s="93">
        <v>79327.7</v>
      </c>
      <c r="E181" s="93">
        <v>0</v>
      </c>
      <c r="F181" s="93">
        <v>79327.7</v>
      </c>
      <c r="G181" s="31">
        <v>1</v>
      </c>
    </row>
    <row r="182" spans="1:7" x14ac:dyDescent="0.25">
      <c r="B182" s="92" t="s">
        <v>142</v>
      </c>
      <c r="C182" s="92" t="s">
        <v>140</v>
      </c>
      <c r="D182" s="93">
        <v>70376.3</v>
      </c>
      <c r="E182" s="93">
        <v>0</v>
      </c>
      <c r="F182" s="93">
        <v>70376.3</v>
      </c>
      <c r="G182" s="31">
        <v>1</v>
      </c>
    </row>
    <row r="183" spans="1:7" x14ac:dyDescent="0.25">
      <c r="B183" s="92" t="s">
        <v>144</v>
      </c>
      <c r="C183" s="92" t="s">
        <v>140</v>
      </c>
      <c r="D183" s="93">
        <v>23186.9</v>
      </c>
      <c r="E183" s="93">
        <v>0</v>
      </c>
      <c r="F183" s="93">
        <v>23186.9</v>
      </c>
      <c r="G183" s="31">
        <v>1</v>
      </c>
    </row>
    <row r="184" spans="1:7" x14ac:dyDescent="0.25">
      <c r="B184" s="92" t="s">
        <v>146</v>
      </c>
      <c r="C184" s="92" t="s">
        <v>140</v>
      </c>
      <c r="D184" s="93">
        <v>7509.33</v>
      </c>
      <c r="E184" s="93">
        <v>0</v>
      </c>
      <c r="F184" s="93">
        <v>7509.33</v>
      </c>
      <c r="G184" s="31">
        <v>1</v>
      </c>
    </row>
    <row r="185" spans="1:7" x14ac:dyDescent="0.25">
      <c r="B185" s="92" t="s">
        <v>148</v>
      </c>
      <c r="C185" s="92" t="s">
        <v>140</v>
      </c>
      <c r="D185" s="93">
        <v>430328.22000000026</v>
      </c>
      <c r="E185" s="93">
        <v>0</v>
      </c>
      <c r="F185" s="93">
        <v>430328.22000000026</v>
      </c>
      <c r="G185" s="31">
        <v>1.0000000000000002</v>
      </c>
    </row>
    <row r="186" spans="1:7" x14ac:dyDescent="0.25">
      <c r="B186" s="92" t="s">
        <v>150</v>
      </c>
      <c r="C186" s="92" t="s">
        <v>140</v>
      </c>
      <c r="D186" s="93">
        <v>14794.34</v>
      </c>
      <c r="E186" s="93">
        <v>0</v>
      </c>
      <c r="F186" s="93">
        <v>14794.34</v>
      </c>
      <c r="G186" s="31">
        <v>1</v>
      </c>
    </row>
    <row r="187" spans="1:7" x14ac:dyDescent="0.25">
      <c r="A187" s="92" t="s">
        <v>1048</v>
      </c>
      <c r="B187" s="92" t="s">
        <v>1061</v>
      </c>
      <c r="C187" s="92" t="s">
        <v>2823</v>
      </c>
      <c r="D187" s="93">
        <v>60105.659999999996</v>
      </c>
      <c r="E187" s="93">
        <v>0</v>
      </c>
      <c r="F187" s="93">
        <v>60105.659999999996</v>
      </c>
      <c r="G187" s="31">
        <v>1</v>
      </c>
    </row>
    <row r="188" spans="1:7" x14ac:dyDescent="0.25">
      <c r="B188" s="92" t="s">
        <v>1163</v>
      </c>
      <c r="C188" s="92" t="s">
        <v>2823</v>
      </c>
      <c r="D188" s="93">
        <v>1040.26</v>
      </c>
      <c r="E188" s="93">
        <v>0</v>
      </c>
      <c r="F188" s="93">
        <v>1040.26</v>
      </c>
      <c r="G188" s="31">
        <v>1</v>
      </c>
    </row>
    <row r="189" spans="1:7" x14ac:dyDescent="0.25">
      <c r="A189" s="92" t="s">
        <v>1077</v>
      </c>
      <c r="B189" s="92" t="s">
        <v>1080</v>
      </c>
      <c r="C189" s="92" t="s">
        <v>1078</v>
      </c>
      <c r="D189" s="93">
        <v>112534.25</v>
      </c>
      <c r="E189" s="93">
        <v>0</v>
      </c>
      <c r="F189" s="93">
        <v>112534.25</v>
      </c>
      <c r="G189" s="31">
        <v>1</v>
      </c>
    </row>
    <row r="190" spans="1:7" x14ac:dyDescent="0.25">
      <c r="B190" s="92" t="s">
        <v>1535</v>
      </c>
      <c r="C190" s="92" t="s">
        <v>1078</v>
      </c>
      <c r="D190" s="93">
        <v>45825.82</v>
      </c>
      <c r="E190" s="93">
        <v>0</v>
      </c>
      <c r="F190" s="93">
        <v>45825.82</v>
      </c>
      <c r="G190" s="31">
        <v>1</v>
      </c>
    </row>
    <row r="191" spans="1:7" x14ac:dyDescent="0.25">
      <c r="B191" s="92" t="s">
        <v>2559</v>
      </c>
      <c r="C191" s="92" t="s">
        <v>1078</v>
      </c>
      <c r="D191" s="93">
        <v>76987.31</v>
      </c>
      <c r="E191" s="93">
        <v>0</v>
      </c>
      <c r="F191" s="93">
        <v>76987.31</v>
      </c>
      <c r="G191" s="31">
        <v>1</v>
      </c>
    </row>
    <row r="192" spans="1:7" x14ac:dyDescent="0.25">
      <c r="A192" s="92" t="s">
        <v>785</v>
      </c>
      <c r="B192" s="92" t="s">
        <v>2183</v>
      </c>
      <c r="C192" s="92" t="s">
        <v>2748</v>
      </c>
      <c r="D192" s="93">
        <v>20712.439999999991</v>
      </c>
      <c r="E192" s="93">
        <v>0</v>
      </c>
      <c r="F192" s="93">
        <v>20712.439999999991</v>
      </c>
      <c r="G192" s="31">
        <v>1</v>
      </c>
    </row>
    <row r="193" spans="1:7" x14ac:dyDescent="0.25">
      <c r="B193" s="92" t="s">
        <v>790</v>
      </c>
      <c r="C193" s="92" t="s">
        <v>2748</v>
      </c>
      <c r="D193" s="93">
        <v>3328.8</v>
      </c>
      <c r="E193" s="93">
        <v>0</v>
      </c>
      <c r="F193" s="93">
        <v>3328.8</v>
      </c>
      <c r="G193" s="31">
        <v>1</v>
      </c>
    </row>
    <row r="194" spans="1:7" x14ac:dyDescent="0.25">
      <c r="B194" s="92" t="s">
        <v>791</v>
      </c>
      <c r="C194" s="92" t="s">
        <v>2748</v>
      </c>
      <c r="D194" s="93">
        <v>1664.4</v>
      </c>
      <c r="E194" s="93">
        <v>0</v>
      </c>
      <c r="F194" s="93">
        <v>1664.4</v>
      </c>
      <c r="G194" s="31">
        <v>1</v>
      </c>
    </row>
    <row r="195" spans="1:7" x14ac:dyDescent="0.25">
      <c r="B195" s="92" t="s">
        <v>792</v>
      </c>
      <c r="C195" s="92" t="s">
        <v>2748</v>
      </c>
      <c r="D195" s="93">
        <v>3328.8</v>
      </c>
      <c r="E195" s="93">
        <v>0</v>
      </c>
      <c r="F195" s="93">
        <v>3328.8</v>
      </c>
      <c r="G195" s="31">
        <v>1</v>
      </c>
    </row>
    <row r="196" spans="1:7" x14ac:dyDescent="0.25">
      <c r="B196" s="92" t="s">
        <v>793</v>
      </c>
      <c r="C196" s="92" t="s">
        <v>2748</v>
      </c>
      <c r="D196" s="93">
        <v>3344</v>
      </c>
      <c r="E196" s="93">
        <v>0</v>
      </c>
      <c r="F196" s="93">
        <v>3344</v>
      </c>
      <c r="G196" s="31">
        <v>1</v>
      </c>
    </row>
    <row r="197" spans="1:7" x14ac:dyDescent="0.25">
      <c r="B197" s="92" t="s">
        <v>869</v>
      </c>
      <c r="C197" s="92" t="s">
        <v>2749</v>
      </c>
      <c r="D197" s="93">
        <v>500</v>
      </c>
      <c r="E197" s="93">
        <v>0</v>
      </c>
      <c r="F197" s="93">
        <v>500</v>
      </c>
      <c r="G197" s="31">
        <v>1</v>
      </c>
    </row>
    <row r="198" spans="1:7" x14ac:dyDescent="0.25">
      <c r="B198" s="92" t="s">
        <v>900</v>
      </c>
      <c r="C198" s="92" t="s">
        <v>2748</v>
      </c>
      <c r="D198" s="93">
        <v>1664.4</v>
      </c>
      <c r="E198" s="93">
        <v>0</v>
      </c>
      <c r="F198" s="93">
        <v>1664.4</v>
      </c>
      <c r="G198" s="31">
        <v>1</v>
      </c>
    </row>
    <row r="199" spans="1:7" x14ac:dyDescent="0.25">
      <c r="B199" s="92" t="s">
        <v>901</v>
      </c>
      <c r="C199" s="92" t="s">
        <v>2748</v>
      </c>
      <c r="D199" s="93">
        <v>1664.4</v>
      </c>
      <c r="E199" s="93">
        <v>0</v>
      </c>
      <c r="F199" s="93">
        <v>1664.4</v>
      </c>
      <c r="G199" s="31">
        <v>1</v>
      </c>
    </row>
    <row r="200" spans="1:7" x14ac:dyDescent="0.25">
      <c r="B200" s="92" t="s">
        <v>902</v>
      </c>
      <c r="C200" s="92" t="s">
        <v>2748</v>
      </c>
      <c r="D200" s="93">
        <v>1672</v>
      </c>
      <c r="E200" s="93">
        <v>0</v>
      </c>
      <c r="F200" s="93">
        <v>1672</v>
      </c>
      <c r="G200" s="31">
        <v>1</v>
      </c>
    </row>
    <row r="201" spans="1:7" x14ac:dyDescent="0.25">
      <c r="B201" s="92" t="s">
        <v>1074</v>
      </c>
      <c r="C201" s="92" t="s">
        <v>2748</v>
      </c>
      <c r="D201" s="93">
        <v>1664.4</v>
      </c>
      <c r="E201" s="93">
        <v>0</v>
      </c>
      <c r="F201" s="93">
        <v>1664.4</v>
      </c>
      <c r="G201" s="31">
        <v>1</v>
      </c>
    </row>
    <row r="202" spans="1:7" x14ac:dyDescent="0.25">
      <c r="B202" s="92" t="s">
        <v>1106</v>
      </c>
      <c r="C202" s="92" t="s">
        <v>2748</v>
      </c>
      <c r="D202" s="93">
        <v>1664.4</v>
      </c>
      <c r="E202" s="93">
        <v>0</v>
      </c>
      <c r="F202" s="93">
        <v>1664.4</v>
      </c>
      <c r="G202" s="31">
        <v>1</v>
      </c>
    </row>
    <row r="203" spans="1:7" x14ac:dyDescent="0.25">
      <c r="B203" s="92" t="s">
        <v>1331</v>
      </c>
      <c r="C203" s="92" t="s">
        <v>2748</v>
      </c>
      <c r="D203" s="93">
        <v>0</v>
      </c>
      <c r="E203" s="93">
        <v>0</v>
      </c>
      <c r="F203" s="93">
        <v>0</v>
      </c>
      <c r="G203" s="31">
        <v>0</v>
      </c>
    </row>
    <row r="204" spans="1:7" x14ac:dyDescent="0.25">
      <c r="B204" s="92" t="s">
        <v>1391</v>
      </c>
      <c r="C204" s="92" t="s">
        <v>2748</v>
      </c>
      <c r="D204" s="93">
        <v>4993.2</v>
      </c>
      <c r="E204" s="93">
        <v>0</v>
      </c>
      <c r="F204" s="93">
        <v>4993.2</v>
      </c>
      <c r="G204" s="31">
        <v>1</v>
      </c>
    </row>
    <row r="205" spans="1:7" x14ac:dyDescent="0.25">
      <c r="B205" s="92" t="s">
        <v>2280</v>
      </c>
      <c r="C205" s="92" t="s">
        <v>2748</v>
      </c>
      <c r="D205" s="93">
        <v>687.5</v>
      </c>
      <c r="E205" s="93">
        <v>0</v>
      </c>
      <c r="F205" s="93">
        <v>687.5</v>
      </c>
      <c r="G205" s="31">
        <v>1</v>
      </c>
    </row>
    <row r="206" spans="1:7" x14ac:dyDescent="0.25">
      <c r="A206" s="92" t="s">
        <v>591</v>
      </c>
      <c r="B206" s="92" t="s">
        <v>1192</v>
      </c>
      <c r="C206" s="92" t="s">
        <v>1231</v>
      </c>
      <c r="D206" s="93">
        <v>41200</v>
      </c>
      <c r="E206" s="93">
        <v>0</v>
      </c>
      <c r="F206" s="93">
        <v>41200</v>
      </c>
      <c r="G206" s="31">
        <v>0.99999999999999978</v>
      </c>
    </row>
    <row r="207" spans="1:7" x14ac:dyDescent="0.25">
      <c r="B207" s="92" t="s">
        <v>595</v>
      </c>
      <c r="C207" s="92" t="s">
        <v>1229</v>
      </c>
      <c r="D207" s="93">
        <v>1280</v>
      </c>
      <c r="E207" s="93">
        <v>0</v>
      </c>
      <c r="F207" s="93">
        <v>1280</v>
      </c>
      <c r="G207" s="31">
        <v>1</v>
      </c>
    </row>
    <row r="208" spans="1:7" x14ac:dyDescent="0.25">
      <c r="B208" s="92" t="s">
        <v>731</v>
      </c>
      <c r="C208" s="92" t="s">
        <v>1230</v>
      </c>
      <c r="D208" s="93">
        <v>800</v>
      </c>
      <c r="E208" s="93">
        <v>0</v>
      </c>
      <c r="F208" s="93">
        <v>800</v>
      </c>
      <c r="G208" s="31">
        <v>1</v>
      </c>
    </row>
    <row r="209" spans="2:7" x14ac:dyDescent="0.25">
      <c r="B209" s="92" t="s">
        <v>732</v>
      </c>
      <c r="C209" s="92" t="s">
        <v>1230</v>
      </c>
      <c r="D209" s="93">
        <v>850</v>
      </c>
      <c r="E209" s="93">
        <v>0</v>
      </c>
      <c r="F209" s="93">
        <v>850</v>
      </c>
      <c r="G209" s="31">
        <v>1</v>
      </c>
    </row>
    <row r="210" spans="2:7" x14ac:dyDescent="0.25">
      <c r="B210" s="92" t="s">
        <v>733</v>
      </c>
      <c r="C210" s="92" t="s">
        <v>1231</v>
      </c>
      <c r="D210" s="93">
        <v>2800</v>
      </c>
      <c r="E210" s="93">
        <v>0</v>
      </c>
      <c r="F210" s="93">
        <v>2800</v>
      </c>
      <c r="G210" s="31">
        <v>1</v>
      </c>
    </row>
    <row r="211" spans="2:7" x14ac:dyDescent="0.25">
      <c r="B211" s="92" t="s">
        <v>734</v>
      </c>
      <c r="C211" s="92" t="s">
        <v>1231</v>
      </c>
      <c r="D211" s="93">
        <v>2530</v>
      </c>
      <c r="E211" s="93">
        <v>0</v>
      </c>
      <c r="F211" s="93">
        <v>2530</v>
      </c>
      <c r="G211" s="31">
        <v>1</v>
      </c>
    </row>
    <row r="212" spans="2:7" x14ac:dyDescent="0.25">
      <c r="B212" s="92" t="s">
        <v>735</v>
      </c>
      <c r="C212" s="92" t="s">
        <v>1231</v>
      </c>
      <c r="D212" s="93">
        <v>2500</v>
      </c>
      <c r="E212" s="93">
        <v>0</v>
      </c>
      <c r="F212" s="93">
        <v>2500</v>
      </c>
      <c r="G212" s="31">
        <v>1</v>
      </c>
    </row>
    <row r="213" spans="2:7" x14ac:dyDescent="0.25">
      <c r="B213" s="92" t="s">
        <v>847</v>
      </c>
      <c r="C213" s="92" t="s">
        <v>1231</v>
      </c>
      <c r="D213" s="93">
        <v>2600</v>
      </c>
      <c r="E213" s="93">
        <v>0</v>
      </c>
      <c r="F213" s="93">
        <v>2600</v>
      </c>
      <c r="G213" s="31">
        <v>1</v>
      </c>
    </row>
    <row r="214" spans="2:7" x14ac:dyDescent="0.25">
      <c r="B214" s="92" t="s">
        <v>848</v>
      </c>
      <c r="C214" s="92" t="s">
        <v>1231</v>
      </c>
      <c r="D214" s="93">
        <v>2600</v>
      </c>
      <c r="E214" s="93">
        <v>0</v>
      </c>
      <c r="F214" s="93">
        <v>2600</v>
      </c>
      <c r="G214" s="31">
        <v>1</v>
      </c>
    </row>
    <row r="215" spans="2:7" x14ac:dyDescent="0.25">
      <c r="B215" s="92" t="s">
        <v>849</v>
      </c>
      <c r="C215" s="92" t="s">
        <v>1231</v>
      </c>
      <c r="D215" s="93">
        <v>2600</v>
      </c>
      <c r="E215" s="93">
        <v>0</v>
      </c>
      <c r="F215" s="93">
        <v>2600</v>
      </c>
      <c r="G215" s="31">
        <v>1</v>
      </c>
    </row>
    <row r="216" spans="2:7" x14ac:dyDescent="0.25">
      <c r="B216" s="92" t="s">
        <v>850</v>
      </c>
      <c r="C216" s="92" t="s">
        <v>1231</v>
      </c>
      <c r="D216" s="93">
        <v>2600</v>
      </c>
      <c r="E216" s="93">
        <v>0</v>
      </c>
      <c r="F216" s="93">
        <v>2600</v>
      </c>
      <c r="G216" s="31">
        <v>1</v>
      </c>
    </row>
    <row r="217" spans="2:7" x14ac:dyDescent="0.25">
      <c r="B217" s="92" t="s">
        <v>851</v>
      </c>
      <c r="C217" s="92" t="s">
        <v>1231</v>
      </c>
      <c r="D217" s="93">
        <v>2600</v>
      </c>
      <c r="E217" s="93">
        <v>0</v>
      </c>
      <c r="F217" s="93">
        <v>2600</v>
      </c>
      <c r="G217" s="31">
        <v>1</v>
      </c>
    </row>
    <row r="218" spans="2:7" x14ac:dyDescent="0.25">
      <c r="B218" s="92" t="s">
        <v>852</v>
      </c>
      <c r="C218" s="92" t="s">
        <v>1231</v>
      </c>
      <c r="D218" s="93">
        <v>2550</v>
      </c>
      <c r="E218" s="93">
        <v>0</v>
      </c>
      <c r="F218" s="93">
        <v>2550</v>
      </c>
      <c r="G218" s="31">
        <v>1</v>
      </c>
    </row>
    <row r="219" spans="2:7" x14ac:dyDescent="0.25">
      <c r="B219" s="92" t="s">
        <v>853</v>
      </c>
      <c r="C219" s="92" t="s">
        <v>1231</v>
      </c>
      <c r="D219" s="93">
        <v>2600</v>
      </c>
      <c r="E219" s="93">
        <v>0</v>
      </c>
      <c r="F219" s="93">
        <v>2600</v>
      </c>
      <c r="G219" s="31">
        <v>1</v>
      </c>
    </row>
    <row r="220" spans="2:7" x14ac:dyDescent="0.25">
      <c r="B220" s="92" t="s">
        <v>854</v>
      </c>
      <c r="C220" s="92" t="s">
        <v>1231</v>
      </c>
      <c r="D220" s="93">
        <v>2600</v>
      </c>
      <c r="E220" s="93">
        <v>0</v>
      </c>
      <c r="F220" s="93">
        <v>2600</v>
      </c>
      <c r="G220" s="31">
        <v>1</v>
      </c>
    </row>
    <row r="221" spans="2:7" x14ac:dyDescent="0.25">
      <c r="B221" s="92" t="s">
        <v>855</v>
      </c>
      <c r="C221" s="92" t="s">
        <v>1231</v>
      </c>
      <c r="D221" s="93">
        <v>2800</v>
      </c>
      <c r="E221" s="93">
        <v>0</v>
      </c>
      <c r="F221" s="93">
        <v>2800</v>
      </c>
      <c r="G221" s="31">
        <v>1</v>
      </c>
    </row>
    <row r="222" spans="2:7" x14ac:dyDescent="0.25">
      <c r="B222" s="92" t="s">
        <v>856</v>
      </c>
      <c r="C222" s="92" t="s">
        <v>1231</v>
      </c>
      <c r="D222" s="93">
        <v>2500</v>
      </c>
      <c r="E222" s="93">
        <v>0</v>
      </c>
      <c r="F222" s="93">
        <v>2500</v>
      </c>
      <c r="G222" s="31">
        <v>1</v>
      </c>
    </row>
    <row r="223" spans="2:7" x14ac:dyDescent="0.25">
      <c r="B223" s="92" t="s">
        <v>857</v>
      </c>
      <c r="C223" s="92" t="s">
        <v>1231</v>
      </c>
      <c r="D223" s="93">
        <v>2670</v>
      </c>
      <c r="E223" s="93">
        <v>0</v>
      </c>
      <c r="F223" s="93">
        <v>2670</v>
      </c>
      <c r="G223" s="31">
        <v>1</v>
      </c>
    </row>
    <row r="224" spans="2:7" x14ac:dyDescent="0.25">
      <c r="B224" s="92" t="s">
        <v>858</v>
      </c>
      <c r="C224" s="92" t="s">
        <v>1231</v>
      </c>
      <c r="D224" s="93">
        <v>2700</v>
      </c>
      <c r="E224" s="93">
        <v>0</v>
      </c>
      <c r="F224" s="93">
        <v>2700</v>
      </c>
      <c r="G224" s="31">
        <v>1</v>
      </c>
    </row>
    <row r="225" spans="2:7" x14ac:dyDescent="0.25">
      <c r="B225" s="92" t="s">
        <v>859</v>
      </c>
      <c r="C225" s="92" t="s">
        <v>1231</v>
      </c>
      <c r="D225" s="93">
        <v>2600</v>
      </c>
      <c r="E225" s="93">
        <v>0</v>
      </c>
      <c r="F225" s="93">
        <v>2600</v>
      </c>
      <c r="G225" s="31">
        <v>1</v>
      </c>
    </row>
    <row r="226" spans="2:7" x14ac:dyDescent="0.25">
      <c r="B226" s="92" t="s">
        <v>860</v>
      </c>
      <c r="C226" s="92" t="s">
        <v>1231</v>
      </c>
      <c r="D226" s="93">
        <v>2600</v>
      </c>
      <c r="E226" s="93">
        <v>0</v>
      </c>
      <c r="F226" s="93">
        <v>2600</v>
      </c>
      <c r="G226" s="31">
        <v>1</v>
      </c>
    </row>
    <row r="227" spans="2:7" x14ac:dyDescent="0.25">
      <c r="B227" s="92" t="s">
        <v>870</v>
      </c>
      <c r="C227" s="92" t="s">
        <v>1231</v>
      </c>
      <c r="D227" s="93">
        <v>2800</v>
      </c>
      <c r="E227" s="93">
        <v>0</v>
      </c>
      <c r="F227" s="93">
        <v>2800</v>
      </c>
      <c r="G227" s="31">
        <v>1</v>
      </c>
    </row>
    <row r="228" spans="2:7" x14ac:dyDescent="0.25">
      <c r="B228" s="92" t="s">
        <v>871</v>
      </c>
      <c r="C228" s="92" t="s">
        <v>1231</v>
      </c>
      <c r="D228" s="93">
        <v>2900</v>
      </c>
      <c r="E228" s="93">
        <v>0</v>
      </c>
      <c r="F228" s="93">
        <v>2900</v>
      </c>
      <c r="G228" s="31">
        <v>1</v>
      </c>
    </row>
    <row r="229" spans="2:7" x14ac:dyDescent="0.25">
      <c r="B229" s="92" t="s">
        <v>872</v>
      </c>
      <c r="C229" s="92" t="s">
        <v>1231</v>
      </c>
      <c r="D229" s="93">
        <v>2950</v>
      </c>
      <c r="E229" s="93">
        <v>0</v>
      </c>
      <c r="F229" s="93">
        <v>2950</v>
      </c>
      <c r="G229" s="31">
        <v>1</v>
      </c>
    </row>
    <row r="230" spans="2:7" x14ac:dyDescent="0.25">
      <c r="B230" s="92" t="s">
        <v>873</v>
      </c>
      <c r="C230" s="92" t="s">
        <v>1231</v>
      </c>
      <c r="D230" s="93">
        <v>2950</v>
      </c>
      <c r="E230" s="93">
        <v>0</v>
      </c>
      <c r="F230" s="93">
        <v>2950</v>
      </c>
      <c r="G230" s="31">
        <v>1</v>
      </c>
    </row>
    <row r="231" spans="2:7" x14ac:dyDescent="0.25">
      <c r="B231" s="92" t="s">
        <v>874</v>
      </c>
      <c r="C231" s="92" t="s">
        <v>1231</v>
      </c>
      <c r="D231" s="93">
        <v>2950</v>
      </c>
      <c r="E231" s="93">
        <v>0</v>
      </c>
      <c r="F231" s="93">
        <v>2950</v>
      </c>
      <c r="G231" s="31">
        <v>1</v>
      </c>
    </row>
    <row r="232" spans="2:7" x14ac:dyDescent="0.25">
      <c r="B232" s="92" t="s">
        <v>967</v>
      </c>
      <c r="C232" s="92" t="s">
        <v>1231</v>
      </c>
      <c r="D232" s="93">
        <v>1200</v>
      </c>
      <c r="E232" s="93">
        <v>0</v>
      </c>
      <c r="F232" s="93">
        <v>1200</v>
      </c>
      <c r="G232" s="31">
        <v>1</v>
      </c>
    </row>
    <row r="233" spans="2:7" x14ac:dyDescent="0.25">
      <c r="B233" s="92" t="s">
        <v>1045</v>
      </c>
      <c r="C233" s="92" t="s">
        <v>1232</v>
      </c>
      <c r="D233" s="93">
        <v>7775</v>
      </c>
      <c r="E233" s="93">
        <v>6125</v>
      </c>
      <c r="F233" s="93">
        <v>13900</v>
      </c>
      <c r="G233" s="31">
        <v>0.55935251798561159</v>
      </c>
    </row>
    <row r="234" spans="2:7" x14ac:dyDescent="0.25">
      <c r="B234" s="92" t="s">
        <v>1076</v>
      </c>
      <c r="C234" s="92" t="s">
        <v>1232</v>
      </c>
      <c r="D234" s="93">
        <v>3975</v>
      </c>
      <c r="E234" s="93">
        <v>4125</v>
      </c>
      <c r="F234" s="93">
        <v>8100</v>
      </c>
      <c r="G234" s="31">
        <v>0.49074074074074076</v>
      </c>
    </row>
    <row r="235" spans="2:7" x14ac:dyDescent="0.25">
      <c r="B235" s="92" t="s">
        <v>1047</v>
      </c>
      <c r="C235" s="92" t="s">
        <v>1232</v>
      </c>
      <c r="D235" s="93">
        <v>6775</v>
      </c>
      <c r="E235" s="93">
        <v>4300</v>
      </c>
      <c r="F235" s="93">
        <v>11075</v>
      </c>
      <c r="G235" s="31">
        <v>0.61173814898419865</v>
      </c>
    </row>
    <row r="236" spans="2:7" x14ac:dyDescent="0.25">
      <c r="B236" s="92" t="s">
        <v>1276</v>
      </c>
      <c r="C236" s="92" t="s">
        <v>1232</v>
      </c>
      <c r="D236" s="93">
        <v>825</v>
      </c>
      <c r="E236" s="93">
        <v>100</v>
      </c>
      <c r="F236" s="93">
        <v>925</v>
      </c>
      <c r="G236" s="31">
        <v>0.89189189189189189</v>
      </c>
    </row>
    <row r="237" spans="2:7" x14ac:dyDescent="0.25">
      <c r="B237" s="92" t="s">
        <v>1390</v>
      </c>
      <c r="C237" s="92" t="s">
        <v>1232</v>
      </c>
      <c r="D237" s="93">
        <v>4400</v>
      </c>
      <c r="E237" s="93">
        <v>1600</v>
      </c>
      <c r="F237" s="93">
        <v>6000</v>
      </c>
      <c r="G237" s="31">
        <v>0.73333333333333328</v>
      </c>
    </row>
    <row r="238" spans="2:7" x14ac:dyDescent="0.25">
      <c r="B238" s="92" t="s">
        <v>1387</v>
      </c>
      <c r="C238" s="92" t="s">
        <v>1231</v>
      </c>
      <c r="D238" s="93">
        <v>1480</v>
      </c>
      <c r="E238" s="93">
        <v>0</v>
      </c>
      <c r="F238" s="93">
        <v>1480</v>
      </c>
      <c r="G238" s="31">
        <v>1</v>
      </c>
    </row>
    <row r="239" spans="2:7" x14ac:dyDescent="0.25">
      <c r="B239" s="92" t="s">
        <v>1386</v>
      </c>
      <c r="C239" s="92" t="s">
        <v>1232</v>
      </c>
      <c r="D239" s="93">
        <v>6950</v>
      </c>
      <c r="E239" s="93">
        <v>4850</v>
      </c>
      <c r="F239" s="93">
        <v>11800</v>
      </c>
      <c r="G239" s="31">
        <v>0.58898305084745761</v>
      </c>
    </row>
    <row r="240" spans="2:7" x14ac:dyDescent="0.25">
      <c r="B240" s="92" t="s">
        <v>1699</v>
      </c>
      <c r="C240" s="92" t="s">
        <v>1232</v>
      </c>
      <c r="D240" s="93">
        <v>11350</v>
      </c>
      <c r="E240" s="93">
        <v>5400</v>
      </c>
      <c r="F240" s="93">
        <v>16750</v>
      </c>
      <c r="G240" s="31">
        <v>0.67761194029850746</v>
      </c>
    </row>
    <row r="241" spans="1:7" x14ac:dyDescent="0.25">
      <c r="B241" s="92" t="s">
        <v>2285</v>
      </c>
      <c r="C241" s="92" t="s">
        <v>1232</v>
      </c>
      <c r="D241" s="93">
        <v>7910</v>
      </c>
      <c r="E241" s="93">
        <v>1440</v>
      </c>
      <c r="F241" s="93">
        <v>9350</v>
      </c>
      <c r="G241" s="31">
        <v>0.84598930481283419</v>
      </c>
    </row>
    <row r="242" spans="1:7" x14ac:dyDescent="0.25">
      <c r="B242" s="92" t="s">
        <v>2286</v>
      </c>
      <c r="C242" s="92" t="s">
        <v>1232</v>
      </c>
      <c r="D242" s="93">
        <v>4750</v>
      </c>
      <c r="E242" s="93">
        <v>2200</v>
      </c>
      <c r="F242" s="93">
        <v>6950</v>
      </c>
      <c r="G242" s="31">
        <v>0.68345323741007191</v>
      </c>
    </row>
    <row r="243" spans="1:7" x14ac:dyDescent="0.25">
      <c r="B243" s="92" t="s">
        <v>2507</v>
      </c>
      <c r="C243" s="92" t="s">
        <v>1232</v>
      </c>
      <c r="D243" s="93">
        <v>5250</v>
      </c>
      <c r="E243" s="93">
        <v>2300</v>
      </c>
      <c r="F243" s="93">
        <v>7550</v>
      </c>
      <c r="G243" s="31">
        <v>0.69536423841059603</v>
      </c>
    </row>
    <row r="244" spans="1:7" x14ac:dyDescent="0.25">
      <c r="B244" s="92" t="s">
        <v>2678</v>
      </c>
      <c r="C244" s="92" t="s">
        <v>1232</v>
      </c>
      <c r="D244" s="93">
        <v>1275</v>
      </c>
      <c r="E244" s="93">
        <v>0</v>
      </c>
      <c r="F244" s="93">
        <v>1275</v>
      </c>
      <c r="G244" s="31">
        <v>1</v>
      </c>
    </row>
    <row r="245" spans="1:7" x14ac:dyDescent="0.25">
      <c r="B245" s="92" t="s">
        <v>2819</v>
      </c>
      <c r="C245" s="92" t="s">
        <v>1232</v>
      </c>
      <c r="D245" s="93">
        <v>2200</v>
      </c>
      <c r="E245" s="93">
        <v>400</v>
      </c>
      <c r="F245" s="93">
        <v>2600</v>
      </c>
      <c r="G245" s="31">
        <v>0.84615384615384615</v>
      </c>
    </row>
    <row r="246" spans="1:7" x14ac:dyDescent="0.25">
      <c r="A246" s="92" t="s">
        <v>892</v>
      </c>
      <c r="B246" s="92" t="s">
        <v>1041</v>
      </c>
      <c r="C246" s="92" t="s">
        <v>318</v>
      </c>
      <c r="D246" s="93">
        <v>2106113.2000000002</v>
      </c>
      <c r="E246" s="93">
        <v>114886.79999999981</v>
      </c>
      <c r="F246" s="93">
        <v>2221000</v>
      </c>
      <c r="G246" s="31">
        <v>0.94827248986942814</v>
      </c>
    </row>
    <row r="247" spans="1:7" x14ac:dyDescent="0.25">
      <c r="B247" s="92" t="s">
        <v>1042</v>
      </c>
      <c r="C247" s="92" t="s">
        <v>318</v>
      </c>
      <c r="D247" s="93">
        <v>2066496.0599999998</v>
      </c>
      <c r="E247" s="93">
        <v>123503.94000000018</v>
      </c>
      <c r="F247" s="93">
        <v>2190000</v>
      </c>
      <c r="G247" s="31">
        <v>0.9436055068493151</v>
      </c>
    </row>
    <row r="248" spans="1:7" x14ac:dyDescent="0.25">
      <c r="B248" s="92" t="s">
        <v>1388</v>
      </c>
      <c r="C248" s="92" t="s">
        <v>318</v>
      </c>
      <c r="D248" s="93">
        <v>3624250.0000000005</v>
      </c>
      <c r="E248" s="93">
        <v>190749.99999999953</v>
      </c>
      <c r="F248" s="93">
        <v>3815000</v>
      </c>
      <c r="G248" s="31">
        <v>0.94999999999999984</v>
      </c>
    </row>
    <row r="249" spans="1:7" x14ac:dyDescent="0.25">
      <c r="B249" s="92" t="s">
        <v>2729</v>
      </c>
      <c r="C249" s="92" t="s">
        <v>318</v>
      </c>
      <c r="D249" s="93">
        <v>0</v>
      </c>
      <c r="E249" s="93">
        <v>70740.41</v>
      </c>
      <c r="F249" s="93">
        <v>70740.41</v>
      </c>
      <c r="G249" s="31">
        <v>0</v>
      </c>
    </row>
    <row r="250" spans="1:7" x14ac:dyDescent="0.25">
      <c r="A250" s="92" t="s">
        <v>280</v>
      </c>
      <c r="B250" s="92" t="s">
        <v>777</v>
      </c>
      <c r="C250" s="92" t="s">
        <v>2267</v>
      </c>
      <c r="D250" s="93">
        <v>715.5</v>
      </c>
      <c r="E250" s="93">
        <v>0</v>
      </c>
      <c r="F250" s="93">
        <v>715.5</v>
      </c>
      <c r="G250" s="31">
        <v>1.0000000000000002</v>
      </c>
    </row>
    <row r="251" spans="1:7" x14ac:dyDescent="0.25">
      <c r="A251" s="92" t="s">
        <v>345</v>
      </c>
      <c r="B251" s="92" t="s">
        <v>2208</v>
      </c>
      <c r="C251" s="92" t="s">
        <v>2269</v>
      </c>
      <c r="D251" s="93">
        <v>236959.74</v>
      </c>
      <c r="E251" s="93">
        <v>0</v>
      </c>
      <c r="F251" s="93">
        <v>236959.74</v>
      </c>
      <c r="G251" s="31">
        <v>1</v>
      </c>
    </row>
    <row r="252" spans="1:7" x14ac:dyDescent="0.25">
      <c r="B252" s="92" t="s">
        <v>798</v>
      </c>
      <c r="C252" s="92" t="s">
        <v>2269</v>
      </c>
      <c r="D252" s="93">
        <v>218488.74</v>
      </c>
      <c r="E252" s="93">
        <v>0</v>
      </c>
      <c r="F252" s="93">
        <v>218488.74</v>
      </c>
      <c r="G252" s="31">
        <v>1</v>
      </c>
    </row>
    <row r="253" spans="1:7" x14ac:dyDescent="0.25">
      <c r="B253" s="92" t="s">
        <v>2212</v>
      </c>
      <c r="C253" s="92" t="s">
        <v>2269</v>
      </c>
      <c r="D253" s="93">
        <v>21300</v>
      </c>
      <c r="E253" s="93">
        <v>0</v>
      </c>
      <c r="F253" s="93">
        <v>21300</v>
      </c>
      <c r="G253" s="31">
        <v>1</v>
      </c>
    </row>
    <row r="254" spans="1:7" x14ac:dyDescent="0.25">
      <c r="B254" s="92" t="s">
        <v>2209</v>
      </c>
      <c r="C254" s="92" t="s">
        <v>2269</v>
      </c>
      <c r="D254" s="93">
        <v>436977.48</v>
      </c>
      <c r="E254" s="93">
        <v>0</v>
      </c>
      <c r="F254" s="93">
        <v>436977.48</v>
      </c>
      <c r="G254" s="31">
        <v>1</v>
      </c>
    </row>
    <row r="255" spans="1:7" x14ac:dyDescent="0.25">
      <c r="B255" s="92" t="s">
        <v>2210</v>
      </c>
      <c r="C255" s="92" t="s">
        <v>2269</v>
      </c>
      <c r="D255" s="93">
        <v>42600</v>
      </c>
      <c r="E255" s="93">
        <v>0</v>
      </c>
      <c r="F255" s="93">
        <v>42600</v>
      </c>
      <c r="G255" s="31">
        <v>1</v>
      </c>
    </row>
    <row r="256" spans="1:7" x14ac:dyDescent="0.25">
      <c r="B256" s="92" t="s">
        <v>2211</v>
      </c>
      <c r="C256" s="92" t="s">
        <v>2269</v>
      </c>
      <c r="D256" s="93">
        <v>218488.74</v>
      </c>
      <c r="E256" s="93">
        <v>0</v>
      </c>
      <c r="F256" s="93">
        <v>218488.74</v>
      </c>
      <c r="G256" s="31">
        <v>1</v>
      </c>
    </row>
    <row r="257" spans="1:7" x14ac:dyDescent="0.25">
      <c r="B257" s="92" t="s">
        <v>3239</v>
      </c>
      <c r="C257" s="92" t="s">
        <v>3238</v>
      </c>
      <c r="D257" s="93">
        <v>21300</v>
      </c>
      <c r="E257" s="93">
        <v>0</v>
      </c>
      <c r="F257" s="93">
        <v>21300</v>
      </c>
      <c r="G257" s="31">
        <v>1</v>
      </c>
    </row>
    <row r="258" spans="1:7" x14ac:dyDescent="0.25">
      <c r="A258" s="92" t="s">
        <v>256</v>
      </c>
      <c r="B258" s="92" t="s">
        <v>247</v>
      </c>
      <c r="C258" s="92" t="s">
        <v>257</v>
      </c>
      <c r="D258" s="93">
        <v>42740</v>
      </c>
      <c r="E258" s="93">
        <v>0</v>
      </c>
      <c r="F258" s="93">
        <v>42740</v>
      </c>
      <c r="G258" s="31">
        <v>1</v>
      </c>
    </row>
    <row r="259" spans="1:7" x14ac:dyDescent="0.25">
      <c r="A259" s="92" t="s">
        <v>258</v>
      </c>
      <c r="B259" s="92" t="s">
        <v>247</v>
      </c>
      <c r="C259" s="92" t="s">
        <v>251</v>
      </c>
      <c r="D259" s="93">
        <v>37000</v>
      </c>
      <c r="E259" s="93">
        <v>0</v>
      </c>
      <c r="F259" s="93">
        <v>37000</v>
      </c>
      <c r="G259" s="31">
        <v>1</v>
      </c>
    </row>
    <row r="260" spans="1:7" x14ac:dyDescent="0.25">
      <c r="A260" s="92" t="s">
        <v>368</v>
      </c>
      <c r="B260" s="92" t="s">
        <v>372</v>
      </c>
      <c r="C260" s="92" t="s">
        <v>351</v>
      </c>
      <c r="D260" s="93">
        <v>7100</v>
      </c>
      <c r="E260" s="93">
        <v>0</v>
      </c>
      <c r="F260" s="93">
        <v>7100</v>
      </c>
      <c r="G260" s="31">
        <v>1</v>
      </c>
    </row>
    <row r="261" spans="1:7" x14ac:dyDescent="0.25">
      <c r="B261" s="92" t="s">
        <v>373</v>
      </c>
      <c r="C261" s="92" t="s">
        <v>351</v>
      </c>
      <c r="D261" s="93">
        <v>8015.94</v>
      </c>
      <c r="E261" s="93">
        <v>0</v>
      </c>
      <c r="F261" s="93">
        <v>8015.94</v>
      </c>
      <c r="G261" s="31">
        <v>1</v>
      </c>
    </row>
    <row r="262" spans="1:7" x14ac:dyDescent="0.25">
      <c r="B262" s="92" t="s">
        <v>369</v>
      </c>
      <c r="C262" s="92" t="s">
        <v>351</v>
      </c>
      <c r="D262" s="93">
        <v>2572.98</v>
      </c>
      <c r="E262" s="93">
        <v>0</v>
      </c>
      <c r="F262" s="93">
        <v>2572.98</v>
      </c>
      <c r="G262" s="31">
        <v>1</v>
      </c>
    </row>
    <row r="263" spans="1:7" x14ac:dyDescent="0.25">
      <c r="B263" s="92" t="s">
        <v>375</v>
      </c>
      <c r="C263" s="92" t="s">
        <v>351</v>
      </c>
      <c r="D263" s="93">
        <v>411.5</v>
      </c>
      <c r="E263" s="93">
        <v>0</v>
      </c>
      <c r="F263" s="93">
        <v>411.5</v>
      </c>
      <c r="G263" s="31">
        <v>1</v>
      </c>
    </row>
    <row r="264" spans="1:7" x14ac:dyDescent="0.25">
      <c r="B264" s="92" t="s">
        <v>377</v>
      </c>
      <c r="C264" s="92" t="s">
        <v>351</v>
      </c>
      <c r="D264" s="93">
        <v>3894.95</v>
      </c>
      <c r="E264" s="93">
        <v>0</v>
      </c>
      <c r="F264" s="93">
        <v>3894.95</v>
      </c>
      <c r="G264" s="31">
        <v>1</v>
      </c>
    </row>
    <row r="265" spans="1:7" x14ac:dyDescent="0.25">
      <c r="A265" s="92" t="s">
        <v>334</v>
      </c>
      <c r="B265" s="92" t="s">
        <v>875</v>
      </c>
      <c r="C265" s="92" t="s">
        <v>318</v>
      </c>
      <c r="D265" s="93">
        <v>18000</v>
      </c>
      <c r="E265" s="93">
        <v>0</v>
      </c>
      <c r="F265" s="93">
        <v>18000</v>
      </c>
      <c r="G265" s="31">
        <v>1</v>
      </c>
    </row>
    <row r="266" spans="1:7" x14ac:dyDescent="0.25">
      <c r="B266" s="92" t="s">
        <v>903</v>
      </c>
      <c r="C266" s="92" t="s">
        <v>318</v>
      </c>
      <c r="D266" s="93">
        <v>3502.75</v>
      </c>
      <c r="E266" s="93">
        <v>2997.25</v>
      </c>
      <c r="F266" s="93">
        <v>6500</v>
      </c>
      <c r="G266" s="31">
        <v>0.53888461538461541</v>
      </c>
    </row>
    <row r="267" spans="1:7" x14ac:dyDescent="0.25">
      <c r="B267" s="92" t="s">
        <v>336</v>
      </c>
      <c r="C267" s="92" t="s">
        <v>318</v>
      </c>
      <c r="D267" s="93">
        <v>8200</v>
      </c>
      <c r="E267" s="93">
        <v>0</v>
      </c>
      <c r="F267" s="93">
        <v>8200</v>
      </c>
      <c r="G267" s="31">
        <v>1</v>
      </c>
    </row>
    <row r="268" spans="1:7" x14ac:dyDescent="0.25">
      <c r="B268" s="92" t="s">
        <v>339</v>
      </c>
      <c r="C268" s="92" t="s">
        <v>318</v>
      </c>
      <c r="D268" s="93">
        <v>6800</v>
      </c>
      <c r="E268" s="93">
        <v>0</v>
      </c>
      <c r="F268" s="93">
        <v>6800</v>
      </c>
      <c r="G268" s="31">
        <v>1</v>
      </c>
    </row>
    <row r="269" spans="1:7" x14ac:dyDescent="0.25">
      <c r="B269" s="92" t="s">
        <v>341</v>
      </c>
      <c r="C269" s="92" t="s">
        <v>318</v>
      </c>
      <c r="D269" s="93">
        <v>11000</v>
      </c>
      <c r="E269" s="93">
        <v>0</v>
      </c>
      <c r="F269" s="93">
        <v>11000</v>
      </c>
      <c r="G269" s="31">
        <v>1</v>
      </c>
    </row>
    <row r="270" spans="1:7" x14ac:dyDescent="0.25">
      <c r="B270" s="92" t="s">
        <v>344</v>
      </c>
      <c r="C270" s="92" t="s">
        <v>318</v>
      </c>
      <c r="D270" s="93">
        <v>6600</v>
      </c>
      <c r="E270" s="93">
        <v>0</v>
      </c>
      <c r="F270" s="93">
        <v>6600</v>
      </c>
      <c r="G270" s="31">
        <v>1</v>
      </c>
    </row>
    <row r="271" spans="1:7" x14ac:dyDescent="0.25">
      <c r="A271" s="92" t="s">
        <v>675</v>
      </c>
      <c r="B271" s="92" t="s">
        <v>686</v>
      </c>
      <c r="C271" s="92" t="s">
        <v>2745</v>
      </c>
      <c r="D271" s="93">
        <v>8733.130000000001</v>
      </c>
      <c r="E271" s="93">
        <v>0</v>
      </c>
      <c r="F271" s="93">
        <v>8733.130000000001</v>
      </c>
      <c r="G271" s="31">
        <v>1</v>
      </c>
    </row>
    <row r="272" spans="1:7" x14ac:dyDescent="0.25">
      <c r="B272" s="92" t="s">
        <v>677</v>
      </c>
      <c r="C272" s="92" t="s">
        <v>2745</v>
      </c>
      <c r="D272" s="93">
        <v>3492.5</v>
      </c>
      <c r="E272" s="93">
        <v>0</v>
      </c>
      <c r="F272" s="93">
        <v>3492.5</v>
      </c>
      <c r="G272" s="31">
        <v>1</v>
      </c>
    </row>
    <row r="273" spans="1:7" x14ac:dyDescent="0.25">
      <c r="A273" s="92" t="s">
        <v>380</v>
      </c>
      <c r="B273" s="92" t="s">
        <v>2463</v>
      </c>
      <c r="C273" s="92" t="s">
        <v>351</v>
      </c>
      <c r="D273" s="93">
        <v>0</v>
      </c>
      <c r="E273" s="93">
        <v>407500</v>
      </c>
      <c r="F273" s="93">
        <v>407500</v>
      </c>
      <c r="G273" s="31">
        <v>0</v>
      </c>
    </row>
    <row r="274" spans="1:7" x14ac:dyDescent="0.25">
      <c r="B274" s="92" t="s">
        <v>2464</v>
      </c>
      <c r="C274" s="92" t="s">
        <v>351</v>
      </c>
      <c r="D274" s="93">
        <v>0</v>
      </c>
      <c r="E274" s="93">
        <v>222000</v>
      </c>
      <c r="F274" s="93">
        <v>222000</v>
      </c>
      <c r="G274" s="31">
        <v>0</v>
      </c>
    </row>
    <row r="275" spans="1:7" x14ac:dyDescent="0.25">
      <c r="B275" s="92" t="s">
        <v>2466</v>
      </c>
      <c r="C275" s="92" t="s">
        <v>351</v>
      </c>
      <c r="D275" s="93">
        <v>0</v>
      </c>
      <c r="E275" s="93">
        <v>95400</v>
      </c>
      <c r="F275" s="93">
        <v>95400</v>
      </c>
      <c r="G275" s="31">
        <v>0</v>
      </c>
    </row>
    <row r="276" spans="1:7" x14ac:dyDescent="0.25">
      <c r="B276" s="92" t="s">
        <v>2465</v>
      </c>
      <c r="C276" s="92" t="s">
        <v>351</v>
      </c>
      <c r="D276" s="93">
        <v>0</v>
      </c>
      <c r="E276" s="93">
        <v>95400</v>
      </c>
      <c r="F276" s="93">
        <v>95400</v>
      </c>
      <c r="G276" s="31">
        <v>0</v>
      </c>
    </row>
    <row r="277" spans="1:7" x14ac:dyDescent="0.25">
      <c r="B277" s="92" t="s">
        <v>388</v>
      </c>
      <c r="C277" s="92" t="s">
        <v>351</v>
      </c>
      <c r="D277" s="93">
        <v>209760</v>
      </c>
      <c r="E277" s="93">
        <v>38240</v>
      </c>
      <c r="F277" s="93">
        <v>248000</v>
      </c>
      <c r="G277" s="31">
        <v>0.84580645161290324</v>
      </c>
    </row>
    <row r="278" spans="1:7" x14ac:dyDescent="0.25">
      <c r="B278" s="92" t="s">
        <v>384</v>
      </c>
      <c r="C278" s="92" t="s">
        <v>351</v>
      </c>
      <c r="D278" s="93">
        <v>126314</v>
      </c>
      <c r="E278" s="93">
        <v>27286</v>
      </c>
      <c r="F278" s="93">
        <v>153600</v>
      </c>
      <c r="G278" s="31">
        <v>0.82235677083333336</v>
      </c>
    </row>
    <row r="279" spans="1:7" x14ac:dyDescent="0.25">
      <c r="B279" s="92" t="s">
        <v>381</v>
      </c>
      <c r="C279" s="92" t="s">
        <v>351</v>
      </c>
      <c r="D279" s="93">
        <v>71499.700000000026</v>
      </c>
      <c r="E279" s="93">
        <v>5833.2999999999738</v>
      </c>
      <c r="F279" s="93">
        <v>77333</v>
      </c>
      <c r="G279" s="31">
        <v>0.9245690714184116</v>
      </c>
    </row>
    <row r="280" spans="1:7" x14ac:dyDescent="0.25">
      <c r="A280" s="92" t="s">
        <v>1456</v>
      </c>
      <c r="B280" s="92" t="s">
        <v>1586</v>
      </c>
      <c r="C280" s="92" t="s">
        <v>1454</v>
      </c>
      <c r="D280" s="93">
        <v>1086.5999999999999</v>
      </c>
      <c r="E280" s="93">
        <v>0</v>
      </c>
      <c r="F280" s="93">
        <v>1086.5999999999999</v>
      </c>
      <c r="G280" s="31">
        <v>1</v>
      </c>
    </row>
    <row r="281" spans="1:7" x14ac:dyDescent="0.25">
      <c r="B281" s="92" t="s">
        <v>1587</v>
      </c>
      <c r="C281" s="92" t="s">
        <v>1454</v>
      </c>
      <c r="D281" s="93">
        <v>1023.66</v>
      </c>
      <c r="E281" s="93">
        <v>0</v>
      </c>
      <c r="F281" s="93">
        <v>1023.66</v>
      </c>
      <c r="G281" s="31">
        <v>1</v>
      </c>
    </row>
    <row r="282" spans="1:7" x14ac:dyDescent="0.25">
      <c r="B282" s="92" t="s">
        <v>1457</v>
      </c>
      <c r="C282" s="92" t="s">
        <v>1454</v>
      </c>
      <c r="D282" s="93">
        <v>1086.5999999999999</v>
      </c>
      <c r="E282" s="93">
        <v>0</v>
      </c>
      <c r="F282" s="93">
        <v>1086.5999999999999</v>
      </c>
      <c r="G282" s="31">
        <v>1</v>
      </c>
    </row>
    <row r="283" spans="1:7" x14ac:dyDescent="0.25">
      <c r="B283" s="92" t="s">
        <v>1588</v>
      </c>
      <c r="C283" s="92" t="s">
        <v>1454</v>
      </c>
      <c r="D283" s="93">
        <v>2147.08</v>
      </c>
      <c r="E283" s="93">
        <v>0</v>
      </c>
      <c r="F283" s="93">
        <v>2147.08</v>
      </c>
      <c r="G283" s="31">
        <v>1</v>
      </c>
    </row>
    <row r="284" spans="1:7" x14ac:dyDescent="0.25">
      <c r="B284" s="92" t="s">
        <v>1538</v>
      </c>
      <c r="C284" s="92" t="s">
        <v>1454</v>
      </c>
      <c r="D284" s="93">
        <v>1351.5</v>
      </c>
      <c r="E284" s="93">
        <v>0</v>
      </c>
      <c r="F284" s="93">
        <v>1351.5</v>
      </c>
      <c r="G284" s="31">
        <v>1</v>
      </c>
    </row>
    <row r="285" spans="1:7" x14ac:dyDescent="0.25">
      <c r="A285" s="92" t="s">
        <v>259</v>
      </c>
      <c r="B285" s="92" t="s">
        <v>247</v>
      </c>
      <c r="C285" s="92" t="s">
        <v>260</v>
      </c>
      <c r="D285" s="93">
        <v>647.67999999999995</v>
      </c>
      <c r="E285" s="93">
        <v>0</v>
      </c>
      <c r="F285" s="93">
        <v>647.67999999999995</v>
      </c>
      <c r="G285" s="31">
        <v>1</v>
      </c>
    </row>
    <row r="286" spans="1:7" x14ac:dyDescent="0.25">
      <c r="C286" s="92" t="s">
        <v>261</v>
      </c>
      <c r="D286" s="93">
        <v>550</v>
      </c>
      <c r="E286" s="93">
        <v>0</v>
      </c>
      <c r="F286" s="93">
        <v>550</v>
      </c>
      <c r="G286" s="31">
        <v>1</v>
      </c>
    </row>
    <row r="287" spans="1:7" x14ac:dyDescent="0.25">
      <c r="A287" s="92" t="s">
        <v>262</v>
      </c>
      <c r="B287" s="92" t="s">
        <v>247</v>
      </c>
      <c r="C287" s="92" t="s">
        <v>251</v>
      </c>
      <c r="D287" s="93">
        <v>35000</v>
      </c>
      <c r="E287" s="93">
        <v>0</v>
      </c>
      <c r="F287" s="93">
        <v>35000</v>
      </c>
      <c r="G287" s="31">
        <v>1</v>
      </c>
    </row>
    <row r="288" spans="1:7" x14ac:dyDescent="0.25">
      <c r="A288" s="92" t="s">
        <v>1098</v>
      </c>
      <c r="B288" s="92" t="s">
        <v>1107</v>
      </c>
      <c r="C288" s="92" t="s">
        <v>1099</v>
      </c>
      <c r="D288" s="93">
        <v>632</v>
      </c>
      <c r="E288" s="93">
        <v>0</v>
      </c>
      <c r="F288" s="93">
        <v>632</v>
      </c>
      <c r="G288" s="31">
        <v>1</v>
      </c>
    </row>
    <row r="289" spans="1:7" x14ac:dyDescent="0.25">
      <c r="B289" s="92" t="s">
        <v>1338</v>
      </c>
      <c r="C289" s="92" t="s">
        <v>1099</v>
      </c>
      <c r="D289" s="93">
        <v>905</v>
      </c>
      <c r="E289" s="93">
        <v>0</v>
      </c>
      <c r="F289" s="93">
        <v>905</v>
      </c>
      <c r="G289" s="31">
        <v>1</v>
      </c>
    </row>
    <row r="290" spans="1:7" x14ac:dyDescent="0.25">
      <c r="B290" s="92" t="s">
        <v>2779</v>
      </c>
      <c r="C290" s="92" t="s">
        <v>1099</v>
      </c>
      <c r="D290" s="93">
        <v>1088</v>
      </c>
      <c r="E290" s="93">
        <v>0</v>
      </c>
      <c r="F290" s="93">
        <v>1088</v>
      </c>
      <c r="G290" s="31">
        <v>1</v>
      </c>
    </row>
    <row r="291" spans="1:7" x14ac:dyDescent="0.25">
      <c r="A291" s="92" t="s">
        <v>442</v>
      </c>
      <c r="B291" s="92" t="s">
        <v>513</v>
      </c>
      <c r="C291" s="92" t="s">
        <v>318</v>
      </c>
      <c r="D291" s="93">
        <v>4190257.620000001</v>
      </c>
      <c r="E291" s="93">
        <v>383156.38</v>
      </c>
      <c r="F291" s="93">
        <v>4573413.9999999991</v>
      </c>
      <c r="G291" s="31">
        <v>0.91622092817313283</v>
      </c>
    </row>
    <row r="292" spans="1:7" x14ac:dyDescent="0.25">
      <c r="A292" s="92" t="s">
        <v>267</v>
      </c>
      <c r="B292" s="92" t="s">
        <v>273</v>
      </c>
      <c r="C292" s="92" t="s">
        <v>268</v>
      </c>
      <c r="D292" s="93">
        <v>636</v>
      </c>
      <c r="E292" s="93">
        <v>0</v>
      </c>
      <c r="F292" s="93">
        <v>636</v>
      </c>
      <c r="G292" s="31">
        <v>1</v>
      </c>
    </row>
    <row r="293" spans="1:7" x14ac:dyDescent="0.25">
      <c r="B293" s="92" t="s">
        <v>274</v>
      </c>
      <c r="C293" s="92" t="s">
        <v>541</v>
      </c>
      <c r="D293" s="93">
        <v>2000</v>
      </c>
      <c r="E293" s="93">
        <v>0</v>
      </c>
      <c r="F293" s="93">
        <v>2000</v>
      </c>
      <c r="G293" s="31">
        <v>1</v>
      </c>
    </row>
    <row r="294" spans="1:7" x14ac:dyDescent="0.25">
      <c r="B294" s="92" t="s">
        <v>270</v>
      </c>
      <c r="C294" s="92" t="s">
        <v>268</v>
      </c>
      <c r="D294" s="93">
        <v>212</v>
      </c>
      <c r="E294" s="93">
        <v>0</v>
      </c>
      <c r="F294" s="93">
        <v>212</v>
      </c>
      <c r="G294" s="31">
        <v>1</v>
      </c>
    </row>
    <row r="295" spans="1:7" x14ac:dyDescent="0.25">
      <c r="B295" s="92" t="s">
        <v>502</v>
      </c>
      <c r="C295" s="92" t="s">
        <v>937</v>
      </c>
      <c r="D295" s="93">
        <v>3000</v>
      </c>
      <c r="E295" s="93">
        <v>0</v>
      </c>
      <c r="F295" s="93">
        <v>3000</v>
      </c>
      <c r="G295" s="31">
        <v>1</v>
      </c>
    </row>
    <row r="296" spans="1:7" x14ac:dyDescent="0.25">
      <c r="B296" s="92" t="s">
        <v>580</v>
      </c>
      <c r="C296" s="92" t="s">
        <v>540</v>
      </c>
      <c r="D296" s="93">
        <v>39498.69</v>
      </c>
      <c r="E296" s="93">
        <v>0</v>
      </c>
      <c r="F296" s="93">
        <v>39498.69</v>
      </c>
      <c r="G296" s="31">
        <v>1</v>
      </c>
    </row>
    <row r="297" spans="1:7" x14ac:dyDescent="0.25">
      <c r="B297" s="92" t="s">
        <v>2207</v>
      </c>
      <c r="C297" s="92" t="s">
        <v>268</v>
      </c>
      <c r="D297" s="93">
        <v>212</v>
      </c>
      <c r="E297" s="93">
        <v>0</v>
      </c>
      <c r="F297" s="93">
        <v>212</v>
      </c>
      <c r="G297" s="31">
        <v>1</v>
      </c>
    </row>
    <row r="298" spans="1:7" x14ac:dyDescent="0.25">
      <c r="B298" s="92" t="s">
        <v>3005</v>
      </c>
      <c r="C298" s="92" t="s">
        <v>2993</v>
      </c>
      <c r="D298" s="93">
        <v>0</v>
      </c>
      <c r="E298" s="93">
        <v>0</v>
      </c>
      <c r="F298" s="93">
        <v>0</v>
      </c>
      <c r="G298" s="31">
        <v>0</v>
      </c>
    </row>
    <row r="299" spans="1:7" x14ac:dyDescent="0.25">
      <c r="A299" s="92" t="s">
        <v>389</v>
      </c>
      <c r="B299" s="92" t="s">
        <v>390</v>
      </c>
      <c r="C299" s="92" t="s">
        <v>351</v>
      </c>
      <c r="D299" s="93">
        <v>114638.48000000001</v>
      </c>
      <c r="E299" s="93">
        <v>3545.5199999999895</v>
      </c>
      <c r="F299" s="93">
        <v>118184</v>
      </c>
      <c r="G299" s="31">
        <v>0.9700000000000002</v>
      </c>
    </row>
    <row r="300" spans="1:7" x14ac:dyDescent="0.25">
      <c r="B300" s="92" t="s">
        <v>393</v>
      </c>
      <c r="C300" s="92" t="s">
        <v>351</v>
      </c>
      <c r="D300" s="93">
        <v>5304.95</v>
      </c>
      <c r="E300" s="93">
        <v>14695.05</v>
      </c>
      <c r="F300" s="93">
        <v>20000</v>
      </c>
      <c r="G300" s="31">
        <v>0.26524749999999997</v>
      </c>
    </row>
    <row r="301" spans="1:7" x14ac:dyDescent="0.25">
      <c r="B301" s="92" t="s">
        <v>679</v>
      </c>
      <c r="C301" s="92" t="s">
        <v>3138</v>
      </c>
      <c r="D301" s="93">
        <v>2250</v>
      </c>
      <c r="E301" s="93">
        <v>0</v>
      </c>
      <c r="F301" s="93">
        <v>2250</v>
      </c>
      <c r="G301" s="31">
        <v>1</v>
      </c>
    </row>
    <row r="302" spans="1:7" x14ac:dyDescent="0.25">
      <c r="A302" s="92" t="s">
        <v>395</v>
      </c>
      <c r="B302" s="92" t="s">
        <v>2598</v>
      </c>
      <c r="C302" s="92" t="s">
        <v>351</v>
      </c>
      <c r="D302" s="93">
        <v>7125</v>
      </c>
      <c r="E302" s="93">
        <v>0</v>
      </c>
      <c r="F302" s="93">
        <v>7125</v>
      </c>
      <c r="G302" s="31">
        <v>1</v>
      </c>
    </row>
    <row r="303" spans="1:7" x14ac:dyDescent="0.25">
      <c r="B303" s="92" t="s">
        <v>635</v>
      </c>
      <c r="C303" s="92" t="s">
        <v>351</v>
      </c>
      <c r="D303" s="93">
        <v>29625</v>
      </c>
      <c r="E303" s="93">
        <v>71000</v>
      </c>
      <c r="F303" s="93">
        <v>100625</v>
      </c>
      <c r="G303" s="31">
        <v>0.29440993788819875</v>
      </c>
    </row>
    <row r="304" spans="1:7" x14ac:dyDescent="0.25">
      <c r="B304" s="92" t="s">
        <v>396</v>
      </c>
      <c r="C304" s="92" t="s">
        <v>351</v>
      </c>
      <c r="D304" s="93">
        <v>87000</v>
      </c>
      <c r="E304" s="93">
        <v>0</v>
      </c>
      <c r="F304" s="93">
        <v>87000</v>
      </c>
      <c r="G304" s="31">
        <v>1</v>
      </c>
    </row>
    <row r="305" spans="1:7" x14ac:dyDescent="0.25">
      <c r="B305" s="92" t="s">
        <v>1270</v>
      </c>
      <c r="C305" s="92" t="s">
        <v>351</v>
      </c>
      <c r="D305" s="93">
        <v>124085</v>
      </c>
      <c r="E305" s="93">
        <v>47265</v>
      </c>
      <c r="F305" s="93">
        <v>171350</v>
      </c>
      <c r="G305" s="31">
        <v>0.7241610738255031</v>
      </c>
    </row>
    <row r="306" spans="1:7" x14ac:dyDescent="0.25">
      <c r="B306" s="92" t="s">
        <v>1385</v>
      </c>
      <c r="C306" s="92" t="s">
        <v>351</v>
      </c>
      <c r="D306" s="93">
        <v>292500</v>
      </c>
      <c r="E306" s="93">
        <v>97500</v>
      </c>
      <c r="F306" s="93">
        <v>390000</v>
      </c>
      <c r="G306" s="31">
        <v>0.74999999999999967</v>
      </c>
    </row>
    <row r="307" spans="1:7" x14ac:dyDescent="0.25">
      <c r="A307" s="92" t="s">
        <v>399</v>
      </c>
      <c r="B307" s="92" t="s">
        <v>400</v>
      </c>
      <c r="C307" s="92" t="s">
        <v>351</v>
      </c>
      <c r="D307" s="93">
        <v>40706.18</v>
      </c>
      <c r="E307" s="93">
        <v>17184</v>
      </c>
      <c r="F307" s="93">
        <v>57890.18</v>
      </c>
      <c r="G307" s="31">
        <v>0.70316209070346647</v>
      </c>
    </row>
    <row r="308" spans="1:7" x14ac:dyDescent="0.25">
      <c r="B308" s="92" t="s">
        <v>406</v>
      </c>
      <c r="C308" s="92" t="s">
        <v>351</v>
      </c>
      <c r="D308" s="93">
        <v>92714.720000000016</v>
      </c>
      <c r="E308" s="93">
        <v>0</v>
      </c>
      <c r="F308" s="93">
        <v>92714.720000000016</v>
      </c>
      <c r="G308" s="31">
        <v>1</v>
      </c>
    </row>
    <row r="309" spans="1:7" x14ac:dyDescent="0.25">
      <c r="B309" s="92" t="s">
        <v>412</v>
      </c>
      <c r="C309" s="92" t="s">
        <v>351</v>
      </c>
      <c r="D309" s="93">
        <v>98588.72</v>
      </c>
      <c r="E309" s="93">
        <v>0</v>
      </c>
      <c r="F309" s="93">
        <v>98588.72</v>
      </c>
      <c r="G309" s="31">
        <v>1</v>
      </c>
    </row>
    <row r="310" spans="1:7" x14ac:dyDescent="0.25">
      <c r="B310" s="92" t="s">
        <v>820</v>
      </c>
      <c r="C310" s="92" t="s">
        <v>351</v>
      </c>
      <c r="D310" s="93">
        <v>11306</v>
      </c>
      <c r="E310" s="93">
        <v>0</v>
      </c>
      <c r="F310" s="93">
        <v>11306</v>
      </c>
      <c r="G310" s="31">
        <v>1</v>
      </c>
    </row>
    <row r="311" spans="1:7" x14ac:dyDescent="0.25">
      <c r="B311" s="92" t="s">
        <v>821</v>
      </c>
      <c r="C311" s="92" t="s">
        <v>351</v>
      </c>
      <c r="D311" s="93">
        <v>12980</v>
      </c>
      <c r="E311" s="93">
        <v>0</v>
      </c>
      <c r="F311" s="93">
        <v>12980</v>
      </c>
      <c r="G311" s="31">
        <v>1</v>
      </c>
    </row>
    <row r="312" spans="1:7" x14ac:dyDescent="0.25">
      <c r="B312" s="92" t="s">
        <v>2319</v>
      </c>
      <c r="C312" s="92" t="s">
        <v>351</v>
      </c>
      <c r="D312" s="93">
        <v>8116.8</v>
      </c>
      <c r="E312" s="93">
        <v>5411.2</v>
      </c>
      <c r="F312" s="93">
        <v>13528</v>
      </c>
      <c r="G312" s="31">
        <v>0.6</v>
      </c>
    </row>
    <row r="313" spans="1:7" x14ac:dyDescent="0.25">
      <c r="B313" s="92" t="s">
        <v>2518</v>
      </c>
      <c r="C313" s="92" t="s">
        <v>351</v>
      </c>
      <c r="D313" s="93">
        <v>63549.299999999996</v>
      </c>
      <c r="E313" s="93">
        <v>273555.7</v>
      </c>
      <c r="F313" s="93">
        <v>337105</v>
      </c>
      <c r="G313" s="31">
        <v>0.18851485442221266</v>
      </c>
    </row>
    <row r="314" spans="1:7" x14ac:dyDescent="0.25">
      <c r="B314" s="92" t="s">
        <v>2519</v>
      </c>
      <c r="C314" s="92" t="s">
        <v>351</v>
      </c>
      <c r="D314" s="93">
        <v>62733.26</v>
      </c>
      <c r="E314" s="93">
        <v>182791.74</v>
      </c>
      <c r="F314" s="93">
        <v>245525</v>
      </c>
      <c r="G314" s="31">
        <v>0.25550660828836169</v>
      </c>
    </row>
    <row r="315" spans="1:7" x14ac:dyDescent="0.25">
      <c r="B315" s="92" t="s">
        <v>2520</v>
      </c>
      <c r="C315" s="92" t="s">
        <v>351</v>
      </c>
      <c r="D315" s="93">
        <v>33100.449999999997</v>
      </c>
      <c r="E315" s="93">
        <v>211457.55</v>
      </c>
      <c r="F315" s="93">
        <v>244558</v>
      </c>
      <c r="G315" s="31">
        <v>0.13534805649375609</v>
      </c>
    </row>
    <row r="316" spans="1:7" x14ac:dyDescent="0.25">
      <c r="B316" s="92" t="s">
        <v>2521</v>
      </c>
      <c r="C316" s="92" t="s">
        <v>351</v>
      </c>
      <c r="D316" s="93">
        <v>33387.03</v>
      </c>
      <c r="E316" s="93">
        <v>234636.97</v>
      </c>
      <c r="F316" s="93">
        <v>268024</v>
      </c>
      <c r="G316" s="31">
        <v>0.12456731486732532</v>
      </c>
    </row>
    <row r="317" spans="1:7" x14ac:dyDescent="0.25">
      <c r="B317" s="92" t="s">
        <v>2522</v>
      </c>
      <c r="C317" s="92" t="s">
        <v>351</v>
      </c>
      <c r="D317" s="93">
        <v>29545.89</v>
      </c>
      <c r="E317" s="93">
        <v>157014.10999999999</v>
      </c>
      <c r="F317" s="93">
        <v>186560</v>
      </c>
      <c r="G317" s="31">
        <v>0.15837205188679243</v>
      </c>
    </row>
    <row r="318" spans="1:7" x14ac:dyDescent="0.25">
      <c r="B318" s="92" t="s">
        <v>2523</v>
      </c>
      <c r="C318" s="92" t="s">
        <v>351</v>
      </c>
      <c r="D318" s="93">
        <v>0</v>
      </c>
      <c r="E318" s="93">
        <v>79400</v>
      </c>
      <c r="F318" s="93">
        <v>79400</v>
      </c>
      <c r="G318" s="31">
        <v>0</v>
      </c>
    </row>
    <row r="319" spans="1:7" x14ac:dyDescent="0.25">
      <c r="B319" s="92" t="s">
        <v>2524</v>
      </c>
      <c r="C319" s="92" t="s">
        <v>351</v>
      </c>
      <c r="D319" s="93">
        <v>4646.25</v>
      </c>
      <c r="E319" s="93">
        <v>92753.75</v>
      </c>
      <c r="F319" s="93">
        <v>97400</v>
      </c>
      <c r="G319" s="31">
        <v>4.770277207392197E-2</v>
      </c>
    </row>
    <row r="320" spans="1:7" x14ac:dyDescent="0.25">
      <c r="B320" s="92" t="s">
        <v>2525</v>
      </c>
      <c r="C320" s="92" t="s">
        <v>351</v>
      </c>
      <c r="D320" s="93">
        <v>0</v>
      </c>
      <c r="E320" s="93">
        <v>79400</v>
      </c>
      <c r="F320" s="93">
        <v>79400</v>
      </c>
      <c r="G320" s="31">
        <v>0</v>
      </c>
    </row>
    <row r="321" spans="1:7" x14ac:dyDescent="0.25">
      <c r="B321" s="92" t="s">
        <v>2526</v>
      </c>
      <c r="C321" s="92" t="s">
        <v>351</v>
      </c>
      <c r="D321" s="93">
        <v>0</v>
      </c>
      <c r="E321" s="93">
        <v>79400</v>
      </c>
      <c r="F321" s="93">
        <v>79400</v>
      </c>
      <c r="G321" s="31">
        <v>0</v>
      </c>
    </row>
    <row r="322" spans="1:7" x14ac:dyDescent="0.25">
      <c r="B322" s="92" t="s">
        <v>2527</v>
      </c>
      <c r="C322" s="92" t="s">
        <v>351</v>
      </c>
      <c r="D322" s="93">
        <v>0</v>
      </c>
      <c r="E322" s="93">
        <v>97400</v>
      </c>
      <c r="F322" s="93">
        <v>97400</v>
      </c>
      <c r="G322" s="31">
        <v>0</v>
      </c>
    </row>
    <row r="323" spans="1:7" x14ac:dyDescent="0.25">
      <c r="A323" s="92" t="s">
        <v>468</v>
      </c>
      <c r="B323" s="92" t="s">
        <v>471</v>
      </c>
      <c r="C323" s="92" t="s">
        <v>469</v>
      </c>
      <c r="D323" s="93">
        <v>13200</v>
      </c>
      <c r="E323" s="93">
        <v>0</v>
      </c>
      <c r="F323" s="93">
        <v>13200</v>
      </c>
      <c r="G323" s="31">
        <v>1</v>
      </c>
    </row>
    <row r="324" spans="1:7" x14ac:dyDescent="0.25">
      <c r="B324" s="92" t="s">
        <v>503</v>
      </c>
      <c r="C324" s="92" t="s">
        <v>469</v>
      </c>
      <c r="D324" s="93">
        <v>8875</v>
      </c>
      <c r="E324" s="93">
        <v>500</v>
      </c>
      <c r="F324" s="93">
        <v>9375</v>
      </c>
      <c r="G324" s="31">
        <v>0.94666666666666666</v>
      </c>
    </row>
    <row r="325" spans="1:7" x14ac:dyDescent="0.25">
      <c r="B325" s="92" t="s">
        <v>504</v>
      </c>
      <c r="C325" s="92" t="s">
        <v>469</v>
      </c>
      <c r="D325" s="93">
        <v>8125</v>
      </c>
      <c r="E325" s="93">
        <v>0</v>
      </c>
      <c r="F325" s="93">
        <v>8125</v>
      </c>
      <c r="G325" s="31">
        <v>1</v>
      </c>
    </row>
    <row r="326" spans="1:7" x14ac:dyDescent="0.25">
      <c r="B326" s="92" t="s">
        <v>505</v>
      </c>
      <c r="C326" s="92" t="s">
        <v>469</v>
      </c>
      <c r="D326" s="93">
        <v>6875</v>
      </c>
      <c r="E326" s="93">
        <v>0</v>
      </c>
      <c r="F326" s="93">
        <v>6875</v>
      </c>
      <c r="G326" s="31">
        <v>1</v>
      </c>
    </row>
    <row r="327" spans="1:7" x14ac:dyDescent="0.25">
      <c r="B327" s="92" t="s">
        <v>807</v>
      </c>
      <c r="C327" s="92" t="s">
        <v>469</v>
      </c>
      <c r="D327" s="93">
        <v>1200</v>
      </c>
      <c r="E327" s="93">
        <v>10800</v>
      </c>
      <c r="F327" s="93">
        <v>12000</v>
      </c>
      <c r="G327" s="31">
        <v>0.1</v>
      </c>
    </row>
    <row r="328" spans="1:7" x14ac:dyDescent="0.25">
      <c r="B328" s="92" t="s">
        <v>619</v>
      </c>
      <c r="C328" s="92" t="s">
        <v>469</v>
      </c>
      <c r="D328" s="93">
        <v>8250</v>
      </c>
      <c r="E328" s="93">
        <v>0</v>
      </c>
      <c r="F328" s="93">
        <v>8250</v>
      </c>
      <c r="G328" s="31">
        <v>1</v>
      </c>
    </row>
    <row r="329" spans="1:7" x14ac:dyDescent="0.25">
      <c r="B329" s="92" t="s">
        <v>652</v>
      </c>
      <c r="C329" s="92" t="s">
        <v>469</v>
      </c>
      <c r="D329" s="93">
        <v>39740</v>
      </c>
      <c r="E329" s="93">
        <v>0</v>
      </c>
      <c r="F329" s="93">
        <v>39740</v>
      </c>
      <c r="G329" s="31">
        <v>1</v>
      </c>
    </row>
    <row r="330" spans="1:7" x14ac:dyDescent="0.25">
      <c r="B330" s="92" t="s">
        <v>772</v>
      </c>
      <c r="C330" s="92" t="s">
        <v>469</v>
      </c>
      <c r="D330" s="93">
        <v>34720</v>
      </c>
      <c r="E330" s="93">
        <v>0</v>
      </c>
      <c r="F330" s="93">
        <v>34720</v>
      </c>
      <c r="G330" s="31">
        <v>1</v>
      </c>
    </row>
    <row r="331" spans="1:7" x14ac:dyDescent="0.25">
      <c r="B331" s="92" t="s">
        <v>773</v>
      </c>
      <c r="C331" s="92" t="s">
        <v>469</v>
      </c>
      <c r="D331" s="93">
        <v>32620</v>
      </c>
      <c r="E331" s="93">
        <v>2100</v>
      </c>
      <c r="F331" s="93">
        <v>34720</v>
      </c>
      <c r="G331" s="31">
        <v>0.93951612903225823</v>
      </c>
    </row>
    <row r="332" spans="1:7" x14ac:dyDescent="0.25">
      <c r="B332" s="92" t="s">
        <v>774</v>
      </c>
      <c r="C332" s="92" t="s">
        <v>469</v>
      </c>
      <c r="D332" s="93">
        <v>25480</v>
      </c>
      <c r="E332" s="93">
        <v>9240</v>
      </c>
      <c r="F332" s="93">
        <v>34720</v>
      </c>
      <c r="G332" s="31">
        <v>0.73387096774193539</v>
      </c>
    </row>
    <row r="333" spans="1:7" x14ac:dyDescent="0.25">
      <c r="B333" s="92" t="s">
        <v>805</v>
      </c>
      <c r="C333" s="92" t="s">
        <v>469</v>
      </c>
      <c r="D333" s="93">
        <v>8250</v>
      </c>
      <c r="E333" s="93">
        <v>0</v>
      </c>
      <c r="F333" s="93">
        <v>8250</v>
      </c>
      <c r="G333" s="31">
        <v>1</v>
      </c>
    </row>
    <row r="334" spans="1:7" x14ac:dyDescent="0.25">
      <c r="B334" s="92" t="s">
        <v>806</v>
      </c>
      <c r="C334" s="92" t="s">
        <v>469</v>
      </c>
      <c r="D334" s="93">
        <v>16000</v>
      </c>
      <c r="E334" s="93">
        <v>500</v>
      </c>
      <c r="F334" s="93">
        <v>16500</v>
      </c>
      <c r="G334" s="31">
        <v>0.96969696969696972</v>
      </c>
    </row>
    <row r="335" spans="1:7" x14ac:dyDescent="0.25">
      <c r="B335" s="92" t="s">
        <v>2161</v>
      </c>
      <c r="C335" s="92" t="s">
        <v>469</v>
      </c>
      <c r="D335" s="93">
        <v>0</v>
      </c>
      <c r="E335" s="93">
        <v>16000</v>
      </c>
      <c r="F335" s="93">
        <v>16000</v>
      </c>
      <c r="G335" s="31">
        <v>0</v>
      </c>
    </row>
    <row r="336" spans="1:7" x14ac:dyDescent="0.25">
      <c r="B336" s="92" t="s">
        <v>1170</v>
      </c>
      <c r="C336" s="92" t="s">
        <v>469</v>
      </c>
      <c r="D336" s="93">
        <v>7350</v>
      </c>
      <c r="E336" s="93">
        <v>0</v>
      </c>
      <c r="F336" s="93">
        <v>7350</v>
      </c>
      <c r="G336" s="31">
        <v>1</v>
      </c>
    </row>
    <row r="337" spans="1:7" x14ac:dyDescent="0.25">
      <c r="B337" s="92" t="s">
        <v>1389</v>
      </c>
      <c r="C337" s="92" t="s">
        <v>469</v>
      </c>
      <c r="D337" s="93">
        <v>11750</v>
      </c>
      <c r="E337" s="93">
        <v>500</v>
      </c>
      <c r="F337" s="93">
        <v>12250</v>
      </c>
      <c r="G337" s="31">
        <v>0.95918367346938771</v>
      </c>
    </row>
    <row r="338" spans="1:7" x14ac:dyDescent="0.25">
      <c r="B338" s="92" t="s">
        <v>1455</v>
      </c>
      <c r="C338" s="92" t="s">
        <v>469</v>
      </c>
      <c r="D338" s="93">
        <v>141264</v>
      </c>
      <c r="E338" s="93">
        <v>60624</v>
      </c>
      <c r="F338" s="93">
        <v>201888</v>
      </c>
      <c r="G338" s="31">
        <v>0.69971469329529246</v>
      </c>
    </row>
    <row r="339" spans="1:7" x14ac:dyDescent="0.25">
      <c r="B339" s="92" t="s">
        <v>1608</v>
      </c>
      <c r="C339" s="92" t="s">
        <v>469</v>
      </c>
      <c r="D339" s="93">
        <v>24500</v>
      </c>
      <c r="E339" s="93">
        <v>0</v>
      </c>
      <c r="F339" s="93">
        <v>24500</v>
      </c>
      <c r="G339" s="31">
        <v>1</v>
      </c>
    </row>
    <row r="340" spans="1:7" x14ac:dyDescent="0.25">
      <c r="B340" s="92" t="s">
        <v>1629</v>
      </c>
      <c r="C340" s="92" t="s">
        <v>469</v>
      </c>
      <c r="D340" s="93">
        <v>11750</v>
      </c>
      <c r="E340" s="93">
        <v>500</v>
      </c>
      <c r="F340" s="93">
        <v>12250</v>
      </c>
      <c r="G340" s="31">
        <v>0.95918367346938771</v>
      </c>
    </row>
    <row r="341" spans="1:7" x14ac:dyDescent="0.25">
      <c r="B341" s="92" t="s">
        <v>1667</v>
      </c>
      <c r="C341" s="92" t="s">
        <v>469</v>
      </c>
      <c r="D341" s="93">
        <v>28700</v>
      </c>
      <c r="E341" s="93">
        <v>0</v>
      </c>
      <c r="F341" s="93">
        <v>28700</v>
      </c>
      <c r="G341" s="31">
        <v>1</v>
      </c>
    </row>
    <row r="342" spans="1:7" x14ac:dyDescent="0.25">
      <c r="A342" s="92" t="s">
        <v>321</v>
      </c>
      <c r="B342" s="92" t="s">
        <v>487</v>
      </c>
      <c r="C342" s="92" t="s">
        <v>318</v>
      </c>
      <c r="D342" s="93">
        <v>1203703.5499999998</v>
      </c>
      <c r="E342" s="93">
        <v>76018.919999999955</v>
      </c>
      <c r="F342" s="93">
        <v>1279722.4699999997</v>
      </c>
      <c r="G342" s="31">
        <v>0.94059733904648879</v>
      </c>
    </row>
    <row r="343" spans="1:7" x14ac:dyDescent="0.25">
      <c r="B343" s="92" t="s">
        <v>636</v>
      </c>
      <c r="C343" s="92" t="s">
        <v>318</v>
      </c>
      <c r="D343" s="93">
        <v>32632.230000000003</v>
      </c>
      <c r="E343" s="93">
        <v>-2.9558577807620168E-12</v>
      </c>
      <c r="F343" s="93">
        <v>32632.23</v>
      </c>
      <c r="G343" s="31">
        <v>1</v>
      </c>
    </row>
    <row r="344" spans="1:7" x14ac:dyDescent="0.25">
      <c r="B344" s="92" t="s">
        <v>700</v>
      </c>
      <c r="C344" s="92" t="s">
        <v>318</v>
      </c>
      <c r="D344" s="93">
        <v>270103.06</v>
      </c>
      <c r="E344" s="93">
        <v>2932.25</v>
      </c>
      <c r="F344" s="93">
        <v>273035.31</v>
      </c>
      <c r="G344" s="31">
        <v>0.9892605465571469</v>
      </c>
    </row>
    <row r="345" spans="1:7" x14ac:dyDescent="0.25">
      <c r="B345" s="92" t="s">
        <v>762</v>
      </c>
      <c r="C345" s="92" t="s">
        <v>318</v>
      </c>
      <c r="D345" s="93">
        <v>214104.43</v>
      </c>
      <c r="E345" s="93">
        <v>12468.649999999994</v>
      </c>
      <c r="F345" s="93">
        <v>226573.08</v>
      </c>
      <c r="G345" s="31">
        <v>0.94496852847655166</v>
      </c>
    </row>
    <row r="346" spans="1:7" x14ac:dyDescent="0.25">
      <c r="B346" s="92" t="s">
        <v>764</v>
      </c>
      <c r="C346" s="92" t="s">
        <v>318</v>
      </c>
      <c r="D346" s="93">
        <v>178201.64</v>
      </c>
      <c r="E346" s="93">
        <v>10713.119999999995</v>
      </c>
      <c r="F346" s="93">
        <v>188914.76</v>
      </c>
      <c r="G346" s="31">
        <v>0.9432912494502812</v>
      </c>
    </row>
    <row r="347" spans="1:7" x14ac:dyDescent="0.25">
      <c r="B347" s="92" t="s">
        <v>763</v>
      </c>
      <c r="C347" s="92" t="s">
        <v>318</v>
      </c>
      <c r="D347" s="93">
        <v>375687.03</v>
      </c>
      <c r="E347" s="93">
        <v>3048.7599999999511</v>
      </c>
      <c r="F347" s="93">
        <v>378735.79</v>
      </c>
      <c r="G347" s="31">
        <v>0.99195016663199431</v>
      </c>
    </row>
    <row r="348" spans="1:7" x14ac:dyDescent="0.25">
      <c r="B348" s="92" t="s">
        <v>765</v>
      </c>
      <c r="C348" s="92" t="s">
        <v>318</v>
      </c>
      <c r="D348" s="93">
        <v>217149.40000000002</v>
      </c>
      <c r="E348" s="93">
        <v>-1.546140993013978E-11</v>
      </c>
      <c r="F348" s="93">
        <v>217149.4</v>
      </c>
      <c r="G348" s="31">
        <v>1</v>
      </c>
    </row>
    <row r="349" spans="1:7" x14ac:dyDescent="0.25">
      <c r="B349" s="92" t="s">
        <v>1737</v>
      </c>
      <c r="C349" s="92" t="s">
        <v>318</v>
      </c>
      <c r="D349" s="93">
        <v>0</v>
      </c>
      <c r="E349" s="93">
        <v>4174.01</v>
      </c>
      <c r="F349" s="93">
        <v>4174.01</v>
      </c>
      <c r="G349" s="31">
        <v>0</v>
      </c>
    </row>
    <row r="350" spans="1:7" x14ac:dyDescent="0.25">
      <c r="B350" s="92" t="s">
        <v>2186</v>
      </c>
      <c r="C350" s="92" t="s">
        <v>318</v>
      </c>
      <c r="D350" s="93">
        <v>0</v>
      </c>
      <c r="E350" s="93">
        <v>7609.69</v>
      </c>
      <c r="F350" s="93">
        <v>7609.69</v>
      </c>
      <c r="G350" s="31">
        <v>0</v>
      </c>
    </row>
    <row r="351" spans="1:7" x14ac:dyDescent="0.25">
      <c r="B351" s="92" t="s">
        <v>2493</v>
      </c>
      <c r="C351" s="92" t="s">
        <v>318</v>
      </c>
      <c r="D351" s="93">
        <v>2766.9700000000003</v>
      </c>
      <c r="E351" s="93">
        <v>12074.54</v>
      </c>
      <c r="F351" s="93">
        <v>14841.510000000002</v>
      </c>
      <c r="G351" s="31">
        <v>0.1864345339524078</v>
      </c>
    </row>
    <row r="352" spans="1:7" x14ac:dyDescent="0.25">
      <c r="A352" s="92" t="s">
        <v>239</v>
      </c>
      <c r="B352" s="92" t="s">
        <v>242</v>
      </c>
      <c r="C352" s="92" t="s">
        <v>240</v>
      </c>
      <c r="D352" s="93">
        <v>8497</v>
      </c>
      <c r="E352" s="93">
        <v>3325</v>
      </c>
      <c r="F352" s="93">
        <v>11822</v>
      </c>
      <c r="G352" s="31">
        <v>0.71874471324648959</v>
      </c>
    </row>
    <row r="353" spans="1:7" x14ac:dyDescent="0.25">
      <c r="B353" s="92" t="s">
        <v>2729</v>
      </c>
      <c r="C353" s="92" t="s">
        <v>240</v>
      </c>
      <c r="D353" s="93">
        <v>0</v>
      </c>
      <c r="E353" s="93">
        <v>7665</v>
      </c>
      <c r="F353" s="93">
        <v>7665</v>
      </c>
      <c r="G353" s="31">
        <v>0</v>
      </c>
    </row>
    <row r="354" spans="1:7" x14ac:dyDescent="0.25">
      <c r="A354" s="92" t="s">
        <v>325</v>
      </c>
      <c r="B354" s="92" t="s">
        <v>1040</v>
      </c>
      <c r="C354" s="92" t="s">
        <v>318</v>
      </c>
      <c r="D354" s="93">
        <v>1308029.3500000001</v>
      </c>
      <c r="E354" s="93">
        <v>186093.64999999991</v>
      </c>
      <c r="F354" s="93">
        <v>1494123</v>
      </c>
      <c r="G354" s="31">
        <v>0.87544957811371626</v>
      </c>
    </row>
    <row r="355" spans="1:7" x14ac:dyDescent="0.25">
      <c r="B355" s="92" t="s">
        <v>2729</v>
      </c>
      <c r="C355" s="92" t="s">
        <v>318</v>
      </c>
      <c r="D355" s="93">
        <v>0</v>
      </c>
      <c r="E355" s="93">
        <v>39293.51</v>
      </c>
      <c r="F355" s="93">
        <v>39293.51</v>
      </c>
      <c r="G355" s="31">
        <v>0</v>
      </c>
    </row>
    <row r="356" spans="1:7" x14ac:dyDescent="0.25">
      <c r="A356" s="92" t="s">
        <v>263</v>
      </c>
      <c r="B356" s="92" t="s">
        <v>247</v>
      </c>
      <c r="C356" s="92" t="s">
        <v>264</v>
      </c>
      <c r="D356" s="93">
        <v>550</v>
      </c>
      <c r="E356" s="93">
        <v>0</v>
      </c>
      <c r="F356" s="93">
        <v>550</v>
      </c>
      <c r="G356" s="31">
        <v>1</v>
      </c>
    </row>
    <row r="357" spans="1:7" x14ac:dyDescent="0.25">
      <c r="A357" s="92" t="s">
        <v>132</v>
      </c>
      <c r="B357" s="92" t="s">
        <v>134</v>
      </c>
      <c r="C357" s="92" t="s">
        <v>140</v>
      </c>
      <c r="D357" s="93">
        <v>8041.68</v>
      </c>
      <c r="E357" s="93">
        <v>0</v>
      </c>
      <c r="F357" s="93">
        <v>8041.68</v>
      </c>
      <c r="G357" s="31">
        <v>1</v>
      </c>
    </row>
    <row r="358" spans="1:7" x14ac:dyDescent="0.25">
      <c r="B358" s="92" t="s">
        <v>1533</v>
      </c>
      <c r="C358" s="92" t="s">
        <v>1452</v>
      </c>
      <c r="D358" s="93">
        <v>791.69</v>
      </c>
      <c r="E358" s="93">
        <v>0</v>
      </c>
      <c r="F358" s="93">
        <v>791.69</v>
      </c>
      <c r="G358" s="31">
        <v>1</v>
      </c>
    </row>
    <row r="359" spans="1:7" x14ac:dyDescent="0.25">
      <c r="B359" s="92" t="s">
        <v>2611</v>
      </c>
      <c r="C359" s="92" t="s">
        <v>2565</v>
      </c>
      <c r="D359" s="93">
        <v>1834.13</v>
      </c>
      <c r="E359" s="93">
        <v>0</v>
      </c>
      <c r="F359" s="93">
        <v>1834.13</v>
      </c>
      <c r="G359" s="31">
        <v>1</v>
      </c>
    </row>
    <row r="360" spans="1:7" x14ac:dyDescent="0.25">
      <c r="B360" s="92" t="s">
        <v>2635</v>
      </c>
      <c r="C360" s="92" t="s">
        <v>2565</v>
      </c>
      <c r="D360" s="93">
        <v>1834.13</v>
      </c>
      <c r="E360" s="93">
        <v>0</v>
      </c>
      <c r="F360" s="93">
        <v>1834.13</v>
      </c>
      <c r="G360" s="31">
        <v>1</v>
      </c>
    </row>
    <row r="361" spans="1:7" x14ac:dyDescent="0.25">
      <c r="A361" s="92" t="s">
        <v>265</v>
      </c>
      <c r="B361" s="92" t="s">
        <v>247</v>
      </c>
      <c r="C361" s="92" t="s">
        <v>265</v>
      </c>
      <c r="D361" s="93">
        <v>175000</v>
      </c>
      <c r="E361" s="93">
        <v>0</v>
      </c>
      <c r="F361" s="93">
        <v>175000</v>
      </c>
      <c r="G361" s="31">
        <v>1</v>
      </c>
    </row>
    <row r="362" spans="1:7" x14ac:dyDescent="0.25">
      <c r="A362" s="92" t="s">
        <v>308</v>
      </c>
      <c r="B362" s="92" t="s">
        <v>310</v>
      </c>
      <c r="C362" s="92" t="s">
        <v>318</v>
      </c>
      <c r="D362" s="93">
        <v>13776</v>
      </c>
      <c r="E362" s="93">
        <v>0</v>
      </c>
      <c r="F362" s="93">
        <v>13776</v>
      </c>
      <c r="G362" s="31">
        <v>1</v>
      </c>
    </row>
    <row r="363" spans="1:7" x14ac:dyDescent="0.25">
      <c r="B363" s="92" t="s">
        <v>313</v>
      </c>
      <c r="C363" s="92" t="s">
        <v>318</v>
      </c>
      <c r="D363" s="93">
        <v>4879</v>
      </c>
      <c r="E363" s="93">
        <v>0</v>
      </c>
      <c r="F363" s="93">
        <v>4879</v>
      </c>
      <c r="G363" s="31">
        <v>1</v>
      </c>
    </row>
    <row r="364" spans="1:7" x14ac:dyDescent="0.25">
      <c r="B364" s="92" t="s">
        <v>315</v>
      </c>
      <c r="C364" s="92" t="s">
        <v>318</v>
      </c>
      <c r="D364" s="93">
        <v>13902</v>
      </c>
      <c r="E364" s="93">
        <v>0</v>
      </c>
      <c r="F364" s="93">
        <v>13902</v>
      </c>
      <c r="G364" s="31">
        <v>1</v>
      </c>
    </row>
    <row r="365" spans="1:7" x14ac:dyDescent="0.25">
      <c r="B365" s="92" t="s">
        <v>736</v>
      </c>
      <c r="C365" s="92" t="s">
        <v>318</v>
      </c>
      <c r="D365" s="93">
        <v>99262.8</v>
      </c>
      <c r="E365" s="93">
        <v>0</v>
      </c>
      <c r="F365" s="93">
        <v>99262.8</v>
      </c>
      <c r="G365" s="31">
        <v>1</v>
      </c>
    </row>
    <row r="366" spans="1:7" x14ac:dyDescent="0.25">
      <c r="B366" s="92" t="s">
        <v>1271</v>
      </c>
      <c r="C366" s="92" t="s">
        <v>318</v>
      </c>
      <c r="D366" s="93">
        <v>7275</v>
      </c>
      <c r="E366" s="93">
        <v>0</v>
      </c>
      <c r="F366" s="93">
        <v>7275</v>
      </c>
      <c r="G366" s="31">
        <v>1</v>
      </c>
    </row>
    <row r="367" spans="1:7" x14ac:dyDescent="0.25">
      <c r="A367" s="92" t="s">
        <v>1366</v>
      </c>
      <c r="B367" s="92" t="s">
        <v>1418</v>
      </c>
      <c r="C367" s="92" t="s">
        <v>1365</v>
      </c>
      <c r="D367" s="93">
        <v>318.12</v>
      </c>
      <c r="E367" s="93">
        <v>0</v>
      </c>
      <c r="F367" s="93">
        <v>318.12</v>
      </c>
      <c r="G367" s="31">
        <v>1</v>
      </c>
    </row>
    <row r="368" spans="1:7" x14ac:dyDescent="0.25">
      <c r="B368" s="92" t="s">
        <v>1419</v>
      </c>
      <c r="C368" s="92" t="s">
        <v>1365</v>
      </c>
      <c r="D368" s="93">
        <v>265.10000000000002</v>
      </c>
      <c r="E368" s="93">
        <v>0</v>
      </c>
      <c r="F368" s="93">
        <v>265.10000000000002</v>
      </c>
      <c r="G368" s="31">
        <v>1</v>
      </c>
    </row>
    <row r="369" spans="1:8" x14ac:dyDescent="0.25">
      <c r="B369" s="92" t="s">
        <v>1424</v>
      </c>
      <c r="C369" s="92" t="s">
        <v>1365</v>
      </c>
      <c r="D369" s="93">
        <v>180.27</v>
      </c>
      <c r="E369" s="93">
        <v>0</v>
      </c>
      <c r="F369" s="93">
        <v>180.27</v>
      </c>
      <c r="G369" s="31">
        <v>1</v>
      </c>
    </row>
    <row r="370" spans="1:8" x14ac:dyDescent="0.25">
      <c r="B370" s="92" t="s">
        <v>1528</v>
      </c>
      <c r="C370" s="92" t="s">
        <v>1530</v>
      </c>
      <c r="D370" s="93">
        <v>484.13</v>
      </c>
      <c r="E370" s="93">
        <v>0</v>
      </c>
      <c r="F370" s="93">
        <v>484.13</v>
      </c>
      <c r="G370" s="31">
        <v>1</v>
      </c>
    </row>
    <row r="371" spans="1:8" x14ac:dyDescent="0.25">
      <c r="B371" s="92" t="s">
        <v>1549</v>
      </c>
      <c r="C371" s="92" t="s">
        <v>1530</v>
      </c>
      <c r="D371" s="93">
        <v>484.13</v>
      </c>
      <c r="E371" s="93">
        <v>0</v>
      </c>
      <c r="F371" s="93">
        <v>484.13</v>
      </c>
      <c r="G371" s="31">
        <v>1</v>
      </c>
    </row>
    <row r="372" spans="1:8" x14ac:dyDescent="0.25">
      <c r="B372" s="92" t="s">
        <v>1590</v>
      </c>
      <c r="C372" s="92" t="s">
        <v>1530</v>
      </c>
      <c r="D372" s="93">
        <v>759.34</v>
      </c>
      <c r="E372" s="93">
        <v>0</v>
      </c>
      <c r="F372" s="93">
        <v>759.34</v>
      </c>
      <c r="G372" s="31">
        <v>1</v>
      </c>
    </row>
    <row r="373" spans="1:8" x14ac:dyDescent="0.25">
      <c r="B373" s="92" t="s">
        <v>1606</v>
      </c>
      <c r="C373" s="92" t="s">
        <v>1530</v>
      </c>
      <c r="D373" s="93">
        <v>795.26</v>
      </c>
      <c r="E373" s="93">
        <v>0</v>
      </c>
      <c r="F373" s="93">
        <v>795.26</v>
      </c>
      <c r="G373" s="31">
        <v>1</v>
      </c>
    </row>
    <row r="374" spans="1:8" x14ac:dyDescent="0.25">
      <c r="B374" s="92" t="s">
        <v>2630</v>
      </c>
      <c r="C374" s="92" t="s">
        <v>1365</v>
      </c>
      <c r="D374" s="93">
        <v>466.62</v>
      </c>
      <c r="E374" s="93">
        <v>0</v>
      </c>
      <c r="F374" s="93">
        <v>466.62</v>
      </c>
      <c r="G374" s="31">
        <v>1</v>
      </c>
    </row>
    <row r="375" spans="1:8" x14ac:dyDescent="0.25">
      <c r="B375" s="92" t="s">
        <v>1695</v>
      </c>
      <c r="C375" s="92" t="s">
        <v>1365</v>
      </c>
      <c r="D375" s="93">
        <v>648.09</v>
      </c>
      <c r="E375" s="93">
        <v>0</v>
      </c>
      <c r="F375" s="93">
        <v>648.09</v>
      </c>
      <c r="G375" s="31">
        <v>1</v>
      </c>
    </row>
    <row r="376" spans="1:8" x14ac:dyDescent="0.25">
      <c r="B376" s="92" t="s">
        <v>2737</v>
      </c>
      <c r="C376" s="92" t="s">
        <v>2747</v>
      </c>
      <c r="D376" s="93">
        <v>0</v>
      </c>
      <c r="E376" s="93">
        <v>0</v>
      </c>
      <c r="F376" s="93">
        <v>0</v>
      </c>
      <c r="G376" s="31">
        <v>1</v>
      </c>
    </row>
    <row r="377" spans="1:8" x14ac:dyDescent="0.25">
      <c r="B377" s="92" t="s">
        <v>2738</v>
      </c>
      <c r="C377" s="92" t="s">
        <v>2778</v>
      </c>
      <c r="D377" s="93">
        <v>918.52</v>
      </c>
      <c r="E377" s="93">
        <v>0</v>
      </c>
      <c r="F377" s="93">
        <v>918.52</v>
      </c>
      <c r="G377" s="31">
        <v>1</v>
      </c>
    </row>
    <row r="378" spans="1:8" s="157" customFormat="1" ht="17.25" x14ac:dyDescent="0.3">
      <c r="A378"/>
      <c r="B378" s="92" t="s">
        <v>2926</v>
      </c>
      <c r="C378" s="92" t="s">
        <v>2778</v>
      </c>
      <c r="D378" s="93">
        <v>86.19</v>
      </c>
      <c r="E378" s="93">
        <v>0</v>
      </c>
      <c r="F378" s="93">
        <v>86.19</v>
      </c>
      <c r="G378" s="31">
        <v>1</v>
      </c>
      <c r="H378"/>
    </row>
    <row r="379" spans="1:8" ht="17.25" x14ac:dyDescent="0.3">
      <c r="A379" s="92" t="s">
        <v>1375</v>
      </c>
      <c r="B379" s="92" t="s">
        <v>1395</v>
      </c>
      <c r="C379" s="92" t="s">
        <v>1376</v>
      </c>
      <c r="D379" s="93">
        <v>3400</v>
      </c>
      <c r="E379" s="93">
        <v>0</v>
      </c>
      <c r="F379" s="93">
        <v>3400</v>
      </c>
      <c r="G379" s="31">
        <v>1</v>
      </c>
      <c r="H379" s="157"/>
    </row>
    <row r="380" spans="1:8" x14ac:dyDescent="0.25">
      <c r="A380" s="92" t="s">
        <v>564</v>
      </c>
      <c r="B380" s="92" t="s">
        <v>714</v>
      </c>
      <c r="C380" s="92" t="s">
        <v>318</v>
      </c>
      <c r="D380" s="93">
        <v>4725</v>
      </c>
      <c r="E380" s="93">
        <v>0</v>
      </c>
      <c r="F380" s="93">
        <v>4725</v>
      </c>
      <c r="G380" s="31">
        <v>1</v>
      </c>
    </row>
    <row r="381" spans="1:8" s="216" customFormat="1" x14ac:dyDescent="0.25">
      <c r="A381"/>
      <c r="B381" s="92" t="s">
        <v>707</v>
      </c>
      <c r="C381" s="92" t="s">
        <v>318</v>
      </c>
      <c r="D381" s="93">
        <v>17340</v>
      </c>
      <c r="E381" s="93">
        <v>0</v>
      </c>
      <c r="F381" s="93">
        <v>17340</v>
      </c>
      <c r="G381" s="31">
        <v>1</v>
      </c>
      <c r="H381"/>
    </row>
    <row r="382" spans="1:8" x14ac:dyDescent="0.25">
      <c r="B382" s="92" t="s">
        <v>1072</v>
      </c>
      <c r="C382" s="92" t="s">
        <v>318</v>
      </c>
      <c r="D382" s="93">
        <v>3500</v>
      </c>
      <c r="E382" s="93">
        <v>0</v>
      </c>
      <c r="F382" s="93">
        <v>3500</v>
      </c>
      <c r="G382" s="31">
        <v>1</v>
      </c>
      <c r="H382" s="216"/>
    </row>
    <row r="383" spans="1:8" x14ac:dyDescent="0.25">
      <c r="B383" s="92" t="s">
        <v>1103</v>
      </c>
      <c r="C383" s="92" t="s">
        <v>318</v>
      </c>
      <c r="D383" s="93">
        <v>4800</v>
      </c>
      <c r="E383" s="93">
        <v>0</v>
      </c>
      <c r="F383" s="93">
        <v>4800</v>
      </c>
      <c r="G383" s="31">
        <v>1</v>
      </c>
    </row>
    <row r="384" spans="1:8" x14ac:dyDescent="0.25">
      <c r="B384" s="92" t="s">
        <v>1585</v>
      </c>
      <c r="C384" s="92" t="s">
        <v>318</v>
      </c>
      <c r="D384" s="93">
        <v>1500</v>
      </c>
      <c r="E384" s="93">
        <v>0</v>
      </c>
      <c r="F384" s="93">
        <v>1500</v>
      </c>
      <c r="G384" s="31">
        <v>1</v>
      </c>
    </row>
    <row r="385" spans="1:7" x14ac:dyDescent="0.25">
      <c r="B385" s="92" t="s">
        <v>1681</v>
      </c>
      <c r="C385" s="92" t="s">
        <v>318</v>
      </c>
      <c r="D385" s="93">
        <v>8100</v>
      </c>
      <c r="E385" s="93">
        <v>0</v>
      </c>
      <c r="F385" s="93">
        <v>8100</v>
      </c>
      <c r="G385" s="31">
        <v>1</v>
      </c>
    </row>
    <row r="386" spans="1:7" x14ac:dyDescent="0.25">
      <c r="A386" s="92" t="s">
        <v>3097</v>
      </c>
      <c r="B386" s="92" t="s">
        <v>3125</v>
      </c>
      <c r="C386" s="92" t="s">
        <v>3098</v>
      </c>
      <c r="D386" s="93">
        <v>455.52</v>
      </c>
      <c r="E386" s="93">
        <v>0</v>
      </c>
      <c r="F386" s="93">
        <v>455.52</v>
      </c>
      <c r="G386" s="31">
        <v>1</v>
      </c>
    </row>
    <row r="387" spans="1:7" x14ac:dyDescent="0.25">
      <c r="A387" s="92" t="s">
        <v>3230</v>
      </c>
      <c r="B387" s="92" t="s">
        <v>3133</v>
      </c>
      <c r="C387" s="92" t="s">
        <v>3103</v>
      </c>
      <c r="D387" s="93">
        <v>1072</v>
      </c>
      <c r="E387" s="93">
        <v>0</v>
      </c>
      <c r="F387" s="93">
        <v>1072</v>
      </c>
      <c r="G387" s="31">
        <v>1</v>
      </c>
    </row>
    <row r="388" spans="1:7" x14ac:dyDescent="0.25">
      <c r="A388" s="92" t="s">
        <v>3231</v>
      </c>
      <c r="B388" s="92" t="s">
        <v>2729</v>
      </c>
      <c r="C388" s="92" t="s">
        <v>1099</v>
      </c>
      <c r="D388" s="93">
        <v>0</v>
      </c>
      <c r="E388" s="93">
        <v>611.25</v>
      </c>
      <c r="F388" s="93">
        <v>611.25</v>
      </c>
      <c r="G388" s="31">
        <v>0</v>
      </c>
    </row>
    <row r="389" spans="1:7" x14ac:dyDescent="0.25">
      <c r="A389" s="92" t="s">
        <v>3251</v>
      </c>
      <c r="B389" s="92" t="s">
        <v>3280</v>
      </c>
      <c r="C389" s="92" t="s">
        <v>2267</v>
      </c>
      <c r="D389" s="93">
        <v>0</v>
      </c>
      <c r="E389" s="93">
        <v>2782.5</v>
      </c>
      <c r="F389" s="93">
        <v>2782.5</v>
      </c>
      <c r="G389" s="31">
        <v>0</v>
      </c>
    </row>
    <row r="390" spans="1:7" ht="17.25" x14ac:dyDescent="0.3">
      <c r="A390" s="232" t="s">
        <v>2193</v>
      </c>
      <c r="B390" s="232"/>
      <c r="C390" s="232"/>
      <c r="D390" s="231">
        <v>40797565.549999975</v>
      </c>
      <c r="E390" s="231">
        <v>6919563.5599999987</v>
      </c>
      <c r="F390" s="231">
        <v>47717129.10999997</v>
      </c>
      <c r="G390" s="315">
        <v>332.37691199930129</v>
      </c>
    </row>
  </sheetData>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L1861"/>
  <sheetViews>
    <sheetView showGridLines="0" workbookViewId="0">
      <pane xSplit="5" ySplit="1" topLeftCell="F2" activePane="bottomRight" state="frozen"/>
      <selection activeCell="B19" sqref="B19"/>
      <selection pane="topRight" activeCell="B19" sqref="B19"/>
      <selection pane="bottomLeft" activeCell="B19" sqref="B19"/>
      <selection pane="bottomRight" activeCell="G1" sqref="G1"/>
    </sheetView>
  </sheetViews>
  <sheetFormatPr defaultRowHeight="15" x14ac:dyDescent="0.25"/>
  <cols>
    <col min="1" max="1" width="11" customWidth="1"/>
    <col min="2" max="2" width="10.28515625" style="46" customWidth="1"/>
    <col min="3" max="3" width="13.28515625" bestFit="1" customWidth="1"/>
    <col min="4" max="4" width="28.7109375" style="33" bestFit="1" customWidth="1"/>
    <col min="5" max="5" width="35.85546875" bestFit="1" customWidth="1"/>
    <col min="6" max="6" width="20.28515625" style="42" bestFit="1" customWidth="1"/>
    <col min="7" max="7" width="22.85546875" style="42" bestFit="1" customWidth="1"/>
    <col min="8" max="8" width="19" style="18" bestFit="1" customWidth="1"/>
    <col min="9" max="9" width="19" style="40" bestFit="1" customWidth="1"/>
    <col min="10" max="10" width="16" style="151" customWidth="1"/>
    <col min="11" max="11" width="4.5703125" style="142" bestFit="1" customWidth="1"/>
    <col min="12" max="12" width="4.7109375" style="33" customWidth="1"/>
  </cols>
  <sheetData>
    <row r="1" spans="1:12" s="94" customFormat="1" ht="30" x14ac:dyDescent="0.25">
      <c r="A1" s="96" t="s">
        <v>2105</v>
      </c>
      <c r="B1" s="96" t="s">
        <v>1795</v>
      </c>
      <c r="C1" s="96" t="s">
        <v>2555</v>
      </c>
      <c r="D1" s="96" t="s">
        <v>478</v>
      </c>
      <c r="E1" s="96" t="s">
        <v>1561</v>
      </c>
      <c r="F1" s="96" t="s">
        <v>2101</v>
      </c>
      <c r="G1" s="96" t="s">
        <v>2102</v>
      </c>
      <c r="H1" s="96" t="s">
        <v>2103</v>
      </c>
      <c r="I1" s="141" t="s">
        <v>2104</v>
      </c>
      <c r="J1" s="96" t="s">
        <v>1650</v>
      </c>
      <c r="K1" s="319"/>
      <c r="L1" s="320"/>
    </row>
    <row r="2" spans="1:12" x14ac:dyDescent="0.25">
      <c r="A2" s="77" t="str">
        <f t="shared" ref="A2:A65" si="0">CONCATENATE(C2,"-",D2,"-",E2)</f>
        <v>Amar-21st Century-Advertisement</v>
      </c>
      <c r="B2" s="78">
        <v>0</v>
      </c>
      <c r="C2" s="79" t="s">
        <v>139</v>
      </c>
      <c r="D2" s="80" t="s">
        <v>4</v>
      </c>
      <c r="E2" s="77" t="s">
        <v>1569</v>
      </c>
      <c r="F2" s="81">
        <v>0</v>
      </c>
      <c r="G2" s="81">
        <v>0</v>
      </c>
      <c r="H2" s="82">
        <f ca="1">SUMIF(Measure_BB_Table[],Combined_header,Total_Exp._MeasureBB)</f>
        <v>0</v>
      </c>
      <c r="I2" s="82">
        <f ca="1">SUMIF(Measure_BB_Table[],Combined_header,Completed_MeasureBB)</f>
        <v>0</v>
      </c>
      <c r="J2" s="149" t="e">
        <f t="shared" ref="J2:J65" ca="1" si="1">Completed_Comparison/Total_Exp._Comparison</f>
        <v>#DIV/0!</v>
      </c>
    </row>
    <row r="3" spans="1:12" x14ac:dyDescent="0.25">
      <c r="A3" s="77" t="str">
        <f t="shared" si="0"/>
        <v>Amar-21st Century-Asbestos oversight/survey/abatement</v>
      </c>
      <c r="B3" s="78">
        <v>0</v>
      </c>
      <c r="C3" s="79" t="s">
        <v>139</v>
      </c>
      <c r="D3" s="80" t="s">
        <v>4</v>
      </c>
      <c r="E3" s="77" t="s">
        <v>1563</v>
      </c>
      <c r="F3" s="81">
        <v>0</v>
      </c>
      <c r="G3" s="81">
        <v>0</v>
      </c>
      <c r="H3" s="82">
        <f ca="1">SUMIF(Measure_BB_Table[],Combined_header,Total_Exp._MeasureBB)</f>
        <v>0</v>
      </c>
      <c r="I3" s="82">
        <f ca="1">SUMIF(Measure_BB_Table[],Combined_header,Completed_MeasureBB)</f>
        <v>0</v>
      </c>
      <c r="J3" s="149" t="e">
        <f t="shared" ca="1" si="1"/>
        <v>#DIV/0!</v>
      </c>
    </row>
    <row r="4" spans="1:12" x14ac:dyDescent="0.25">
      <c r="A4" s="77" t="str">
        <f t="shared" si="0"/>
        <v>Amar-21st Century-CM/PM Management</v>
      </c>
      <c r="B4" s="78">
        <v>0</v>
      </c>
      <c r="C4" s="79" t="s">
        <v>139</v>
      </c>
      <c r="D4" s="80" t="s">
        <v>4</v>
      </c>
      <c r="E4" s="77" t="s">
        <v>1565</v>
      </c>
      <c r="F4" s="81">
        <v>0</v>
      </c>
      <c r="G4" s="81">
        <v>0</v>
      </c>
      <c r="H4" s="82">
        <f ca="1">SUMIF(Measure_BB_Table[],Combined_header,Total_Exp._MeasureBB)</f>
        <v>0</v>
      </c>
      <c r="I4" s="82">
        <f ca="1">SUMIF(Measure_BB_Table[],Combined_header,Completed_MeasureBB)</f>
        <v>0</v>
      </c>
      <c r="J4" s="149" t="e">
        <f t="shared" ca="1" si="1"/>
        <v>#DIV/0!</v>
      </c>
    </row>
    <row r="5" spans="1:12" x14ac:dyDescent="0.25">
      <c r="A5" s="77" t="str">
        <f t="shared" si="0"/>
        <v>Amar-21st Century-Construction Contingency</v>
      </c>
      <c r="B5" s="78">
        <v>0</v>
      </c>
      <c r="C5" s="79" t="s">
        <v>139</v>
      </c>
      <c r="D5" s="83" t="s">
        <v>4</v>
      </c>
      <c r="E5" s="83" t="s">
        <v>1796</v>
      </c>
      <c r="F5" s="81">
        <v>0</v>
      </c>
      <c r="G5" s="81">
        <v>0</v>
      </c>
      <c r="H5" s="82">
        <f ca="1">SUMIF(Measure_BB_Table[],Combined_header,Total_Exp._MeasureBB)</f>
        <v>0</v>
      </c>
      <c r="I5" s="82">
        <f ca="1">SUMIF(Measure_BB_Table[],Combined_header,Completed_MeasureBB)</f>
        <v>0</v>
      </c>
      <c r="J5" s="149" t="e">
        <f t="shared" ca="1" si="1"/>
        <v>#DIV/0!</v>
      </c>
    </row>
    <row r="6" spans="1:12" x14ac:dyDescent="0.25">
      <c r="A6" s="77" t="str">
        <f t="shared" si="0"/>
        <v>Amar-21st Century-Contractor</v>
      </c>
      <c r="B6" s="78">
        <v>0</v>
      </c>
      <c r="C6" s="79" t="s">
        <v>139</v>
      </c>
      <c r="D6" s="80" t="s">
        <v>4</v>
      </c>
      <c r="E6" s="83" t="s">
        <v>318</v>
      </c>
      <c r="F6" s="81">
        <v>0</v>
      </c>
      <c r="G6" s="81">
        <v>0</v>
      </c>
      <c r="H6" s="82">
        <f ca="1">SUMIF(Measure_BB_Table[],Combined_header,Total_Exp._MeasureBB)</f>
        <v>0</v>
      </c>
      <c r="I6" s="82">
        <f ca="1">SUMIF(Measure_BB_Table[],Combined_header,Completed_MeasureBB)</f>
        <v>0</v>
      </c>
      <c r="J6" s="149" t="e">
        <f t="shared" ca="1" si="1"/>
        <v>#DIV/0!</v>
      </c>
    </row>
    <row r="7" spans="1:12" x14ac:dyDescent="0.25">
      <c r="A7" s="77" t="str">
        <f t="shared" si="0"/>
        <v>Amar-21st Century-Design</v>
      </c>
      <c r="B7" s="78">
        <v>0</v>
      </c>
      <c r="C7" s="79" t="s">
        <v>139</v>
      </c>
      <c r="D7" s="80" t="s">
        <v>4</v>
      </c>
      <c r="E7" s="83" t="s">
        <v>1571</v>
      </c>
      <c r="F7" s="81">
        <v>0</v>
      </c>
      <c r="G7" s="81">
        <v>0</v>
      </c>
      <c r="H7" s="82">
        <f ca="1">SUMIF(Measure_BB_Table[],Combined_header,Total_Exp._MeasureBB)</f>
        <v>0</v>
      </c>
      <c r="I7" s="82">
        <f ca="1">SUMIF(Measure_BB_Table[],Combined_header,Completed_MeasureBB)</f>
        <v>0</v>
      </c>
      <c r="J7" s="149" t="e">
        <f t="shared" ca="1" si="1"/>
        <v>#DIV/0!</v>
      </c>
    </row>
    <row r="8" spans="1:12" x14ac:dyDescent="0.25">
      <c r="A8" s="77" t="str">
        <f t="shared" si="0"/>
        <v>Amar-21st Century-DSA Fees</v>
      </c>
      <c r="B8" s="78">
        <v>0</v>
      </c>
      <c r="C8" s="79" t="s">
        <v>139</v>
      </c>
      <c r="D8" s="80" t="s">
        <v>4</v>
      </c>
      <c r="E8" s="83" t="s">
        <v>1655</v>
      </c>
      <c r="F8" s="81">
        <v>0</v>
      </c>
      <c r="G8" s="81">
        <v>0</v>
      </c>
      <c r="H8" s="82">
        <f ca="1">SUMIF(Measure_BB_Table[],Combined_header,Total_Exp._MeasureBB)</f>
        <v>0</v>
      </c>
      <c r="I8" s="82">
        <f ca="1">SUMIF(Measure_BB_Table[],Combined_header,Completed_MeasureBB)</f>
        <v>0</v>
      </c>
      <c r="J8" s="149" t="e">
        <f t="shared" ca="1" si="1"/>
        <v>#DIV/0!</v>
      </c>
    </row>
    <row r="9" spans="1:12" x14ac:dyDescent="0.25">
      <c r="A9" s="77" t="str">
        <f t="shared" si="0"/>
        <v>Amar-21st Century-DSA Inspection</v>
      </c>
      <c r="B9" s="78">
        <v>0</v>
      </c>
      <c r="C9" s="79" t="s">
        <v>139</v>
      </c>
      <c r="D9" s="80" t="s">
        <v>4</v>
      </c>
      <c r="E9" s="83" t="s">
        <v>1564</v>
      </c>
      <c r="F9" s="81">
        <v>0</v>
      </c>
      <c r="G9" s="81">
        <v>0</v>
      </c>
      <c r="H9" s="82">
        <f ca="1">SUMIF(Measure_BB_Table[],Combined_header,Total_Exp._MeasureBB)</f>
        <v>0</v>
      </c>
      <c r="I9" s="82">
        <f ca="1">SUMIF(Measure_BB_Table[],Combined_header,Completed_MeasureBB)</f>
        <v>0</v>
      </c>
      <c r="J9" s="149" t="e">
        <f t="shared" ca="1" si="1"/>
        <v>#DIV/0!</v>
      </c>
    </row>
    <row r="10" spans="1:12" x14ac:dyDescent="0.25">
      <c r="A10" s="77" t="str">
        <f t="shared" si="0"/>
        <v>Amar-21st Century-DSA Special Inspection</v>
      </c>
      <c r="B10" s="78">
        <v>0</v>
      </c>
      <c r="C10" s="79" t="s">
        <v>139</v>
      </c>
      <c r="D10" s="80" t="s">
        <v>4</v>
      </c>
      <c r="E10" s="83" t="s">
        <v>1572</v>
      </c>
      <c r="F10" s="81">
        <v>0</v>
      </c>
      <c r="G10" s="81">
        <v>0</v>
      </c>
      <c r="H10" s="82">
        <f ca="1">SUMIF(Measure_BB_Table[],Combined_header,Total_Exp._MeasureBB)</f>
        <v>0</v>
      </c>
      <c r="I10" s="82">
        <f ca="1">SUMIF(Measure_BB_Table[],Combined_header,Completed_MeasureBB)</f>
        <v>0</v>
      </c>
      <c r="J10" s="149" t="e">
        <f t="shared" ca="1" si="1"/>
        <v>#DIV/0!</v>
      </c>
    </row>
    <row r="11" spans="1:12" x14ac:dyDescent="0.25">
      <c r="A11" s="77" t="str">
        <f t="shared" si="0"/>
        <v>Amar-21st Century-Environ Consultant</v>
      </c>
      <c r="B11" s="78">
        <v>0</v>
      </c>
      <c r="C11" s="79" t="s">
        <v>139</v>
      </c>
      <c r="D11" s="80" t="s">
        <v>4</v>
      </c>
      <c r="E11" s="77" t="s">
        <v>1566</v>
      </c>
      <c r="F11" s="81">
        <v>0</v>
      </c>
      <c r="G11" s="81">
        <v>0</v>
      </c>
      <c r="H11" s="82">
        <f ca="1">SUMIF(Measure_BB_Table[],Combined_header,Total_Exp._MeasureBB)</f>
        <v>2600</v>
      </c>
      <c r="I11" s="82">
        <f ca="1">SUMIF(Measure_BB_Table[],Combined_header,Completed_MeasureBB)</f>
        <v>2600</v>
      </c>
      <c r="J11" s="149">
        <f t="shared" ca="1" si="1"/>
        <v>1</v>
      </c>
    </row>
    <row r="12" spans="1:12" x14ac:dyDescent="0.25">
      <c r="A12" s="77" t="str">
        <f t="shared" si="0"/>
        <v>Amar-21st Century-FF &amp; E</v>
      </c>
      <c r="B12" s="78">
        <v>0</v>
      </c>
      <c r="C12" s="79" t="s">
        <v>139</v>
      </c>
      <c r="D12" s="80" t="s">
        <v>4</v>
      </c>
      <c r="E12" s="77" t="s">
        <v>1656</v>
      </c>
      <c r="F12" s="81" t="s">
        <v>247</v>
      </c>
      <c r="G12" s="81" t="s">
        <v>2495</v>
      </c>
      <c r="H12" s="82">
        <f ca="1">SUMIF(Measure_BB_Table[],Combined_header,Total_Exp._MeasureBB)</f>
        <v>92679.97</v>
      </c>
      <c r="I12" s="82">
        <f ca="1">SUMIF(Measure_BB_Table[],Combined_header,Completed_MeasureBB)</f>
        <v>92679.97</v>
      </c>
      <c r="J12" s="149">
        <f t="shared" ca="1" si="1"/>
        <v>1</v>
      </c>
    </row>
    <row r="13" spans="1:12" x14ac:dyDescent="0.25">
      <c r="A13" s="77" t="str">
        <f t="shared" si="0"/>
        <v>Amar-21st Century-Legal Services</v>
      </c>
      <c r="B13" s="78">
        <v>0</v>
      </c>
      <c r="C13" s="79" t="s">
        <v>139</v>
      </c>
      <c r="D13" s="80" t="s">
        <v>4</v>
      </c>
      <c r="E13" s="77" t="s">
        <v>1797</v>
      </c>
      <c r="F13" s="81">
        <v>0</v>
      </c>
      <c r="G13" s="81">
        <v>0</v>
      </c>
      <c r="H13" s="82">
        <f ca="1">SUMIF(Measure_BB_Table[],Combined_header,Total_Exp._MeasureBB)</f>
        <v>0</v>
      </c>
      <c r="I13" s="82">
        <f ca="1">SUMIF(Measure_BB_Table[],Combined_header,Completed_MeasureBB)</f>
        <v>0</v>
      </c>
      <c r="J13" s="149" t="e">
        <f t="shared" ca="1" si="1"/>
        <v>#DIV/0!</v>
      </c>
    </row>
    <row r="14" spans="1:12" x14ac:dyDescent="0.25">
      <c r="A14" s="77" t="str">
        <f t="shared" si="0"/>
        <v>Amar-21st Century-Move classroom</v>
      </c>
      <c r="B14" s="78">
        <v>0</v>
      </c>
      <c r="C14" s="79" t="s">
        <v>139</v>
      </c>
      <c r="D14" s="80" t="s">
        <v>4</v>
      </c>
      <c r="E14" s="77" t="s">
        <v>1570</v>
      </c>
      <c r="F14" s="81">
        <v>0</v>
      </c>
      <c r="G14" s="81">
        <v>0</v>
      </c>
      <c r="H14" s="82">
        <f ca="1">SUMIF(Measure_BB_Table[],Combined_header,Total_Exp._MeasureBB)</f>
        <v>0</v>
      </c>
      <c r="I14" s="82">
        <f ca="1">SUMIF(Measure_BB_Table[],Combined_header,Completed_MeasureBB)</f>
        <v>0</v>
      </c>
      <c r="J14" s="149" t="e">
        <f t="shared" ca="1" si="1"/>
        <v>#DIV/0!</v>
      </c>
    </row>
    <row r="15" spans="1:12" x14ac:dyDescent="0.25">
      <c r="A15" s="77" t="str">
        <f t="shared" si="0"/>
        <v>Amar-21st Century-Move Management</v>
      </c>
      <c r="B15" s="78">
        <v>0</v>
      </c>
      <c r="C15" s="79" t="s">
        <v>139</v>
      </c>
      <c r="D15" s="80" t="s">
        <v>4</v>
      </c>
      <c r="E15" s="77" t="s">
        <v>1574</v>
      </c>
      <c r="F15" s="81">
        <v>0</v>
      </c>
      <c r="G15" s="81">
        <v>0</v>
      </c>
      <c r="H15" s="82">
        <f ca="1">SUMIF(Measure_BB_Table[],Combined_header,Total_Exp._MeasureBB)</f>
        <v>0</v>
      </c>
      <c r="I15" s="82">
        <f ca="1">SUMIF(Measure_BB_Table[],Combined_header,Completed_MeasureBB)</f>
        <v>0</v>
      </c>
      <c r="J15" s="149" t="e">
        <f t="shared" ca="1" si="1"/>
        <v>#DIV/0!</v>
      </c>
    </row>
    <row r="16" spans="1:12" x14ac:dyDescent="0.25">
      <c r="A16" s="77" t="str">
        <f t="shared" si="0"/>
        <v>Amar-21st Century-Reprographics</v>
      </c>
      <c r="B16" s="78">
        <v>0</v>
      </c>
      <c r="C16" s="79" t="s">
        <v>139</v>
      </c>
      <c r="D16" s="80" t="s">
        <v>4</v>
      </c>
      <c r="E16" s="77" t="s">
        <v>1568</v>
      </c>
      <c r="F16" s="81">
        <v>0</v>
      </c>
      <c r="G16" s="81">
        <v>0</v>
      </c>
      <c r="H16" s="82">
        <f ca="1">SUMIF(Measure_BB_Table[],Combined_header,Total_Exp._MeasureBB)</f>
        <v>0</v>
      </c>
      <c r="I16" s="82">
        <f ca="1">SUMIF(Measure_BB_Table[],Combined_header,Completed_MeasureBB)</f>
        <v>0</v>
      </c>
      <c r="J16" s="149" t="e">
        <f t="shared" ca="1" si="1"/>
        <v>#DIV/0!</v>
      </c>
    </row>
    <row r="17" spans="1:11" x14ac:dyDescent="0.25">
      <c r="A17" s="77" t="str">
        <f t="shared" si="0"/>
        <v>Amar-21st Century-Technology</v>
      </c>
      <c r="B17" s="78">
        <v>0</v>
      </c>
      <c r="C17" s="79" t="s">
        <v>139</v>
      </c>
      <c r="D17" s="80" t="s">
        <v>4</v>
      </c>
      <c r="E17" s="77" t="s">
        <v>1562</v>
      </c>
      <c r="F17" s="81" t="s">
        <v>247</v>
      </c>
      <c r="G17" s="81" t="s">
        <v>247</v>
      </c>
      <c r="H17" s="82">
        <f ca="1">SUMIF(Measure_BB_Table[],Combined_header,Total_Exp._MeasureBB)</f>
        <v>19593.919999999998</v>
      </c>
      <c r="I17" s="82">
        <f ca="1">SUMIF(Measure_BB_Table[],Combined_header,Completed_MeasureBB)</f>
        <v>19593.919999999998</v>
      </c>
      <c r="J17" s="149">
        <f t="shared" ca="1" si="1"/>
        <v>1</v>
      </c>
    </row>
    <row r="18" spans="1:11" x14ac:dyDescent="0.25">
      <c r="A18" s="77" t="str">
        <f t="shared" si="0"/>
        <v>Amar-Ceiling replacement-CM/PM Management</v>
      </c>
      <c r="B18" s="78">
        <v>0</v>
      </c>
      <c r="C18" s="79" t="s">
        <v>139</v>
      </c>
      <c r="D18" s="79" t="s">
        <v>441</v>
      </c>
      <c r="E18" s="77" t="s">
        <v>1565</v>
      </c>
      <c r="F18" s="81">
        <v>0</v>
      </c>
      <c r="G18" s="81">
        <v>0</v>
      </c>
      <c r="H18" s="82">
        <f ca="1">SUMIF(Measure_BB_Table[],Combined_header,Total_Exp._MeasureBB)</f>
        <v>0</v>
      </c>
      <c r="I18" s="82">
        <f ca="1">SUMIF(Measure_BB_Table[],Combined_header,Completed_MeasureBB)</f>
        <v>0</v>
      </c>
      <c r="J18" s="149" t="e">
        <f t="shared" ca="1" si="1"/>
        <v>#DIV/0!</v>
      </c>
      <c r="K18" s="9"/>
    </row>
    <row r="19" spans="1:11" x14ac:dyDescent="0.25">
      <c r="A19" s="77" t="str">
        <f t="shared" si="0"/>
        <v>Amar-Ceiling replacement-Contractor</v>
      </c>
      <c r="B19" s="78">
        <v>0</v>
      </c>
      <c r="C19" s="79" t="s">
        <v>139</v>
      </c>
      <c r="D19" s="79" t="s">
        <v>441</v>
      </c>
      <c r="E19" s="77" t="s">
        <v>318</v>
      </c>
      <c r="F19" s="81">
        <v>180685</v>
      </c>
      <c r="G19" s="81">
        <v>180685</v>
      </c>
      <c r="H19" s="82">
        <f ca="1">SUMIF(Measure_BB_Table[],Combined_header,Total_Exp._MeasureBB)</f>
        <v>180685</v>
      </c>
      <c r="I19" s="82">
        <f ca="1">SUMIF(Measure_BB_Table[],Combined_header,Completed_MeasureBB)</f>
        <v>17165.07</v>
      </c>
      <c r="J19" s="149">
        <f t="shared" ca="1" si="1"/>
        <v>9.4999972327531337E-2</v>
      </c>
      <c r="K19" s="9"/>
    </row>
    <row r="20" spans="1:11" x14ac:dyDescent="0.25">
      <c r="A20" s="77" t="str">
        <f t="shared" si="0"/>
        <v>Amar-Drinking fountain replacement-Advertisement</v>
      </c>
      <c r="B20" s="78">
        <v>0</v>
      </c>
      <c r="C20" s="79" t="s">
        <v>139</v>
      </c>
      <c r="D20" s="80" t="s">
        <v>1043</v>
      </c>
      <c r="E20" s="77" t="s">
        <v>1569</v>
      </c>
      <c r="F20" s="81">
        <v>0</v>
      </c>
      <c r="G20" s="81">
        <v>0</v>
      </c>
      <c r="H20" s="82">
        <f ca="1">SUMIF(Measure_BB_Table[],Combined_header,Total_Exp._MeasureBB)</f>
        <v>0</v>
      </c>
      <c r="I20" s="82">
        <f ca="1">SUMIF(Measure_BB_Table[],Combined_header,Completed_MeasureBB)</f>
        <v>0</v>
      </c>
      <c r="J20" s="149" t="e">
        <f t="shared" ca="1" si="1"/>
        <v>#DIV/0!</v>
      </c>
      <c r="K20" s="9"/>
    </row>
    <row r="21" spans="1:11" x14ac:dyDescent="0.25">
      <c r="A21" s="77" t="str">
        <f t="shared" si="0"/>
        <v>Amar-Drinking fountain replacement-Contractor</v>
      </c>
      <c r="B21" s="78">
        <v>0</v>
      </c>
      <c r="C21" s="79" t="s">
        <v>139</v>
      </c>
      <c r="D21" s="80" t="s">
        <v>1043</v>
      </c>
      <c r="E21" s="77" t="s">
        <v>318</v>
      </c>
      <c r="F21" s="81">
        <v>8200</v>
      </c>
      <c r="G21" s="81">
        <v>8200</v>
      </c>
      <c r="H21" s="82">
        <f ca="1">SUMIF(Measure_BB_Table[],Combined_header,Total_Exp._MeasureBB)</f>
        <v>8200</v>
      </c>
      <c r="I21" s="82">
        <f ca="1">SUMIF(Measure_BB_Table[],Combined_header,Completed_MeasureBB)</f>
        <v>8200</v>
      </c>
      <c r="J21" s="149">
        <f t="shared" ca="1" si="1"/>
        <v>1</v>
      </c>
      <c r="K21" s="9"/>
    </row>
    <row r="22" spans="1:11" x14ac:dyDescent="0.25">
      <c r="A22" s="77" t="str">
        <f t="shared" si="0"/>
        <v>Amar-Drinking fountain replacement-Design</v>
      </c>
      <c r="B22" s="78">
        <v>0</v>
      </c>
      <c r="C22" s="79" t="s">
        <v>139</v>
      </c>
      <c r="D22" s="80" t="s">
        <v>1043</v>
      </c>
      <c r="E22" s="77" t="s">
        <v>1571</v>
      </c>
      <c r="F22" s="81">
        <v>0</v>
      </c>
      <c r="G22" s="81">
        <v>0</v>
      </c>
      <c r="H22" s="82">
        <f ca="1">SUMIF(Measure_BB_Table[],Combined_header,Total_Exp._MeasureBB)</f>
        <v>0</v>
      </c>
      <c r="I22" s="82">
        <f ca="1">SUMIF(Measure_BB_Table[],Combined_header,Completed_MeasureBB)</f>
        <v>0</v>
      </c>
      <c r="J22" s="149" t="e">
        <f t="shared" ca="1" si="1"/>
        <v>#DIV/0!</v>
      </c>
      <c r="K22" s="9"/>
    </row>
    <row r="23" spans="1:11" x14ac:dyDescent="0.25">
      <c r="A23" s="77" t="str">
        <f t="shared" si="0"/>
        <v>Amar-Drinking fountain replacement-DSA Fees</v>
      </c>
      <c r="B23" s="78">
        <v>0</v>
      </c>
      <c r="C23" s="79" t="s">
        <v>139</v>
      </c>
      <c r="D23" s="80" t="s">
        <v>1043</v>
      </c>
      <c r="E23" s="77" t="s">
        <v>1655</v>
      </c>
      <c r="F23" s="81">
        <v>0</v>
      </c>
      <c r="G23" s="81">
        <v>0</v>
      </c>
      <c r="H23" s="82">
        <f ca="1">SUMIF(Measure_BB_Table[],Combined_header,Total_Exp._MeasureBB)</f>
        <v>0</v>
      </c>
      <c r="I23" s="82">
        <f ca="1">SUMIF(Measure_BB_Table[],Combined_header,Completed_MeasureBB)</f>
        <v>0</v>
      </c>
      <c r="J23" s="149" t="e">
        <f t="shared" ca="1" si="1"/>
        <v>#DIV/0!</v>
      </c>
      <c r="K23" s="9"/>
    </row>
    <row r="24" spans="1:11" x14ac:dyDescent="0.25">
      <c r="A24" s="77" t="str">
        <f t="shared" si="0"/>
        <v>Amar-Drinking fountain replacement-DSA Inspection</v>
      </c>
      <c r="B24" s="78">
        <v>0</v>
      </c>
      <c r="C24" s="79" t="s">
        <v>139</v>
      </c>
      <c r="D24" s="80" t="s">
        <v>1043</v>
      </c>
      <c r="E24" s="77" t="s">
        <v>1564</v>
      </c>
      <c r="F24" s="81">
        <v>0</v>
      </c>
      <c r="G24" s="81">
        <v>0</v>
      </c>
      <c r="H24" s="82">
        <f ca="1">SUMIF(Measure_BB_Table[],Combined_header,Total_Exp._MeasureBB)</f>
        <v>1200</v>
      </c>
      <c r="I24" s="82">
        <f ca="1">SUMIF(Measure_BB_Table[],Combined_header,Completed_MeasureBB)</f>
        <v>0</v>
      </c>
      <c r="J24" s="149">
        <f t="shared" ca="1" si="1"/>
        <v>0</v>
      </c>
      <c r="K24" s="9"/>
    </row>
    <row r="25" spans="1:11" x14ac:dyDescent="0.25">
      <c r="A25" s="77" t="str">
        <f t="shared" si="0"/>
        <v>Amar-Drinking fountain replacement-DSA Special Inspection</v>
      </c>
      <c r="B25" s="78">
        <v>0</v>
      </c>
      <c r="C25" s="79" t="s">
        <v>139</v>
      </c>
      <c r="D25" s="80" t="s">
        <v>1043</v>
      </c>
      <c r="E25" s="83" t="s">
        <v>1572</v>
      </c>
      <c r="F25" s="81">
        <v>0</v>
      </c>
      <c r="G25" s="81">
        <v>0</v>
      </c>
      <c r="H25" s="82">
        <f ca="1">SUMIF(Measure_BB_Table[],Combined_header,Total_Exp._MeasureBB)</f>
        <v>0</v>
      </c>
      <c r="I25" s="82">
        <f ca="1">SUMIF(Measure_BB_Table[],Combined_header,Completed_MeasureBB)</f>
        <v>0</v>
      </c>
      <c r="J25" s="149" t="e">
        <f t="shared" ca="1" si="1"/>
        <v>#DIV/0!</v>
      </c>
      <c r="K25" s="9"/>
    </row>
    <row r="26" spans="1:11" x14ac:dyDescent="0.25">
      <c r="A26" s="77" t="str">
        <f t="shared" si="0"/>
        <v>Amar-Drinking fountain replacement-Environ Consultant</v>
      </c>
      <c r="B26" s="78">
        <v>0</v>
      </c>
      <c r="C26" s="79" t="s">
        <v>139</v>
      </c>
      <c r="D26" s="80" t="s">
        <v>1043</v>
      </c>
      <c r="E26" s="77" t="s">
        <v>1566</v>
      </c>
      <c r="F26" s="81">
        <v>0</v>
      </c>
      <c r="G26" s="81">
        <v>0</v>
      </c>
      <c r="H26" s="82">
        <f ca="1">SUMIF(Measure_BB_Table[],Combined_header,Total_Exp._MeasureBB)</f>
        <v>0</v>
      </c>
      <c r="I26" s="82">
        <f ca="1">SUMIF(Measure_BB_Table[],Combined_header,Completed_MeasureBB)</f>
        <v>0</v>
      </c>
      <c r="J26" s="149" t="e">
        <f t="shared" ca="1" si="1"/>
        <v>#DIV/0!</v>
      </c>
      <c r="K26" s="9"/>
    </row>
    <row r="27" spans="1:11" x14ac:dyDescent="0.25">
      <c r="A27" s="77" t="str">
        <f t="shared" si="0"/>
        <v>Amar-Drinking fountain replacement-Reprographics</v>
      </c>
      <c r="B27" s="78">
        <v>0</v>
      </c>
      <c r="C27" s="79" t="s">
        <v>139</v>
      </c>
      <c r="D27" s="80" t="s">
        <v>1043</v>
      </c>
      <c r="E27" s="77" t="s">
        <v>1568</v>
      </c>
      <c r="F27" s="81">
        <v>0</v>
      </c>
      <c r="G27" s="81">
        <v>0</v>
      </c>
      <c r="H27" s="82">
        <f ca="1">SUMIF(Measure_BB_Table[],Combined_header,Total_Exp._MeasureBB)</f>
        <v>0</v>
      </c>
      <c r="I27" s="82">
        <f ca="1">SUMIF(Measure_BB_Table[],Combined_header,Completed_MeasureBB)</f>
        <v>0</v>
      </c>
      <c r="J27" s="149" t="e">
        <f t="shared" ca="1" si="1"/>
        <v>#DIV/0!</v>
      </c>
      <c r="K27" s="9"/>
    </row>
    <row r="28" spans="1:11" x14ac:dyDescent="0.25">
      <c r="A28" s="77" t="str">
        <f t="shared" si="0"/>
        <v>Amar-Fire Alarm-Advertisement</v>
      </c>
      <c r="B28" s="78">
        <v>0</v>
      </c>
      <c r="C28" s="79" t="s">
        <v>139</v>
      </c>
      <c r="D28" s="80" t="s">
        <v>316</v>
      </c>
      <c r="E28" s="77" t="s">
        <v>1569</v>
      </c>
      <c r="F28" s="81">
        <v>0</v>
      </c>
      <c r="G28" s="81">
        <v>0</v>
      </c>
      <c r="H28" s="82">
        <f ca="1">SUMIF(Measure_BB_Table[],Combined_header,Total_Exp._MeasureBB)</f>
        <v>0</v>
      </c>
      <c r="I28" s="82">
        <f ca="1">SUMIF(Measure_BB_Table[],Combined_header,Completed_MeasureBB)</f>
        <v>0</v>
      </c>
      <c r="J28" s="149" t="e">
        <f t="shared" ca="1" si="1"/>
        <v>#DIV/0!</v>
      </c>
      <c r="K28" s="9"/>
    </row>
    <row r="29" spans="1:11" x14ac:dyDescent="0.25">
      <c r="A29" s="77" t="str">
        <f t="shared" si="0"/>
        <v>Amar-Fire Alarm-Contractor</v>
      </c>
      <c r="B29" s="78">
        <v>0</v>
      </c>
      <c r="C29" s="79" t="s">
        <v>139</v>
      </c>
      <c r="D29" s="80" t="s">
        <v>316</v>
      </c>
      <c r="E29" s="77" t="s">
        <v>318</v>
      </c>
      <c r="F29" s="81">
        <v>0</v>
      </c>
      <c r="G29" s="81">
        <v>0</v>
      </c>
      <c r="H29" s="82">
        <f ca="1">SUMIF(Measure_BB_Table[],Combined_header,Total_Exp._MeasureBB)</f>
        <v>0</v>
      </c>
      <c r="I29" s="82">
        <f ca="1">SUMIF(Measure_BB_Table[],Combined_header,Completed_MeasureBB)</f>
        <v>0</v>
      </c>
      <c r="J29" s="149" t="e">
        <f t="shared" ca="1" si="1"/>
        <v>#DIV/0!</v>
      </c>
      <c r="K29" s="9"/>
    </row>
    <row r="30" spans="1:11" x14ac:dyDescent="0.25">
      <c r="A30" s="77" t="str">
        <f t="shared" si="0"/>
        <v>Amar-Fire Alarm-Design</v>
      </c>
      <c r="B30" s="78">
        <v>0</v>
      </c>
      <c r="C30" s="79" t="s">
        <v>139</v>
      </c>
      <c r="D30" s="80" t="s">
        <v>316</v>
      </c>
      <c r="E30" s="77" t="s">
        <v>1571</v>
      </c>
      <c r="F30" s="81">
        <v>0</v>
      </c>
      <c r="G30" s="81">
        <v>0</v>
      </c>
      <c r="H30" s="82">
        <f ca="1">SUMIF(Measure_BB_Table[],Combined_header,Total_Exp._MeasureBB)</f>
        <v>0</v>
      </c>
      <c r="I30" s="82">
        <f ca="1">SUMIF(Measure_BB_Table[],Combined_header,Completed_MeasureBB)</f>
        <v>0</v>
      </c>
      <c r="J30" s="149" t="e">
        <f t="shared" ca="1" si="1"/>
        <v>#DIV/0!</v>
      </c>
      <c r="K30" s="9"/>
    </row>
    <row r="31" spans="1:11" x14ac:dyDescent="0.25">
      <c r="A31" s="77" t="str">
        <f t="shared" si="0"/>
        <v>Amar-Fire Alarm-DSA Fees</v>
      </c>
      <c r="B31" s="78">
        <v>0</v>
      </c>
      <c r="C31" s="79" t="s">
        <v>139</v>
      </c>
      <c r="D31" s="80" t="s">
        <v>316</v>
      </c>
      <c r="E31" s="77" t="s">
        <v>1655</v>
      </c>
      <c r="F31" s="81">
        <v>0</v>
      </c>
      <c r="G31" s="81">
        <v>0</v>
      </c>
      <c r="H31" s="82">
        <f ca="1">SUMIF(Measure_BB_Table[],Combined_header,Total_Exp._MeasureBB)</f>
        <v>0</v>
      </c>
      <c r="I31" s="82">
        <f ca="1">SUMIF(Measure_BB_Table[],Combined_header,Completed_MeasureBB)</f>
        <v>0</v>
      </c>
      <c r="J31" s="149" t="e">
        <f t="shared" ca="1" si="1"/>
        <v>#DIV/0!</v>
      </c>
      <c r="K31" s="9"/>
    </row>
    <row r="32" spans="1:11" x14ac:dyDescent="0.25">
      <c r="A32" s="77" t="str">
        <f t="shared" si="0"/>
        <v>Amar-Fire Alarm-DSA Inspection</v>
      </c>
      <c r="B32" s="78">
        <v>0</v>
      </c>
      <c r="C32" s="79" t="s">
        <v>139</v>
      </c>
      <c r="D32" s="80" t="s">
        <v>316</v>
      </c>
      <c r="E32" s="77" t="s">
        <v>1564</v>
      </c>
      <c r="F32" s="81">
        <v>0</v>
      </c>
      <c r="G32" s="81">
        <v>0</v>
      </c>
      <c r="H32" s="82">
        <f ca="1">SUMIF(Measure_BB_Table[],Combined_header,Total_Exp._MeasureBB)</f>
        <v>0</v>
      </c>
      <c r="I32" s="82">
        <f ca="1">SUMIF(Measure_BB_Table[],Combined_header,Completed_MeasureBB)</f>
        <v>0</v>
      </c>
      <c r="J32" s="149" t="e">
        <f t="shared" ca="1" si="1"/>
        <v>#DIV/0!</v>
      </c>
      <c r="K32" s="9"/>
    </row>
    <row r="33" spans="1:11" x14ac:dyDescent="0.25">
      <c r="A33" s="77" t="str">
        <f t="shared" si="0"/>
        <v>Amar-Fire Alarm-Environ Consultant</v>
      </c>
      <c r="B33" s="78">
        <v>0</v>
      </c>
      <c r="C33" s="79" t="s">
        <v>139</v>
      </c>
      <c r="D33" s="80" t="s">
        <v>316</v>
      </c>
      <c r="E33" s="84" t="s">
        <v>1566</v>
      </c>
      <c r="F33" s="81">
        <v>0</v>
      </c>
      <c r="G33" s="81">
        <v>0</v>
      </c>
      <c r="H33" s="82">
        <f ca="1">SUMIF(Measure_BB_Table[],Combined_header,Total_Exp._MeasureBB)</f>
        <v>0</v>
      </c>
      <c r="I33" s="82">
        <f ca="1">SUMIF(Measure_BB_Table[],Combined_header,Completed_MeasureBB)</f>
        <v>0</v>
      </c>
      <c r="J33" s="149" t="e">
        <f t="shared" ca="1" si="1"/>
        <v>#DIV/0!</v>
      </c>
      <c r="K33" s="9"/>
    </row>
    <row r="34" spans="1:11" x14ac:dyDescent="0.25">
      <c r="A34" s="77" t="str">
        <f t="shared" si="0"/>
        <v>Amar-Fire Alarm-Reprographics</v>
      </c>
      <c r="B34" s="78">
        <v>0</v>
      </c>
      <c r="C34" s="79" t="s">
        <v>139</v>
      </c>
      <c r="D34" s="80" t="s">
        <v>316</v>
      </c>
      <c r="E34" s="77" t="s">
        <v>1568</v>
      </c>
      <c r="F34" s="81">
        <v>0</v>
      </c>
      <c r="G34" s="81">
        <v>0</v>
      </c>
      <c r="H34" s="82">
        <f ca="1">SUMIF(Measure_BB_Table[],Combined_header,Total_Exp._MeasureBB)</f>
        <v>0</v>
      </c>
      <c r="I34" s="82">
        <f ca="1">SUMIF(Measure_BB_Table[],Combined_header,Completed_MeasureBB)</f>
        <v>0</v>
      </c>
      <c r="J34" s="149" t="e">
        <f t="shared" ca="1" si="1"/>
        <v>#DIV/0!</v>
      </c>
    </row>
    <row r="35" spans="1:11" x14ac:dyDescent="0.25">
      <c r="A35" s="77" t="str">
        <f t="shared" si="0"/>
        <v>Amar-Interim Housing-Advertisement</v>
      </c>
      <c r="B35" s="78">
        <v>0</v>
      </c>
      <c r="C35" s="79" t="s">
        <v>139</v>
      </c>
      <c r="D35" s="85" t="s">
        <v>238</v>
      </c>
      <c r="E35" s="77" t="s">
        <v>1569</v>
      </c>
      <c r="F35" s="81">
        <v>0</v>
      </c>
      <c r="G35" s="81">
        <v>0</v>
      </c>
      <c r="H35" s="82">
        <f ca="1">SUMIF(Measure_BB_Table[],Combined_header,Total_Exp._MeasureBB)</f>
        <v>0</v>
      </c>
      <c r="I35" s="82">
        <f ca="1">SUMIF(Measure_BB_Table[],Combined_header,Completed_MeasureBB)</f>
        <v>0</v>
      </c>
      <c r="J35" s="149" t="e">
        <f t="shared" ca="1" si="1"/>
        <v>#DIV/0!</v>
      </c>
    </row>
    <row r="36" spans="1:11" x14ac:dyDescent="0.25">
      <c r="A36" s="77" t="str">
        <f t="shared" si="0"/>
        <v>Amar-Interim Housing-Alarm</v>
      </c>
      <c r="B36" s="78">
        <v>0</v>
      </c>
      <c r="C36" s="79" t="s">
        <v>139</v>
      </c>
      <c r="D36" s="85" t="s">
        <v>238</v>
      </c>
      <c r="E36" s="83" t="s">
        <v>1575</v>
      </c>
      <c r="F36" s="81">
        <v>0</v>
      </c>
      <c r="G36" s="81">
        <v>0</v>
      </c>
      <c r="H36" s="82">
        <f ca="1">SUMIF(Measure_BB_Table[],Combined_header,Total_Exp._MeasureBB)</f>
        <v>0</v>
      </c>
      <c r="I36" s="82">
        <f ca="1">SUMIF(Measure_BB_Table[],Combined_header,Completed_MeasureBB)</f>
        <v>0</v>
      </c>
      <c r="J36" s="149" t="e">
        <f t="shared" ca="1" si="1"/>
        <v>#DIV/0!</v>
      </c>
    </row>
    <row r="37" spans="1:11" x14ac:dyDescent="0.25">
      <c r="A37" s="77" t="str">
        <f t="shared" si="0"/>
        <v>Amar-Interim Housing-CM/PM Management</v>
      </c>
      <c r="B37" s="78">
        <v>0</v>
      </c>
      <c r="C37" s="79" t="s">
        <v>139</v>
      </c>
      <c r="D37" s="85" t="s">
        <v>238</v>
      </c>
      <c r="E37" s="77" t="s">
        <v>1565</v>
      </c>
      <c r="F37" s="81">
        <v>0</v>
      </c>
      <c r="G37" s="81">
        <v>0</v>
      </c>
      <c r="H37" s="82">
        <f ca="1">SUMIF(Measure_BB_Table[],Combined_header,Total_Exp._MeasureBB)</f>
        <v>0</v>
      </c>
      <c r="I37" s="82">
        <f ca="1">SUMIF(Measure_BB_Table[],Combined_header,Completed_MeasureBB)</f>
        <v>0</v>
      </c>
      <c r="J37" s="149" t="e">
        <f t="shared" ca="1" si="1"/>
        <v>#DIV/0!</v>
      </c>
    </row>
    <row r="38" spans="1:11" x14ac:dyDescent="0.25">
      <c r="A38" s="77" t="str">
        <f t="shared" si="0"/>
        <v>Amar-Interim Housing-Construction Contingency</v>
      </c>
      <c r="B38" s="78">
        <v>0</v>
      </c>
      <c r="C38" s="79" t="s">
        <v>139</v>
      </c>
      <c r="D38" s="85" t="s">
        <v>238</v>
      </c>
      <c r="E38" s="83" t="s">
        <v>1796</v>
      </c>
      <c r="F38" s="81">
        <v>0</v>
      </c>
      <c r="G38" s="81">
        <v>0</v>
      </c>
      <c r="H38" s="82">
        <f ca="1">SUMIF(Measure_BB_Table[],Combined_header,Total_Exp._MeasureBB)</f>
        <v>0</v>
      </c>
      <c r="I38" s="82">
        <f ca="1">SUMIF(Measure_BB_Table[],Combined_header,Completed_MeasureBB)</f>
        <v>0</v>
      </c>
      <c r="J38" s="149" t="e">
        <f t="shared" ca="1" si="1"/>
        <v>#DIV/0!</v>
      </c>
    </row>
    <row r="39" spans="1:11" x14ac:dyDescent="0.25">
      <c r="A39" s="77" t="str">
        <f t="shared" si="0"/>
        <v>Amar-Interim Housing-Contractor</v>
      </c>
      <c r="B39" s="78">
        <v>0</v>
      </c>
      <c r="C39" s="79" t="s">
        <v>139</v>
      </c>
      <c r="D39" s="85" t="s">
        <v>238</v>
      </c>
      <c r="E39" s="83" t="s">
        <v>318</v>
      </c>
      <c r="F39" s="81">
        <v>0</v>
      </c>
      <c r="G39" s="81">
        <v>0</v>
      </c>
      <c r="H39" s="82">
        <f ca="1">SUMIF(Measure_BB_Table[],Combined_header,Total_Exp._MeasureBB)</f>
        <v>0</v>
      </c>
      <c r="I39" s="82">
        <f ca="1">SUMIF(Measure_BB_Table[],Combined_header,Completed_MeasureBB)</f>
        <v>0</v>
      </c>
      <c r="J39" s="149" t="e">
        <f t="shared" ca="1" si="1"/>
        <v>#DIV/0!</v>
      </c>
    </row>
    <row r="40" spans="1:11" x14ac:dyDescent="0.25">
      <c r="A40" s="77" t="str">
        <f t="shared" si="0"/>
        <v>Amar-Interim Housing-Design</v>
      </c>
      <c r="B40" s="78">
        <v>0</v>
      </c>
      <c r="C40" s="79" t="s">
        <v>139</v>
      </c>
      <c r="D40" s="85" t="s">
        <v>238</v>
      </c>
      <c r="E40" s="79" t="s">
        <v>1571</v>
      </c>
      <c r="F40" s="81">
        <v>0</v>
      </c>
      <c r="G40" s="81">
        <v>0</v>
      </c>
      <c r="H40" s="82">
        <f ca="1">SUMIF(Measure_BB_Table[],Combined_header,Total_Exp._MeasureBB)</f>
        <v>0</v>
      </c>
      <c r="I40" s="82">
        <f ca="1">SUMIF(Measure_BB_Table[],Combined_header,Completed_MeasureBB)</f>
        <v>0</v>
      </c>
      <c r="J40" s="149" t="e">
        <f t="shared" ca="1" si="1"/>
        <v>#DIV/0!</v>
      </c>
    </row>
    <row r="41" spans="1:11" x14ac:dyDescent="0.25">
      <c r="A41" s="77" t="str">
        <f t="shared" si="0"/>
        <v>Amar-Interim Housing-DSA Fees</v>
      </c>
      <c r="B41" s="78">
        <v>0</v>
      </c>
      <c r="C41" s="79" t="s">
        <v>139</v>
      </c>
      <c r="D41" s="85" t="s">
        <v>238</v>
      </c>
      <c r="E41" s="83" t="s">
        <v>1655</v>
      </c>
      <c r="F41" s="81">
        <v>0</v>
      </c>
      <c r="G41" s="81">
        <v>0</v>
      </c>
      <c r="H41" s="82">
        <f ca="1">SUMIF(Measure_BB_Table[],Combined_header,Total_Exp._MeasureBB)</f>
        <v>0</v>
      </c>
      <c r="I41" s="82">
        <f ca="1">SUMIF(Measure_BB_Table[],Combined_header,Completed_MeasureBB)</f>
        <v>0</v>
      </c>
      <c r="J41" s="149" t="e">
        <f t="shared" ca="1" si="1"/>
        <v>#DIV/0!</v>
      </c>
    </row>
    <row r="42" spans="1:11" x14ac:dyDescent="0.25">
      <c r="A42" s="77" t="str">
        <f t="shared" si="0"/>
        <v>Amar-Interim Housing-DSA Inspection</v>
      </c>
      <c r="B42" s="78">
        <v>0</v>
      </c>
      <c r="C42" s="79" t="s">
        <v>139</v>
      </c>
      <c r="D42" s="85" t="s">
        <v>238</v>
      </c>
      <c r="E42" s="83" t="s">
        <v>1564</v>
      </c>
      <c r="F42" s="81">
        <v>0</v>
      </c>
      <c r="G42" s="81">
        <v>0</v>
      </c>
      <c r="H42" s="82">
        <f ca="1">SUMIF(Measure_BB_Table[],Combined_header,Total_Exp._MeasureBB)</f>
        <v>0</v>
      </c>
      <c r="I42" s="82">
        <f ca="1">SUMIF(Measure_BB_Table[],Combined_header,Completed_MeasureBB)</f>
        <v>0</v>
      </c>
      <c r="J42" s="149" t="e">
        <f t="shared" ca="1" si="1"/>
        <v>#DIV/0!</v>
      </c>
    </row>
    <row r="43" spans="1:11" x14ac:dyDescent="0.25">
      <c r="A43" s="77" t="str">
        <f t="shared" si="0"/>
        <v>Amar-Interim Housing-DSA Special Inspection</v>
      </c>
      <c r="B43" s="78">
        <v>0</v>
      </c>
      <c r="C43" s="79" t="s">
        <v>139</v>
      </c>
      <c r="D43" s="85" t="s">
        <v>238</v>
      </c>
      <c r="E43" s="85" t="s">
        <v>1572</v>
      </c>
      <c r="F43" s="81">
        <v>0</v>
      </c>
      <c r="G43" s="81">
        <v>0</v>
      </c>
      <c r="H43" s="82">
        <f ca="1">SUMIF(Measure_BB_Table[],Combined_header,Total_Exp._MeasureBB)</f>
        <v>0</v>
      </c>
      <c r="I43" s="82">
        <f ca="1">SUMIF(Measure_BB_Table[],Combined_header,Completed_MeasureBB)</f>
        <v>0</v>
      </c>
      <c r="J43" s="149" t="e">
        <f t="shared" ca="1" si="1"/>
        <v>#DIV/0!</v>
      </c>
    </row>
    <row r="44" spans="1:11" x14ac:dyDescent="0.25">
      <c r="A44" s="77" t="str">
        <f t="shared" si="0"/>
        <v>Amar-Interim Housing-Environ Consultant</v>
      </c>
      <c r="B44" s="78">
        <v>0</v>
      </c>
      <c r="C44" s="79" t="s">
        <v>139</v>
      </c>
      <c r="D44" s="85" t="s">
        <v>238</v>
      </c>
      <c r="E44" s="77" t="s">
        <v>1566</v>
      </c>
      <c r="F44" s="81">
        <v>0</v>
      </c>
      <c r="G44" s="81">
        <v>0</v>
      </c>
      <c r="H44" s="82">
        <f ca="1">SUMIF(Measure_BB_Table[],Combined_header,Total_Exp._MeasureBB)</f>
        <v>0</v>
      </c>
      <c r="I44" s="82">
        <f ca="1">SUMIF(Measure_BB_Table[],Combined_header,Completed_MeasureBB)</f>
        <v>0</v>
      </c>
      <c r="J44" s="149" t="e">
        <f t="shared" ca="1" si="1"/>
        <v>#DIV/0!</v>
      </c>
    </row>
    <row r="45" spans="1:11" x14ac:dyDescent="0.25">
      <c r="A45" s="77" t="str">
        <f t="shared" si="0"/>
        <v>Amar-Interim Housing-FF &amp; E</v>
      </c>
      <c r="B45" s="78">
        <v>0</v>
      </c>
      <c r="C45" s="79" t="s">
        <v>139</v>
      </c>
      <c r="D45" s="85" t="s">
        <v>238</v>
      </c>
      <c r="E45" s="77" t="s">
        <v>1656</v>
      </c>
      <c r="F45" s="81">
        <v>0</v>
      </c>
      <c r="G45" s="81">
        <v>0</v>
      </c>
      <c r="H45" s="82">
        <f ca="1">SUMIF(Measure_BB_Table[],Combined_header,Total_Exp._MeasureBB)</f>
        <v>0</v>
      </c>
      <c r="I45" s="82">
        <f ca="1">SUMIF(Measure_BB_Table[],Combined_header,Completed_MeasureBB)</f>
        <v>0</v>
      </c>
      <c r="J45" s="149" t="e">
        <f t="shared" ca="1" si="1"/>
        <v>#DIV/0!</v>
      </c>
    </row>
    <row r="46" spans="1:11" x14ac:dyDescent="0.25">
      <c r="A46" s="77" t="str">
        <f t="shared" si="0"/>
        <v>Amar-Interim Housing-Legal Services</v>
      </c>
      <c r="B46" s="78">
        <v>0</v>
      </c>
      <c r="C46" s="79" t="s">
        <v>139</v>
      </c>
      <c r="D46" s="85" t="s">
        <v>238</v>
      </c>
      <c r="E46" s="77" t="s">
        <v>1797</v>
      </c>
      <c r="F46" s="81">
        <v>0</v>
      </c>
      <c r="G46" s="81">
        <v>0</v>
      </c>
      <c r="H46" s="82">
        <f ca="1">SUMIF(Measure_BB_Table[],Combined_header,Total_Exp._MeasureBB)</f>
        <v>0</v>
      </c>
      <c r="I46" s="82">
        <f ca="1">SUMIF(Measure_BB_Table[],Combined_header,Completed_MeasureBB)</f>
        <v>0</v>
      </c>
      <c r="J46" s="149" t="e">
        <f t="shared" ca="1" si="1"/>
        <v>#DIV/0!</v>
      </c>
    </row>
    <row r="47" spans="1:11" x14ac:dyDescent="0.25">
      <c r="A47" s="77" t="str">
        <f t="shared" si="0"/>
        <v>Amar-Interim Housing-Modular Buildings</v>
      </c>
      <c r="B47" s="78">
        <v>0</v>
      </c>
      <c r="C47" s="79" t="s">
        <v>139</v>
      </c>
      <c r="D47" s="85" t="s">
        <v>238</v>
      </c>
      <c r="E47" s="85" t="s">
        <v>1573</v>
      </c>
      <c r="F47" s="81">
        <v>0</v>
      </c>
      <c r="G47" s="81">
        <v>0</v>
      </c>
      <c r="H47" s="82">
        <f ca="1">SUMIF(Measure_BB_Table[],Combined_header,Total_Exp._MeasureBB)</f>
        <v>0</v>
      </c>
      <c r="I47" s="82">
        <f ca="1">SUMIF(Measure_BB_Table[],Combined_header,Completed_MeasureBB)</f>
        <v>0</v>
      </c>
      <c r="J47" s="149" t="e">
        <f t="shared" ca="1" si="1"/>
        <v>#DIV/0!</v>
      </c>
    </row>
    <row r="48" spans="1:11" x14ac:dyDescent="0.25">
      <c r="A48" s="77" t="str">
        <f t="shared" si="0"/>
        <v>Amar-Interim Housing-Move Management</v>
      </c>
      <c r="B48" s="78">
        <v>0</v>
      </c>
      <c r="C48" s="79" t="s">
        <v>139</v>
      </c>
      <c r="D48" s="85" t="s">
        <v>238</v>
      </c>
      <c r="E48" s="77" t="s">
        <v>1574</v>
      </c>
      <c r="F48" s="81">
        <v>0</v>
      </c>
      <c r="G48" s="81">
        <v>0</v>
      </c>
      <c r="H48" s="82">
        <f ca="1">SUMIF(Measure_BB_Table[],Combined_header,Total_Exp._MeasureBB)</f>
        <v>0</v>
      </c>
      <c r="I48" s="82">
        <f ca="1">SUMIF(Measure_BB_Table[],Combined_header,Completed_MeasureBB)</f>
        <v>0</v>
      </c>
      <c r="J48" s="149" t="e">
        <f t="shared" ca="1" si="1"/>
        <v>#DIV/0!</v>
      </c>
    </row>
    <row r="49" spans="1:10" x14ac:dyDescent="0.25">
      <c r="A49" s="77" t="str">
        <f t="shared" si="0"/>
        <v>Amar-Interim Housing-Reprographics</v>
      </c>
      <c r="B49" s="78">
        <v>0</v>
      </c>
      <c r="C49" s="79" t="s">
        <v>139</v>
      </c>
      <c r="D49" s="85" t="s">
        <v>238</v>
      </c>
      <c r="E49" s="77" t="s">
        <v>1568</v>
      </c>
      <c r="F49" s="81">
        <v>0</v>
      </c>
      <c r="G49" s="81">
        <v>0</v>
      </c>
      <c r="H49" s="82">
        <f ca="1">SUMIF(Measure_BB_Table[],Combined_header,Total_Exp._MeasureBB)</f>
        <v>0</v>
      </c>
      <c r="I49" s="82">
        <f ca="1">SUMIF(Measure_BB_Table[],Combined_header,Completed_MeasureBB)</f>
        <v>0</v>
      </c>
      <c r="J49" s="149" t="e">
        <f t="shared" ca="1" si="1"/>
        <v>#DIV/0!</v>
      </c>
    </row>
    <row r="50" spans="1:10" x14ac:dyDescent="0.25">
      <c r="A50" s="77" t="str">
        <f t="shared" si="0"/>
        <v>Amar-Interim Housing-Technology</v>
      </c>
      <c r="B50" s="78">
        <v>0</v>
      </c>
      <c r="C50" s="79" t="s">
        <v>139</v>
      </c>
      <c r="D50" s="85" t="s">
        <v>238</v>
      </c>
      <c r="E50" s="77" t="s">
        <v>1562</v>
      </c>
      <c r="F50" s="81">
        <v>0</v>
      </c>
      <c r="G50" s="81">
        <v>0</v>
      </c>
      <c r="H50" s="82">
        <f ca="1">SUMIF(Measure_BB_Table[],Combined_header,Total_Exp._MeasureBB)</f>
        <v>0</v>
      </c>
      <c r="I50" s="82">
        <f ca="1">SUMIF(Measure_BB_Table[],Combined_header,Completed_MeasureBB)</f>
        <v>0</v>
      </c>
      <c r="J50" s="149" t="e">
        <f t="shared" ca="1" si="1"/>
        <v>#DIV/0!</v>
      </c>
    </row>
    <row r="51" spans="1:10" x14ac:dyDescent="0.25">
      <c r="A51" s="77" t="str">
        <f t="shared" si="0"/>
        <v>Baldwin-21st Century-Advertisement</v>
      </c>
      <c r="B51" s="78">
        <v>3</v>
      </c>
      <c r="C51" s="85" t="s">
        <v>434</v>
      </c>
      <c r="D51" s="80" t="s">
        <v>4</v>
      </c>
      <c r="E51" s="77" t="s">
        <v>1569</v>
      </c>
      <c r="F51" s="81">
        <v>2001.44</v>
      </c>
      <c r="G51" s="81" t="s">
        <v>247</v>
      </c>
      <c r="H51" s="82">
        <f ca="1">SUMIF(Measure_BB_Table[],Combined_header,Total_Exp._MeasureBB)</f>
        <v>0</v>
      </c>
      <c r="I51" s="82">
        <f ca="1">SUMIF(Measure_BB_Table[],Combined_header,Completed_MeasureBB)</f>
        <v>0</v>
      </c>
      <c r="J51" s="149" t="e">
        <f t="shared" ca="1" si="1"/>
        <v>#DIV/0!</v>
      </c>
    </row>
    <row r="52" spans="1:10" x14ac:dyDescent="0.25">
      <c r="A52" s="77" t="str">
        <f t="shared" si="0"/>
        <v>Baldwin-21st Century-Asbestos oversight/survey/abatement</v>
      </c>
      <c r="B52" s="78">
        <v>3</v>
      </c>
      <c r="C52" s="85" t="s">
        <v>434</v>
      </c>
      <c r="D52" s="80" t="s">
        <v>4</v>
      </c>
      <c r="E52" s="77" t="s">
        <v>1563</v>
      </c>
      <c r="F52" s="81">
        <v>105000</v>
      </c>
      <c r="G52" s="81" t="s">
        <v>247</v>
      </c>
      <c r="H52" s="82">
        <f ca="1">SUMIF(Measure_BB_Table[],Combined_header,Total_Exp._MeasureBB)</f>
        <v>0</v>
      </c>
      <c r="I52" s="82">
        <f ca="1">SUMIF(Measure_BB_Table[],Combined_header,Completed_MeasureBB)</f>
        <v>0</v>
      </c>
      <c r="J52" s="149" t="e">
        <f t="shared" ca="1" si="1"/>
        <v>#DIV/0!</v>
      </c>
    </row>
    <row r="53" spans="1:10" x14ac:dyDescent="0.25">
      <c r="A53" s="77" t="str">
        <f t="shared" si="0"/>
        <v>Baldwin-21st Century-CM/PM Management</v>
      </c>
      <c r="B53" s="78">
        <v>3</v>
      </c>
      <c r="C53" s="85" t="s">
        <v>434</v>
      </c>
      <c r="D53" s="80" t="s">
        <v>4</v>
      </c>
      <c r="E53" s="77" t="s">
        <v>1565</v>
      </c>
      <c r="F53" s="81">
        <v>319939.40000000002</v>
      </c>
      <c r="G53" s="81" t="s">
        <v>247</v>
      </c>
      <c r="H53" s="82">
        <f ca="1">SUMIF(Measure_BB_Table[],Combined_header,Total_Exp._MeasureBB)</f>
        <v>300512</v>
      </c>
      <c r="I53" s="82">
        <f ca="1">SUMIF(Measure_BB_Table[],Combined_header,Completed_MeasureBB)</f>
        <v>8370</v>
      </c>
      <c r="J53" s="149">
        <f t="shared" ca="1" si="1"/>
        <v>2.7852465126184646E-2</v>
      </c>
    </row>
    <row r="54" spans="1:10" x14ac:dyDescent="0.25">
      <c r="A54" s="77" t="str">
        <f t="shared" si="0"/>
        <v>Baldwin-21st Century-Construction Contingency</v>
      </c>
      <c r="B54" s="78">
        <v>3</v>
      </c>
      <c r="C54" s="85" t="s">
        <v>434</v>
      </c>
      <c r="D54" s="80" t="s">
        <v>4</v>
      </c>
      <c r="E54" s="83" t="s">
        <v>1796</v>
      </c>
      <c r="F54" s="81">
        <v>311903.59999999998</v>
      </c>
      <c r="G54" s="81">
        <v>0</v>
      </c>
      <c r="H54" s="82">
        <f ca="1">SUMIF(Measure_BB_Table[],Combined_header,Total_Exp._MeasureBB)</f>
        <v>0</v>
      </c>
      <c r="I54" s="82">
        <f ca="1">SUMIF(Measure_BB_Table[],Combined_header,Completed_MeasureBB)</f>
        <v>0</v>
      </c>
      <c r="J54" s="149" t="e">
        <f t="shared" ca="1" si="1"/>
        <v>#DIV/0!</v>
      </c>
    </row>
    <row r="55" spans="1:10" x14ac:dyDescent="0.25">
      <c r="A55" s="77" t="str">
        <f t="shared" si="0"/>
        <v>Baldwin-21st Century-Contractor</v>
      </c>
      <c r="B55" s="78">
        <v>3</v>
      </c>
      <c r="C55" s="85" t="s">
        <v>434</v>
      </c>
      <c r="D55" s="80" t="s">
        <v>4</v>
      </c>
      <c r="E55" s="83" t="s">
        <v>318</v>
      </c>
      <c r="F55" s="81">
        <v>3327075.7</v>
      </c>
      <c r="G55" s="81" t="s">
        <v>247</v>
      </c>
      <c r="H55" s="82">
        <f ca="1">SUMIF(Measure_BB_Table[],Combined_header,Total_Exp._MeasureBB)</f>
        <v>56500</v>
      </c>
      <c r="I55" s="82">
        <f ca="1">SUMIF(Measure_BB_Table[],Combined_header,Completed_MeasureBB)</f>
        <v>56500</v>
      </c>
      <c r="J55" s="149">
        <f t="shared" ca="1" si="1"/>
        <v>1</v>
      </c>
    </row>
    <row r="56" spans="1:10" x14ac:dyDescent="0.25">
      <c r="A56" s="77" t="str">
        <f t="shared" si="0"/>
        <v>Baldwin-21st Century-Design</v>
      </c>
      <c r="B56" s="78">
        <v>3</v>
      </c>
      <c r="C56" s="85" t="s">
        <v>434</v>
      </c>
      <c r="D56" s="80" t="s">
        <v>4</v>
      </c>
      <c r="E56" s="83" t="s">
        <v>1571</v>
      </c>
      <c r="F56" s="81">
        <v>382092.83</v>
      </c>
      <c r="G56" s="81">
        <v>325287</v>
      </c>
      <c r="H56" s="82">
        <f ca="1">SUMIF(Measure_BB_Table[],Combined_header,Total_Exp._MeasureBB)</f>
        <v>337105</v>
      </c>
      <c r="I56" s="82">
        <f ca="1">SUMIF(Measure_BB_Table[],Combined_header,Completed_MeasureBB)</f>
        <v>63549.299999999996</v>
      </c>
      <c r="J56" s="149">
        <f t="shared" ca="1" si="1"/>
        <v>0.18851485442221266</v>
      </c>
    </row>
    <row r="57" spans="1:10" x14ac:dyDescent="0.25">
      <c r="A57" s="77" t="str">
        <f t="shared" si="0"/>
        <v>Baldwin-21st Century-DSA Fees</v>
      </c>
      <c r="B57" s="78">
        <v>3</v>
      </c>
      <c r="C57" s="85" t="s">
        <v>434</v>
      </c>
      <c r="D57" s="80" t="s">
        <v>4</v>
      </c>
      <c r="E57" s="83" t="s">
        <v>1655</v>
      </c>
      <c r="F57" s="81">
        <v>63682.14</v>
      </c>
      <c r="G57" s="81" t="s">
        <v>247</v>
      </c>
      <c r="H57" s="82">
        <f ca="1">SUMIF(Measure_BB_Table[],Combined_header,Total_Exp._MeasureBB)</f>
        <v>0</v>
      </c>
      <c r="I57" s="82">
        <f ca="1">SUMIF(Measure_BB_Table[],Combined_header,Completed_MeasureBB)</f>
        <v>0</v>
      </c>
      <c r="J57" s="149" t="e">
        <f t="shared" ca="1" si="1"/>
        <v>#DIV/0!</v>
      </c>
    </row>
    <row r="58" spans="1:10" x14ac:dyDescent="0.25">
      <c r="A58" s="77" t="str">
        <f t="shared" si="0"/>
        <v>Baldwin-21st Century-DSA Inspection</v>
      </c>
      <c r="B58" s="78">
        <v>3</v>
      </c>
      <c r="C58" s="85" t="s">
        <v>434</v>
      </c>
      <c r="D58" s="80" t="s">
        <v>4</v>
      </c>
      <c r="E58" s="83" t="s">
        <v>1564</v>
      </c>
      <c r="F58" s="81">
        <v>54584.69</v>
      </c>
      <c r="G58" s="81" t="s">
        <v>247</v>
      </c>
      <c r="H58" s="82">
        <f ca="1">SUMIF(Measure_BB_Table[],Combined_header,Total_Exp._MeasureBB)</f>
        <v>0</v>
      </c>
      <c r="I58" s="82">
        <f ca="1">SUMIF(Measure_BB_Table[],Combined_header,Completed_MeasureBB)</f>
        <v>0</v>
      </c>
      <c r="J58" s="149" t="e">
        <f t="shared" ca="1" si="1"/>
        <v>#DIV/0!</v>
      </c>
    </row>
    <row r="59" spans="1:10" x14ac:dyDescent="0.25">
      <c r="A59" s="77" t="str">
        <f t="shared" si="0"/>
        <v>Baldwin-21st Century-DSA Special Inspection</v>
      </c>
      <c r="B59" s="78">
        <v>3</v>
      </c>
      <c r="C59" s="85" t="s">
        <v>434</v>
      </c>
      <c r="D59" s="80" t="s">
        <v>4</v>
      </c>
      <c r="E59" s="83" t="s">
        <v>1572</v>
      </c>
      <c r="F59" s="81">
        <v>45487.24</v>
      </c>
      <c r="G59" s="81" t="s">
        <v>247</v>
      </c>
      <c r="H59" s="82">
        <f ca="1">SUMIF(Measure_BB_Table[],Combined_header,Total_Exp._MeasureBB)</f>
        <v>0</v>
      </c>
      <c r="I59" s="82">
        <f ca="1">SUMIF(Measure_BB_Table[],Combined_header,Completed_MeasureBB)</f>
        <v>0</v>
      </c>
      <c r="J59" s="149" t="e">
        <f t="shared" ca="1" si="1"/>
        <v>#DIV/0!</v>
      </c>
    </row>
    <row r="60" spans="1:10" x14ac:dyDescent="0.25">
      <c r="A60" s="77" t="str">
        <f t="shared" si="0"/>
        <v>Baldwin-21st Century-Environ Consultant</v>
      </c>
      <c r="B60" s="78">
        <v>3</v>
      </c>
      <c r="C60" s="85" t="s">
        <v>434</v>
      </c>
      <c r="D60" s="80" t="s">
        <v>4</v>
      </c>
      <c r="E60" s="77" t="s">
        <v>1566</v>
      </c>
      <c r="F60" s="81">
        <v>16011.51</v>
      </c>
      <c r="G60" s="81" t="s">
        <v>247</v>
      </c>
      <c r="H60" s="82">
        <f ca="1">SUMIF(Measure_BB_Table[],Combined_header,Total_Exp._MeasureBB)</f>
        <v>2600</v>
      </c>
      <c r="I60" s="82">
        <f ca="1">SUMIF(Measure_BB_Table[],Combined_header,Completed_MeasureBB)</f>
        <v>2600</v>
      </c>
      <c r="J60" s="149">
        <f t="shared" ca="1" si="1"/>
        <v>1</v>
      </c>
    </row>
    <row r="61" spans="1:10" x14ac:dyDescent="0.25">
      <c r="A61" s="77" t="str">
        <f t="shared" si="0"/>
        <v>Baldwin-21st Century-FF &amp; E</v>
      </c>
      <c r="B61" s="78">
        <v>3</v>
      </c>
      <c r="C61" s="85" t="s">
        <v>434</v>
      </c>
      <c r="D61" s="80" t="s">
        <v>4</v>
      </c>
      <c r="E61" s="77" t="s">
        <v>1656</v>
      </c>
      <c r="F61" s="81">
        <v>580000</v>
      </c>
      <c r="G61" s="81" t="s">
        <v>2495</v>
      </c>
      <c r="H61" s="82">
        <f ca="1">SUMIF(Measure_BB_Table[],Combined_header,Total_Exp._MeasureBB)</f>
        <v>43907.51</v>
      </c>
      <c r="I61" s="82">
        <f ca="1">SUMIF(Measure_BB_Table[],Combined_header,Completed_MeasureBB)</f>
        <v>43907.51</v>
      </c>
      <c r="J61" s="149">
        <f t="shared" ca="1" si="1"/>
        <v>1</v>
      </c>
    </row>
    <row r="62" spans="1:10" x14ac:dyDescent="0.25">
      <c r="A62" s="77" t="str">
        <f t="shared" si="0"/>
        <v>Baldwin-21st Century-Legal Services</v>
      </c>
      <c r="B62" s="78">
        <v>3</v>
      </c>
      <c r="C62" s="85" t="s">
        <v>434</v>
      </c>
      <c r="D62" s="80" t="s">
        <v>4</v>
      </c>
      <c r="E62" s="77" t="s">
        <v>1797</v>
      </c>
      <c r="F62" s="81">
        <v>0</v>
      </c>
      <c r="G62" s="81">
        <v>0</v>
      </c>
      <c r="H62" s="82">
        <f ca="1">SUMIF(Measure_BB_Table[],Combined_header,Total_Exp._MeasureBB)</f>
        <v>0</v>
      </c>
      <c r="I62" s="82">
        <f ca="1">SUMIF(Measure_BB_Table[],Combined_header,Completed_MeasureBB)</f>
        <v>0</v>
      </c>
      <c r="J62" s="149" t="e">
        <f t="shared" ca="1" si="1"/>
        <v>#DIV/0!</v>
      </c>
    </row>
    <row r="63" spans="1:10" x14ac:dyDescent="0.25">
      <c r="A63" s="77" t="str">
        <f t="shared" si="0"/>
        <v>Baldwin-21st Century-Move classroom</v>
      </c>
      <c r="B63" s="78">
        <v>3</v>
      </c>
      <c r="C63" s="85" t="s">
        <v>434</v>
      </c>
      <c r="D63" s="80" t="s">
        <v>4</v>
      </c>
      <c r="E63" s="77" t="s">
        <v>1570</v>
      </c>
      <c r="F63" s="81">
        <v>0</v>
      </c>
      <c r="G63" s="81">
        <v>0</v>
      </c>
      <c r="H63" s="82">
        <f ca="1">SUMIF(Measure_BB_Table[],Combined_header,Total_Exp._MeasureBB)</f>
        <v>0</v>
      </c>
      <c r="I63" s="82">
        <f ca="1">SUMIF(Measure_BB_Table[],Combined_header,Completed_MeasureBB)</f>
        <v>0</v>
      </c>
      <c r="J63" s="149" t="e">
        <f t="shared" ca="1" si="1"/>
        <v>#DIV/0!</v>
      </c>
    </row>
    <row r="64" spans="1:10" x14ac:dyDescent="0.25">
      <c r="A64" s="77" t="str">
        <f t="shared" si="0"/>
        <v>Baldwin-21st Century-Move Management</v>
      </c>
      <c r="B64" s="78">
        <v>3</v>
      </c>
      <c r="C64" s="85" t="s">
        <v>434</v>
      </c>
      <c r="D64" s="80" t="s">
        <v>4</v>
      </c>
      <c r="E64" s="77" t="s">
        <v>1574</v>
      </c>
      <c r="F64" s="81">
        <v>14555.92</v>
      </c>
      <c r="G64" s="81" t="s">
        <v>247</v>
      </c>
      <c r="H64" s="82">
        <f ca="1">SUMIF(Measure_BB_Table[],Combined_header,Total_Exp._MeasureBB)</f>
        <v>0</v>
      </c>
      <c r="I64" s="82">
        <f ca="1">SUMIF(Measure_BB_Table[],Combined_header,Completed_MeasureBB)</f>
        <v>0</v>
      </c>
      <c r="J64" s="149" t="e">
        <f t="shared" ca="1" si="1"/>
        <v>#DIV/0!</v>
      </c>
    </row>
    <row r="65" spans="1:11" x14ac:dyDescent="0.25">
      <c r="A65" s="77" t="str">
        <f t="shared" si="0"/>
        <v>Baldwin-21st Century-Reprographics</v>
      </c>
      <c r="B65" s="78">
        <v>3</v>
      </c>
      <c r="C65" s="85" t="s">
        <v>434</v>
      </c>
      <c r="D65" s="80" t="s">
        <v>4</v>
      </c>
      <c r="E65" s="77" t="s">
        <v>1568</v>
      </c>
      <c r="F65" s="81">
        <v>2001.44</v>
      </c>
      <c r="G65" s="81">
        <v>0</v>
      </c>
      <c r="H65" s="82">
        <f ca="1">SUMIF(Measure_BB_Table[],Combined_header,Total_Exp._MeasureBB)</f>
        <v>0</v>
      </c>
      <c r="I65" s="82">
        <f ca="1">SUMIF(Measure_BB_Table[],Combined_header,Completed_MeasureBB)</f>
        <v>0</v>
      </c>
      <c r="J65" s="149" t="e">
        <f t="shared" ca="1" si="1"/>
        <v>#DIV/0!</v>
      </c>
    </row>
    <row r="66" spans="1:11" x14ac:dyDescent="0.25">
      <c r="A66" s="77" t="str">
        <f t="shared" ref="A66:A129" si="2">CONCATENATE(C66,"-",D66,"-",E66)</f>
        <v>Baldwin-21st Century-Technology</v>
      </c>
      <c r="B66" s="78">
        <v>3</v>
      </c>
      <c r="C66" s="85" t="s">
        <v>434</v>
      </c>
      <c r="D66" s="80" t="s">
        <v>4</v>
      </c>
      <c r="E66" s="77" t="s">
        <v>1562</v>
      </c>
      <c r="F66" s="81">
        <v>580000</v>
      </c>
      <c r="G66" s="81" t="s">
        <v>2495</v>
      </c>
      <c r="H66" s="82">
        <f ca="1">SUMIF(Measure_BB_Table[],Combined_header,Total_Exp._MeasureBB)</f>
        <v>247447.45</v>
      </c>
      <c r="I66" s="82">
        <f ca="1">SUMIF(Measure_BB_Table[],Combined_header,Completed_MeasureBB)</f>
        <v>247447.45</v>
      </c>
      <c r="J66" s="149">
        <f t="shared" ref="J66:J129" ca="1" si="3">Completed_Comparison/Total_Exp._Comparison</f>
        <v>1</v>
      </c>
    </row>
    <row r="67" spans="1:11" x14ac:dyDescent="0.25">
      <c r="A67" s="77" t="str">
        <f t="shared" si="2"/>
        <v>Baldwin-Ceiling replacement-CM/PM Management</v>
      </c>
      <c r="B67" s="78">
        <v>3</v>
      </c>
      <c r="C67" s="85" t="s">
        <v>434</v>
      </c>
      <c r="D67" s="79" t="s">
        <v>441</v>
      </c>
      <c r="E67" s="77" t="s">
        <v>1565</v>
      </c>
      <c r="F67" s="81" t="s">
        <v>247</v>
      </c>
      <c r="G67" s="81">
        <v>0</v>
      </c>
      <c r="H67" s="82">
        <f ca="1">SUMIF(Measure_BB_Table[],Combined_header,Total_Exp._MeasureBB)</f>
        <v>0</v>
      </c>
      <c r="I67" s="82">
        <f ca="1">SUMIF(Measure_BB_Table[],Combined_header,Completed_MeasureBB)</f>
        <v>0</v>
      </c>
      <c r="J67" s="149" t="e">
        <f t="shared" ca="1" si="3"/>
        <v>#DIV/0!</v>
      </c>
      <c r="K67" s="9"/>
    </row>
    <row r="68" spans="1:11" x14ac:dyDescent="0.25">
      <c r="A68" s="77" t="str">
        <f t="shared" si="2"/>
        <v>Baldwin-Ceiling replacement-Contractor</v>
      </c>
      <c r="B68" s="78">
        <v>3</v>
      </c>
      <c r="C68" s="85" t="s">
        <v>434</v>
      </c>
      <c r="D68" s="79" t="s">
        <v>441</v>
      </c>
      <c r="E68" s="77" t="s">
        <v>318</v>
      </c>
      <c r="F68" s="81">
        <v>315644</v>
      </c>
      <c r="G68" s="81">
        <v>315644</v>
      </c>
      <c r="H68" s="82">
        <f ca="1">SUMIF(Measure_BB_Table[],Combined_header,Total_Exp._MeasureBB)</f>
        <v>315644</v>
      </c>
      <c r="I68" s="82">
        <f ca="1">SUMIF(Measure_BB_Table[],Combined_header,Completed_MeasureBB)</f>
        <v>299861.8</v>
      </c>
      <c r="J68" s="149">
        <f t="shared" ca="1" si="3"/>
        <v>0.95</v>
      </c>
      <c r="K68" s="9"/>
    </row>
    <row r="69" spans="1:11" x14ac:dyDescent="0.25">
      <c r="A69" s="77" t="str">
        <f t="shared" si="2"/>
        <v>Baldwin-Drinking fountain replacement-Advertisement</v>
      </c>
      <c r="B69" s="78">
        <v>3</v>
      </c>
      <c r="C69" s="85" t="s">
        <v>434</v>
      </c>
      <c r="D69" s="80" t="s">
        <v>1043</v>
      </c>
      <c r="E69" s="77" t="s">
        <v>1569</v>
      </c>
      <c r="F69" s="81">
        <v>0</v>
      </c>
      <c r="G69" s="81">
        <v>0</v>
      </c>
      <c r="H69" s="82">
        <f ca="1">SUMIF(Measure_BB_Table[],Combined_header,Total_Exp._MeasureBB)</f>
        <v>0</v>
      </c>
      <c r="I69" s="82">
        <f ca="1">SUMIF(Measure_BB_Table[],Combined_header,Completed_MeasureBB)</f>
        <v>0</v>
      </c>
      <c r="J69" s="149" t="e">
        <f t="shared" ca="1" si="3"/>
        <v>#DIV/0!</v>
      </c>
      <c r="K69" s="9"/>
    </row>
    <row r="70" spans="1:11" x14ac:dyDescent="0.25">
      <c r="A70" s="77" t="str">
        <f t="shared" si="2"/>
        <v>Baldwin-Drinking fountain replacement-Contractor</v>
      </c>
      <c r="B70" s="78">
        <v>3</v>
      </c>
      <c r="C70" s="85" t="s">
        <v>434</v>
      </c>
      <c r="D70" s="80" t="s">
        <v>1043</v>
      </c>
      <c r="E70" s="77" t="s">
        <v>318</v>
      </c>
      <c r="F70" s="81">
        <v>22500</v>
      </c>
      <c r="G70" s="81" t="s">
        <v>247</v>
      </c>
      <c r="H70" s="82">
        <f ca="1">SUMIF(Measure_BB_Table[],Combined_header,Total_Exp._MeasureBB)</f>
        <v>0</v>
      </c>
      <c r="I70" s="82">
        <f ca="1">SUMIF(Measure_BB_Table[],Combined_header,Completed_MeasureBB)</f>
        <v>0</v>
      </c>
      <c r="J70" s="149" t="e">
        <f t="shared" ca="1" si="3"/>
        <v>#DIV/0!</v>
      </c>
      <c r="K70" s="9"/>
    </row>
    <row r="71" spans="1:11" x14ac:dyDescent="0.25">
      <c r="A71" s="77" t="str">
        <f t="shared" si="2"/>
        <v>Baldwin-Drinking fountain replacement-Design</v>
      </c>
      <c r="B71" s="78">
        <v>3</v>
      </c>
      <c r="C71" s="85" t="s">
        <v>434</v>
      </c>
      <c r="D71" s="80" t="s">
        <v>1043</v>
      </c>
      <c r="E71" s="77" t="s">
        <v>1571</v>
      </c>
      <c r="F71" s="81">
        <v>0</v>
      </c>
      <c r="G71" s="81">
        <v>0</v>
      </c>
      <c r="H71" s="82">
        <f ca="1">SUMIF(Measure_BB_Table[],Combined_header,Total_Exp._MeasureBB)</f>
        <v>0</v>
      </c>
      <c r="I71" s="82">
        <f ca="1">SUMIF(Measure_BB_Table[],Combined_header,Completed_MeasureBB)</f>
        <v>0</v>
      </c>
      <c r="J71" s="149" t="e">
        <f t="shared" ca="1" si="3"/>
        <v>#DIV/0!</v>
      </c>
      <c r="K71" s="9"/>
    </row>
    <row r="72" spans="1:11" x14ac:dyDescent="0.25">
      <c r="A72" s="77" t="str">
        <f t="shared" si="2"/>
        <v>Baldwin-Drinking fountain replacement-DSA Fees</v>
      </c>
      <c r="B72" s="78">
        <v>3</v>
      </c>
      <c r="C72" s="85" t="s">
        <v>434</v>
      </c>
      <c r="D72" s="80" t="s">
        <v>1043</v>
      </c>
      <c r="E72" s="77" t="s">
        <v>1655</v>
      </c>
      <c r="F72" s="81">
        <v>0</v>
      </c>
      <c r="G72" s="81" t="s">
        <v>2495</v>
      </c>
      <c r="H72" s="82">
        <f ca="1">SUMIF(Measure_BB_Table[],Combined_header,Total_Exp._MeasureBB)</f>
        <v>1050</v>
      </c>
      <c r="I72" s="82">
        <f ca="1">SUMIF(Measure_BB_Table[],Combined_header,Completed_MeasureBB)</f>
        <v>1050</v>
      </c>
      <c r="J72" s="149">
        <f t="shared" ca="1" si="3"/>
        <v>1</v>
      </c>
      <c r="K72" s="9"/>
    </row>
    <row r="73" spans="1:11" x14ac:dyDescent="0.25">
      <c r="A73" s="77" t="str">
        <f t="shared" si="2"/>
        <v>Baldwin-Drinking fountain replacement-DSA Inspection</v>
      </c>
      <c r="B73" s="78">
        <v>3</v>
      </c>
      <c r="C73" s="85" t="s">
        <v>434</v>
      </c>
      <c r="D73" s="80" t="s">
        <v>1043</v>
      </c>
      <c r="E73" s="77" t="s">
        <v>1564</v>
      </c>
      <c r="F73" s="81">
        <v>0</v>
      </c>
      <c r="G73" s="81">
        <v>0</v>
      </c>
      <c r="H73" s="82">
        <f ca="1">SUMIF(Measure_BB_Table[],Combined_header,Total_Exp._MeasureBB)</f>
        <v>0</v>
      </c>
      <c r="I73" s="82">
        <f ca="1">SUMIF(Measure_BB_Table[],Combined_header,Completed_MeasureBB)</f>
        <v>0</v>
      </c>
      <c r="J73" s="149" t="e">
        <f t="shared" ca="1" si="3"/>
        <v>#DIV/0!</v>
      </c>
      <c r="K73" s="9"/>
    </row>
    <row r="74" spans="1:11" x14ac:dyDescent="0.25">
      <c r="A74" s="77" t="str">
        <f t="shared" si="2"/>
        <v>Baldwin-Drinking fountain replacement-DSA Special Inspection</v>
      </c>
      <c r="B74" s="78">
        <v>3</v>
      </c>
      <c r="C74" s="85" t="s">
        <v>434</v>
      </c>
      <c r="D74" s="80" t="s">
        <v>1043</v>
      </c>
      <c r="E74" s="83" t="s">
        <v>1572</v>
      </c>
      <c r="F74" s="81">
        <v>0</v>
      </c>
      <c r="G74" s="81">
        <v>0</v>
      </c>
      <c r="H74" s="82">
        <f ca="1">SUMIF(Measure_BB_Table[],Combined_header,Total_Exp._MeasureBB)</f>
        <v>0</v>
      </c>
      <c r="I74" s="82">
        <f ca="1">SUMIF(Measure_BB_Table[],Combined_header,Completed_MeasureBB)</f>
        <v>0</v>
      </c>
      <c r="J74" s="149" t="e">
        <f t="shared" ca="1" si="3"/>
        <v>#DIV/0!</v>
      </c>
      <c r="K74" s="9"/>
    </row>
    <row r="75" spans="1:11" x14ac:dyDescent="0.25">
      <c r="A75" s="77" t="str">
        <f t="shared" si="2"/>
        <v>Baldwin-Drinking fountain replacement-Environ Consultant</v>
      </c>
      <c r="B75" s="78">
        <v>3</v>
      </c>
      <c r="C75" s="85" t="s">
        <v>434</v>
      </c>
      <c r="D75" s="80" t="s">
        <v>1043</v>
      </c>
      <c r="E75" s="77" t="s">
        <v>1566</v>
      </c>
      <c r="F75" s="81">
        <v>0</v>
      </c>
      <c r="G75" s="81">
        <v>0</v>
      </c>
      <c r="H75" s="82">
        <f ca="1">SUMIF(Measure_BB_Table[],Combined_header,Total_Exp._MeasureBB)</f>
        <v>0</v>
      </c>
      <c r="I75" s="82">
        <f ca="1">SUMIF(Measure_BB_Table[],Combined_header,Completed_MeasureBB)</f>
        <v>0</v>
      </c>
      <c r="J75" s="149" t="e">
        <f t="shared" ca="1" si="3"/>
        <v>#DIV/0!</v>
      </c>
      <c r="K75" s="9"/>
    </row>
    <row r="76" spans="1:11" x14ac:dyDescent="0.25">
      <c r="A76" s="77" t="str">
        <f t="shared" si="2"/>
        <v>Baldwin-Drinking fountain replacement-Reprographics</v>
      </c>
      <c r="B76" s="78">
        <v>3</v>
      </c>
      <c r="C76" s="85" t="s">
        <v>434</v>
      </c>
      <c r="D76" s="80" t="s">
        <v>1043</v>
      </c>
      <c r="E76" s="77" t="s">
        <v>1568</v>
      </c>
      <c r="F76" s="81">
        <v>0</v>
      </c>
      <c r="G76" s="81">
        <v>0</v>
      </c>
      <c r="H76" s="82">
        <f ca="1">SUMIF(Measure_BB_Table[],Combined_header,Total_Exp._MeasureBB)</f>
        <v>0</v>
      </c>
      <c r="I76" s="82">
        <f ca="1">SUMIF(Measure_BB_Table[],Combined_header,Completed_MeasureBB)</f>
        <v>0</v>
      </c>
      <c r="J76" s="149" t="e">
        <f t="shared" ca="1" si="3"/>
        <v>#DIV/0!</v>
      </c>
      <c r="K76" s="9"/>
    </row>
    <row r="77" spans="1:11" x14ac:dyDescent="0.25">
      <c r="A77" s="77" t="str">
        <f t="shared" si="2"/>
        <v>Baldwin-Fire Alarm-Advertisement</v>
      </c>
      <c r="B77" s="78">
        <v>3</v>
      </c>
      <c r="C77" s="85" t="s">
        <v>434</v>
      </c>
      <c r="D77" s="80" t="s">
        <v>316</v>
      </c>
      <c r="E77" s="77" t="s">
        <v>1569</v>
      </c>
      <c r="F77" s="81">
        <v>0</v>
      </c>
      <c r="G77" s="81">
        <v>0</v>
      </c>
      <c r="H77" s="82">
        <f ca="1">SUMIF(Measure_BB_Table[],Combined_header,Total_Exp._MeasureBB)</f>
        <v>0</v>
      </c>
      <c r="I77" s="82">
        <f ca="1">SUMIF(Measure_BB_Table[],Combined_header,Completed_MeasureBB)</f>
        <v>0</v>
      </c>
      <c r="J77" s="149" t="e">
        <f t="shared" ca="1" si="3"/>
        <v>#DIV/0!</v>
      </c>
      <c r="K77" s="9"/>
    </row>
    <row r="78" spans="1:11" x14ac:dyDescent="0.25">
      <c r="A78" s="77" t="str">
        <f t="shared" si="2"/>
        <v>Baldwin-Fire Alarm-Contractor</v>
      </c>
      <c r="B78" s="78">
        <v>3</v>
      </c>
      <c r="C78" s="85" t="s">
        <v>434</v>
      </c>
      <c r="D78" s="80" t="s">
        <v>316</v>
      </c>
      <c r="E78" s="77" t="s">
        <v>318</v>
      </c>
      <c r="F78" s="81">
        <v>435000</v>
      </c>
      <c r="G78" s="81">
        <v>338939</v>
      </c>
      <c r="H78" s="82">
        <f ca="1">SUMIF(Measure_BB_Table[],Combined_header,Total_Exp._MeasureBB)</f>
        <v>0</v>
      </c>
      <c r="I78" s="82">
        <f ca="1">SUMIF(Measure_BB_Table[],Combined_header,Completed_MeasureBB)</f>
        <v>0</v>
      </c>
      <c r="J78" s="149" t="e">
        <f t="shared" ca="1" si="3"/>
        <v>#DIV/0!</v>
      </c>
      <c r="K78" s="9"/>
    </row>
    <row r="79" spans="1:11" x14ac:dyDescent="0.25">
      <c r="A79" s="77" t="str">
        <f t="shared" si="2"/>
        <v>Baldwin-Fire Alarm-Design</v>
      </c>
      <c r="B79" s="78">
        <v>3</v>
      </c>
      <c r="C79" s="85" t="s">
        <v>434</v>
      </c>
      <c r="D79" s="80" t="s">
        <v>316</v>
      </c>
      <c r="E79" s="77" t="s">
        <v>1571</v>
      </c>
      <c r="F79" s="81">
        <v>0</v>
      </c>
      <c r="G79" s="81" t="s">
        <v>2495</v>
      </c>
      <c r="H79" s="82">
        <f ca="1">SUMIF(Measure_BB_Table[],Combined_header,Total_Exp._MeasureBB)</f>
        <v>12125</v>
      </c>
      <c r="I79" s="82">
        <f ca="1">SUMIF(Measure_BB_Table[],Combined_header,Completed_MeasureBB)</f>
        <v>0</v>
      </c>
      <c r="J79" s="149">
        <f t="shared" ca="1" si="3"/>
        <v>0</v>
      </c>
      <c r="K79" s="9"/>
    </row>
    <row r="80" spans="1:11" x14ac:dyDescent="0.25">
      <c r="A80" s="77" t="str">
        <f t="shared" si="2"/>
        <v>Baldwin-Fire Alarm-DSA Fees</v>
      </c>
      <c r="B80" s="78">
        <v>3</v>
      </c>
      <c r="C80" s="85" t="s">
        <v>434</v>
      </c>
      <c r="D80" s="80" t="s">
        <v>316</v>
      </c>
      <c r="E80" s="77" t="s">
        <v>1655</v>
      </c>
      <c r="F80" s="81">
        <v>0</v>
      </c>
      <c r="G80" s="81" t="s">
        <v>2495</v>
      </c>
      <c r="H80" s="82">
        <f ca="1">SUMIF(Measure_BB_Table[],Combined_header,Total_Exp._MeasureBB)</f>
        <v>1020</v>
      </c>
      <c r="I80" s="82">
        <f ca="1">SUMIF(Measure_BB_Table[],Combined_header,Completed_MeasureBB)</f>
        <v>1020</v>
      </c>
      <c r="J80" s="149">
        <f t="shared" ca="1" si="3"/>
        <v>1</v>
      </c>
      <c r="K80" s="9"/>
    </row>
    <row r="81" spans="1:11" x14ac:dyDescent="0.25">
      <c r="A81" s="77" t="str">
        <f t="shared" si="2"/>
        <v>Baldwin-Fire Alarm-DSA Inspection</v>
      </c>
      <c r="B81" s="78">
        <v>3</v>
      </c>
      <c r="C81" s="85" t="s">
        <v>434</v>
      </c>
      <c r="D81" s="80" t="s">
        <v>316</v>
      </c>
      <c r="E81" s="77" t="s">
        <v>1564</v>
      </c>
      <c r="F81" s="81">
        <v>0</v>
      </c>
      <c r="G81" s="81">
        <v>0</v>
      </c>
      <c r="H81" s="82">
        <f ca="1">SUMIF(Measure_BB_Table[],Combined_header,Total_Exp._MeasureBB)</f>
        <v>0</v>
      </c>
      <c r="I81" s="82">
        <f ca="1">SUMIF(Measure_BB_Table[],Combined_header,Completed_MeasureBB)</f>
        <v>0</v>
      </c>
      <c r="J81" s="149" t="e">
        <f t="shared" ca="1" si="3"/>
        <v>#DIV/0!</v>
      </c>
      <c r="K81" s="9"/>
    </row>
    <row r="82" spans="1:11" x14ac:dyDescent="0.25">
      <c r="A82" s="77" t="str">
        <f t="shared" si="2"/>
        <v>Baldwin-Fire Alarm-Environ Consultant</v>
      </c>
      <c r="B82" s="78">
        <v>3</v>
      </c>
      <c r="C82" s="85" t="s">
        <v>434</v>
      </c>
      <c r="D82" s="80" t="s">
        <v>316</v>
      </c>
      <c r="E82" s="84" t="s">
        <v>1566</v>
      </c>
      <c r="F82" s="81">
        <v>0</v>
      </c>
      <c r="G82" s="81">
        <v>0</v>
      </c>
      <c r="H82" s="82">
        <f ca="1">SUMIF(Measure_BB_Table[],Combined_header,Total_Exp._MeasureBB)</f>
        <v>0</v>
      </c>
      <c r="I82" s="82">
        <f ca="1">SUMIF(Measure_BB_Table[],Combined_header,Completed_MeasureBB)</f>
        <v>0</v>
      </c>
      <c r="J82" s="149" t="e">
        <f t="shared" ca="1" si="3"/>
        <v>#DIV/0!</v>
      </c>
      <c r="K82" s="9"/>
    </row>
    <row r="83" spans="1:11" x14ac:dyDescent="0.25">
      <c r="A83" s="77" t="str">
        <f t="shared" si="2"/>
        <v>Baldwin-Fire Alarm-Reprographics</v>
      </c>
      <c r="B83" s="78">
        <v>3</v>
      </c>
      <c r="C83" s="85" t="s">
        <v>434</v>
      </c>
      <c r="D83" s="80" t="s">
        <v>316</v>
      </c>
      <c r="E83" s="77" t="s">
        <v>1568</v>
      </c>
      <c r="F83" s="81">
        <v>0</v>
      </c>
      <c r="G83" s="81">
        <v>0</v>
      </c>
      <c r="H83" s="82">
        <f ca="1">SUMIF(Measure_BB_Table[],Combined_header,Total_Exp._MeasureBB)</f>
        <v>0</v>
      </c>
      <c r="I83" s="82">
        <f ca="1">SUMIF(Measure_BB_Table[],Combined_header,Completed_MeasureBB)</f>
        <v>0</v>
      </c>
      <c r="J83" s="149" t="e">
        <f t="shared" ca="1" si="3"/>
        <v>#DIV/0!</v>
      </c>
    </row>
    <row r="84" spans="1:11" x14ac:dyDescent="0.25">
      <c r="A84" s="77" t="str">
        <f t="shared" si="2"/>
        <v>Baldwin-Interim Housing-Advertisement</v>
      </c>
      <c r="B84" s="78">
        <v>3</v>
      </c>
      <c r="C84" s="85" t="s">
        <v>434</v>
      </c>
      <c r="D84" s="85" t="s">
        <v>238</v>
      </c>
      <c r="E84" s="77" t="s">
        <v>1569</v>
      </c>
      <c r="F84" s="81">
        <v>400</v>
      </c>
      <c r="G84" s="81" t="s">
        <v>247</v>
      </c>
      <c r="H84" s="82">
        <f ca="1">SUMIF(Measure_BB_Table[],Combined_header,Total_Exp._MeasureBB)</f>
        <v>0</v>
      </c>
      <c r="I84" s="82">
        <f ca="1">SUMIF(Measure_BB_Table[],Combined_header,Completed_MeasureBB)</f>
        <v>0</v>
      </c>
      <c r="J84" s="149" t="e">
        <f t="shared" ca="1" si="3"/>
        <v>#DIV/0!</v>
      </c>
    </row>
    <row r="85" spans="1:11" x14ac:dyDescent="0.25">
      <c r="A85" s="77" t="str">
        <f t="shared" si="2"/>
        <v>Baldwin-Interim Housing-Alarm</v>
      </c>
      <c r="B85" s="78">
        <v>3</v>
      </c>
      <c r="C85" s="85" t="s">
        <v>434</v>
      </c>
      <c r="D85" s="85" t="s">
        <v>238</v>
      </c>
      <c r="E85" s="83" t="s">
        <v>1575</v>
      </c>
      <c r="F85" s="81">
        <v>0</v>
      </c>
      <c r="G85" s="81">
        <v>0</v>
      </c>
      <c r="H85" s="82">
        <f ca="1">SUMIF(Measure_BB_Table[],Combined_header,Total_Exp._MeasureBB)</f>
        <v>0</v>
      </c>
      <c r="I85" s="82">
        <f ca="1">SUMIF(Measure_BB_Table[],Combined_header,Completed_MeasureBB)</f>
        <v>0</v>
      </c>
      <c r="J85" s="149" t="e">
        <f t="shared" ca="1" si="3"/>
        <v>#DIV/0!</v>
      </c>
    </row>
    <row r="86" spans="1:11" x14ac:dyDescent="0.25">
      <c r="A86" s="77" t="str">
        <f t="shared" si="2"/>
        <v>Baldwin-Interim Housing-CM/PM Management</v>
      </c>
      <c r="B86" s="78">
        <v>3</v>
      </c>
      <c r="C86" s="85" t="s">
        <v>434</v>
      </c>
      <c r="D86" s="85" t="s">
        <v>238</v>
      </c>
      <c r="E86" s="77" t="s">
        <v>1565</v>
      </c>
      <c r="F86" s="81">
        <v>43850</v>
      </c>
      <c r="G86" s="81" t="s">
        <v>247</v>
      </c>
      <c r="H86" s="82">
        <f ca="1">SUMIF(Measure_BB_Table[],Combined_header,Total_Exp._MeasureBB)</f>
        <v>0</v>
      </c>
      <c r="I86" s="82">
        <f ca="1">SUMIF(Measure_BB_Table[],Combined_header,Completed_MeasureBB)</f>
        <v>0</v>
      </c>
      <c r="J86" s="149" t="e">
        <f t="shared" ca="1" si="3"/>
        <v>#DIV/0!</v>
      </c>
    </row>
    <row r="87" spans="1:11" x14ac:dyDescent="0.25">
      <c r="A87" s="77" t="str">
        <f t="shared" si="2"/>
        <v>Baldwin-Interim Housing-Construction Contingency</v>
      </c>
      <c r="B87" s="78">
        <v>3</v>
      </c>
      <c r="C87" s="85" t="s">
        <v>434</v>
      </c>
      <c r="D87" s="85" t="s">
        <v>238</v>
      </c>
      <c r="E87" s="83" t="s">
        <v>1796</v>
      </c>
      <c r="F87" s="81">
        <v>55000</v>
      </c>
      <c r="G87" s="81" t="s">
        <v>247</v>
      </c>
      <c r="H87" s="82">
        <f ca="1">SUMIF(Measure_BB_Table[],Combined_header,Total_Exp._MeasureBB)</f>
        <v>0</v>
      </c>
      <c r="I87" s="82">
        <f ca="1">SUMIF(Measure_BB_Table[],Combined_header,Completed_MeasureBB)</f>
        <v>0</v>
      </c>
      <c r="J87" s="149" t="e">
        <f t="shared" ca="1" si="3"/>
        <v>#DIV/0!</v>
      </c>
    </row>
    <row r="88" spans="1:11" x14ac:dyDescent="0.25">
      <c r="A88" s="77" t="str">
        <f t="shared" si="2"/>
        <v>Baldwin-Interim Housing-Contractor</v>
      </c>
      <c r="B88" s="78">
        <v>3</v>
      </c>
      <c r="C88" s="85" t="s">
        <v>434</v>
      </c>
      <c r="D88" s="85" t="s">
        <v>238</v>
      </c>
      <c r="E88" s="83" t="s">
        <v>318</v>
      </c>
      <c r="F88" s="81">
        <v>550000</v>
      </c>
      <c r="G88" s="81" t="s">
        <v>247</v>
      </c>
      <c r="H88" s="82">
        <f ca="1">SUMIF(Measure_BB_Table[],Combined_header,Total_Exp._MeasureBB)</f>
        <v>0</v>
      </c>
      <c r="I88" s="82">
        <f ca="1">SUMIF(Measure_BB_Table[],Combined_header,Completed_MeasureBB)</f>
        <v>0</v>
      </c>
      <c r="J88" s="149" t="e">
        <f t="shared" ca="1" si="3"/>
        <v>#DIV/0!</v>
      </c>
    </row>
    <row r="89" spans="1:11" x14ac:dyDescent="0.25">
      <c r="A89" s="77" t="str">
        <f t="shared" si="2"/>
        <v>Baldwin-Interim Housing-Design</v>
      </c>
      <c r="B89" s="78">
        <v>3</v>
      </c>
      <c r="C89" s="85" t="s">
        <v>434</v>
      </c>
      <c r="D89" s="85" t="s">
        <v>238</v>
      </c>
      <c r="E89" s="79" t="s">
        <v>1571</v>
      </c>
      <c r="F89" s="81">
        <v>80000</v>
      </c>
      <c r="G89" s="81" t="s">
        <v>247</v>
      </c>
      <c r="H89" s="82">
        <f ca="1">SUMIF(Measure_BB_Table[],Combined_header,Total_Exp._MeasureBB)</f>
        <v>79400</v>
      </c>
      <c r="I89" s="82">
        <f ca="1">SUMIF(Measure_BB_Table[],Combined_header,Completed_MeasureBB)</f>
        <v>0</v>
      </c>
      <c r="J89" s="149">
        <f t="shared" ca="1" si="3"/>
        <v>0</v>
      </c>
    </row>
    <row r="90" spans="1:11" x14ac:dyDescent="0.25">
      <c r="A90" s="77" t="str">
        <f t="shared" si="2"/>
        <v>Baldwin-Interim Housing-DSA Fees</v>
      </c>
      <c r="B90" s="78">
        <v>3</v>
      </c>
      <c r="C90" s="85" t="s">
        <v>434</v>
      </c>
      <c r="D90" s="85" t="s">
        <v>238</v>
      </c>
      <c r="E90" s="83" t="s">
        <v>1655</v>
      </c>
      <c r="F90" s="81">
        <v>14000</v>
      </c>
      <c r="G90" s="81" t="s">
        <v>247</v>
      </c>
      <c r="H90" s="82">
        <f ca="1">SUMIF(Measure_BB_Table[],Combined_header,Total_Exp._MeasureBB)</f>
        <v>0</v>
      </c>
      <c r="I90" s="82">
        <f ca="1">SUMIF(Measure_BB_Table[],Combined_header,Completed_MeasureBB)</f>
        <v>0</v>
      </c>
      <c r="J90" s="149" t="e">
        <f t="shared" ca="1" si="3"/>
        <v>#DIV/0!</v>
      </c>
    </row>
    <row r="91" spans="1:11" x14ac:dyDescent="0.25">
      <c r="A91" s="77" t="str">
        <f t="shared" si="2"/>
        <v>Baldwin-Interim Housing-DSA Inspection</v>
      </c>
      <c r="B91" s="78">
        <v>3</v>
      </c>
      <c r="C91" s="85" t="s">
        <v>434</v>
      </c>
      <c r="D91" s="85" t="s">
        <v>238</v>
      </c>
      <c r="E91" s="83" t="s">
        <v>1564</v>
      </c>
      <c r="F91" s="81">
        <v>12000</v>
      </c>
      <c r="G91" s="81" t="s">
        <v>247</v>
      </c>
      <c r="H91" s="82">
        <f ca="1">SUMIF(Measure_BB_Table[],Combined_header,Total_Exp._MeasureBB)</f>
        <v>0</v>
      </c>
      <c r="I91" s="82">
        <f ca="1">SUMIF(Measure_BB_Table[],Combined_header,Completed_MeasureBB)</f>
        <v>0</v>
      </c>
      <c r="J91" s="149" t="e">
        <f t="shared" ca="1" si="3"/>
        <v>#DIV/0!</v>
      </c>
    </row>
    <row r="92" spans="1:11" x14ac:dyDescent="0.25">
      <c r="A92" s="77" t="str">
        <f t="shared" si="2"/>
        <v>Baldwin-Interim Housing-DSA Special Inspection</v>
      </c>
      <c r="B92" s="78">
        <v>3</v>
      </c>
      <c r="C92" s="85" t="s">
        <v>434</v>
      </c>
      <c r="D92" s="85" t="s">
        <v>238</v>
      </c>
      <c r="E92" s="85" t="s">
        <v>1572</v>
      </c>
      <c r="F92" s="81">
        <v>12000</v>
      </c>
      <c r="G92" s="81" t="s">
        <v>247</v>
      </c>
      <c r="H92" s="82">
        <f ca="1">SUMIF(Measure_BB_Table[],Combined_header,Total_Exp._MeasureBB)</f>
        <v>0</v>
      </c>
      <c r="I92" s="82">
        <f ca="1">SUMIF(Measure_BB_Table[],Combined_header,Completed_MeasureBB)</f>
        <v>0</v>
      </c>
      <c r="J92" s="149" t="e">
        <f t="shared" ca="1" si="3"/>
        <v>#DIV/0!</v>
      </c>
    </row>
    <row r="93" spans="1:11" x14ac:dyDescent="0.25">
      <c r="A93" s="77" t="str">
        <f t="shared" si="2"/>
        <v>Baldwin-Interim Housing-Environ Consultant</v>
      </c>
      <c r="B93" s="78">
        <v>3</v>
      </c>
      <c r="C93" s="85" t="s">
        <v>434</v>
      </c>
      <c r="D93" s="85" t="s">
        <v>238</v>
      </c>
      <c r="E93" s="77" t="s">
        <v>1566</v>
      </c>
      <c r="F93" s="81" t="s">
        <v>247</v>
      </c>
      <c r="G93" s="81" t="s">
        <v>247</v>
      </c>
      <c r="H93" s="82">
        <f ca="1">SUMIF(Measure_BB_Table[],Combined_header,Total_Exp._MeasureBB)</f>
        <v>0</v>
      </c>
      <c r="I93" s="82">
        <f ca="1">SUMIF(Measure_BB_Table[],Combined_header,Completed_MeasureBB)</f>
        <v>0</v>
      </c>
      <c r="J93" s="149" t="e">
        <f t="shared" ca="1" si="3"/>
        <v>#DIV/0!</v>
      </c>
    </row>
    <row r="94" spans="1:11" x14ac:dyDescent="0.25">
      <c r="A94" s="77" t="str">
        <f t="shared" si="2"/>
        <v>Baldwin-Interim Housing-FF &amp; E</v>
      </c>
      <c r="B94" s="78">
        <v>3</v>
      </c>
      <c r="C94" s="85" t="s">
        <v>434</v>
      </c>
      <c r="D94" s="85" t="s">
        <v>238</v>
      </c>
      <c r="E94" s="77" t="s">
        <v>1656</v>
      </c>
      <c r="F94" s="81">
        <v>0</v>
      </c>
      <c r="G94" s="81">
        <v>0</v>
      </c>
      <c r="H94" s="82">
        <f ca="1">SUMIF(Measure_BB_Table[],Combined_header,Total_Exp._MeasureBB)</f>
        <v>0</v>
      </c>
      <c r="I94" s="82">
        <f ca="1">SUMIF(Measure_BB_Table[],Combined_header,Completed_MeasureBB)</f>
        <v>0</v>
      </c>
      <c r="J94" s="149" t="e">
        <f t="shared" ca="1" si="3"/>
        <v>#DIV/0!</v>
      </c>
    </row>
    <row r="95" spans="1:11" x14ac:dyDescent="0.25">
      <c r="A95" s="77" t="str">
        <f t="shared" si="2"/>
        <v>Baldwin-Interim Housing-Legal Services</v>
      </c>
      <c r="B95" s="78">
        <v>3</v>
      </c>
      <c r="C95" s="85" t="s">
        <v>434</v>
      </c>
      <c r="D95" s="85" t="s">
        <v>238</v>
      </c>
      <c r="E95" s="77" t="s">
        <v>1797</v>
      </c>
      <c r="F95" s="81">
        <v>0</v>
      </c>
      <c r="G95" s="81">
        <v>0</v>
      </c>
      <c r="H95" s="82">
        <f ca="1">SUMIF(Measure_BB_Table[],Combined_header,Total_Exp._MeasureBB)</f>
        <v>0</v>
      </c>
      <c r="I95" s="82">
        <f ca="1">SUMIF(Measure_BB_Table[],Combined_header,Completed_MeasureBB)</f>
        <v>0</v>
      </c>
      <c r="J95" s="149" t="e">
        <f t="shared" ca="1" si="3"/>
        <v>#DIV/0!</v>
      </c>
    </row>
    <row r="96" spans="1:11" x14ac:dyDescent="0.25">
      <c r="A96" s="77" t="str">
        <f t="shared" si="2"/>
        <v>Baldwin-Interim Housing-Modular Buildings</v>
      </c>
      <c r="B96" s="78">
        <v>3</v>
      </c>
      <c r="C96" s="85" t="s">
        <v>434</v>
      </c>
      <c r="D96" s="85" t="s">
        <v>238</v>
      </c>
      <c r="E96" s="85" t="s">
        <v>1573</v>
      </c>
      <c r="F96" s="81">
        <v>150000</v>
      </c>
      <c r="G96" s="81" t="s">
        <v>247</v>
      </c>
      <c r="H96" s="82">
        <f ca="1">SUMIF(Measure_BB_Table[],Combined_header,Total_Exp._MeasureBB)</f>
        <v>0</v>
      </c>
      <c r="I96" s="82">
        <f ca="1">SUMIF(Measure_BB_Table[],Combined_header,Completed_MeasureBB)</f>
        <v>0</v>
      </c>
      <c r="J96" s="149" t="e">
        <f t="shared" ca="1" si="3"/>
        <v>#DIV/0!</v>
      </c>
    </row>
    <row r="97" spans="1:10" x14ac:dyDescent="0.25">
      <c r="A97" s="77" t="str">
        <f t="shared" si="2"/>
        <v>Baldwin-Interim Housing-Move Management</v>
      </c>
      <c r="B97" s="78">
        <v>3</v>
      </c>
      <c r="C97" s="85" t="s">
        <v>434</v>
      </c>
      <c r="D97" s="85" t="s">
        <v>238</v>
      </c>
      <c r="E97" s="77" t="s">
        <v>1574</v>
      </c>
      <c r="F97" s="81" t="s">
        <v>247</v>
      </c>
      <c r="G97" s="81" t="s">
        <v>247</v>
      </c>
      <c r="H97" s="82">
        <f ca="1">SUMIF(Measure_BB_Table[],Combined_header,Total_Exp._MeasureBB)</f>
        <v>0</v>
      </c>
      <c r="I97" s="82">
        <f ca="1">SUMIF(Measure_BB_Table[],Combined_header,Completed_MeasureBB)</f>
        <v>0</v>
      </c>
      <c r="J97" s="149" t="e">
        <f t="shared" ca="1" si="3"/>
        <v>#DIV/0!</v>
      </c>
    </row>
    <row r="98" spans="1:10" x14ac:dyDescent="0.25">
      <c r="A98" s="77" t="str">
        <f t="shared" si="2"/>
        <v>Baldwin-Interim Housing-Reprographics</v>
      </c>
      <c r="B98" s="78">
        <v>3</v>
      </c>
      <c r="C98" s="85" t="s">
        <v>434</v>
      </c>
      <c r="D98" s="85" t="s">
        <v>238</v>
      </c>
      <c r="E98" s="77" t="s">
        <v>1568</v>
      </c>
      <c r="F98" s="81">
        <v>400</v>
      </c>
      <c r="G98" s="81" t="s">
        <v>247</v>
      </c>
      <c r="H98" s="82">
        <f ca="1">SUMIF(Measure_BB_Table[],Combined_header,Total_Exp._MeasureBB)</f>
        <v>0</v>
      </c>
      <c r="I98" s="82">
        <f ca="1">SUMIF(Measure_BB_Table[],Combined_header,Completed_MeasureBB)</f>
        <v>0</v>
      </c>
      <c r="J98" s="149" t="e">
        <f t="shared" ca="1" si="3"/>
        <v>#DIV/0!</v>
      </c>
    </row>
    <row r="99" spans="1:10" x14ac:dyDescent="0.25">
      <c r="A99" s="77" t="str">
        <f t="shared" si="2"/>
        <v>Baldwin-Interim Housing-Technology</v>
      </c>
      <c r="B99" s="78">
        <v>3</v>
      </c>
      <c r="C99" s="85" t="s">
        <v>434</v>
      </c>
      <c r="D99" s="85" t="s">
        <v>238</v>
      </c>
      <c r="E99" s="77" t="s">
        <v>1562</v>
      </c>
      <c r="F99" s="81">
        <v>0</v>
      </c>
      <c r="G99" s="81">
        <v>0</v>
      </c>
      <c r="H99" s="82">
        <f ca="1">SUMIF(Measure_BB_Table[],Combined_header,Total_Exp._MeasureBB)</f>
        <v>0</v>
      </c>
      <c r="I99" s="82">
        <f ca="1">SUMIF(Measure_BB_Table[],Combined_header,Completed_MeasureBB)</f>
        <v>0</v>
      </c>
      <c r="J99" s="149" t="e">
        <f t="shared" ca="1" si="3"/>
        <v>#DIV/0!</v>
      </c>
    </row>
    <row r="100" spans="1:10" x14ac:dyDescent="0.25">
      <c r="A100" s="77" t="str">
        <f t="shared" si="2"/>
        <v>Bixby-21st Century-Advertisement</v>
      </c>
      <c r="B100" s="78">
        <v>6</v>
      </c>
      <c r="C100" s="85" t="s">
        <v>445</v>
      </c>
      <c r="D100" s="80" t="s">
        <v>4</v>
      </c>
      <c r="E100" s="77" t="s">
        <v>1569</v>
      </c>
      <c r="F100" s="81">
        <v>1477.85</v>
      </c>
      <c r="G100" s="81" t="s">
        <v>247</v>
      </c>
      <c r="H100" s="82">
        <f ca="1">SUMIF(Measure_BB_Table[],Combined_header,Total_Exp._MeasureBB)</f>
        <v>0</v>
      </c>
      <c r="I100" s="82">
        <f ca="1">SUMIF(Measure_BB_Table[],Combined_header,Completed_MeasureBB)</f>
        <v>0</v>
      </c>
      <c r="J100" s="149" t="e">
        <f t="shared" ca="1" si="3"/>
        <v>#DIV/0!</v>
      </c>
    </row>
    <row r="101" spans="1:10" x14ac:dyDescent="0.25">
      <c r="A101" s="77" t="str">
        <f t="shared" si="2"/>
        <v>Bixby-21st Century-Asbestos oversight/survey/abatement</v>
      </c>
      <c r="B101" s="78">
        <v>6</v>
      </c>
      <c r="C101" s="85" t="s">
        <v>445</v>
      </c>
      <c r="D101" s="80" t="s">
        <v>4</v>
      </c>
      <c r="E101" s="77" t="s">
        <v>1563</v>
      </c>
      <c r="F101" s="81">
        <v>73500</v>
      </c>
      <c r="G101" s="81" t="s">
        <v>247</v>
      </c>
      <c r="H101" s="82">
        <f ca="1">SUMIF(Measure_BB_Table[],Combined_header,Total_Exp._MeasureBB)</f>
        <v>0</v>
      </c>
      <c r="I101" s="82">
        <f ca="1">SUMIF(Measure_BB_Table[],Combined_header,Completed_MeasureBB)</f>
        <v>0</v>
      </c>
      <c r="J101" s="149" t="e">
        <f t="shared" ca="1" si="3"/>
        <v>#DIV/0!</v>
      </c>
    </row>
    <row r="102" spans="1:10" x14ac:dyDescent="0.25">
      <c r="A102" s="77" t="str">
        <f t="shared" si="2"/>
        <v>Bixby-21st Century-CM/PM Management</v>
      </c>
      <c r="B102" s="78">
        <v>6</v>
      </c>
      <c r="C102" s="85" t="s">
        <v>445</v>
      </c>
      <c r="D102" s="80" t="s">
        <v>4</v>
      </c>
      <c r="E102" s="77" t="s">
        <v>1565</v>
      </c>
      <c r="F102" s="81">
        <v>235166.16</v>
      </c>
      <c r="G102" s="81" t="s">
        <v>247</v>
      </c>
      <c r="H102" s="82">
        <f ca="1">SUMIF(Measure_BB_Table[],Combined_header,Total_Exp._MeasureBB)</f>
        <v>0</v>
      </c>
      <c r="I102" s="82">
        <f ca="1">SUMIF(Measure_BB_Table[],Combined_header,Completed_MeasureBB)</f>
        <v>0</v>
      </c>
      <c r="J102" s="149" t="e">
        <f t="shared" ca="1" si="3"/>
        <v>#DIV/0!</v>
      </c>
    </row>
    <row r="103" spans="1:10" x14ac:dyDescent="0.25">
      <c r="A103" s="77" t="str">
        <f t="shared" si="2"/>
        <v>Bixby-21st Century-Construction Contingency</v>
      </c>
      <c r="B103" s="78">
        <v>6</v>
      </c>
      <c r="C103" s="85" t="s">
        <v>445</v>
      </c>
      <c r="D103" s="80" t="s">
        <v>4</v>
      </c>
      <c r="E103" s="83" t="s">
        <v>1796</v>
      </c>
      <c r="F103" s="81">
        <v>230307.4</v>
      </c>
      <c r="G103" s="81" t="s">
        <v>247</v>
      </c>
      <c r="H103" s="82">
        <f ca="1">SUMIF(Measure_BB_Table[],Combined_header,Total_Exp._MeasureBB)</f>
        <v>0</v>
      </c>
      <c r="I103" s="82">
        <f ca="1">SUMIF(Measure_BB_Table[],Combined_header,Completed_MeasureBB)</f>
        <v>0</v>
      </c>
      <c r="J103" s="149" t="e">
        <f t="shared" ca="1" si="3"/>
        <v>#DIV/0!</v>
      </c>
    </row>
    <row r="104" spans="1:10" x14ac:dyDescent="0.25">
      <c r="A104" s="77" t="str">
        <f t="shared" si="2"/>
        <v>Bixby-21st Century-Contractor</v>
      </c>
      <c r="B104" s="78">
        <v>6</v>
      </c>
      <c r="C104" s="85" t="s">
        <v>445</v>
      </c>
      <c r="D104" s="80" t="s">
        <v>4</v>
      </c>
      <c r="E104" s="83" t="s">
        <v>318</v>
      </c>
      <c r="F104" s="81">
        <v>2456689.04</v>
      </c>
      <c r="G104" s="81" t="s">
        <v>247</v>
      </c>
      <c r="H104" s="82">
        <f ca="1">SUMIF(Measure_BB_Table[],Combined_header,Total_Exp._MeasureBB)</f>
        <v>52500</v>
      </c>
      <c r="I104" s="82">
        <f ca="1">SUMIF(Measure_BB_Table[],Combined_header,Completed_MeasureBB)</f>
        <v>52500</v>
      </c>
      <c r="J104" s="149">
        <f t="shared" ca="1" si="3"/>
        <v>1</v>
      </c>
    </row>
    <row r="105" spans="1:10" x14ac:dyDescent="0.25">
      <c r="A105" s="77" t="str">
        <f t="shared" si="2"/>
        <v>Bixby-21st Century-Design</v>
      </c>
      <c r="B105" s="78">
        <v>6</v>
      </c>
      <c r="C105" s="85" t="s">
        <v>445</v>
      </c>
      <c r="D105" s="80" t="s">
        <v>4</v>
      </c>
      <c r="E105" s="83" t="s">
        <v>1571</v>
      </c>
      <c r="F105" s="81">
        <v>282134.63</v>
      </c>
      <c r="G105" s="81" t="s">
        <v>247</v>
      </c>
      <c r="H105" s="82">
        <f ca="1">SUMIF(Measure_BB_Table[],Combined_header,Total_Exp._MeasureBB)</f>
        <v>0</v>
      </c>
      <c r="I105" s="82">
        <f ca="1">SUMIF(Measure_BB_Table[],Combined_header,Completed_MeasureBB)</f>
        <v>0</v>
      </c>
      <c r="J105" s="149" t="e">
        <f t="shared" ca="1" si="3"/>
        <v>#DIV/0!</v>
      </c>
    </row>
    <row r="106" spans="1:10" x14ac:dyDescent="0.25">
      <c r="A106" s="77" t="str">
        <f t="shared" si="2"/>
        <v>Bixby-21st Century-DSA Fees</v>
      </c>
      <c r="B106" s="78">
        <v>6</v>
      </c>
      <c r="C106" s="85" t="s">
        <v>445</v>
      </c>
      <c r="D106" s="80" t="s">
        <v>4</v>
      </c>
      <c r="E106" s="83" t="s">
        <v>1655</v>
      </c>
      <c r="F106" s="81">
        <v>47022.44</v>
      </c>
      <c r="G106" s="81" t="s">
        <v>247</v>
      </c>
      <c r="H106" s="82">
        <f ca="1">SUMIF(Measure_BB_Table[],Combined_header,Total_Exp._MeasureBB)</f>
        <v>0</v>
      </c>
      <c r="I106" s="82">
        <f ca="1">SUMIF(Measure_BB_Table[],Combined_header,Completed_MeasureBB)</f>
        <v>0</v>
      </c>
      <c r="J106" s="149" t="e">
        <f t="shared" ca="1" si="3"/>
        <v>#DIV/0!</v>
      </c>
    </row>
    <row r="107" spans="1:10" x14ac:dyDescent="0.25">
      <c r="A107" s="77" t="str">
        <f t="shared" si="2"/>
        <v>Bixby-21st Century-DSA Inspection</v>
      </c>
      <c r="B107" s="78">
        <v>6</v>
      </c>
      <c r="C107" s="85" t="s">
        <v>445</v>
      </c>
      <c r="D107" s="80" t="s">
        <v>4</v>
      </c>
      <c r="E107" s="83" t="s">
        <v>1564</v>
      </c>
      <c r="F107" s="81">
        <v>40304.949999999997</v>
      </c>
      <c r="G107" s="81" t="s">
        <v>247</v>
      </c>
      <c r="H107" s="82">
        <f ca="1">SUMIF(Measure_BB_Table[],Combined_header,Total_Exp._MeasureBB)</f>
        <v>0</v>
      </c>
      <c r="I107" s="82">
        <f ca="1">SUMIF(Measure_BB_Table[],Combined_header,Completed_MeasureBB)</f>
        <v>0</v>
      </c>
      <c r="J107" s="149" t="e">
        <f t="shared" ca="1" si="3"/>
        <v>#DIV/0!</v>
      </c>
    </row>
    <row r="108" spans="1:10" x14ac:dyDescent="0.25">
      <c r="A108" s="77" t="str">
        <f t="shared" si="2"/>
        <v>Bixby-21st Century-DSA Special Inspection</v>
      </c>
      <c r="B108" s="78">
        <v>6</v>
      </c>
      <c r="C108" s="85" t="s">
        <v>445</v>
      </c>
      <c r="D108" s="80" t="s">
        <v>4</v>
      </c>
      <c r="E108" s="83" t="s">
        <v>1572</v>
      </c>
      <c r="F108" s="81">
        <v>20152.47</v>
      </c>
      <c r="G108" s="81" t="s">
        <v>247</v>
      </c>
      <c r="H108" s="82">
        <f ca="1">SUMIF(Measure_BB_Table[],Combined_header,Total_Exp._MeasureBB)</f>
        <v>0</v>
      </c>
      <c r="I108" s="82">
        <f ca="1">SUMIF(Measure_BB_Table[],Combined_header,Completed_MeasureBB)</f>
        <v>0</v>
      </c>
      <c r="J108" s="149" t="e">
        <f t="shared" ca="1" si="3"/>
        <v>#DIV/0!</v>
      </c>
    </row>
    <row r="109" spans="1:10" x14ac:dyDescent="0.25">
      <c r="A109" s="77" t="str">
        <f t="shared" si="2"/>
        <v>Bixby-21st Century-Environ Consultant</v>
      </c>
      <c r="B109" s="78">
        <v>6</v>
      </c>
      <c r="C109" s="85" t="s">
        <v>445</v>
      </c>
      <c r="D109" s="80" t="s">
        <v>4</v>
      </c>
      <c r="E109" s="77" t="s">
        <v>1566</v>
      </c>
      <c r="F109" s="81">
        <v>11822.78</v>
      </c>
      <c r="G109" s="81" t="s">
        <v>2495</v>
      </c>
      <c r="H109" s="82">
        <f ca="1">SUMIF(Measure_BB_Table[],Combined_header,Total_Exp._MeasureBB)</f>
        <v>2600</v>
      </c>
      <c r="I109" s="82">
        <f ca="1">SUMIF(Measure_BB_Table[],Combined_header,Completed_MeasureBB)</f>
        <v>2600</v>
      </c>
      <c r="J109" s="149">
        <f t="shared" ca="1" si="3"/>
        <v>1</v>
      </c>
    </row>
    <row r="110" spans="1:10" x14ac:dyDescent="0.25">
      <c r="A110" s="77" t="str">
        <f t="shared" si="2"/>
        <v>Bixby-21st Century-FF &amp; E</v>
      </c>
      <c r="B110" s="78">
        <v>6</v>
      </c>
      <c r="C110" s="85" t="s">
        <v>445</v>
      </c>
      <c r="D110" s="80" t="s">
        <v>4</v>
      </c>
      <c r="E110" s="77" t="s">
        <v>1656</v>
      </c>
      <c r="F110" s="81">
        <v>420000</v>
      </c>
      <c r="G110" s="81" t="s">
        <v>2495</v>
      </c>
      <c r="H110" s="82">
        <f ca="1">SUMIF(Measure_BB_Table[],Combined_header,Total_Exp._MeasureBB)</f>
        <v>20720.61</v>
      </c>
      <c r="I110" s="82">
        <f ca="1">SUMIF(Measure_BB_Table[],Combined_header,Completed_MeasureBB)</f>
        <v>20720.61</v>
      </c>
      <c r="J110" s="149">
        <f t="shared" ca="1" si="3"/>
        <v>1</v>
      </c>
    </row>
    <row r="111" spans="1:10" x14ac:dyDescent="0.25">
      <c r="A111" s="77" t="str">
        <f t="shared" si="2"/>
        <v>Bixby-21st Century-Legal Services</v>
      </c>
      <c r="B111" s="78">
        <v>6</v>
      </c>
      <c r="C111" s="85" t="s">
        <v>445</v>
      </c>
      <c r="D111" s="80" t="s">
        <v>4</v>
      </c>
      <c r="E111" s="77" t="s">
        <v>1797</v>
      </c>
      <c r="F111" s="81">
        <v>0</v>
      </c>
      <c r="G111" s="81">
        <v>0</v>
      </c>
      <c r="H111" s="82">
        <f ca="1">SUMIF(Measure_BB_Table[],Combined_header,Total_Exp._MeasureBB)</f>
        <v>0</v>
      </c>
      <c r="I111" s="82">
        <f ca="1">SUMIF(Measure_BB_Table[],Combined_header,Completed_MeasureBB)</f>
        <v>0</v>
      </c>
      <c r="J111" s="149" t="e">
        <f t="shared" ca="1" si="3"/>
        <v>#DIV/0!</v>
      </c>
    </row>
    <row r="112" spans="1:10" x14ac:dyDescent="0.25">
      <c r="A112" s="77" t="str">
        <f t="shared" si="2"/>
        <v>Bixby-21st Century-Move classroom</v>
      </c>
      <c r="B112" s="78">
        <v>6</v>
      </c>
      <c r="C112" s="85" t="s">
        <v>445</v>
      </c>
      <c r="D112" s="80" t="s">
        <v>4</v>
      </c>
      <c r="E112" s="77" t="s">
        <v>1570</v>
      </c>
      <c r="F112" s="81">
        <v>0</v>
      </c>
      <c r="G112" s="81">
        <v>0</v>
      </c>
      <c r="H112" s="82">
        <f ca="1">SUMIF(Measure_BB_Table[],Combined_header,Total_Exp._MeasureBB)</f>
        <v>0</v>
      </c>
      <c r="I112" s="82">
        <f ca="1">SUMIF(Measure_BB_Table[],Combined_header,Completed_MeasureBB)</f>
        <v>0</v>
      </c>
      <c r="J112" s="149" t="e">
        <f t="shared" ca="1" si="3"/>
        <v>#DIV/0!</v>
      </c>
    </row>
    <row r="113" spans="1:11" x14ac:dyDescent="0.25">
      <c r="A113" s="77" t="str">
        <f t="shared" si="2"/>
        <v>Bixby-21st Century-Move Management</v>
      </c>
      <c r="B113" s="78">
        <v>6</v>
      </c>
      <c r="C113" s="85" t="s">
        <v>445</v>
      </c>
      <c r="D113" s="80" t="s">
        <v>4</v>
      </c>
      <c r="E113" s="77" t="s">
        <v>1574</v>
      </c>
      <c r="F113" s="81">
        <v>10747.99</v>
      </c>
      <c r="G113" s="81" t="s">
        <v>247</v>
      </c>
      <c r="H113" s="82">
        <f ca="1">SUMIF(Measure_BB_Table[],Combined_header,Total_Exp._MeasureBB)</f>
        <v>0</v>
      </c>
      <c r="I113" s="82">
        <f ca="1">SUMIF(Measure_BB_Table[],Combined_header,Completed_MeasureBB)</f>
        <v>0</v>
      </c>
      <c r="J113" s="149" t="e">
        <f t="shared" ca="1" si="3"/>
        <v>#DIV/0!</v>
      </c>
    </row>
    <row r="114" spans="1:11" x14ac:dyDescent="0.25">
      <c r="A114" s="77" t="str">
        <f t="shared" si="2"/>
        <v>Bixby-21st Century-Reprographics</v>
      </c>
      <c r="B114" s="78">
        <v>6</v>
      </c>
      <c r="C114" s="85" t="s">
        <v>445</v>
      </c>
      <c r="D114" s="80" t="s">
        <v>4</v>
      </c>
      <c r="E114" s="77" t="s">
        <v>1568</v>
      </c>
      <c r="F114" s="81">
        <v>1477.85</v>
      </c>
      <c r="G114" s="81" t="s">
        <v>247</v>
      </c>
      <c r="H114" s="82">
        <f ca="1">SUMIF(Measure_BB_Table[],Combined_header,Total_Exp._MeasureBB)</f>
        <v>0</v>
      </c>
      <c r="I114" s="82">
        <f ca="1">SUMIF(Measure_BB_Table[],Combined_header,Completed_MeasureBB)</f>
        <v>0</v>
      </c>
      <c r="J114" s="149" t="e">
        <f t="shared" ca="1" si="3"/>
        <v>#DIV/0!</v>
      </c>
    </row>
    <row r="115" spans="1:11" x14ac:dyDescent="0.25">
      <c r="A115" s="77" t="str">
        <f t="shared" si="2"/>
        <v>Bixby-21st Century-Technology</v>
      </c>
      <c r="B115" s="78">
        <v>6</v>
      </c>
      <c r="C115" s="85" t="s">
        <v>445</v>
      </c>
      <c r="D115" s="80" t="s">
        <v>4</v>
      </c>
      <c r="E115" s="77" t="s">
        <v>1562</v>
      </c>
      <c r="F115" s="81">
        <v>420000</v>
      </c>
      <c r="G115" s="81" t="s">
        <v>2495</v>
      </c>
      <c r="H115" s="82">
        <f ca="1">SUMIF(Measure_BB_Table[],Combined_header,Total_Exp._MeasureBB)</f>
        <v>92588.93</v>
      </c>
      <c r="I115" s="82">
        <f ca="1">SUMIF(Measure_BB_Table[],Combined_header,Completed_MeasureBB)</f>
        <v>92588.93</v>
      </c>
      <c r="J115" s="149">
        <f t="shared" ca="1" si="3"/>
        <v>1</v>
      </c>
    </row>
    <row r="116" spans="1:11" x14ac:dyDescent="0.25">
      <c r="A116" s="77" t="str">
        <f t="shared" si="2"/>
        <v>Bixby-Ceiling replacement-CM/PM Management</v>
      </c>
      <c r="B116" s="78">
        <v>6</v>
      </c>
      <c r="C116" s="85" t="s">
        <v>445</v>
      </c>
      <c r="D116" s="79" t="s">
        <v>441</v>
      </c>
      <c r="E116" s="77" t="s">
        <v>1565</v>
      </c>
      <c r="F116" s="81">
        <v>0</v>
      </c>
      <c r="G116" s="81">
        <v>0</v>
      </c>
      <c r="H116" s="82">
        <f ca="1">SUMIF(Measure_BB_Table[],Combined_header,Total_Exp._MeasureBB)</f>
        <v>0</v>
      </c>
      <c r="I116" s="82">
        <f ca="1">SUMIF(Measure_BB_Table[],Combined_header,Completed_MeasureBB)</f>
        <v>0</v>
      </c>
      <c r="J116" s="149" t="e">
        <f t="shared" ca="1" si="3"/>
        <v>#DIV/0!</v>
      </c>
      <c r="K116" s="9"/>
    </row>
    <row r="117" spans="1:11" x14ac:dyDescent="0.25">
      <c r="A117" s="77" t="str">
        <f t="shared" si="2"/>
        <v>Bixby-Ceiling replacement-Contractor</v>
      </c>
      <c r="B117" s="78">
        <v>6</v>
      </c>
      <c r="C117" s="85" t="s">
        <v>445</v>
      </c>
      <c r="D117" s="79" t="s">
        <v>441</v>
      </c>
      <c r="E117" s="77" t="s">
        <v>318</v>
      </c>
      <c r="F117" s="81">
        <v>296805</v>
      </c>
      <c r="G117" s="81">
        <v>296805</v>
      </c>
      <c r="H117" s="82">
        <f ca="1">SUMIF(Measure_BB_Table[],Combined_header,Total_Exp._MeasureBB)</f>
        <v>296805</v>
      </c>
      <c r="I117" s="82">
        <f ca="1">SUMIF(Measure_BB_Table[],Combined_header,Completed_MeasureBB)</f>
        <v>281964.75</v>
      </c>
      <c r="J117" s="149">
        <f t="shared" ca="1" si="3"/>
        <v>0.95</v>
      </c>
      <c r="K117" s="9"/>
    </row>
    <row r="118" spans="1:11" x14ac:dyDescent="0.25">
      <c r="A118" s="77" t="str">
        <f t="shared" si="2"/>
        <v>Bixby-Drinking fountain replacement-Advertisement</v>
      </c>
      <c r="B118" s="78">
        <v>6</v>
      </c>
      <c r="C118" s="85" t="s">
        <v>445</v>
      </c>
      <c r="D118" s="80" t="s">
        <v>1043</v>
      </c>
      <c r="E118" s="77" t="s">
        <v>1569</v>
      </c>
      <c r="F118" s="81">
        <v>0</v>
      </c>
      <c r="G118" s="81">
        <v>0</v>
      </c>
      <c r="H118" s="82">
        <f ca="1">SUMIF(Measure_BB_Table[],Combined_header,Total_Exp._MeasureBB)</f>
        <v>0</v>
      </c>
      <c r="I118" s="82">
        <f ca="1">SUMIF(Measure_BB_Table[],Combined_header,Completed_MeasureBB)</f>
        <v>0</v>
      </c>
      <c r="J118" s="149" t="e">
        <f t="shared" ca="1" si="3"/>
        <v>#DIV/0!</v>
      </c>
      <c r="K118" s="9"/>
    </row>
    <row r="119" spans="1:11" x14ac:dyDescent="0.25">
      <c r="A119" s="77" t="str">
        <f t="shared" si="2"/>
        <v>Bixby-Drinking fountain replacement-Contractor</v>
      </c>
      <c r="B119" s="78">
        <v>6</v>
      </c>
      <c r="C119" s="85" t="s">
        <v>445</v>
      </c>
      <c r="D119" s="80" t="s">
        <v>1043</v>
      </c>
      <c r="E119" s="77" t="s">
        <v>318</v>
      </c>
      <c r="F119" s="81">
        <v>15000</v>
      </c>
      <c r="G119" s="81" t="s">
        <v>247</v>
      </c>
      <c r="H119" s="82">
        <f ca="1">SUMIF(Measure_BB_Table[],Combined_header,Total_Exp._MeasureBB)</f>
        <v>0</v>
      </c>
      <c r="I119" s="82">
        <f ca="1">SUMIF(Measure_BB_Table[],Combined_header,Completed_MeasureBB)</f>
        <v>0</v>
      </c>
      <c r="J119" s="149" t="e">
        <f t="shared" ca="1" si="3"/>
        <v>#DIV/0!</v>
      </c>
      <c r="K119" s="9"/>
    </row>
    <row r="120" spans="1:11" x14ac:dyDescent="0.25">
      <c r="A120" s="77" t="str">
        <f t="shared" si="2"/>
        <v>Bixby-Drinking fountain replacement-Design</v>
      </c>
      <c r="B120" s="78">
        <v>6</v>
      </c>
      <c r="C120" s="85" t="s">
        <v>445</v>
      </c>
      <c r="D120" s="80" t="s">
        <v>1043</v>
      </c>
      <c r="E120" s="77" t="s">
        <v>1571</v>
      </c>
      <c r="F120" s="81">
        <v>0</v>
      </c>
      <c r="G120" s="81">
        <v>0</v>
      </c>
      <c r="H120" s="82">
        <f ca="1">SUMIF(Measure_BB_Table[],Combined_header,Total_Exp._MeasureBB)</f>
        <v>0</v>
      </c>
      <c r="I120" s="82">
        <f ca="1">SUMIF(Measure_BB_Table[],Combined_header,Completed_MeasureBB)</f>
        <v>0</v>
      </c>
      <c r="J120" s="149" t="e">
        <f t="shared" ca="1" si="3"/>
        <v>#DIV/0!</v>
      </c>
      <c r="K120" s="9"/>
    </row>
    <row r="121" spans="1:11" x14ac:dyDescent="0.25">
      <c r="A121" s="77" t="str">
        <f t="shared" si="2"/>
        <v>Bixby-Drinking fountain replacement-DSA Fees</v>
      </c>
      <c r="B121" s="78">
        <v>6</v>
      </c>
      <c r="C121" s="85" t="s">
        <v>445</v>
      </c>
      <c r="D121" s="80" t="s">
        <v>1043</v>
      </c>
      <c r="E121" s="77" t="s">
        <v>1655</v>
      </c>
      <c r="F121" s="81">
        <v>0</v>
      </c>
      <c r="G121" s="81">
        <v>0</v>
      </c>
      <c r="H121" s="82">
        <f ca="1">SUMIF(Measure_BB_Table[],Combined_header,Total_Exp._MeasureBB)</f>
        <v>1050</v>
      </c>
      <c r="I121" s="82">
        <f ca="1">SUMIF(Measure_BB_Table[],Combined_header,Completed_MeasureBB)</f>
        <v>1050</v>
      </c>
      <c r="J121" s="149">
        <f t="shared" ca="1" si="3"/>
        <v>1</v>
      </c>
      <c r="K121" s="9"/>
    </row>
    <row r="122" spans="1:11" x14ac:dyDescent="0.25">
      <c r="A122" s="77" t="str">
        <f t="shared" si="2"/>
        <v>Bixby-Drinking fountain replacement-DSA Inspection</v>
      </c>
      <c r="B122" s="78">
        <v>6</v>
      </c>
      <c r="C122" s="85" t="s">
        <v>445</v>
      </c>
      <c r="D122" s="80" t="s">
        <v>1043</v>
      </c>
      <c r="E122" s="77" t="s">
        <v>1564</v>
      </c>
      <c r="F122" s="81">
        <v>0</v>
      </c>
      <c r="G122" s="81">
        <v>0</v>
      </c>
      <c r="H122" s="82">
        <f ca="1">SUMIF(Measure_BB_Table[],Combined_header,Total_Exp._MeasureBB)</f>
        <v>0</v>
      </c>
      <c r="I122" s="82">
        <f ca="1">SUMIF(Measure_BB_Table[],Combined_header,Completed_MeasureBB)</f>
        <v>0</v>
      </c>
      <c r="J122" s="149" t="e">
        <f t="shared" ca="1" si="3"/>
        <v>#DIV/0!</v>
      </c>
      <c r="K122" s="9"/>
    </row>
    <row r="123" spans="1:11" x14ac:dyDescent="0.25">
      <c r="A123" s="77" t="str">
        <f t="shared" si="2"/>
        <v>Bixby-Drinking fountain replacement-DSA Special Inspection</v>
      </c>
      <c r="B123" s="78">
        <v>6</v>
      </c>
      <c r="C123" s="85" t="s">
        <v>445</v>
      </c>
      <c r="D123" s="80" t="s">
        <v>1043</v>
      </c>
      <c r="E123" s="83" t="s">
        <v>1572</v>
      </c>
      <c r="F123" s="81">
        <v>0</v>
      </c>
      <c r="G123" s="81">
        <v>0</v>
      </c>
      <c r="H123" s="82">
        <f ca="1">SUMIF(Measure_BB_Table[],Combined_header,Total_Exp._MeasureBB)</f>
        <v>0</v>
      </c>
      <c r="I123" s="82">
        <f ca="1">SUMIF(Measure_BB_Table[],Combined_header,Completed_MeasureBB)</f>
        <v>0</v>
      </c>
      <c r="J123" s="149" t="e">
        <f t="shared" ca="1" si="3"/>
        <v>#DIV/0!</v>
      </c>
      <c r="K123" s="9"/>
    </row>
    <row r="124" spans="1:11" x14ac:dyDescent="0.25">
      <c r="A124" s="77" t="str">
        <f t="shared" si="2"/>
        <v>Bixby-Drinking fountain replacement-Environ Consultant</v>
      </c>
      <c r="B124" s="78">
        <v>6</v>
      </c>
      <c r="C124" s="85" t="s">
        <v>445</v>
      </c>
      <c r="D124" s="80" t="s">
        <v>1043</v>
      </c>
      <c r="E124" s="77" t="s">
        <v>1566</v>
      </c>
      <c r="F124" s="81">
        <v>0</v>
      </c>
      <c r="G124" s="81">
        <v>0</v>
      </c>
      <c r="H124" s="82">
        <f ca="1">SUMIF(Measure_BB_Table[],Combined_header,Total_Exp._MeasureBB)</f>
        <v>0</v>
      </c>
      <c r="I124" s="82">
        <f ca="1">SUMIF(Measure_BB_Table[],Combined_header,Completed_MeasureBB)</f>
        <v>0</v>
      </c>
      <c r="J124" s="149" t="e">
        <f t="shared" ca="1" si="3"/>
        <v>#DIV/0!</v>
      </c>
      <c r="K124" s="9"/>
    </row>
    <row r="125" spans="1:11" x14ac:dyDescent="0.25">
      <c r="A125" s="77" t="str">
        <f t="shared" si="2"/>
        <v>Bixby-Drinking fountain replacement-Reprographics</v>
      </c>
      <c r="B125" s="78">
        <v>6</v>
      </c>
      <c r="C125" s="85" t="s">
        <v>445</v>
      </c>
      <c r="D125" s="80" t="s">
        <v>1043</v>
      </c>
      <c r="E125" s="77" t="s">
        <v>1568</v>
      </c>
      <c r="F125" s="81">
        <v>0</v>
      </c>
      <c r="G125" s="81">
        <v>0</v>
      </c>
      <c r="H125" s="82">
        <f ca="1">SUMIF(Measure_BB_Table[],Combined_header,Total_Exp._MeasureBB)</f>
        <v>0</v>
      </c>
      <c r="I125" s="82">
        <f ca="1">SUMIF(Measure_BB_Table[],Combined_header,Completed_MeasureBB)</f>
        <v>0</v>
      </c>
      <c r="J125" s="149" t="e">
        <f t="shared" ca="1" si="3"/>
        <v>#DIV/0!</v>
      </c>
      <c r="K125" s="9"/>
    </row>
    <row r="126" spans="1:11" x14ac:dyDescent="0.25">
      <c r="A126" s="77" t="str">
        <f t="shared" si="2"/>
        <v>Bixby-Fire Alarm-Advertisement</v>
      </c>
      <c r="B126" s="78">
        <v>6</v>
      </c>
      <c r="C126" s="85" t="s">
        <v>445</v>
      </c>
      <c r="D126" s="80" t="s">
        <v>316</v>
      </c>
      <c r="E126" s="77" t="s">
        <v>1569</v>
      </c>
      <c r="F126" s="81">
        <v>0</v>
      </c>
      <c r="G126" s="81">
        <v>0</v>
      </c>
      <c r="H126" s="82">
        <f ca="1">SUMIF(Measure_BB_Table[],Combined_header,Total_Exp._MeasureBB)</f>
        <v>0</v>
      </c>
      <c r="I126" s="82">
        <f ca="1">SUMIF(Measure_BB_Table[],Combined_header,Completed_MeasureBB)</f>
        <v>0</v>
      </c>
      <c r="J126" s="149" t="e">
        <f t="shared" ca="1" si="3"/>
        <v>#DIV/0!</v>
      </c>
      <c r="K126" s="9"/>
    </row>
    <row r="127" spans="1:11" x14ac:dyDescent="0.25">
      <c r="A127" s="77" t="str">
        <f t="shared" si="2"/>
        <v>Bixby-Fire Alarm-Contractor</v>
      </c>
      <c r="B127" s="78">
        <v>6</v>
      </c>
      <c r="C127" s="85" t="s">
        <v>445</v>
      </c>
      <c r="D127" s="80" t="s">
        <v>316</v>
      </c>
      <c r="E127" s="77" t="s">
        <v>318</v>
      </c>
      <c r="F127" s="81">
        <v>315000</v>
      </c>
      <c r="G127" s="81" t="s">
        <v>247</v>
      </c>
      <c r="H127" s="82">
        <f ca="1">SUMIF(Measure_BB_Table[],Combined_header,Total_Exp._MeasureBB)</f>
        <v>0</v>
      </c>
      <c r="I127" s="82">
        <f ca="1">SUMIF(Measure_BB_Table[],Combined_header,Completed_MeasureBB)</f>
        <v>0</v>
      </c>
      <c r="J127" s="149" t="e">
        <f t="shared" ca="1" si="3"/>
        <v>#DIV/0!</v>
      </c>
      <c r="K127" s="9"/>
    </row>
    <row r="128" spans="1:11" x14ac:dyDescent="0.25">
      <c r="A128" s="77" t="str">
        <f t="shared" si="2"/>
        <v>Bixby-Fire Alarm-Design</v>
      </c>
      <c r="B128" s="78">
        <v>6</v>
      </c>
      <c r="C128" s="85" t="s">
        <v>445</v>
      </c>
      <c r="D128" s="80" t="s">
        <v>316</v>
      </c>
      <c r="E128" s="77" t="s">
        <v>1571</v>
      </c>
      <c r="F128" s="81">
        <v>12125</v>
      </c>
      <c r="G128" s="81" t="s">
        <v>2495</v>
      </c>
      <c r="H128" s="82">
        <f ca="1">SUMIF(Measure_BB_Table[],Combined_header,Total_Exp._MeasureBB)</f>
        <v>12125</v>
      </c>
      <c r="I128" s="82">
        <f ca="1">SUMIF(Measure_BB_Table[],Combined_header,Completed_MeasureBB)</f>
        <v>0</v>
      </c>
      <c r="J128" s="149">
        <f t="shared" ca="1" si="3"/>
        <v>0</v>
      </c>
      <c r="K128" s="9"/>
    </row>
    <row r="129" spans="1:11" x14ac:dyDescent="0.25">
      <c r="A129" s="77" t="str">
        <f t="shared" si="2"/>
        <v>Bixby-Fire Alarm-DSA Fees</v>
      </c>
      <c r="B129" s="78">
        <v>6</v>
      </c>
      <c r="C129" s="85" t="s">
        <v>445</v>
      </c>
      <c r="D129" s="80" t="s">
        <v>316</v>
      </c>
      <c r="E129" s="77" t="s">
        <v>1655</v>
      </c>
      <c r="F129" s="81">
        <v>0</v>
      </c>
      <c r="G129" s="81">
        <v>0</v>
      </c>
      <c r="H129" s="82">
        <f ca="1">SUMIF(Measure_BB_Table[],Combined_header,Total_Exp._MeasureBB)</f>
        <v>870</v>
      </c>
      <c r="I129" s="82">
        <f ca="1">SUMIF(Measure_BB_Table[],Combined_header,Completed_MeasureBB)</f>
        <v>870</v>
      </c>
      <c r="J129" s="149">
        <f t="shared" ca="1" si="3"/>
        <v>1</v>
      </c>
      <c r="K129" s="9"/>
    </row>
    <row r="130" spans="1:11" x14ac:dyDescent="0.25">
      <c r="A130" s="77" t="str">
        <f t="shared" ref="A130:A193" si="4">CONCATENATE(C130,"-",D130,"-",E130)</f>
        <v>Bixby-Fire Alarm-DSA Inspection</v>
      </c>
      <c r="B130" s="78">
        <v>6</v>
      </c>
      <c r="C130" s="85" t="s">
        <v>445</v>
      </c>
      <c r="D130" s="80" t="s">
        <v>316</v>
      </c>
      <c r="E130" s="77" t="s">
        <v>1564</v>
      </c>
      <c r="F130" s="81">
        <v>0</v>
      </c>
      <c r="G130" s="81">
        <v>0</v>
      </c>
      <c r="H130" s="82">
        <f ca="1">SUMIF(Measure_BB_Table[],Combined_header,Total_Exp._MeasureBB)</f>
        <v>0</v>
      </c>
      <c r="I130" s="82">
        <f ca="1">SUMIF(Measure_BB_Table[],Combined_header,Completed_MeasureBB)</f>
        <v>0</v>
      </c>
      <c r="J130" s="149" t="e">
        <f t="shared" ref="J130:J193" ca="1" si="5">Completed_Comparison/Total_Exp._Comparison</f>
        <v>#DIV/0!</v>
      </c>
      <c r="K130" s="9"/>
    </row>
    <row r="131" spans="1:11" x14ac:dyDescent="0.25">
      <c r="A131" s="77" t="str">
        <f t="shared" si="4"/>
        <v>Bixby-Fire Alarm-Environ Consultant</v>
      </c>
      <c r="B131" s="78">
        <v>6</v>
      </c>
      <c r="C131" s="85" t="s">
        <v>445</v>
      </c>
      <c r="D131" s="80" t="s">
        <v>316</v>
      </c>
      <c r="E131" s="84" t="s">
        <v>1566</v>
      </c>
      <c r="F131" s="81">
        <v>0</v>
      </c>
      <c r="G131" s="81">
        <v>0</v>
      </c>
      <c r="H131" s="82">
        <f ca="1">SUMIF(Measure_BB_Table[],Combined_header,Total_Exp._MeasureBB)</f>
        <v>0</v>
      </c>
      <c r="I131" s="82">
        <f ca="1">SUMIF(Measure_BB_Table[],Combined_header,Completed_MeasureBB)</f>
        <v>0</v>
      </c>
      <c r="J131" s="149" t="e">
        <f t="shared" ca="1" si="5"/>
        <v>#DIV/0!</v>
      </c>
      <c r="K131" s="9"/>
    </row>
    <row r="132" spans="1:11" x14ac:dyDescent="0.25">
      <c r="A132" s="77" t="str">
        <f t="shared" si="4"/>
        <v>Bixby-Fire Alarm-Reprographics</v>
      </c>
      <c r="B132" s="78">
        <v>6</v>
      </c>
      <c r="C132" s="85" t="s">
        <v>445</v>
      </c>
      <c r="D132" s="80" t="s">
        <v>316</v>
      </c>
      <c r="E132" s="77" t="s">
        <v>1568</v>
      </c>
      <c r="F132" s="81">
        <v>0</v>
      </c>
      <c r="G132" s="81">
        <v>0</v>
      </c>
      <c r="H132" s="82">
        <f ca="1">SUMIF(Measure_BB_Table[],Combined_header,Total_Exp._MeasureBB)</f>
        <v>0</v>
      </c>
      <c r="I132" s="82">
        <f ca="1">SUMIF(Measure_BB_Table[],Combined_header,Completed_MeasureBB)</f>
        <v>0</v>
      </c>
      <c r="J132" s="149" t="e">
        <f t="shared" ca="1" si="5"/>
        <v>#DIV/0!</v>
      </c>
    </row>
    <row r="133" spans="1:11" x14ac:dyDescent="0.25">
      <c r="A133" s="77" t="str">
        <f t="shared" si="4"/>
        <v>Bixby-Interim Housing-Advertisement</v>
      </c>
      <c r="B133" s="78">
        <v>6</v>
      </c>
      <c r="C133" s="85" t="s">
        <v>445</v>
      </c>
      <c r="D133" s="85" t="s">
        <v>238</v>
      </c>
      <c r="E133" s="77" t="s">
        <v>1569</v>
      </c>
      <c r="F133" s="81">
        <v>400</v>
      </c>
      <c r="G133" s="81" t="s">
        <v>247</v>
      </c>
      <c r="H133" s="82">
        <f ca="1">SUMIF(Measure_BB_Table[],Combined_header,Total_Exp._MeasureBB)</f>
        <v>0</v>
      </c>
      <c r="I133" s="82">
        <f ca="1">SUMIF(Measure_BB_Table[],Combined_header,Completed_MeasureBB)</f>
        <v>0</v>
      </c>
      <c r="J133" s="149" t="e">
        <f t="shared" ca="1" si="5"/>
        <v>#DIV/0!</v>
      </c>
    </row>
    <row r="134" spans="1:11" x14ac:dyDescent="0.25">
      <c r="A134" s="77" t="str">
        <f t="shared" si="4"/>
        <v>Bixby-Interim Housing-Alarm</v>
      </c>
      <c r="B134" s="78">
        <v>6</v>
      </c>
      <c r="C134" s="85" t="s">
        <v>445</v>
      </c>
      <c r="D134" s="85" t="s">
        <v>238</v>
      </c>
      <c r="E134" s="83" t="s">
        <v>1575</v>
      </c>
      <c r="F134" s="81">
        <v>0</v>
      </c>
      <c r="G134" s="81">
        <v>0</v>
      </c>
      <c r="H134" s="82">
        <f ca="1">SUMIF(Measure_BB_Table[],Combined_header,Total_Exp._MeasureBB)</f>
        <v>0</v>
      </c>
      <c r="I134" s="82">
        <f ca="1">SUMIF(Measure_BB_Table[],Combined_header,Completed_MeasureBB)</f>
        <v>0</v>
      </c>
      <c r="J134" s="149" t="e">
        <f t="shared" ca="1" si="5"/>
        <v>#DIV/0!</v>
      </c>
    </row>
    <row r="135" spans="1:11" x14ac:dyDescent="0.25">
      <c r="A135" s="77" t="str">
        <f t="shared" si="4"/>
        <v>Bixby-Interim Housing-CM/PM Management</v>
      </c>
      <c r="B135" s="78">
        <v>6</v>
      </c>
      <c r="C135" s="85" t="s">
        <v>445</v>
      </c>
      <c r="D135" s="85" t="s">
        <v>238</v>
      </c>
      <c r="E135" s="77" t="s">
        <v>1565</v>
      </c>
      <c r="F135" s="81">
        <v>43850</v>
      </c>
      <c r="G135" s="81" t="s">
        <v>247</v>
      </c>
      <c r="H135" s="82">
        <f ca="1">SUMIF(Measure_BB_Table[],Combined_header,Total_Exp._MeasureBB)</f>
        <v>0</v>
      </c>
      <c r="I135" s="82">
        <f ca="1">SUMIF(Measure_BB_Table[],Combined_header,Completed_MeasureBB)</f>
        <v>0</v>
      </c>
      <c r="J135" s="149" t="e">
        <f t="shared" ca="1" si="5"/>
        <v>#DIV/0!</v>
      </c>
    </row>
    <row r="136" spans="1:11" x14ac:dyDescent="0.25">
      <c r="A136" s="77" t="str">
        <f t="shared" si="4"/>
        <v>Bixby-Interim Housing-Construction Contingency</v>
      </c>
      <c r="B136" s="78">
        <v>6</v>
      </c>
      <c r="C136" s="85" t="s">
        <v>445</v>
      </c>
      <c r="D136" s="85" t="s">
        <v>238</v>
      </c>
      <c r="E136" s="83" t="s">
        <v>1796</v>
      </c>
      <c r="F136" s="81">
        <v>55000</v>
      </c>
      <c r="G136" s="81" t="s">
        <v>247</v>
      </c>
      <c r="H136" s="82">
        <f ca="1">SUMIF(Measure_BB_Table[],Combined_header,Total_Exp._MeasureBB)</f>
        <v>0</v>
      </c>
      <c r="I136" s="82">
        <f ca="1">SUMIF(Measure_BB_Table[],Combined_header,Completed_MeasureBB)</f>
        <v>0</v>
      </c>
      <c r="J136" s="149" t="e">
        <f t="shared" ca="1" si="5"/>
        <v>#DIV/0!</v>
      </c>
    </row>
    <row r="137" spans="1:11" x14ac:dyDescent="0.25">
      <c r="A137" s="77" t="str">
        <f t="shared" si="4"/>
        <v>Bixby-Interim Housing-Contractor</v>
      </c>
      <c r="B137" s="78">
        <v>6</v>
      </c>
      <c r="C137" s="85" t="s">
        <v>445</v>
      </c>
      <c r="D137" s="85" t="s">
        <v>238</v>
      </c>
      <c r="E137" s="83" t="s">
        <v>318</v>
      </c>
      <c r="F137" s="81">
        <v>550000</v>
      </c>
      <c r="G137" s="81" t="s">
        <v>247</v>
      </c>
      <c r="H137" s="82">
        <f ca="1">SUMIF(Measure_BB_Table[],Combined_header,Total_Exp._MeasureBB)</f>
        <v>0</v>
      </c>
      <c r="I137" s="82">
        <f ca="1">SUMIF(Measure_BB_Table[],Combined_header,Completed_MeasureBB)</f>
        <v>0</v>
      </c>
      <c r="J137" s="149" t="e">
        <f t="shared" ca="1" si="5"/>
        <v>#DIV/0!</v>
      </c>
    </row>
    <row r="138" spans="1:11" x14ac:dyDescent="0.25">
      <c r="A138" s="77" t="str">
        <f t="shared" si="4"/>
        <v>Bixby-Interim Housing-Design</v>
      </c>
      <c r="B138" s="78">
        <v>6</v>
      </c>
      <c r="C138" s="85" t="s">
        <v>445</v>
      </c>
      <c r="D138" s="85" t="s">
        <v>238</v>
      </c>
      <c r="E138" s="79" t="s">
        <v>1571</v>
      </c>
      <c r="F138" s="81">
        <v>80000</v>
      </c>
      <c r="G138" s="81" t="s">
        <v>247</v>
      </c>
      <c r="H138" s="82">
        <f ca="1">SUMIF(Measure_BB_Table[],Combined_header,Total_Exp._MeasureBB)</f>
        <v>0</v>
      </c>
      <c r="I138" s="82">
        <f ca="1">SUMIF(Measure_BB_Table[],Combined_header,Completed_MeasureBB)</f>
        <v>0</v>
      </c>
      <c r="J138" s="149" t="e">
        <f t="shared" ca="1" si="5"/>
        <v>#DIV/0!</v>
      </c>
    </row>
    <row r="139" spans="1:11" x14ac:dyDescent="0.25">
      <c r="A139" s="77" t="str">
        <f t="shared" si="4"/>
        <v>Bixby-Interim Housing-DSA Fees</v>
      </c>
      <c r="B139" s="78">
        <v>6</v>
      </c>
      <c r="C139" s="85" t="s">
        <v>445</v>
      </c>
      <c r="D139" s="85" t="s">
        <v>238</v>
      </c>
      <c r="E139" s="83" t="s">
        <v>1655</v>
      </c>
      <c r="F139" s="81">
        <v>14000</v>
      </c>
      <c r="G139" s="81" t="s">
        <v>247</v>
      </c>
      <c r="H139" s="82">
        <f ca="1">SUMIF(Measure_BB_Table[],Combined_header,Total_Exp._MeasureBB)</f>
        <v>0</v>
      </c>
      <c r="I139" s="82">
        <f ca="1">SUMIF(Measure_BB_Table[],Combined_header,Completed_MeasureBB)</f>
        <v>0</v>
      </c>
      <c r="J139" s="149" t="e">
        <f t="shared" ca="1" si="5"/>
        <v>#DIV/0!</v>
      </c>
    </row>
    <row r="140" spans="1:11" x14ac:dyDescent="0.25">
      <c r="A140" s="77" t="str">
        <f t="shared" si="4"/>
        <v>Bixby-Interim Housing-DSA Inspection</v>
      </c>
      <c r="B140" s="78">
        <v>6</v>
      </c>
      <c r="C140" s="85" t="s">
        <v>445</v>
      </c>
      <c r="D140" s="85" t="s">
        <v>238</v>
      </c>
      <c r="E140" s="83" t="s">
        <v>1564</v>
      </c>
      <c r="F140" s="81">
        <v>12000</v>
      </c>
      <c r="G140" s="81" t="s">
        <v>247</v>
      </c>
      <c r="H140" s="82">
        <f ca="1">SUMIF(Measure_BB_Table[],Combined_header,Total_Exp._MeasureBB)</f>
        <v>0</v>
      </c>
      <c r="I140" s="82">
        <f ca="1">SUMIF(Measure_BB_Table[],Combined_header,Completed_MeasureBB)</f>
        <v>0</v>
      </c>
      <c r="J140" s="149" t="e">
        <f t="shared" ca="1" si="5"/>
        <v>#DIV/0!</v>
      </c>
    </row>
    <row r="141" spans="1:11" x14ac:dyDescent="0.25">
      <c r="A141" s="77" t="str">
        <f t="shared" si="4"/>
        <v>Bixby-Interim Housing-DSA Special Inspection</v>
      </c>
      <c r="B141" s="78">
        <v>6</v>
      </c>
      <c r="C141" s="85" t="s">
        <v>445</v>
      </c>
      <c r="D141" s="85" t="s">
        <v>238</v>
      </c>
      <c r="E141" s="85" t="s">
        <v>1572</v>
      </c>
      <c r="F141" s="81">
        <v>12000</v>
      </c>
      <c r="G141" s="81" t="s">
        <v>247</v>
      </c>
      <c r="H141" s="82">
        <f ca="1">SUMIF(Measure_BB_Table[],Combined_header,Total_Exp._MeasureBB)</f>
        <v>0</v>
      </c>
      <c r="I141" s="82">
        <f ca="1">SUMIF(Measure_BB_Table[],Combined_header,Completed_MeasureBB)</f>
        <v>0</v>
      </c>
      <c r="J141" s="149" t="e">
        <f t="shared" ca="1" si="5"/>
        <v>#DIV/0!</v>
      </c>
    </row>
    <row r="142" spans="1:11" x14ac:dyDescent="0.25">
      <c r="A142" s="77" t="str">
        <f t="shared" si="4"/>
        <v>Bixby-Interim Housing-Environ Consultant</v>
      </c>
      <c r="B142" s="78">
        <v>6</v>
      </c>
      <c r="C142" s="85" t="s">
        <v>445</v>
      </c>
      <c r="D142" s="85" t="s">
        <v>238</v>
      </c>
      <c r="E142" s="77" t="s">
        <v>1566</v>
      </c>
      <c r="F142" s="81">
        <v>0</v>
      </c>
      <c r="G142" s="81">
        <v>0</v>
      </c>
      <c r="H142" s="82">
        <f ca="1">SUMIF(Measure_BB_Table[],Combined_header,Total_Exp._MeasureBB)</f>
        <v>0</v>
      </c>
      <c r="I142" s="82">
        <f ca="1">SUMIF(Measure_BB_Table[],Combined_header,Completed_MeasureBB)</f>
        <v>0</v>
      </c>
      <c r="J142" s="149" t="e">
        <f t="shared" ca="1" si="5"/>
        <v>#DIV/0!</v>
      </c>
    </row>
    <row r="143" spans="1:11" x14ac:dyDescent="0.25">
      <c r="A143" s="77" t="str">
        <f t="shared" si="4"/>
        <v>Bixby-Interim Housing-FF &amp; E</v>
      </c>
      <c r="B143" s="78">
        <v>6</v>
      </c>
      <c r="C143" s="85" t="s">
        <v>445</v>
      </c>
      <c r="D143" s="85" t="s">
        <v>238</v>
      </c>
      <c r="E143" s="77" t="s">
        <v>1656</v>
      </c>
      <c r="F143" s="81">
        <v>0</v>
      </c>
      <c r="G143" s="81">
        <v>0</v>
      </c>
      <c r="H143" s="82">
        <f ca="1">SUMIF(Measure_BB_Table[],Combined_header,Total_Exp._MeasureBB)</f>
        <v>0</v>
      </c>
      <c r="I143" s="82">
        <f ca="1">SUMIF(Measure_BB_Table[],Combined_header,Completed_MeasureBB)</f>
        <v>0</v>
      </c>
      <c r="J143" s="149" t="e">
        <f t="shared" ca="1" si="5"/>
        <v>#DIV/0!</v>
      </c>
    </row>
    <row r="144" spans="1:11" x14ac:dyDescent="0.25">
      <c r="A144" s="77" t="str">
        <f t="shared" si="4"/>
        <v>Bixby-Interim Housing-Legal Services</v>
      </c>
      <c r="B144" s="78">
        <v>6</v>
      </c>
      <c r="C144" s="85" t="s">
        <v>445</v>
      </c>
      <c r="D144" s="85" t="s">
        <v>238</v>
      </c>
      <c r="E144" s="77" t="s">
        <v>1797</v>
      </c>
      <c r="F144" s="81">
        <v>0</v>
      </c>
      <c r="G144" s="81">
        <v>0</v>
      </c>
      <c r="H144" s="82">
        <f ca="1">SUMIF(Measure_BB_Table[],Combined_header,Total_Exp._MeasureBB)</f>
        <v>0</v>
      </c>
      <c r="I144" s="82">
        <f ca="1">SUMIF(Measure_BB_Table[],Combined_header,Completed_MeasureBB)</f>
        <v>0</v>
      </c>
      <c r="J144" s="149" t="e">
        <f t="shared" ca="1" si="5"/>
        <v>#DIV/0!</v>
      </c>
    </row>
    <row r="145" spans="1:10" x14ac:dyDescent="0.25">
      <c r="A145" s="77" t="str">
        <f t="shared" si="4"/>
        <v>Bixby-Interim Housing-Modular Buildings</v>
      </c>
      <c r="B145" s="78">
        <v>6</v>
      </c>
      <c r="C145" s="85" t="s">
        <v>445</v>
      </c>
      <c r="D145" s="85" t="s">
        <v>238</v>
      </c>
      <c r="E145" s="85" t="s">
        <v>1573</v>
      </c>
      <c r="F145" s="81">
        <v>150000</v>
      </c>
      <c r="G145" s="81" t="s">
        <v>247</v>
      </c>
      <c r="H145" s="82">
        <f ca="1">SUMIF(Measure_BB_Table[],Combined_header,Total_Exp._MeasureBB)</f>
        <v>0</v>
      </c>
      <c r="I145" s="82">
        <f ca="1">SUMIF(Measure_BB_Table[],Combined_header,Completed_MeasureBB)</f>
        <v>0</v>
      </c>
      <c r="J145" s="149" t="e">
        <f t="shared" ca="1" si="5"/>
        <v>#DIV/0!</v>
      </c>
    </row>
    <row r="146" spans="1:10" x14ac:dyDescent="0.25">
      <c r="A146" s="77" t="str">
        <f t="shared" si="4"/>
        <v>Bixby-Interim Housing-Move Management</v>
      </c>
      <c r="B146" s="78">
        <v>6</v>
      </c>
      <c r="C146" s="85" t="s">
        <v>445</v>
      </c>
      <c r="D146" s="85" t="s">
        <v>238</v>
      </c>
      <c r="E146" s="77" t="s">
        <v>1574</v>
      </c>
      <c r="F146" s="81">
        <v>0</v>
      </c>
      <c r="G146" s="81">
        <v>0</v>
      </c>
      <c r="H146" s="82">
        <f ca="1">SUMIF(Measure_BB_Table[],Combined_header,Total_Exp._MeasureBB)</f>
        <v>0</v>
      </c>
      <c r="I146" s="82">
        <f ca="1">SUMIF(Measure_BB_Table[],Combined_header,Completed_MeasureBB)</f>
        <v>0</v>
      </c>
      <c r="J146" s="149" t="e">
        <f t="shared" ca="1" si="5"/>
        <v>#DIV/0!</v>
      </c>
    </row>
    <row r="147" spans="1:10" x14ac:dyDescent="0.25">
      <c r="A147" s="77" t="str">
        <f t="shared" si="4"/>
        <v>Bixby-Interim Housing-Reprographics</v>
      </c>
      <c r="B147" s="78">
        <v>6</v>
      </c>
      <c r="C147" s="85" t="s">
        <v>445</v>
      </c>
      <c r="D147" s="85" t="s">
        <v>238</v>
      </c>
      <c r="E147" s="77" t="s">
        <v>1568</v>
      </c>
      <c r="F147" s="81">
        <v>400</v>
      </c>
      <c r="G147" s="81" t="s">
        <v>247</v>
      </c>
      <c r="H147" s="82">
        <f ca="1">SUMIF(Measure_BB_Table[],Combined_header,Total_Exp._MeasureBB)</f>
        <v>0</v>
      </c>
      <c r="I147" s="82">
        <f ca="1">SUMIF(Measure_BB_Table[],Combined_header,Completed_MeasureBB)</f>
        <v>0</v>
      </c>
      <c r="J147" s="149" t="e">
        <f t="shared" ca="1" si="5"/>
        <v>#DIV/0!</v>
      </c>
    </row>
    <row r="148" spans="1:10" x14ac:dyDescent="0.25">
      <c r="A148" s="77" t="str">
        <f t="shared" si="4"/>
        <v>Bixby-Interim Housing-Technology</v>
      </c>
      <c r="B148" s="78">
        <v>6</v>
      </c>
      <c r="C148" s="85" t="s">
        <v>445</v>
      </c>
      <c r="D148" s="85" t="s">
        <v>238</v>
      </c>
      <c r="E148" s="77" t="s">
        <v>1562</v>
      </c>
      <c r="F148" s="81">
        <v>0</v>
      </c>
      <c r="G148" s="81">
        <v>0</v>
      </c>
      <c r="H148" s="82">
        <f ca="1">SUMIF(Measure_BB_Table[],Combined_header,Total_Exp._MeasureBB)</f>
        <v>0</v>
      </c>
      <c r="I148" s="82">
        <f ca="1">SUMIF(Measure_BB_Table[],Combined_header,Completed_MeasureBB)</f>
        <v>0</v>
      </c>
      <c r="J148" s="149" t="e">
        <f t="shared" ca="1" si="5"/>
        <v>#DIV/0!</v>
      </c>
    </row>
    <row r="149" spans="1:10" x14ac:dyDescent="0.25">
      <c r="A149" s="77" t="str">
        <f t="shared" si="4"/>
        <v>California-21st Century-Advertisement</v>
      </c>
      <c r="B149" s="78">
        <v>3</v>
      </c>
      <c r="C149" s="85" t="s">
        <v>425</v>
      </c>
      <c r="D149" s="80" t="s">
        <v>4</v>
      </c>
      <c r="E149" s="77" t="s">
        <v>1569</v>
      </c>
      <c r="F149" s="81">
        <v>2752.27</v>
      </c>
      <c r="G149" s="81">
        <v>0</v>
      </c>
      <c r="H149" s="82">
        <f ca="1">SUMIF(Measure_BB_Table[],Combined_header,Total_Exp._MeasureBB)</f>
        <v>0</v>
      </c>
      <c r="I149" s="82">
        <f ca="1">SUMIF(Measure_BB_Table[],Combined_header,Completed_MeasureBB)</f>
        <v>0</v>
      </c>
      <c r="J149" s="149" t="e">
        <f t="shared" ca="1" si="5"/>
        <v>#DIV/0!</v>
      </c>
    </row>
    <row r="150" spans="1:10" x14ac:dyDescent="0.25">
      <c r="A150" s="77" t="str">
        <f t="shared" si="4"/>
        <v>California-21st Century-Asbestos oversight/survey/abatement</v>
      </c>
      <c r="B150" s="78">
        <v>3</v>
      </c>
      <c r="C150" s="85" t="s">
        <v>425</v>
      </c>
      <c r="D150" s="80" t="s">
        <v>4</v>
      </c>
      <c r="E150" s="77" t="s">
        <v>1563</v>
      </c>
      <c r="F150" s="81">
        <v>52500</v>
      </c>
      <c r="G150" s="81" t="s">
        <v>247</v>
      </c>
      <c r="H150" s="82">
        <f ca="1">SUMIF(Measure_BB_Table[],Combined_header,Total_Exp._MeasureBB)</f>
        <v>0</v>
      </c>
      <c r="I150" s="82">
        <f ca="1">SUMIF(Measure_BB_Table[],Combined_header,Completed_MeasureBB)</f>
        <v>0</v>
      </c>
      <c r="J150" s="149" t="e">
        <f t="shared" ca="1" si="5"/>
        <v>#DIV/0!</v>
      </c>
    </row>
    <row r="151" spans="1:10" x14ac:dyDescent="0.25">
      <c r="A151" s="77" t="str">
        <f t="shared" si="4"/>
        <v>California-21st Century-CM/PM Management</v>
      </c>
      <c r="B151" s="78">
        <v>3</v>
      </c>
      <c r="C151" s="85" t="s">
        <v>425</v>
      </c>
      <c r="D151" s="80" t="s">
        <v>4</v>
      </c>
      <c r="E151" s="77" t="s">
        <v>1565</v>
      </c>
      <c r="F151" s="81">
        <v>173510.81</v>
      </c>
      <c r="G151" s="81" t="s">
        <v>247</v>
      </c>
      <c r="H151" s="82">
        <f ca="1">SUMIF(Measure_BB_Table[],Combined_header,Total_Exp._MeasureBB)</f>
        <v>187820</v>
      </c>
      <c r="I151" s="82">
        <f ca="1">SUMIF(Measure_BB_Table[],Combined_header,Completed_MeasureBB)</f>
        <v>17610</v>
      </c>
      <c r="J151" s="149">
        <f t="shared" ca="1" si="5"/>
        <v>9.3759982962410823E-2</v>
      </c>
    </row>
    <row r="152" spans="1:10" x14ac:dyDescent="0.25">
      <c r="A152" s="77" t="str">
        <f t="shared" si="4"/>
        <v>California-21st Century-Construction Contingency</v>
      </c>
      <c r="B152" s="78">
        <v>3</v>
      </c>
      <c r="C152" s="85" t="s">
        <v>425</v>
      </c>
      <c r="D152" s="80" t="s">
        <v>4</v>
      </c>
      <c r="E152" s="83" t="s">
        <v>1796</v>
      </c>
      <c r="F152" s="81">
        <v>200164.87</v>
      </c>
      <c r="G152" s="81" t="s">
        <v>247</v>
      </c>
      <c r="H152" s="82">
        <f ca="1">SUMIF(Measure_BB_Table[],Combined_header,Total_Exp._MeasureBB)</f>
        <v>0</v>
      </c>
      <c r="I152" s="82">
        <f ca="1">SUMIF(Measure_BB_Table[],Combined_header,Completed_MeasureBB)</f>
        <v>0</v>
      </c>
      <c r="J152" s="149" t="e">
        <f t="shared" ca="1" si="5"/>
        <v>#DIV/0!</v>
      </c>
    </row>
    <row r="153" spans="1:10" x14ac:dyDescent="0.25">
      <c r="A153" s="77" t="str">
        <f t="shared" si="4"/>
        <v>California-21st Century-Contractor</v>
      </c>
      <c r="B153" s="78">
        <v>3</v>
      </c>
      <c r="C153" s="85" t="s">
        <v>425</v>
      </c>
      <c r="D153" s="80" t="s">
        <v>4</v>
      </c>
      <c r="E153" s="83" t="s">
        <v>318</v>
      </c>
      <c r="F153" s="81">
        <v>2168827.2000000002</v>
      </c>
      <c r="G153" s="81" t="s">
        <v>2495</v>
      </c>
      <c r="H153" s="82">
        <f ca="1">SUMIF(Measure_BB_Table[],Combined_header,Total_Exp._MeasureBB)</f>
        <v>52744.479999999996</v>
      </c>
      <c r="I153" s="82">
        <f ca="1">SUMIF(Measure_BB_Table[],Combined_header,Completed_MeasureBB)</f>
        <v>52744.479999999996</v>
      </c>
      <c r="J153" s="149">
        <f t="shared" ca="1" si="5"/>
        <v>1</v>
      </c>
    </row>
    <row r="154" spans="1:10" x14ac:dyDescent="0.25">
      <c r="A154" s="77" t="str">
        <f t="shared" si="4"/>
        <v>California-21st Century-Design</v>
      </c>
      <c r="B154" s="78">
        <v>3</v>
      </c>
      <c r="C154" s="85" t="s">
        <v>425</v>
      </c>
      <c r="D154" s="80" t="s">
        <v>4</v>
      </c>
      <c r="E154" s="83" t="s">
        <v>1571</v>
      </c>
      <c r="F154" s="81">
        <v>210173.13</v>
      </c>
      <c r="G154" s="81">
        <v>270392</v>
      </c>
      <c r="H154" s="82">
        <f ca="1">SUMIF(Measure_BB_Table[],Combined_header,Total_Exp._MeasureBB)</f>
        <v>245525</v>
      </c>
      <c r="I154" s="82">
        <f ca="1">SUMIF(Measure_BB_Table[],Combined_header,Completed_MeasureBB)</f>
        <v>62733.26</v>
      </c>
      <c r="J154" s="149">
        <f t="shared" ca="1" si="5"/>
        <v>0.25550660828836169</v>
      </c>
    </row>
    <row r="155" spans="1:10" x14ac:dyDescent="0.25">
      <c r="A155" s="77" t="str">
        <f t="shared" si="4"/>
        <v>California-21st Century-DSA Fees</v>
      </c>
      <c r="B155" s="78">
        <v>3</v>
      </c>
      <c r="C155" s="85" t="s">
        <v>425</v>
      </c>
      <c r="D155" s="80" t="s">
        <v>4</v>
      </c>
      <c r="E155" s="83" t="s">
        <v>1655</v>
      </c>
      <c r="F155" s="81">
        <v>40032.980000000003</v>
      </c>
      <c r="G155" s="81" t="s">
        <v>247</v>
      </c>
      <c r="H155" s="82">
        <f ca="1">SUMIF(Measure_BB_Table[],Combined_header,Total_Exp._MeasureBB)</f>
        <v>0</v>
      </c>
      <c r="I155" s="82">
        <f ca="1">SUMIF(Measure_BB_Table[],Combined_header,Completed_MeasureBB)</f>
        <v>0</v>
      </c>
      <c r="J155" s="149" t="e">
        <f t="shared" ca="1" si="5"/>
        <v>#DIV/0!</v>
      </c>
    </row>
    <row r="156" spans="1:10" x14ac:dyDescent="0.25">
      <c r="A156" s="77" t="str">
        <f t="shared" si="4"/>
        <v>California-21st Century-DSA Inspection</v>
      </c>
      <c r="B156" s="78">
        <v>3</v>
      </c>
      <c r="C156" s="85" t="s">
        <v>425</v>
      </c>
      <c r="D156" s="80" t="s">
        <v>4</v>
      </c>
      <c r="E156" s="83" t="s">
        <v>1564</v>
      </c>
      <c r="F156" s="81">
        <v>35028.85</v>
      </c>
      <c r="G156" s="81" t="s">
        <v>247</v>
      </c>
      <c r="H156" s="82">
        <f ca="1">SUMIF(Measure_BB_Table[],Combined_header,Total_Exp._MeasureBB)</f>
        <v>0</v>
      </c>
      <c r="I156" s="82">
        <f ca="1">SUMIF(Measure_BB_Table[],Combined_header,Completed_MeasureBB)</f>
        <v>0</v>
      </c>
      <c r="J156" s="149" t="e">
        <f t="shared" ca="1" si="5"/>
        <v>#DIV/0!</v>
      </c>
    </row>
    <row r="157" spans="1:10" x14ac:dyDescent="0.25">
      <c r="A157" s="77" t="str">
        <f t="shared" si="4"/>
        <v>California-21st Century-DSA Special Inspection</v>
      </c>
      <c r="B157" s="78">
        <v>3</v>
      </c>
      <c r="C157" s="85" t="s">
        <v>425</v>
      </c>
      <c r="D157" s="80" t="s">
        <v>4</v>
      </c>
      <c r="E157" s="83" t="s">
        <v>1572</v>
      </c>
      <c r="F157" s="81">
        <v>15012.37</v>
      </c>
      <c r="G157" s="81" t="s">
        <v>247</v>
      </c>
      <c r="H157" s="82">
        <f ca="1">SUMIF(Measure_BB_Table[],Combined_header,Total_Exp._MeasureBB)</f>
        <v>0</v>
      </c>
      <c r="I157" s="82">
        <f ca="1">SUMIF(Measure_BB_Table[],Combined_header,Completed_MeasureBB)</f>
        <v>0</v>
      </c>
      <c r="J157" s="149" t="e">
        <f t="shared" ca="1" si="5"/>
        <v>#DIV/0!</v>
      </c>
    </row>
    <row r="158" spans="1:10" x14ac:dyDescent="0.25">
      <c r="A158" s="77" t="str">
        <f t="shared" si="4"/>
        <v>California-21st Century-Environ Consultant</v>
      </c>
      <c r="B158" s="78">
        <v>3</v>
      </c>
      <c r="C158" s="85" t="s">
        <v>425</v>
      </c>
      <c r="D158" s="80" t="s">
        <v>4</v>
      </c>
      <c r="E158" s="77" t="s">
        <v>1566</v>
      </c>
      <c r="F158" s="81">
        <v>28125</v>
      </c>
      <c r="G158" s="81" t="s">
        <v>2495</v>
      </c>
      <c r="H158" s="82">
        <f ca="1">SUMIF(Measure_BB_Table[],Combined_header,Total_Exp._MeasureBB)</f>
        <v>2600</v>
      </c>
      <c r="I158" s="82">
        <f ca="1">SUMIF(Measure_BB_Table[],Combined_header,Completed_MeasureBB)</f>
        <v>2600</v>
      </c>
      <c r="J158" s="149">
        <f t="shared" ca="1" si="5"/>
        <v>1</v>
      </c>
    </row>
    <row r="159" spans="1:10" x14ac:dyDescent="0.25">
      <c r="A159" s="77" t="str">
        <f t="shared" si="4"/>
        <v>California-21st Century-FF &amp; E</v>
      </c>
      <c r="B159" s="78">
        <v>3</v>
      </c>
      <c r="C159" s="85" t="s">
        <v>425</v>
      </c>
      <c r="D159" s="80" t="s">
        <v>4</v>
      </c>
      <c r="E159" s="77" t="s">
        <v>1656</v>
      </c>
      <c r="F159" s="81">
        <v>300000</v>
      </c>
      <c r="G159" s="81" t="s">
        <v>2495</v>
      </c>
      <c r="H159" s="82">
        <f ca="1">SUMIF(Measure_BB_Table[],Combined_header,Total_Exp._MeasureBB)</f>
        <v>20720.61</v>
      </c>
      <c r="I159" s="82">
        <f ca="1">SUMIF(Measure_BB_Table[],Combined_header,Completed_MeasureBB)</f>
        <v>20720.61</v>
      </c>
      <c r="J159" s="149">
        <f t="shared" ca="1" si="5"/>
        <v>1</v>
      </c>
    </row>
    <row r="160" spans="1:10" x14ac:dyDescent="0.25">
      <c r="A160" s="77" t="str">
        <f t="shared" si="4"/>
        <v>California-21st Century-Legal Services</v>
      </c>
      <c r="B160" s="78">
        <v>3</v>
      </c>
      <c r="C160" s="85" t="s">
        <v>425</v>
      </c>
      <c r="D160" s="80" t="s">
        <v>4</v>
      </c>
      <c r="E160" s="77" t="s">
        <v>1797</v>
      </c>
      <c r="F160" s="81">
        <v>0</v>
      </c>
      <c r="G160" s="81">
        <v>0</v>
      </c>
      <c r="H160" s="82">
        <f ca="1">SUMIF(Measure_BB_Table[],Combined_header,Total_Exp._MeasureBB)</f>
        <v>0</v>
      </c>
      <c r="I160" s="82">
        <f ca="1">SUMIF(Measure_BB_Table[],Combined_header,Completed_MeasureBB)</f>
        <v>0</v>
      </c>
      <c r="J160" s="149" t="e">
        <f t="shared" ca="1" si="5"/>
        <v>#DIV/0!</v>
      </c>
    </row>
    <row r="161" spans="1:11" x14ac:dyDescent="0.25">
      <c r="A161" s="77" t="str">
        <f t="shared" si="4"/>
        <v>California-21st Century-Move classroom</v>
      </c>
      <c r="B161" s="78">
        <v>3</v>
      </c>
      <c r="C161" s="85" t="s">
        <v>425</v>
      </c>
      <c r="D161" s="80" t="s">
        <v>4</v>
      </c>
      <c r="E161" s="77" t="s">
        <v>1570</v>
      </c>
      <c r="F161" s="81">
        <v>0</v>
      </c>
      <c r="G161" s="81">
        <v>0</v>
      </c>
      <c r="H161" s="82">
        <f ca="1">SUMIF(Measure_BB_Table[],Combined_header,Total_Exp._MeasureBB)</f>
        <v>0</v>
      </c>
      <c r="I161" s="82">
        <f ca="1">SUMIF(Measure_BB_Table[],Combined_header,Completed_MeasureBB)</f>
        <v>0</v>
      </c>
      <c r="J161" s="149" t="e">
        <f t="shared" ca="1" si="5"/>
        <v>#DIV/0!</v>
      </c>
    </row>
    <row r="162" spans="1:11" x14ac:dyDescent="0.25">
      <c r="A162" s="77" t="str">
        <f t="shared" si="4"/>
        <v>California-21st Century-Move Management</v>
      </c>
      <c r="B162" s="78">
        <v>3</v>
      </c>
      <c r="C162" s="85" t="s">
        <v>425</v>
      </c>
      <c r="D162" s="80" t="s">
        <v>4</v>
      </c>
      <c r="E162" s="77" t="s">
        <v>1574</v>
      </c>
      <c r="F162" s="81">
        <v>8006.6</v>
      </c>
      <c r="G162" s="81" t="s">
        <v>247</v>
      </c>
      <c r="H162" s="82">
        <f ca="1">SUMIF(Measure_BB_Table[],Combined_header,Total_Exp._MeasureBB)</f>
        <v>0</v>
      </c>
      <c r="I162" s="82">
        <f ca="1">SUMIF(Measure_BB_Table[],Combined_header,Completed_MeasureBB)</f>
        <v>0</v>
      </c>
      <c r="J162" s="149" t="e">
        <f t="shared" ca="1" si="5"/>
        <v>#DIV/0!</v>
      </c>
    </row>
    <row r="163" spans="1:11" x14ac:dyDescent="0.25">
      <c r="A163" s="77" t="str">
        <f t="shared" si="4"/>
        <v>California-21st Century-Reprographics</v>
      </c>
      <c r="B163" s="78">
        <v>3</v>
      </c>
      <c r="C163" s="85" t="s">
        <v>425</v>
      </c>
      <c r="D163" s="80" t="s">
        <v>4</v>
      </c>
      <c r="E163" s="77" t="s">
        <v>1568</v>
      </c>
      <c r="F163" s="81">
        <v>2752.27</v>
      </c>
      <c r="G163" s="81" t="s">
        <v>247</v>
      </c>
      <c r="H163" s="82">
        <f ca="1">SUMIF(Measure_BB_Table[],Combined_header,Total_Exp._MeasureBB)</f>
        <v>0</v>
      </c>
      <c r="I163" s="82">
        <f ca="1">SUMIF(Measure_BB_Table[],Combined_header,Completed_MeasureBB)</f>
        <v>0</v>
      </c>
      <c r="J163" s="149" t="e">
        <f t="shared" ca="1" si="5"/>
        <v>#DIV/0!</v>
      </c>
    </row>
    <row r="164" spans="1:11" x14ac:dyDescent="0.25">
      <c r="A164" s="77" t="str">
        <f t="shared" si="4"/>
        <v>California-21st Century-Technology</v>
      </c>
      <c r="B164" s="78">
        <v>3</v>
      </c>
      <c r="C164" s="85" t="s">
        <v>425</v>
      </c>
      <c r="D164" s="80" t="s">
        <v>4</v>
      </c>
      <c r="E164" s="77" t="s">
        <v>1562</v>
      </c>
      <c r="F164" s="81">
        <v>300000</v>
      </c>
      <c r="G164" s="81" t="s">
        <v>2495</v>
      </c>
      <c r="H164" s="82">
        <f ca="1">SUMIF(Measure_BB_Table[],Combined_header,Total_Exp._MeasureBB)</f>
        <v>135404.69</v>
      </c>
      <c r="I164" s="82">
        <f ca="1">SUMIF(Measure_BB_Table[],Combined_header,Completed_MeasureBB)</f>
        <v>135404.69</v>
      </c>
      <c r="J164" s="149">
        <f t="shared" ca="1" si="5"/>
        <v>1</v>
      </c>
    </row>
    <row r="165" spans="1:11" x14ac:dyDescent="0.25">
      <c r="A165" s="77" t="str">
        <f t="shared" si="4"/>
        <v>California-Ceiling replacement-CM/PM Management</v>
      </c>
      <c r="B165" s="78">
        <v>3</v>
      </c>
      <c r="C165" s="85" t="s">
        <v>425</v>
      </c>
      <c r="D165" s="79" t="s">
        <v>441</v>
      </c>
      <c r="E165" s="77" t="s">
        <v>1565</v>
      </c>
      <c r="F165" s="81">
        <v>0</v>
      </c>
      <c r="G165" s="81">
        <v>0</v>
      </c>
      <c r="H165" s="82">
        <f ca="1">SUMIF(Measure_BB_Table[],Combined_header,Total_Exp._MeasureBB)</f>
        <v>0</v>
      </c>
      <c r="I165" s="82">
        <f ca="1">SUMIF(Measure_BB_Table[],Combined_header,Completed_MeasureBB)</f>
        <v>0</v>
      </c>
      <c r="J165" s="149" t="e">
        <f t="shared" ca="1" si="5"/>
        <v>#DIV/0!</v>
      </c>
      <c r="K165" s="9"/>
    </row>
    <row r="166" spans="1:11" x14ac:dyDescent="0.25">
      <c r="A166" s="77" t="str">
        <f t="shared" si="4"/>
        <v>California-Ceiling replacement-Contractor</v>
      </c>
      <c r="B166" s="78">
        <v>3</v>
      </c>
      <c r="C166" s="85" t="s">
        <v>425</v>
      </c>
      <c r="D166" s="79" t="s">
        <v>441</v>
      </c>
      <c r="E166" s="77" t="s">
        <v>318</v>
      </c>
      <c r="F166" s="81">
        <v>236982</v>
      </c>
      <c r="G166" s="81">
        <v>236982</v>
      </c>
      <c r="H166" s="82">
        <f ca="1">SUMIF(Measure_BB_Table[],Combined_header,Total_Exp._MeasureBB)</f>
        <v>236982</v>
      </c>
      <c r="I166" s="82">
        <f ca="1">SUMIF(Measure_BB_Table[],Combined_header,Completed_MeasureBB)</f>
        <v>225132.9</v>
      </c>
      <c r="J166" s="149">
        <f t="shared" ca="1" si="5"/>
        <v>0.95</v>
      </c>
      <c r="K166" s="9"/>
    </row>
    <row r="167" spans="1:11" x14ac:dyDescent="0.25">
      <c r="A167" s="77" t="str">
        <f t="shared" si="4"/>
        <v>California-Drinking fountain replacement-Advertisement</v>
      </c>
      <c r="B167" s="78">
        <v>3</v>
      </c>
      <c r="C167" s="85" t="s">
        <v>425</v>
      </c>
      <c r="D167" s="80" t="s">
        <v>1043</v>
      </c>
      <c r="E167" s="77" t="s">
        <v>1569</v>
      </c>
      <c r="F167" s="81">
        <v>0</v>
      </c>
      <c r="G167" s="81">
        <v>0</v>
      </c>
      <c r="H167" s="82">
        <f ca="1">SUMIF(Measure_BB_Table[],Combined_header,Total_Exp._MeasureBB)</f>
        <v>0</v>
      </c>
      <c r="I167" s="82">
        <f ca="1">SUMIF(Measure_BB_Table[],Combined_header,Completed_MeasureBB)</f>
        <v>0</v>
      </c>
      <c r="J167" s="149" t="e">
        <f t="shared" ca="1" si="5"/>
        <v>#DIV/0!</v>
      </c>
      <c r="K167" s="9"/>
    </row>
    <row r="168" spans="1:11" x14ac:dyDescent="0.25">
      <c r="A168" s="77" t="str">
        <f t="shared" si="4"/>
        <v>California-Drinking fountain replacement-Contractor</v>
      </c>
      <c r="B168" s="78">
        <v>3</v>
      </c>
      <c r="C168" s="85" t="s">
        <v>425</v>
      </c>
      <c r="D168" s="80" t="s">
        <v>1043</v>
      </c>
      <c r="E168" s="77" t="s">
        <v>318</v>
      </c>
      <c r="F168" s="81">
        <v>15000</v>
      </c>
      <c r="G168" s="81" t="s">
        <v>247</v>
      </c>
      <c r="H168" s="82">
        <f ca="1">SUMIF(Measure_BB_Table[],Combined_header,Total_Exp._MeasureBB)</f>
        <v>0</v>
      </c>
      <c r="I168" s="82">
        <f ca="1">SUMIF(Measure_BB_Table[],Combined_header,Completed_MeasureBB)</f>
        <v>0</v>
      </c>
      <c r="J168" s="149" t="e">
        <f t="shared" ca="1" si="5"/>
        <v>#DIV/0!</v>
      </c>
      <c r="K168" s="9"/>
    </row>
    <row r="169" spans="1:11" x14ac:dyDescent="0.25">
      <c r="A169" s="77" t="str">
        <f t="shared" si="4"/>
        <v>California-Drinking fountain replacement-Design</v>
      </c>
      <c r="B169" s="78">
        <v>3</v>
      </c>
      <c r="C169" s="85" t="s">
        <v>425</v>
      </c>
      <c r="D169" s="80" t="s">
        <v>1043</v>
      </c>
      <c r="E169" s="77" t="s">
        <v>1571</v>
      </c>
      <c r="F169" s="81">
        <v>0</v>
      </c>
      <c r="G169" s="81">
        <v>0</v>
      </c>
      <c r="H169" s="82">
        <f ca="1">SUMIF(Measure_BB_Table[],Combined_header,Total_Exp._MeasureBB)</f>
        <v>0</v>
      </c>
      <c r="I169" s="82">
        <f ca="1">SUMIF(Measure_BB_Table[],Combined_header,Completed_MeasureBB)</f>
        <v>0</v>
      </c>
      <c r="J169" s="149" t="e">
        <f t="shared" ca="1" si="5"/>
        <v>#DIV/0!</v>
      </c>
      <c r="K169" s="9"/>
    </row>
    <row r="170" spans="1:11" x14ac:dyDescent="0.25">
      <c r="A170" s="77" t="str">
        <f t="shared" si="4"/>
        <v>California-Drinking fountain replacement-DSA Fees</v>
      </c>
      <c r="B170" s="78">
        <v>3</v>
      </c>
      <c r="C170" s="85" t="s">
        <v>425</v>
      </c>
      <c r="D170" s="80" t="s">
        <v>1043</v>
      </c>
      <c r="E170" s="77" t="s">
        <v>1655</v>
      </c>
      <c r="F170" s="81">
        <v>1050</v>
      </c>
      <c r="G170" s="81" t="s">
        <v>2495</v>
      </c>
      <c r="H170" s="82">
        <f ca="1">SUMIF(Measure_BB_Table[],Combined_header,Total_Exp._MeasureBB)</f>
        <v>1050</v>
      </c>
      <c r="I170" s="82">
        <f ca="1">SUMIF(Measure_BB_Table[],Combined_header,Completed_MeasureBB)</f>
        <v>1050</v>
      </c>
      <c r="J170" s="149">
        <f t="shared" ca="1" si="5"/>
        <v>1</v>
      </c>
      <c r="K170" s="9"/>
    </row>
    <row r="171" spans="1:11" x14ac:dyDescent="0.25">
      <c r="A171" s="77" t="str">
        <f t="shared" si="4"/>
        <v>California-Drinking fountain replacement-DSA Inspection</v>
      </c>
      <c r="B171" s="78">
        <v>3</v>
      </c>
      <c r="C171" s="85" t="s">
        <v>425</v>
      </c>
      <c r="D171" s="80" t="s">
        <v>1043</v>
      </c>
      <c r="E171" s="77" t="s">
        <v>1564</v>
      </c>
      <c r="F171" s="81">
        <v>0</v>
      </c>
      <c r="G171" s="81">
        <v>0</v>
      </c>
      <c r="H171" s="82">
        <f ca="1">SUMIF(Measure_BB_Table[],Combined_header,Total_Exp._MeasureBB)</f>
        <v>0</v>
      </c>
      <c r="I171" s="82">
        <f ca="1">SUMIF(Measure_BB_Table[],Combined_header,Completed_MeasureBB)</f>
        <v>0</v>
      </c>
      <c r="J171" s="149" t="e">
        <f t="shared" ca="1" si="5"/>
        <v>#DIV/0!</v>
      </c>
      <c r="K171" s="9"/>
    </row>
    <row r="172" spans="1:11" x14ac:dyDescent="0.25">
      <c r="A172" s="77" t="str">
        <f t="shared" si="4"/>
        <v>California-Drinking fountain replacement-DSA Special Inspection</v>
      </c>
      <c r="B172" s="78">
        <v>3</v>
      </c>
      <c r="C172" s="85" t="s">
        <v>425</v>
      </c>
      <c r="D172" s="80" t="s">
        <v>1043</v>
      </c>
      <c r="E172" s="83" t="s">
        <v>1572</v>
      </c>
      <c r="F172" s="81">
        <v>0</v>
      </c>
      <c r="G172" s="81">
        <v>0</v>
      </c>
      <c r="H172" s="82">
        <f ca="1">SUMIF(Measure_BB_Table[],Combined_header,Total_Exp._MeasureBB)</f>
        <v>0</v>
      </c>
      <c r="I172" s="82">
        <f ca="1">SUMIF(Measure_BB_Table[],Combined_header,Completed_MeasureBB)</f>
        <v>0</v>
      </c>
      <c r="J172" s="149" t="e">
        <f t="shared" ca="1" si="5"/>
        <v>#DIV/0!</v>
      </c>
      <c r="K172" s="9"/>
    </row>
    <row r="173" spans="1:11" x14ac:dyDescent="0.25">
      <c r="A173" s="77" t="str">
        <f t="shared" si="4"/>
        <v>California-Drinking fountain replacement-Environ Consultant</v>
      </c>
      <c r="B173" s="78">
        <v>3</v>
      </c>
      <c r="C173" s="85" t="s">
        <v>425</v>
      </c>
      <c r="D173" s="80" t="s">
        <v>1043</v>
      </c>
      <c r="E173" s="77" t="s">
        <v>1566</v>
      </c>
      <c r="F173" s="81">
        <v>0</v>
      </c>
      <c r="G173" s="81">
        <v>0</v>
      </c>
      <c r="H173" s="82">
        <f ca="1">SUMIF(Measure_BB_Table[],Combined_header,Total_Exp._MeasureBB)</f>
        <v>0</v>
      </c>
      <c r="I173" s="82">
        <f ca="1">SUMIF(Measure_BB_Table[],Combined_header,Completed_MeasureBB)</f>
        <v>0</v>
      </c>
      <c r="J173" s="149" t="e">
        <f t="shared" ca="1" si="5"/>
        <v>#DIV/0!</v>
      </c>
      <c r="K173" s="9"/>
    </row>
    <row r="174" spans="1:11" x14ac:dyDescent="0.25">
      <c r="A174" s="77" t="str">
        <f t="shared" si="4"/>
        <v>California-Drinking fountain replacement-Reprographics</v>
      </c>
      <c r="B174" s="78">
        <v>3</v>
      </c>
      <c r="C174" s="85" t="s">
        <v>425</v>
      </c>
      <c r="D174" s="80" t="s">
        <v>1043</v>
      </c>
      <c r="E174" s="77" t="s">
        <v>1568</v>
      </c>
      <c r="F174" s="81">
        <v>0</v>
      </c>
      <c r="G174" s="81">
        <v>0</v>
      </c>
      <c r="H174" s="82">
        <f ca="1">SUMIF(Measure_BB_Table[],Combined_header,Total_Exp._MeasureBB)</f>
        <v>0</v>
      </c>
      <c r="I174" s="82">
        <f ca="1">SUMIF(Measure_BB_Table[],Combined_header,Completed_MeasureBB)</f>
        <v>0</v>
      </c>
      <c r="J174" s="149" t="e">
        <f t="shared" ca="1" si="5"/>
        <v>#DIV/0!</v>
      </c>
      <c r="K174" s="9"/>
    </row>
    <row r="175" spans="1:11" x14ac:dyDescent="0.25">
      <c r="A175" s="77" t="str">
        <f t="shared" si="4"/>
        <v>California-Fire Alarm-Advertisement</v>
      </c>
      <c r="B175" s="78">
        <v>3</v>
      </c>
      <c r="C175" s="85" t="s">
        <v>425</v>
      </c>
      <c r="D175" s="80" t="s">
        <v>316</v>
      </c>
      <c r="E175" s="77" t="s">
        <v>1569</v>
      </c>
      <c r="F175" s="81">
        <v>400</v>
      </c>
      <c r="G175" s="81">
        <v>0</v>
      </c>
      <c r="H175" s="82">
        <f ca="1">SUMIF(Measure_BB_Table[],Combined_header,Total_Exp._MeasureBB)</f>
        <v>0</v>
      </c>
      <c r="I175" s="82">
        <f ca="1">SUMIF(Measure_BB_Table[],Combined_header,Completed_MeasureBB)</f>
        <v>0</v>
      </c>
      <c r="J175" s="149" t="e">
        <f t="shared" ca="1" si="5"/>
        <v>#DIV/0!</v>
      </c>
      <c r="K175" s="9"/>
    </row>
    <row r="176" spans="1:11" x14ac:dyDescent="0.25">
      <c r="A176" s="77" t="str">
        <f t="shared" si="4"/>
        <v>California-Fire Alarm-Contractor</v>
      </c>
      <c r="B176" s="78">
        <v>3</v>
      </c>
      <c r="C176" s="85" t="s">
        <v>425</v>
      </c>
      <c r="D176" s="80" t="s">
        <v>316</v>
      </c>
      <c r="E176" s="77" t="s">
        <v>318</v>
      </c>
      <c r="F176" s="81">
        <v>225000</v>
      </c>
      <c r="G176" s="81">
        <v>226573.08</v>
      </c>
      <c r="H176" s="82">
        <f ca="1">SUMIF(Measure_BB_Table[],Combined_header,Total_Exp._MeasureBB)</f>
        <v>226573.08</v>
      </c>
      <c r="I176" s="82">
        <f ca="1">SUMIF(Measure_BB_Table[],Combined_header,Completed_MeasureBB)</f>
        <v>214104.43</v>
      </c>
      <c r="J176" s="149">
        <f t="shared" ca="1" si="5"/>
        <v>0.94496852847655166</v>
      </c>
      <c r="K176" s="9"/>
    </row>
    <row r="177" spans="1:11" x14ac:dyDescent="0.25">
      <c r="A177" s="77" t="str">
        <f t="shared" si="4"/>
        <v>California-Fire Alarm-Design</v>
      </c>
      <c r="B177" s="78">
        <v>3</v>
      </c>
      <c r="C177" s="85" t="s">
        <v>425</v>
      </c>
      <c r="D177" s="80" t="s">
        <v>316</v>
      </c>
      <c r="E177" s="77" t="s">
        <v>1571</v>
      </c>
      <c r="F177" s="81">
        <v>12125</v>
      </c>
      <c r="G177" s="81" t="s">
        <v>2495</v>
      </c>
      <c r="H177" s="82">
        <f ca="1">SUMIF(Measure_BB_Table[],Combined_header,Total_Exp._MeasureBB)</f>
        <v>12125</v>
      </c>
      <c r="I177" s="82">
        <f ca="1">SUMIF(Measure_BB_Table[],Combined_header,Completed_MeasureBB)</f>
        <v>12125</v>
      </c>
      <c r="J177" s="149">
        <f t="shared" ca="1" si="5"/>
        <v>1</v>
      </c>
      <c r="K177" s="9"/>
    </row>
    <row r="178" spans="1:11" x14ac:dyDescent="0.25">
      <c r="A178" s="77" t="str">
        <f t="shared" si="4"/>
        <v>California-Fire Alarm-DSA Fees</v>
      </c>
      <c r="B178" s="78">
        <v>3</v>
      </c>
      <c r="C178" s="85" t="s">
        <v>425</v>
      </c>
      <c r="D178" s="80" t="s">
        <v>316</v>
      </c>
      <c r="E178" s="77" t="s">
        <v>1655</v>
      </c>
      <c r="F178" s="81">
        <v>780</v>
      </c>
      <c r="G178" s="81" t="s">
        <v>2495</v>
      </c>
      <c r="H178" s="82">
        <f ca="1">SUMIF(Measure_BB_Table[],Combined_header,Total_Exp._MeasureBB)</f>
        <v>2070</v>
      </c>
      <c r="I178" s="82">
        <f ca="1">SUMIF(Measure_BB_Table[],Combined_header,Completed_MeasureBB)</f>
        <v>2070</v>
      </c>
      <c r="J178" s="149">
        <f t="shared" ca="1" si="5"/>
        <v>1</v>
      </c>
      <c r="K178" s="9"/>
    </row>
    <row r="179" spans="1:11" x14ac:dyDescent="0.25">
      <c r="A179" s="77" t="str">
        <f t="shared" si="4"/>
        <v>California-Fire Alarm-DSA Inspection</v>
      </c>
      <c r="B179" s="78">
        <v>3</v>
      </c>
      <c r="C179" s="85" t="s">
        <v>425</v>
      </c>
      <c r="D179" s="80" t="s">
        <v>316</v>
      </c>
      <c r="E179" s="77" t="s">
        <v>1564</v>
      </c>
      <c r="F179" s="81">
        <v>12250</v>
      </c>
      <c r="G179" s="81" t="s">
        <v>2495</v>
      </c>
      <c r="H179" s="82">
        <f ca="1">SUMIF(Measure_BB_Table[],Combined_header,Total_Exp._MeasureBB)</f>
        <v>12250</v>
      </c>
      <c r="I179" s="82">
        <f ca="1">SUMIF(Measure_BB_Table[],Combined_header,Completed_MeasureBB)</f>
        <v>11750</v>
      </c>
      <c r="J179" s="149">
        <f t="shared" ca="1" si="5"/>
        <v>0.95918367346938771</v>
      </c>
      <c r="K179" s="9"/>
    </row>
    <row r="180" spans="1:11" x14ac:dyDescent="0.25">
      <c r="A180" s="77" t="str">
        <f t="shared" si="4"/>
        <v>California-Fire Alarm-Environ Consultant</v>
      </c>
      <c r="B180" s="78">
        <v>3</v>
      </c>
      <c r="C180" s="85" t="s">
        <v>425</v>
      </c>
      <c r="D180" s="80" t="s">
        <v>316</v>
      </c>
      <c r="E180" s="84" t="s">
        <v>1566</v>
      </c>
      <c r="F180" s="81">
        <v>0</v>
      </c>
      <c r="G180" s="81">
        <v>0</v>
      </c>
      <c r="H180" s="82">
        <f ca="1">SUMIF(Measure_BB_Table[],Combined_header,Total_Exp._MeasureBB)</f>
        <v>0</v>
      </c>
      <c r="I180" s="82">
        <f ca="1">SUMIF(Measure_BB_Table[],Combined_header,Completed_MeasureBB)</f>
        <v>0</v>
      </c>
      <c r="J180" s="149" t="e">
        <f t="shared" ca="1" si="5"/>
        <v>#DIV/0!</v>
      </c>
      <c r="K180" s="9"/>
    </row>
    <row r="181" spans="1:11" x14ac:dyDescent="0.25">
      <c r="A181" s="77" t="str">
        <f t="shared" si="4"/>
        <v>California-Fire Alarm-Reprographics</v>
      </c>
      <c r="B181" s="78">
        <v>3</v>
      </c>
      <c r="C181" s="85" t="s">
        <v>425</v>
      </c>
      <c r="D181" s="80" t="s">
        <v>316</v>
      </c>
      <c r="E181" s="77" t="s">
        <v>1568</v>
      </c>
      <c r="F181" s="81">
        <v>0</v>
      </c>
      <c r="G181" s="81">
        <v>0</v>
      </c>
      <c r="H181" s="82">
        <f ca="1">SUMIF(Measure_BB_Table[],Combined_header,Total_Exp._MeasureBB)</f>
        <v>0</v>
      </c>
      <c r="I181" s="82">
        <f ca="1">SUMIF(Measure_BB_Table[],Combined_header,Completed_MeasureBB)</f>
        <v>0</v>
      </c>
      <c r="J181" s="149" t="e">
        <f t="shared" ca="1" si="5"/>
        <v>#DIV/0!</v>
      </c>
    </row>
    <row r="182" spans="1:11" x14ac:dyDescent="0.25">
      <c r="A182" s="77" t="str">
        <f t="shared" si="4"/>
        <v>California-Interim Housing-Advertisement</v>
      </c>
      <c r="B182" s="78">
        <v>3</v>
      </c>
      <c r="C182" s="85" t="s">
        <v>425</v>
      </c>
      <c r="D182" s="85" t="s">
        <v>238</v>
      </c>
      <c r="E182" s="77" t="s">
        <v>1569</v>
      </c>
      <c r="F182" s="81">
        <v>0</v>
      </c>
      <c r="G182" s="81">
        <v>0</v>
      </c>
      <c r="H182" s="82">
        <f ca="1">SUMIF(Measure_BB_Table[],Combined_header,Total_Exp._MeasureBB)</f>
        <v>0</v>
      </c>
      <c r="I182" s="82">
        <f ca="1">SUMIF(Measure_BB_Table[],Combined_header,Completed_MeasureBB)</f>
        <v>0</v>
      </c>
      <c r="J182" s="149" t="e">
        <f t="shared" ca="1" si="5"/>
        <v>#DIV/0!</v>
      </c>
    </row>
    <row r="183" spans="1:11" x14ac:dyDescent="0.25">
      <c r="A183" s="77" t="str">
        <f t="shared" si="4"/>
        <v>California-Interim Housing-Alarm</v>
      </c>
      <c r="B183" s="78">
        <v>3</v>
      </c>
      <c r="C183" s="85" t="s">
        <v>425</v>
      </c>
      <c r="D183" s="85" t="s">
        <v>238</v>
      </c>
      <c r="E183" s="83" t="s">
        <v>1575</v>
      </c>
      <c r="F183" s="81">
        <v>0</v>
      </c>
      <c r="G183" s="81">
        <v>0</v>
      </c>
      <c r="H183" s="82">
        <f ca="1">SUMIF(Measure_BB_Table[],Combined_header,Total_Exp._MeasureBB)</f>
        <v>0</v>
      </c>
      <c r="I183" s="82">
        <f ca="1">SUMIF(Measure_BB_Table[],Combined_header,Completed_MeasureBB)</f>
        <v>0</v>
      </c>
      <c r="J183" s="149" t="e">
        <f t="shared" ca="1" si="5"/>
        <v>#DIV/0!</v>
      </c>
    </row>
    <row r="184" spans="1:11" x14ac:dyDescent="0.25">
      <c r="A184" s="77" t="str">
        <f t="shared" si="4"/>
        <v>California-Interim Housing-CM/PM Management</v>
      </c>
      <c r="B184" s="78">
        <v>3</v>
      </c>
      <c r="C184" s="85" t="s">
        <v>425</v>
      </c>
      <c r="D184" s="85" t="s">
        <v>238</v>
      </c>
      <c r="E184" s="77" t="s">
        <v>1565</v>
      </c>
      <c r="F184" s="81">
        <v>51590</v>
      </c>
      <c r="G184" s="81" t="s">
        <v>247</v>
      </c>
      <c r="H184" s="82">
        <f ca="1">SUMIF(Measure_BB_Table[],Combined_header,Total_Exp._MeasureBB)</f>
        <v>0</v>
      </c>
      <c r="I184" s="82">
        <f ca="1">SUMIF(Measure_BB_Table[],Combined_header,Completed_MeasureBB)</f>
        <v>0</v>
      </c>
      <c r="J184" s="149" t="e">
        <f t="shared" ca="1" si="5"/>
        <v>#DIV/0!</v>
      </c>
    </row>
    <row r="185" spans="1:11" x14ac:dyDescent="0.25">
      <c r="A185" s="77" t="str">
        <f t="shared" si="4"/>
        <v>California-Interim Housing-Construction Contingency</v>
      </c>
      <c r="B185" s="78">
        <v>3</v>
      </c>
      <c r="C185" s="85" t="s">
        <v>425</v>
      </c>
      <c r="D185" s="85" t="s">
        <v>238</v>
      </c>
      <c r="E185" s="83" t="s">
        <v>1796</v>
      </c>
      <c r="F185" s="81">
        <v>77000</v>
      </c>
      <c r="G185" s="81" t="s">
        <v>247</v>
      </c>
      <c r="H185" s="82">
        <f ca="1">SUMIF(Measure_BB_Table[],Combined_header,Total_Exp._MeasureBB)</f>
        <v>0</v>
      </c>
      <c r="I185" s="82">
        <f ca="1">SUMIF(Measure_BB_Table[],Combined_header,Completed_MeasureBB)</f>
        <v>0</v>
      </c>
      <c r="J185" s="149" t="e">
        <f t="shared" ca="1" si="5"/>
        <v>#DIV/0!</v>
      </c>
    </row>
    <row r="186" spans="1:11" x14ac:dyDescent="0.25">
      <c r="A186" s="77" t="str">
        <f t="shared" si="4"/>
        <v>California-Interim Housing-Contractor</v>
      </c>
      <c r="B186" s="78">
        <v>3</v>
      </c>
      <c r="C186" s="85" t="s">
        <v>425</v>
      </c>
      <c r="D186" s="85" t="s">
        <v>238</v>
      </c>
      <c r="E186" s="83" t="s">
        <v>318</v>
      </c>
      <c r="F186" s="81">
        <v>770000</v>
      </c>
      <c r="G186" s="81" t="s">
        <v>247</v>
      </c>
      <c r="H186" s="82">
        <f ca="1">SUMIF(Measure_BB_Table[],Combined_header,Total_Exp._MeasureBB)</f>
        <v>0</v>
      </c>
      <c r="I186" s="82">
        <f ca="1">SUMIF(Measure_BB_Table[],Combined_header,Completed_MeasureBB)</f>
        <v>0</v>
      </c>
      <c r="J186" s="149" t="e">
        <f t="shared" ca="1" si="5"/>
        <v>#DIV/0!</v>
      </c>
    </row>
    <row r="187" spans="1:11" x14ac:dyDescent="0.25">
      <c r="A187" s="77" t="str">
        <f t="shared" si="4"/>
        <v>California-Interim Housing-Design</v>
      </c>
      <c r="B187" s="78">
        <v>3</v>
      </c>
      <c r="C187" s="85" t="s">
        <v>425</v>
      </c>
      <c r="D187" s="85" t="s">
        <v>238</v>
      </c>
      <c r="E187" s="79" t="s">
        <v>1571</v>
      </c>
      <c r="F187" s="81">
        <v>80000</v>
      </c>
      <c r="G187" s="81" t="s">
        <v>247</v>
      </c>
      <c r="H187" s="82">
        <f ca="1">SUMIF(Measure_BB_Table[],Combined_header,Total_Exp._MeasureBB)</f>
        <v>97400</v>
      </c>
      <c r="I187" s="82">
        <f ca="1">SUMIF(Measure_BB_Table[],Combined_header,Completed_MeasureBB)</f>
        <v>4646.25</v>
      </c>
      <c r="J187" s="149">
        <f t="shared" ca="1" si="5"/>
        <v>4.770277207392197E-2</v>
      </c>
    </row>
    <row r="188" spans="1:11" x14ac:dyDescent="0.25">
      <c r="A188" s="77" t="str">
        <f t="shared" si="4"/>
        <v>California-Interim Housing-DSA Fees</v>
      </c>
      <c r="B188" s="78">
        <v>3</v>
      </c>
      <c r="C188" s="85" t="s">
        <v>425</v>
      </c>
      <c r="D188" s="85" t="s">
        <v>238</v>
      </c>
      <c r="E188" s="83" t="s">
        <v>1655</v>
      </c>
      <c r="F188" s="81">
        <v>16100</v>
      </c>
      <c r="G188" s="81" t="s">
        <v>247</v>
      </c>
      <c r="H188" s="82">
        <f ca="1">SUMIF(Measure_BB_Table[],Combined_header,Total_Exp._MeasureBB)</f>
        <v>0</v>
      </c>
      <c r="I188" s="82">
        <f ca="1">SUMIF(Measure_BB_Table[],Combined_header,Completed_MeasureBB)</f>
        <v>0</v>
      </c>
      <c r="J188" s="149" t="e">
        <f t="shared" ca="1" si="5"/>
        <v>#DIV/0!</v>
      </c>
    </row>
    <row r="189" spans="1:11" x14ac:dyDescent="0.25">
      <c r="A189" s="77" t="str">
        <f t="shared" si="4"/>
        <v>California-Interim Housing-DSA Inspection</v>
      </c>
      <c r="B189" s="78">
        <v>3</v>
      </c>
      <c r="C189" s="85" t="s">
        <v>425</v>
      </c>
      <c r="D189" s="85" t="s">
        <v>238</v>
      </c>
      <c r="E189" s="83" t="s">
        <v>1564</v>
      </c>
      <c r="F189" s="81">
        <v>13800</v>
      </c>
      <c r="G189" s="81" t="s">
        <v>247</v>
      </c>
      <c r="H189" s="82">
        <f ca="1">SUMIF(Measure_BB_Table[],Combined_header,Total_Exp._MeasureBB)</f>
        <v>0</v>
      </c>
      <c r="I189" s="82">
        <f ca="1">SUMIF(Measure_BB_Table[],Combined_header,Completed_MeasureBB)</f>
        <v>0</v>
      </c>
      <c r="J189" s="149" t="e">
        <f t="shared" ca="1" si="5"/>
        <v>#DIV/0!</v>
      </c>
    </row>
    <row r="190" spans="1:11" x14ac:dyDescent="0.25">
      <c r="A190" s="77" t="str">
        <f t="shared" si="4"/>
        <v>California-Interim Housing-DSA Special Inspection</v>
      </c>
      <c r="B190" s="78">
        <v>3</v>
      </c>
      <c r="C190" s="85" t="s">
        <v>425</v>
      </c>
      <c r="D190" s="85" t="s">
        <v>238</v>
      </c>
      <c r="E190" s="85" t="s">
        <v>1572</v>
      </c>
      <c r="F190" s="81">
        <v>13800</v>
      </c>
      <c r="G190" s="81" t="s">
        <v>247</v>
      </c>
      <c r="H190" s="82">
        <f ca="1">SUMIF(Measure_BB_Table[],Combined_header,Total_Exp._MeasureBB)</f>
        <v>0</v>
      </c>
      <c r="I190" s="82">
        <f ca="1">SUMIF(Measure_BB_Table[],Combined_header,Completed_MeasureBB)</f>
        <v>0</v>
      </c>
      <c r="J190" s="149" t="e">
        <f t="shared" ca="1" si="5"/>
        <v>#DIV/0!</v>
      </c>
    </row>
    <row r="191" spans="1:11" x14ac:dyDescent="0.25">
      <c r="A191" s="77" t="str">
        <f t="shared" si="4"/>
        <v>California-Interim Housing-Environ Consultant</v>
      </c>
      <c r="B191" s="78">
        <v>3</v>
      </c>
      <c r="C191" s="85" t="s">
        <v>425</v>
      </c>
      <c r="D191" s="85" t="s">
        <v>238</v>
      </c>
      <c r="E191" s="77" t="s">
        <v>1566</v>
      </c>
      <c r="F191" s="81">
        <v>0</v>
      </c>
      <c r="G191" s="81">
        <v>0</v>
      </c>
      <c r="H191" s="82">
        <f ca="1">SUMIF(Measure_BB_Table[],Combined_header,Total_Exp._MeasureBB)</f>
        <v>0</v>
      </c>
      <c r="I191" s="82">
        <f ca="1">SUMIF(Measure_BB_Table[],Combined_header,Completed_MeasureBB)</f>
        <v>0</v>
      </c>
      <c r="J191" s="149" t="e">
        <f t="shared" ca="1" si="5"/>
        <v>#DIV/0!</v>
      </c>
    </row>
    <row r="192" spans="1:11" x14ac:dyDescent="0.25">
      <c r="A192" s="77" t="str">
        <f t="shared" si="4"/>
        <v>California-Interim Housing-FF &amp; E</v>
      </c>
      <c r="B192" s="78">
        <v>3</v>
      </c>
      <c r="C192" s="85" t="s">
        <v>425</v>
      </c>
      <c r="D192" s="85" t="s">
        <v>238</v>
      </c>
      <c r="E192" s="77" t="s">
        <v>1656</v>
      </c>
      <c r="F192" s="81">
        <v>0</v>
      </c>
      <c r="G192" s="81">
        <v>0</v>
      </c>
      <c r="H192" s="82">
        <f ca="1">SUMIF(Measure_BB_Table[],Combined_header,Total_Exp._MeasureBB)</f>
        <v>0</v>
      </c>
      <c r="I192" s="82">
        <f ca="1">SUMIF(Measure_BB_Table[],Combined_header,Completed_MeasureBB)</f>
        <v>0</v>
      </c>
      <c r="J192" s="149" t="e">
        <f t="shared" ca="1" si="5"/>
        <v>#DIV/0!</v>
      </c>
    </row>
    <row r="193" spans="1:10" x14ac:dyDescent="0.25">
      <c r="A193" s="77" t="str">
        <f t="shared" si="4"/>
        <v>California-Interim Housing-Legal Services</v>
      </c>
      <c r="B193" s="78">
        <v>3</v>
      </c>
      <c r="C193" s="85" t="s">
        <v>425</v>
      </c>
      <c r="D193" s="85" t="s">
        <v>238</v>
      </c>
      <c r="E193" s="77" t="s">
        <v>1797</v>
      </c>
      <c r="F193" s="81">
        <v>0</v>
      </c>
      <c r="G193" s="81">
        <v>0</v>
      </c>
      <c r="H193" s="82">
        <f ca="1">SUMIF(Measure_BB_Table[],Combined_header,Total_Exp._MeasureBB)</f>
        <v>0</v>
      </c>
      <c r="I193" s="82">
        <f ca="1">SUMIF(Measure_BB_Table[],Combined_header,Completed_MeasureBB)</f>
        <v>0</v>
      </c>
      <c r="J193" s="149" t="e">
        <f t="shared" ca="1" si="5"/>
        <v>#DIV/0!</v>
      </c>
    </row>
    <row r="194" spans="1:10" x14ac:dyDescent="0.25">
      <c r="A194" s="77" t="str">
        <f t="shared" ref="A194:A257" si="6">CONCATENATE(C194,"-",D194,"-",E194)</f>
        <v>California-Interim Housing-Modular Buildings</v>
      </c>
      <c r="B194" s="78">
        <v>3</v>
      </c>
      <c r="C194" s="85" t="s">
        <v>425</v>
      </c>
      <c r="D194" s="85" t="s">
        <v>238</v>
      </c>
      <c r="E194" s="85" t="s">
        <v>1573</v>
      </c>
      <c r="F194" s="81">
        <v>150000</v>
      </c>
      <c r="G194" s="81" t="s">
        <v>247</v>
      </c>
      <c r="H194" s="82">
        <f ca="1">SUMIF(Measure_BB_Table[],Combined_header,Total_Exp._MeasureBB)</f>
        <v>0</v>
      </c>
      <c r="I194" s="82">
        <f ca="1">SUMIF(Measure_BB_Table[],Combined_header,Completed_MeasureBB)</f>
        <v>0</v>
      </c>
      <c r="J194" s="149" t="e">
        <f t="shared" ref="J194:J257" ca="1" si="7">Completed_Comparison/Total_Exp._Comparison</f>
        <v>#DIV/0!</v>
      </c>
    </row>
    <row r="195" spans="1:10" x14ac:dyDescent="0.25">
      <c r="A195" s="77" t="str">
        <f t="shared" si="6"/>
        <v>California-Interim Housing-Move Management</v>
      </c>
      <c r="B195" s="78">
        <v>3</v>
      </c>
      <c r="C195" s="85" t="s">
        <v>425</v>
      </c>
      <c r="D195" s="85" t="s">
        <v>238</v>
      </c>
      <c r="E195" s="77" t="s">
        <v>1574</v>
      </c>
      <c r="F195" s="81">
        <v>0</v>
      </c>
      <c r="G195" s="81">
        <v>0</v>
      </c>
      <c r="H195" s="82">
        <f ca="1">SUMIF(Measure_BB_Table[],Combined_header,Total_Exp._MeasureBB)</f>
        <v>0</v>
      </c>
      <c r="I195" s="82">
        <f ca="1">SUMIF(Measure_BB_Table[],Combined_header,Completed_MeasureBB)</f>
        <v>0</v>
      </c>
      <c r="J195" s="149" t="e">
        <f t="shared" ca="1" si="7"/>
        <v>#DIV/0!</v>
      </c>
    </row>
    <row r="196" spans="1:10" x14ac:dyDescent="0.25">
      <c r="A196" s="77" t="str">
        <f t="shared" si="6"/>
        <v>California-Interim Housing-Reprographics</v>
      </c>
      <c r="B196" s="78">
        <v>3</v>
      </c>
      <c r="C196" s="85" t="s">
        <v>425</v>
      </c>
      <c r="D196" s="85" t="s">
        <v>238</v>
      </c>
      <c r="E196" s="77" t="s">
        <v>1568</v>
      </c>
      <c r="F196" s="81">
        <v>400</v>
      </c>
      <c r="G196" s="81" t="s">
        <v>247</v>
      </c>
      <c r="H196" s="82">
        <f ca="1">SUMIF(Measure_BB_Table[],Combined_header,Total_Exp._MeasureBB)</f>
        <v>0</v>
      </c>
      <c r="I196" s="82">
        <f ca="1">SUMIF(Measure_BB_Table[],Combined_header,Completed_MeasureBB)</f>
        <v>0</v>
      </c>
      <c r="J196" s="149" t="e">
        <f t="shared" ca="1" si="7"/>
        <v>#DIV/0!</v>
      </c>
    </row>
    <row r="197" spans="1:10" x14ac:dyDescent="0.25">
      <c r="A197" s="77" t="str">
        <f t="shared" si="6"/>
        <v>California-Interim Housing-Technology</v>
      </c>
      <c r="B197" s="78">
        <v>3</v>
      </c>
      <c r="C197" s="85" t="s">
        <v>425</v>
      </c>
      <c r="D197" s="85" t="s">
        <v>238</v>
      </c>
      <c r="E197" s="77" t="s">
        <v>1562</v>
      </c>
      <c r="F197" s="81">
        <v>0</v>
      </c>
      <c r="G197" s="81">
        <v>0</v>
      </c>
      <c r="H197" s="82">
        <f ca="1">SUMIF(Measure_BB_Table[],Combined_header,Total_Exp._MeasureBB)</f>
        <v>0</v>
      </c>
      <c r="I197" s="82">
        <f ca="1">SUMIF(Measure_BB_Table[],Combined_header,Completed_MeasureBB)</f>
        <v>0</v>
      </c>
      <c r="J197" s="149" t="e">
        <f t="shared" ca="1" si="7"/>
        <v>#DIV/0!</v>
      </c>
    </row>
    <row r="198" spans="1:10" x14ac:dyDescent="0.25">
      <c r="A198" s="77" t="str">
        <f t="shared" si="6"/>
        <v>Cedarlane-21st Century-Advertisement</v>
      </c>
      <c r="B198" s="78">
        <v>1</v>
      </c>
      <c r="C198" s="77" t="s">
        <v>266</v>
      </c>
      <c r="D198" s="80" t="s">
        <v>4</v>
      </c>
      <c r="E198" s="77" t="s">
        <v>1569</v>
      </c>
      <c r="F198" s="81">
        <v>1728.75</v>
      </c>
      <c r="G198" s="81" t="s">
        <v>2495</v>
      </c>
      <c r="H198" s="82">
        <f ca="1">SUMIF(Measure_BB_Table[],Combined_header,Total_Exp._MeasureBB)</f>
        <v>301.67</v>
      </c>
      <c r="I198" s="82">
        <f ca="1">SUMIF(Measure_BB_Table[],Combined_header,Completed_MeasureBB)</f>
        <v>301.67</v>
      </c>
      <c r="J198" s="149">
        <f t="shared" ca="1" si="7"/>
        <v>1</v>
      </c>
    </row>
    <row r="199" spans="1:10" x14ac:dyDescent="0.25">
      <c r="A199" s="77" t="str">
        <f t="shared" si="6"/>
        <v>Cedarlane-21st Century-Asbestos oversight/survey/abatement</v>
      </c>
      <c r="B199" s="78">
        <v>1</v>
      </c>
      <c r="C199" s="77" t="s">
        <v>266</v>
      </c>
      <c r="D199" s="80" t="s">
        <v>4</v>
      </c>
      <c r="E199" s="77" t="s">
        <v>1563</v>
      </c>
      <c r="F199" s="81">
        <v>100000</v>
      </c>
      <c r="G199" s="81" t="s">
        <v>2496</v>
      </c>
      <c r="H199" s="82">
        <f ca="1">SUMIF(Measure_BB_Table[],Combined_header,Total_Exp._MeasureBB)</f>
        <v>0</v>
      </c>
      <c r="I199" s="82">
        <f ca="1">SUMIF(Measure_BB_Table[],Combined_header,Completed_MeasureBB)</f>
        <v>0</v>
      </c>
      <c r="J199" s="149" t="e">
        <f t="shared" ca="1" si="7"/>
        <v>#DIV/0!</v>
      </c>
    </row>
    <row r="200" spans="1:10" x14ac:dyDescent="0.25">
      <c r="A200" s="77" t="str">
        <f t="shared" si="6"/>
        <v>Cedarlane-21st Century-CM/PM Management</v>
      </c>
      <c r="B200" s="78">
        <v>1</v>
      </c>
      <c r="C200" s="77" t="s">
        <v>266</v>
      </c>
      <c r="D200" s="80" t="s">
        <v>4</v>
      </c>
      <c r="E200" s="77" t="s">
        <v>1565</v>
      </c>
      <c r="F200" s="81">
        <v>276221.51</v>
      </c>
      <c r="G200" s="81">
        <v>187122</v>
      </c>
      <c r="H200" s="82">
        <f ca="1">SUMIF(Measure_BB_Table[],Combined_header,Total_Exp._MeasureBB)</f>
        <v>187122</v>
      </c>
      <c r="I200" s="82">
        <f ca="1">SUMIF(Measure_BB_Table[],Combined_header,Completed_MeasureBB)</f>
        <v>187100</v>
      </c>
      <c r="J200" s="149">
        <f t="shared" ca="1" si="7"/>
        <v>0.99988242964483065</v>
      </c>
    </row>
    <row r="201" spans="1:10" x14ac:dyDescent="0.25">
      <c r="A201" s="77" t="str">
        <f t="shared" si="6"/>
        <v>Cedarlane-21st Century-Construction Contingency</v>
      </c>
      <c r="B201" s="78">
        <v>1</v>
      </c>
      <c r="C201" s="77" t="s">
        <v>266</v>
      </c>
      <c r="D201" s="80" t="s">
        <v>4</v>
      </c>
      <c r="E201" s="83" t="s">
        <v>1796</v>
      </c>
      <c r="F201" s="81">
        <v>269407.5</v>
      </c>
      <c r="G201" s="81">
        <v>299000</v>
      </c>
      <c r="H201" s="82">
        <f ca="1">SUMIF(Measure_BB_Table[],Combined_header,Total_Exp._MeasureBB)</f>
        <v>0</v>
      </c>
      <c r="I201" s="82">
        <f ca="1">SUMIF(Measure_BB_Table[],Combined_header,Completed_MeasureBB)</f>
        <v>0</v>
      </c>
      <c r="J201" s="149" t="e">
        <f t="shared" ca="1" si="7"/>
        <v>#DIV/0!</v>
      </c>
    </row>
    <row r="202" spans="1:10" x14ac:dyDescent="0.25">
      <c r="A202" s="77" t="str">
        <f t="shared" si="6"/>
        <v>Cedarlane-21st Century-Contractor</v>
      </c>
      <c r="B202" s="78">
        <v>1</v>
      </c>
      <c r="C202" s="77" t="s">
        <v>266</v>
      </c>
      <c r="D202" s="80" t="s">
        <v>4</v>
      </c>
      <c r="E202" s="83" t="s">
        <v>318</v>
      </c>
      <c r="F202" s="81">
        <v>2873769.8</v>
      </c>
      <c r="G202" s="81">
        <v>2990000</v>
      </c>
      <c r="H202" s="82">
        <f ca="1">SUMIF(Measure_BB_Table[],Combined_header,Total_Exp._MeasureBB)</f>
        <v>2992332.6</v>
      </c>
      <c r="I202" s="82">
        <f ca="1">SUMIF(Measure_BB_Table[],Combined_header,Completed_MeasureBB)</f>
        <v>2842832.6000000006</v>
      </c>
      <c r="J202" s="149">
        <f t="shared" ca="1" si="7"/>
        <v>0.95003897628224898</v>
      </c>
    </row>
    <row r="203" spans="1:10" x14ac:dyDescent="0.25">
      <c r="A203" s="77" t="str">
        <f t="shared" si="6"/>
        <v>Cedarlane-21st Century-Design</v>
      </c>
      <c r="B203" s="78">
        <v>1</v>
      </c>
      <c r="C203" s="77" t="s">
        <v>266</v>
      </c>
      <c r="D203" s="80" t="s">
        <v>4</v>
      </c>
      <c r="E203" s="83" t="s">
        <v>1571</v>
      </c>
      <c r="F203" s="81">
        <v>330033.62</v>
      </c>
      <c r="G203" s="81">
        <v>153600</v>
      </c>
      <c r="H203" s="82">
        <f ca="1">SUMIF(Measure_BB_Table[],Combined_header,Total_Exp._MeasureBB)</f>
        <v>153600</v>
      </c>
      <c r="I203" s="82">
        <f ca="1">SUMIF(Measure_BB_Table[],Combined_header,Completed_MeasureBB)</f>
        <v>126314</v>
      </c>
      <c r="J203" s="149">
        <f t="shared" ca="1" si="7"/>
        <v>0.82235677083333336</v>
      </c>
    </row>
    <row r="204" spans="1:10" x14ac:dyDescent="0.25">
      <c r="A204" s="77" t="str">
        <f t="shared" si="6"/>
        <v>Cedarlane-21st Century-DSA Fees</v>
      </c>
      <c r="B204" s="78">
        <v>1</v>
      </c>
      <c r="C204" s="77" t="s">
        <v>266</v>
      </c>
      <c r="D204" s="80" t="s">
        <v>4</v>
      </c>
      <c r="E204" s="83" t="s">
        <v>1655</v>
      </c>
      <c r="F204" s="81">
        <v>55005.599999999999</v>
      </c>
      <c r="G204" s="81" t="s">
        <v>2495</v>
      </c>
      <c r="H204" s="82">
        <f ca="1">SUMIF(Measure_BB_Table[],Combined_header,Total_Exp._MeasureBB)</f>
        <v>22159</v>
      </c>
      <c r="I204" s="82">
        <f ca="1">SUMIF(Measure_BB_Table[],Combined_header,Completed_MeasureBB)</f>
        <v>22159</v>
      </c>
      <c r="J204" s="149">
        <f t="shared" ca="1" si="7"/>
        <v>1</v>
      </c>
    </row>
    <row r="205" spans="1:10" x14ac:dyDescent="0.25">
      <c r="A205" s="77" t="str">
        <f t="shared" si="6"/>
        <v>Cedarlane-21st Century-DSA Inspection</v>
      </c>
      <c r="B205" s="78">
        <v>1</v>
      </c>
      <c r="C205" s="77" t="s">
        <v>266</v>
      </c>
      <c r="D205" s="80" t="s">
        <v>4</v>
      </c>
      <c r="E205" s="83" t="s">
        <v>1564</v>
      </c>
      <c r="F205" s="81">
        <v>47147.66</v>
      </c>
      <c r="G205" s="81">
        <v>93600</v>
      </c>
      <c r="H205" s="82">
        <f ca="1">SUMIF(Measure_BB_Table[],Combined_header,Total_Exp._MeasureBB)</f>
        <v>93600</v>
      </c>
      <c r="I205" s="82">
        <f ca="1">SUMIF(Measure_BB_Table[],Combined_header,Completed_MeasureBB)</f>
        <v>68832</v>
      </c>
      <c r="J205" s="149">
        <f t="shared" ca="1" si="7"/>
        <v>0.73538461538461541</v>
      </c>
    </row>
    <row r="206" spans="1:10" x14ac:dyDescent="0.25">
      <c r="A206" s="77" t="str">
        <f t="shared" si="6"/>
        <v>Cedarlane-21st Century-DSA Special Inspection</v>
      </c>
      <c r="B206" s="78">
        <v>1</v>
      </c>
      <c r="C206" s="77" t="s">
        <v>266</v>
      </c>
      <c r="D206" s="80" t="s">
        <v>4</v>
      </c>
      <c r="E206" s="83" t="s">
        <v>1572</v>
      </c>
      <c r="F206" s="81">
        <v>23573</v>
      </c>
      <c r="G206" s="81" t="s">
        <v>247</v>
      </c>
      <c r="H206" s="82">
        <f ca="1">SUMIF(Measure_BB_Table[],Combined_header,Total_Exp._MeasureBB)</f>
        <v>0</v>
      </c>
      <c r="I206" s="82">
        <f ca="1">SUMIF(Measure_BB_Table[],Combined_header,Completed_MeasureBB)</f>
        <v>0</v>
      </c>
      <c r="J206" s="149" t="e">
        <f t="shared" ca="1" si="7"/>
        <v>#DIV/0!</v>
      </c>
    </row>
    <row r="207" spans="1:10" x14ac:dyDescent="0.25">
      <c r="A207" s="77" t="str">
        <f t="shared" si="6"/>
        <v>Cedarlane-21st Century-Environ Consultant</v>
      </c>
      <c r="B207" s="78">
        <v>1</v>
      </c>
      <c r="C207" s="77" t="s">
        <v>266</v>
      </c>
      <c r="D207" s="80" t="s">
        <v>4</v>
      </c>
      <c r="E207" s="77" t="s">
        <v>1566</v>
      </c>
      <c r="F207" s="81">
        <v>13829.98</v>
      </c>
      <c r="G207" s="81">
        <v>0</v>
      </c>
      <c r="H207" s="82">
        <f ca="1">SUMIF(Measure_BB_Table[],Combined_header,Total_Exp._MeasureBB)</f>
        <v>39575</v>
      </c>
      <c r="I207" s="82">
        <f ca="1">SUMIF(Measure_BB_Table[],Combined_header,Completed_MeasureBB)</f>
        <v>29325</v>
      </c>
      <c r="J207" s="149">
        <f t="shared" ca="1" si="7"/>
        <v>0.74099810486418194</v>
      </c>
    </row>
    <row r="208" spans="1:10" x14ac:dyDescent="0.25">
      <c r="A208" s="77" t="str">
        <f t="shared" si="6"/>
        <v>Cedarlane-21st Century-FF &amp; E</v>
      </c>
      <c r="B208" s="78">
        <v>1</v>
      </c>
      <c r="C208" s="77" t="s">
        <v>266</v>
      </c>
      <c r="D208" s="80" t="s">
        <v>4</v>
      </c>
      <c r="E208" s="77" t="s">
        <v>1656</v>
      </c>
      <c r="F208" s="81">
        <v>500000</v>
      </c>
      <c r="G208" s="81">
        <v>453688.26</v>
      </c>
      <c r="H208" s="82">
        <f ca="1">SUMIF(Measure_BB_Table[],Combined_header,Total_Exp._MeasureBB)</f>
        <v>529098.91</v>
      </c>
      <c r="I208" s="82">
        <f ca="1">SUMIF(Measure_BB_Table[],Combined_header,Completed_MeasureBB)</f>
        <v>500271.06000000006</v>
      </c>
      <c r="J208" s="149">
        <f t="shared" ca="1" si="7"/>
        <v>0.94551519677105367</v>
      </c>
    </row>
    <row r="209" spans="1:11" x14ac:dyDescent="0.25">
      <c r="A209" s="77" t="str">
        <f t="shared" si="6"/>
        <v>Cedarlane-21st Century-Legal Services</v>
      </c>
      <c r="B209" s="78">
        <v>1</v>
      </c>
      <c r="C209" s="77" t="s">
        <v>266</v>
      </c>
      <c r="D209" s="80" t="s">
        <v>4</v>
      </c>
      <c r="E209" s="77" t="s">
        <v>1797</v>
      </c>
      <c r="F209" s="81">
        <v>0</v>
      </c>
      <c r="G209" s="81">
        <v>0</v>
      </c>
      <c r="H209" s="82">
        <f ca="1">SUMIF(Measure_BB_Table[],Combined_header,Total_Exp._MeasureBB)</f>
        <v>0</v>
      </c>
      <c r="I209" s="82">
        <f ca="1">SUMIF(Measure_BB_Table[],Combined_header,Completed_MeasureBB)</f>
        <v>0</v>
      </c>
      <c r="J209" s="149" t="e">
        <f t="shared" ca="1" si="7"/>
        <v>#DIV/0!</v>
      </c>
    </row>
    <row r="210" spans="1:11" x14ac:dyDescent="0.25">
      <c r="A210" s="77" t="str">
        <f t="shared" si="6"/>
        <v>Cedarlane-21st Century-Move classroom</v>
      </c>
      <c r="B210" s="78">
        <v>1</v>
      </c>
      <c r="C210" s="77" t="s">
        <v>266</v>
      </c>
      <c r="D210" s="80" t="s">
        <v>4</v>
      </c>
      <c r="E210" s="77" t="s">
        <v>1570</v>
      </c>
      <c r="F210" s="81">
        <v>0</v>
      </c>
      <c r="G210" s="81">
        <v>0</v>
      </c>
      <c r="H210" s="82">
        <f ca="1">SUMIF(Measure_BB_Table[],Combined_header,Total_Exp._MeasureBB)</f>
        <v>2548.2600000000002</v>
      </c>
      <c r="I210" s="82">
        <f ca="1">SUMIF(Measure_BB_Table[],Combined_header,Completed_MeasureBB)</f>
        <v>2548.2600000000002</v>
      </c>
      <c r="J210" s="149">
        <f t="shared" ca="1" si="7"/>
        <v>1</v>
      </c>
    </row>
    <row r="211" spans="1:11" x14ac:dyDescent="0.25">
      <c r="A211" s="77" t="str">
        <f t="shared" si="6"/>
        <v>Cedarlane-21st Century-Move Management</v>
      </c>
      <c r="B211" s="78">
        <v>1</v>
      </c>
      <c r="C211" s="77" t="s">
        <v>266</v>
      </c>
      <c r="D211" s="80" t="s">
        <v>4</v>
      </c>
      <c r="E211" s="77" t="s">
        <v>1574</v>
      </c>
      <c r="F211" s="81">
        <v>12572.71</v>
      </c>
      <c r="G211" s="81">
        <v>0</v>
      </c>
      <c r="H211" s="82">
        <f ca="1">SUMIF(Measure_BB_Table[],Combined_header,Total_Exp._MeasureBB)</f>
        <v>3723</v>
      </c>
      <c r="I211" s="82">
        <f ca="1">SUMIF(Measure_BB_Table[],Combined_header,Completed_MeasureBB)</f>
        <v>3723</v>
      </c>
      <c r="J211" s="149">
        <f t="shared" ca="1" si="7"/>
        <v>1</v>
      </c>
    </row>
    <row r="212" spans="1:11" x14ac:dyDescent="0.25">
      <c r="A212" s="77" t="str">
        <f t="shared" si="6"/>
        <v>Cedarlane-21st Century-Reprographics</v>
      </c>
      <c r="B212" s="78">
        <v>1</v>
      </c>
      <c r="C212" s="77" t="s">
        <v>266</v>
      </c>
      <c r="D212" s="80" t="s">
        <v>4</v>
      </c>
      <c r="E212" s="77" t="s">
        <v>1568</v>
      </c>
      <c r="F212" s="81">
        <v>1728.75</v>
      </c>
      <c r="G212" s="81">
        <v>0</v>
      </c>
      <c r="H212" s="82">
        <f ca="1">SUMIF(Measure_BB_Table[],Combined_header,Total_Exp._MeasureBB)</f>
        <v>216.16</v>
      </c>
      <c r="I212" s="82">
        <f ca="1">SUMIF(Measure_BB_Table[],Combined_header,Completed_MeasureBB)</f>
        <v>216.16</v>
      </c>
      <c r="J212" s="149">
        <f t="shared" ca="1" si="7"/>
        <v>1</v>
      </c>
    </row>
    <row r="213" spans="1:11" x14ac:dyDescent="0.25">
      <c r="A213" s="77" t="str">
        <f t="shared" si="6"/>
        <v>Cedarlane-21st Century-Technology</v>
      </c>
      <c r="B213" s="78">
        <v>1</v>
      </c>
      <c r="C213" s="77" t="s">
        <v>266</v>
      </c>
      <c r="D213" s="80" t="s">
        <v>4</v>
      </c>
      <c r="E213" s="77" t="s">
        <v>1562</v>
      </c>
      <c r="F213" s="81">
        <v>500000</v>
      </c>
      <c r="G213" s="81">
        <v>54618.01</v>
      </c>
      <c r="H213" s="82">
        <f ca="1">SUMIF(Measure_BB_Table[],Combined_header,Total_Exp._MeasureBB)</f>
        <v>469884.98000000004</v>
      </c>
      <c r="I213" s="82">
        <f ca="1">SUMIF(Measure_BB_Table[],Combined_header,Completed_MeasureBB)</f>
        <v>469884.98000000004</v>
      </c>
      <c r="J213" s="149">
        <f t="shared" ca="1" si="7"/>
        <v>1</v>
      </c>
    </row>
    <row r="214" spans="1:11" x14ac:dyDescent="0.25">
      <c r="A214" s="77" t="str">
        <f t="shared" si="6"/>
        <v>Cedarlane-Ceiling replacement-CM/PM Management</v>
      </c>
      <c r="B214" s="78">
        <v>1</v>
      </c>
      <c r="C214" s="77" t="s">
        <v>266</v>
      </c>
      <c r="D214" s="79" t="s">
        <v>441</v>
      </c>
      <c r="E214" s="77" t="s">
        <v>1565</v>
      </c>
      <c r="F214" s="81">
        <v>0</v>
      </c>
      <c r="G214" s="81">
        <v>0</v>
      </c>
      <c r="H214" s="82">
        <f ca="1">SUMIF(Measure_BB_Table[],Combined_header,Total_Exp._MeasureBB)</f>
        <v>0</v>
      </c>
      <c r="I214" s="82">
        <f ca="1">SUMIF(Measure_BB_Table[],Combined_header,Completed_MeasureBB)</f>
        <v>0</v>
      </c>
      <c r="J214" s="149" t="e">
        <f t="shared" ca="1" si="7"/>
        <v>#DIV/0!</v>
      </c>
      <c r="K214" s="9"/>
    </row>
    <row r="215" spans="1:11" x14ac:dyDescent="0.25">
      <c r="A215" s="77" t="str">
        <f t="shared" si="6"/>
        <v>Cedarlane-Ceiling replacement-Contractor</v>
      </c>
      <c r="B215" s="78">
        <v>1</v>
      </c>
      <c r="C215" s="77" t="s">
        <v>266</v>
      </c>
      <c r="D215" s="79" t="s">
        <v>441</v>
      </c>
      <c r="E215" s="77" t="s">
        <v>318</v>
      </c>
      <c r="F215" s="81" t="s">
        <v>247</v>
      </c>
      <c r="G215" s="81" t="s">
        <v>247</v>
      </c>
      <c r="H215" s="82">
        <f ca="1">SUMIF(Measure_BB_Table[],Combined_header,Total_Exp._MeasureBB)</f>
        <v>0</v>
      </c>
      <c r="I215" s="82">
        <f ca="1">SUMIF(Measure_BB_Table[],Combined_header,Completed_MeasureBB)</f>
        <v>0</v>
      </c>
      <c r="J215" s="149" t="e">
        <f t="shared" ca="1" si="7"/>
        <v>#DIV/0!</v>
      </c>
      <c r="K215" s="9"/>
    </row>
    <row r="216" spans="1:11" x14ac:dyDescent="0.25">
      <c r="A216" s="77" t="str">
        <f t="shared" si="6"/>
        <v>Cedarlane-Drinking fountain replacement-Advertisement</v>
      </c>
      <c r="B216" s="78">
        <v>1</v>
      </c>
      <c r="C216" s="77" t="s">
        <v>266</v>
      </c>
      <c r="D216" s="80" t="s">
        <v>1043</v>
      </c>
      <c r="E216" s="77" t="s">
        <v>1569</v>
      </c>
      <c r="F216" s="81">
        <v>0</v>
      </c>
      <c r="G216" s="81">
        <v>0</v>
      </c>
      <c r="H216" s="82">
        <f ca="1">SUMIF(Measure_BB_Table[],Combined_header,Total_Exp._MeasureBB)</f>
        <v>0</v>
      </c>
      <c r="I216" s="82">
        <f ca="1">SUMIF(Measure_BB_Table[],Combined_header,Completed_MeasureBB)</f>
        <v>0</v>
      </c>
      <c r="J216" s="149" t="e">
        <f t="shared" ca="1" si="7"/>
        <v>#DIV/0!</v>
      </c>
      <c r="K216" s="9"/>
    </row>
    <row r="217" spans="1:11" x14ac:dyDescent="0.25">
      <c r="A217" s="77" t="str">
        <f t="shared" si="6"/>
        <v>Cedarlane-Drinking fountain replacement-Contractor</v>
      </c>
      <c r="B217" s="78">
        <v>1</v>
      </c>
      <c r="C217" s="77" t="s">
        <v>266</v>
      </c>
      <c r="D217" s="80" t="s">
        <v>1043</v>
      </c>
      <c r="E217" s="77" t="s">
        <v>318</v>
      </c>
      <c r="F217" s="86">
        <v>18000</v>
      </c>
      <c r="G217" s="81" t="s">
        <v>247</v>
      </c>
      <c r="H217" s="82">
        <f ca="1">SUMIF(Measure_BB_Table[],Combined_header,Total_Exp._MeasureBB)</f>
        <v>0</v>
      </c>
      <c r="I217" s="82">
        <f ca="1">SUMIF(Measure_BB_Table[],Combined_header,Completed_MeasureBB)</f>
        <v>0</v>
      </c>
      <c r="J217" s="149" t="e">
        <f t="shared" ca="1" si="7"/>
        <v>#DIV/0!</v>
      </c>
      <c r="K217" s="9"/>
    </row>
    <row r="218" spans="1:11" x14ac:dyDescent="0.25">
      <c r="A218" s="77" t="str">
        <f t="shared" si="6"/>
        <v>Cedarlane-Drinking fountain replacement-Design</v>
      </c>
      <c r="B218" s="78">
        <v>1</v>
      </c>
      <c r="C218" s="77" t="s">
        <v>266</v>
      </c>
      <c r="D218" s="80" t="s">
        <v>1043</v>
      </c>
      <c r="E218" s="77" t="s">
        <v>1571</v>
      </c>
      <c r="F218" s="81">
        <v>0</v>
      </c>
      <c r="G218" s="81">
        <v>0</v>
      </c>
      <c r="H218" s="82">
        <f ca="1">SUMIF(Measure_BB_Table[],Combined_header,Total_Exp._MeasureBB)</f>
        <v>0</v>
      </c>
      <c r="I218" s="82">
        <f ca="1">SUMIF(Measure_BB_Table[],Combined_header,Completed_MeasureBB)</f>
        <v>0</v>
      </c>
      <c r="J218" s="149" t="e">
        <f t="shared" ca="1" si="7"/>
        <v>#DIV/0!</v>
      </c>
      <c r="K218" s="9"/>
    </row>
    <row r="219" spans="1:11" x14ac:dyDescent="0.25">
      <c r="A219" s="77" t="str">
        <f t="shared" si="6"/>
        <v>Cedarlane-Drinking fountain replacement-DSA Fees</v>
      </c>
      <c r="B219" s="78">
        <v>1</v>
      </c>
      <c r="C219" s="77" t="s">
        <v>266</v>
      </c>
      <c r="D219" s="80" t="s">
        <v>1043</v>
      </c>
      <c r="E219" s="77" t="s">
        <v>1655</v>
      </c>
      <c r="F219" s="81">
        <v>0</v>
      </c>
      <c r="G219" s="81">
        <v>0</v>
      </c>
      <c r="H219" s="82">
        <f ca="1">SUMIF(Measure_BB_Table[],Combined_header,Total_Exp._MeasureBB)</f>
        <v>0</v>
      </c>
      <c r="I219" s="82">
        <f ca="1">SUMIF(Measure_BB_Table[],Combined_header,Completed_MeasureBB)</f>
        <v>0</v>
      </c>
      <c r="J219" s="149" t="e">
        <f t="shared" ca="1" si="7"/>
        <v>#DIV/0!</v>
      </c>
      <c r="K219" s="9"/>
    </row>
    <row r="220" spans="1:11" x14ac:dyDescent="0.25">
      <c r="A220" s="77" t="str">
        <f t="shared" si="6"/>
        <v>Cedarlane-Drinking fountain replacement-DSA Inspection</v>
      </c>
      <c r="B220" s="78">
        <v>1</v>
      </c>
      <c r="C220" s="77" t="s">
        <v>266</v>
      </c>
      <c r="D220" s="80" t="s">
        <v>1043</v>
      </c>
      <c r="E220" s="77" t="s">
        <v>1564</v>
      </c>
      <c r="F220" s="86">
        <v>1200</v>
      </c>
      <c r="G220" s="81" t="s">
        <v>2495</v>
      </c>
      <c r="H220" s="82">
        <f ca="1">SUMIF(Measure_BB_Table[],Combined_header,Total_Exp._MeasureBB)</f>
        <v>1200</v>
      </c>
      <c r="I220" s="82">
        <f ca="1">SUMIF(Measure_BB_Table[],Combined_header,Completed_MeasureBB)</f>
        <v>0</v>
      </c>
      <c r="J220" s="149">
        <f t="shared" ca="1" si="7"/>
        <v>0</v>
      </c>
      <c r="K220" s="9"/>
    </row>
    <row r="221" spans="1:11" x14ac:dyDescent="0.25">
      <c r="A221" s="77" t="str">
        <f t="shared" si="6"/>
        <v>Cedarlane-Drinking fountain replacement-DSA Special Inspection</v>
      </c>
      <c r="B221" s="78">
        <v>1</v>
      </c>
      <c r="C221" s="77" t="s">
        <v>266</v>
      </c>
      <c r="D221" s="80" t="s">
        <v>1043</v>
      </c>
      <c r="E221" s="83" t="s">
        <v>1572</v>
      </c>
      <c r="F221" s="81">
        <v>0</v>
      </c>
      <c r="G221" s="81">
        <v>0</v>
      </c>
      <c r="H221" s="82">
        <f ca="1">SUMIF(Measure_BB_Table[],Combined_header,Total_Exp._MeasureBB)</f>
        <v>0</v>
      </c>
      <c r="I221" s="82">
        <f ca="1">SUMIF(Measure_BB_Table[],Combined_header,Completed_MeasureBB)</f>
        <v>0</v>
      </c>
      <c r="J221" s="149" t="e">
        <f t="shared" ca="1" si="7"/>
        <v>#DIV/0!</v>
      </c>
      <c r="K221" s="9"/>
    </row>
    <row r="222" spans="1:11" x14ac:dyDescent="0.25">
      <c r="A222" s="77" t="str">
        <f t="shared" si="6"/>
        <v>Cedarlane-Drinking fountain replacement-Environ Consultant</v>
      </c>
      <c r="B222" s="78">
        <v>1</v>
      </c>
      <c r="C222" s="77" t="s">
        <v>266</v>
      </c>
      <c r="D222" s="80" t="s">
        <v>1043</v>
      </c>
      <c r="E222" s="77" t="s">
        <v>1566</v>
      </c>
      <c r="F222" s="81">
        <v>0</v>
      </c>
      <c r="G222" s="81">
        <v>0</v>
      </c>
      <c r="H222" s="82">
        <f ca="1">SUMIF(Measure_BB_Table[],Combined_header,Total_Exp._MeasureBB)</f>
        <v>0</v>
      </c>
      <c r="I222" s="82">
        <f ca="1">SUMIF(Measure_BB_Table[],Combined_header,Completed_MeasureBB)</f>
        <v>0</v>
      </c>
      <c r="J222" s="149" t="e">
        <f t="shared" ca="1" si="7"/>
        <v>#DIV/0!</v>
      </c>
      <c r="K222" s="9"/>
    </row>
    <row r="223" spans="1:11" x14ac:dyDescent="0.25">
      <c r="A223" s="77" t="str">
        <f t="shared" si="6"/>
        <v>Cedarlane-Drinking fountain replacement-Reprographics</v>
      </c>
      <c r="B223" s="78">
        <v>1</v>
      </c>
      <c r="C223" s="77" t="s">
        <v>266</v>
      </c>
      <c r="D223" s="80" t="s">
        <v>1043</v>
      </c>
      <c r="E223" s="77" t="s">
        <v>1568</v>
      </c>
      <c r="F223" s="81">
        <v>0</v>
      </c>
      <c r="G223" s="81">
        <v>0</v>
      </c>
      <c r="H223" s="82">
        <f ca="1">SUMIF(Measure_BB_Table[],Combined_header,Total_Exp._MeasureBB)</f>
        <v>0</v>
      </c>
      <c r="I223" s="82">
        <f ca="1">SUMIF(Measure_BB_Table[],Combined_header,Completed_MeasureBB)</f>
        <v>0</v>
      </c>
      <c r="J223" s="149" t="e">
        <f t="shared" ca="1" si="7"/>
        <v>#DIV/0!</v>
      </c>
      <c r="K223" s="9"/>
    </row>
    <row r="224" spans="1:11" x14ac:dyDescent="0.25">
      <c r="A224" s="77" t="str">
        <f t="shared" si="6"/>
        <v>Cedarlane-Fire Alarm-Advertisement</v>
      </c>
      <c r="B224" s="78">
        <v>1</v>
      </c>
      <c r="C224" s="77" t="s">
        <v>266</v>
      </c>
      <c r="D224" s="80" t="s">
        <v>316</v>
      </c>
      <c r="E224" s="77" t="s">
        <v>1569</v>
      </c>
      <c r="F224" s="81">
        <v>0</v>
      </c>
      <c r="G224" s="81">
        <v>0</v>
      </c>
      <c r="H224" s="82">
        <f ca="1">SUMIF(Measure_BB_Table[],Combined_header,Total_Exp._MeasureBB)</f>
        <v>0</v>
      </c>
      <c r="I224" s="82">
        <f ca="1">SUMIF(Measure_BB_Table[],Combined_header,Completed_MeasureBB)</f>
        <v>0</v>
      </c>
      <c r="J224" s="149" t="e">
        <f t="shared" ca="1" si="7"/>
        <v>#DIV/0!</v>
      </c>
      <c r="K224" s="9"/>
    </row>
    <row r="225" spans="1:11" x14ac:dyDescent="0.25">
      <c r="A225" s="77" t="str">
        <f t="shared" si="6"/>
        <v>Cedarlane-Fire Alarm-Contractor</v>
      </c>
      <c r="B225" s="78">
        <v>1</v>
      </c>
      <c r="C225" s="77" t="s">
        <v>266</v>
      </c>
      <c r="D225" s="80" t="s">
        <v>316</v>
      </c>
      <c r="E225" s="77" t="s">
        <v>318</v>
      </c>
      <c r="F225" s="81">
        <v>116400</v>
      </c>
      <c r="G225" s="81">
        <v>116400</v>
      </c>
      <c r="H225" s="82">
        <f ca="1">SUMIF(Measure_BB_Table[],Combined_header,Total_Exp._MeasureBB)</f>
        <v>106399.99</v>
      </c>
      <c r="I225" s="82">
        <f ca="1">SUMIF(Measure_BB_Table[],Combined_header,Completed_MeasureBB)</f>
        <v>101079.99</v>
      </c>
      <c r="J225" s="149">
        <f t="shared" ca="1" si="7"/>
        <v>0.94999999530075141</v>
      </c>
      <c r="K225" s="9"/>
    </row>
    <row r="226" spans="1:11" x14ac:dyDescent="0.25">
      <c r="A226" s="77" t="str">
        <f t="shared" si="6"/>
        <v>Cedarlane-Fire Alarm-Design</v>
      </c>
      <c r="B226" s="78">
        <v>1</v>
      </c>
      <c r="C226" s="77" t="s">
        <v>266</v>
      </c>
      <c r="D226" s="80" t="s">
        <v>316</v>
      </c>
      <c r="E226" s="77" t="s">
        <v>1571</v>
      </c>
      <c r="F226" s="81">
        <v>47500</v>
      </c>
      <c r="G226" s="81">
        <v>47500</v>
      </c>
      <c r="H226" s="82">
        <f ca="1">SUMIF(Measure_BB_Table[],Combined_header,Total_Exp._MeasureBB)</f>
        <v>4750</v>
      </c>
      <c r="I226" s="82">
        <f ca="1">SUMIF(Measure_BB_Table[],Combined_header,Completed_MeasureBB)</f>
        <v>4750</v>
      </c>
      <c r="J226" s="149">
        <f t="shared" ca="1" si="7"/>
        <v>1</v>
      </c>
      <c r="K226" s="9"/>
    </row>
    <row r="227" spans="1:11" x14ac:dyDescent="0.25">
      <c r="A227" s="77" t="str">
        <f t="shared" si="6"/>
        <v>Cedarlane-Fire Alarm-DSA Fees</v>
      </c>
      <c r="B227" s="78">
        <v>1</v>
      </c>
      <c r="C227" s="77" t="s">
        <v>266</v>
      </c>
      <c r="D227" s="80" t="s">
        <v>316</v>
      </c>
      <c r="E227" s="77" t="s">
        <v>1655</v>
      </c>
      <c r="F227" s="81">
        <v>1290</v>
      </c>
      <c r="G227" s="81" t="s">
        <v>2495</v>
      </c>
      <c r="H227" s="82">
        <f ca="1">SUMIF(Measure_BB_Table[],Combined_header,Total_Exp._MeasureBB)</f>
        <v>1290</v>
      </c>
      <c r="I227" s="82">
        <f ca="1">SUMIF(Measure_BB_Table[],Combined_header,Completed_MeasureBB)</f>
        <v>1290</v>
      </c>
      <c r="J227" s="149">
        <f t="shared" ca="1" si="7"/>
        <v>1</v>
      </c>
      <c r="K227" s="9"/>
    </row>
    <row r="228" spans="1:11" x14ac:dyDescent="0.25">
      <c r="A228" s="77" t="str">
        <f t="shared" si="6"/>
        <v>Cedarlane-Fire Alarm-DSA Inspection</v>
      </c>
      <c r="B228" s="78">
        <v>1</v>
      </c>
      <c r="C228" s="77" t="s">
        <v>266</v>
      </c>
      <c r="D228" s="80" t="s">
        <v>316</v>
      </c>
      <c r="E228" s="77" t="s">
        <v>1564</v>
      </c>
      <c r="F228" s="81">
        <v>8250</v>
      </c>
      <c r="G228" s="81" t="s">
        <v>2495</v>
      </c>
      <c r="H228" s="82">
        <f ca="1">SUMIF(Measure_BB_Table[],Combined_header,Total_Exp._MeasureBB)</f>
        <v>8250</v>
      </c>
      <c r="I228" s="82">
        <f ca="1">SUMIF(Measure_BB_Table[],Combined_header,Completed_MeasureBB)</f>
        <v>8250</v>
      </c>
      <c r="J228" s="149">
        <f t="shared" ca="1" si="7"/>
        <v>1</v>
      </c>
      <c r="K228" s="9"/>
    </row>
    <row r="229" spans="1:11" x14ac:dyDescent="0.25">
      <c r="A229" s="77" t="str">
        <f t="shared" si="6"/>
        <v>Cedarlane-Fire Alarm-Environ Consultant</v>
      </c>
      <c r="B229" s="78">
        <v>1</v>
      </c>
      <c r="C229" s="77" t="s">
        <v>266</v>
      </c>
      <c r="D229" s="80" t="s">
        <v>316</v>
      </c>
      <c r="E229" s="84" t="s">
        <v>1566</v>
      </c>
      <c r="F229" s="81">
        <v>0</v>
      </c>
      <c r="G229" s="81">
        <v>0</v>
      </c>
      <c r="H229" s="82">
        <f ca="1">SUMIF(Measure_BB_Table[],Combined_header,Total_Exp._MeasureBB)</f>
        <v>800</v>
      </c>
      <c r="I229" s="82">
        <f ca="1">SUMIF(Measure_BB_Table[],Combined_header,Completed_MeasureBB)</f>
        <v>800</v>
      </c>
      <c r="J229" s="149">
        <f t="shared" ca="1" si="7"/>
        <v>1</v>
      </c>
      <c r="K229" s="9"/>
    </row>
    <row r="230" spans="1:11" x14ac:dyDescent="0.25">
      <c r="A230" s="77" t="str">
        <f t="shared" si="6"/>
        <v>Cedarlane-Fire Alarm-Reprographics</v>
      </c>
      <c r="B230" s="78">
        <v>1</v>
      </c>
      <c r="C230" s="77" t="s">
        <v>266</v>
      </c>
      <c r="D230" s="80" t="s">
        <v>316</v>
      </c>
      <c r="E230" s="77" t="s">
        <v>1568</v>
      </c>
      <c r="F230" s="81">
        <v>0</v>
      </c>
      <c r="G230" s="81">
        <v>0</v>
      </c>
      <c r="H230" s="82">
        <f ca="1">SUMIF(Measure_BB_Table[],Combined_header,Total_Exp._MeasureBB)</f>
        <v>0</v>
      </c>
      <c r="I230" s="82">
        <f ca="1">SUMIF(Measure_BB_Table[],Combined_header,Completed_MeasureBB)</f>
        <v>0</v>
      </c>
      <c r="J230" s="149" t="e">
        <f t="shared" ca="1" si="7"/>
        <v>#DIV/0!</v>
      </c>
    </row>
    <row r="231" spans="1:11" x14ac:dyDescent="0.25">
      <c r="A231" s="77" t="str">
        <f t="shared" si="6"/>
        <v>Cedarlane-Interim Housing-Advertisement</v>
      </c>
      <c r="B231" s="78">
        <v>1</v>
      </c>
      <c r="C231" s="77" t="s">
        <v>266</v>
      </c>
      <c r="D231" s="85" t="s">
        <v>238</v>
      </c>
      <c r="E231" s="77" t="s">
        <v>1569</v>
      </c>
      <c r="F231" s="81">
        <v>850</v>
      </c>
      <c r="G231" s="81">
        <v>0</v>
      </c>
      <c r="H231" s="82">
        <f ca="1">SUMIF(Measure_BB_Table[],Combined_header,Total_Exp._MeasureBB)</f>
        <v>301.66000000000003</v>
      </c>
      <c r="I231" s="82">
        <f ca="1">SUMIF(Measure_BB_Table[],Combined_header,Completed_MeasureBB)</f>
        <v>301.66000000000003</v>
      </c>
      <c r="J231" s="149">
        <f t="shared" ca="1" si="7"/>
        <v>1</v>
      </c>
    </row>
    <row r="232" spans="1:11" x14ac:dyDescent="0.25">
      <c r="A232" s="77" t="str">
        <f t="shared" si="6"/>
        <v>Cedarlane-Interim Housing-Alarm</v>
      </c>
      <c r="B232" s="78">
        <v>1</v>
      </c>
      <c r="C232" s="77" t="s">
        <v>266</v>
      </c>
      <c r="D232" s="85" t="s">
        <v>238</v>
      </c>
      <c r="E232" s="83" t="s">
        <v>1575</v>
      </c>
      <c r="F232" s="81">
        <v>0</v>
      </c>
      <c r="G232" s="81">
        <v>0</v>
      </c>
      <c r="H232" s="82">
        <f ca="1">SUMIF(Measure_BB_Table[],Combined_header,Total_Exp._MeasureBB)</f>
        <v>0</v>
      </c>
      <c r="I232" s="82">
        <f ca="1">SUMIF(Measure_BB_Table[],Combined_header,Completed_MeasureBB)</f>
        <v>0</v>
      </c>
      <c r="J232" s="149" t="e">
        <f t="shared" ca="1" si="7"/>
        <v>#DIV/0!</v>
      </c>
    </row>
    <row r="233" spans="1:11" x14ac:dyDescent="0.25">
      <c r="A233" s="77" t="str">
        <f t="shared" si="6"/>
        <v>Cedarlane-Interim Housing-CM/PM Management</v>
      </c>
      <c r="B233" s="78">
        <v>1</v>
      </c>
      <c r="C233" s="77" t="s">
        <v>266</v>
      </c>
      <c r="D233" s="85" t="s">
        <v>238</v>
      </c>
      <c r="E233" s="77" t="s">
        <v>1565</v>
      </c>
      <c r="F233" s="81" t="s">
        <v>2497</v>
      </c>
      <c r="G233" s="81" t="s">
        <v>2497</v>
      </c>
      <c r="H233" s="82">
        <f ca="1">SUMIF(Measure_BB_Table[],Combined_header,Total_Exp._MeasureBB)</f>
        <v>0</v>
      </c>
      <c r="I233" s="82">
        <f ca="1">SUMIF(Measure_BB_Table[],Combined_header,Completed_MeasureBB)</f>
        <v>0</v>
      </c>
      <c r="J233" s="149" t="e">
        <f t="shared" ca="1" si="7"/>
        <v>#DIV/0!</v>
      </c>
    </row>
    <row r="234" spans="1:11" x14ac:dyDescent="0.25">
      <c r="A234" s="77" t="str">
        <f t="shared" si="6"/>
        <v>Cedarlane-Interim Housing-Construction Contingency</v>
      </c>
      <c r="B234" s="78">
        <v>1</v>
      </c>
      <c r="C234" s="77" t="s">
        <v>266</v>
      </c>
      <c r="D234" s="85" t="s">
        <v>238</v>
      </c>
      <c r="E234" s="83" t="s">
        <v>1796</v>
      </c>
      <c r="F234" s="81">
        <v>82500</v>
      </c>
      <c r="G234" s="81">
        <v>82500</v>
      </c>
      <c r="H234" s="82">
        <f ca="1">SUMIF(Measure_BB_Table[],Combined_header,Total_Exp._MeasureBB)</f>
        <v>0</v>
      </c>
      <c r="I234" s="82">
        <f ca="1">SUMIF(Measure_BB_Table[],Combined_header,Completed_MeasureBB)</f>
        <v>0</v>
      </c>
      <c r="J234" s="149" t="e">
        <f t="shared" ca="1" si="7"/>
        <v>#DIV/0!</v>
      </c>
    </row>
    <row r="235" spans="1:11" x14ac:dyDescent="0.25">
      <c r="A235" s="77" t="str">
        <f t="shared" si="6"/>
        <v>Cedarlane-Interim Housing-Contractor</v>
      </c>
      <c r="B235" s="78">
        <v>1</v>
      </c>
      <c r="C235" s="77" t="s">
        <v>266</v>
      </c>
      <c r="D235" s="85" t="s">
        <v>238</v>
      </c>
      <c r="E235" s="83" t="s">
        <v>318</v>
      </c>
      <c r="F235" s="81">
        <v>825000</v>
      </c>
      <c r="G235" s="81">
        <v>825000</v>
      </c>
      <c r="H235" s="82">
        <f ca="1">SUMIF(Measure_BB_Table[],Combined_header,Total_Exp._MeasureBB)</f>
        <v>898952.41</v>
      </c>
      <c r="I235" s="82">
        <f ca="1">SUMIF(Measure_BB_Table[],Combined_header,Completed_MeasureBB)</f>
        <v>786962</v>
      </c>
      <c r="J235" s="149">
        <f t="shared" ca="1" si="7"/>
        <v>0.8754212027753504</v>
      </c>
    </row>
    <row r="236" spans="1:11" x14ac:dyDescent="0.25">
      <c r="A236" s="77" t="str">
        <f t="shared" si="6"/>
        <v>Cedarlane-Interim Housing-Design</v>
      </c>
      <c r="B236" s="78">
        <v>1</v>
      </c>
      <c r="C236" s="77" t="s">
        <v>266</v>
      </c>
      <c r="D236" s="85" t="s">
        <v>238</v>
      </c>
      <c r="E236" s="79" t="s">
        <v>1571</v>
      </c>
      <c r="F236" s="81">
        <v>100000</v>
      </c>
      <c r="G236" s="81">
        <v>117105</v>
      </c>
      <c r="H236" s="82">
        <f ca="1">SUMIF(Measure_BB_Table[],Combined_header,Total_Exp._MeasureBB)</f>
        <v>77333</v>
      </c>
      <c r="I236" s="82">
        <f ca="1">SUMIF(Measure_BB_Table[],Combined_header,Completed_MeasureBB)</f>
        <v>71499.700000000026</v>
      </c>
      <c r="J236" s="149">
        <f t="shared" ca="1" si="7"/>
        <v>0.9245690714184116</v>
      </c>
    </row>
    <row r="237" spans="1:11" x14ac:dyDescent="0.25">
      <c r="A237" s="77" t="str">
        <f t="shared" si="6"/>
        <v>Cedarlane-Interim Housing-DSA Fees</v>
      </c>
      <c r="B237" s="78">
        <v>1</v>
      </c>
      <c r="C237" s="77" t="s">
        <v>266</v>
      </c>
      <c r="D237" s="85" t="s">
        <v>238</v>
      </c>
      <c r="E237" s="83" t="s">
        <v>1655</v>
      </c>
      <c r="F237" s="86">
        <v>17000</v>
      </c>
      <c r="G237" s="81" t="s">
        <v>2495</v>
      </c>
      <c r="H237" s="82">
        <f ca="1">SUMIF(Measure_BB_Table[],Combined_header,Total_Exp._MeasureBB)</f>
        <v>3052.5</v>
      </c>
      <c r="I237" s="82">
        <f ca="1">SUMIF(Measure_BB_Table[],Combined_header,Completed_MeasureBB)</f>
        <v>3052.5</v>
      </c>
      <c r="J237" s="149">
        <f t="shared" ca="1" si="7"/>
        <v>1</v>
      </c>
    </row>
    <row r="238" spans="1:11" x14ac:dyDescent="0.25">
      <c r="A238" s="77" t="str">
        <f t="shared" si="6"/>
        <v>Cedarlane-Interim Housing-DSA Inspection</v>
      </c>
      <c r="B238" s="78">
        <v>1</v>
      </c>
      <c r="C238" s="77" t="s">
        <v>266</v>
      </c>
      <c r="D238" s="85" t="s">
        <v>238</v>
      </c>
      <c r="E238" s="83" t="s">
        <v>1564</v>
      </c>
      <c r="F238" s="86">
        <v>14875</v>
      </c>
      <c r="G238" s="81">
        <v>14688</v>
      </c>
      <c r="H238" s="82">
        <f ca="1">SUMIF(Measure_BB_Table[],Combined_header,Total_Exp._MeasureBB)</f>
        <v>14688</v>
      </c>
      <c r="I238" s="82">
        <f ca="1">SUMIF(Measure_BB_Table[],Combined_header,Completed_MeasureBB)</f>
        <v>14688</v>
      </c>
      <c r="J238" s="149">
        <f t="shared" ca="1" si="7"/>
        <v>1</v>
      </c>
    </row>
    <row r="239" spans="1:11" x14ac:dyDescent="0.25">
      <c r="A239" s="77" t="str">
        <f t="shared" si="6"/>
        <v>Cedarlane-Interim Housing-DSA Special Inspection</v>
      </c>
      <c r="B239" s="78">
        <v>1</v>
      </c>
      <c r="C239" s="77" t="s">
        <v>266</v>
      </c>
      <c r="D239" s="85" t="s">
        <v>238</v>
      </c>
      <c r="E239" s="85" t="s">
        <v>1572</v>
      </c>
      <c r="F239" s="86">
        <v>10625</v>
      </c>
      <c r="G239" s="81">
        <v>16920</v>
      </c>
      <c r="H239" s="82">
        <f ca="1">SUMIF(Measure_BB_Table[],Combined_header,Total_Exp._MeasureBB)</f>
        <v>16920</v>
      </c>
      <c r="I239" s="82">
        <f ca="1">SUMIF(Measure_BB_Table[],Combined_header,Completed_MeasureBB)</f>
        <v>10317.5</v>
      </c>
      <c r="J239" s="149">
        <f t="shared" ca="1" si="7"/>
        <v>0.60978132387706852</v>
      </c>
    </row>
    <row r="240" spans="1:11" x14ac:dyDescent="0.25">
      <c r="A240" s="77" t="str">
        <f t="shared" si="6"/>
        <v>Cedarlane-Interim Housing-Environ Consultant</v>
      </c>
      <c r="B240" s="78">
        <v>1</v>
      </c>
      <c r="C240" s="77" t="s">
        <v>266</v>
      </c>
      <c r="D240" s="85" t="s">
        <v>238</v>
      </c>
      <c r="E240" s="77" t="s">
        <v>1566</v>
      </c>
      <c r="F240" s="81">
        <v>0</v>
      </c>
      <c r="G240" s="81">
        <v>0</v>
      </c>
      <c r="H240" s="82">
        <f ca="1">SUMIF(Measure_BB_Table[],Combined_header,Total_Exp._MeasureBB)</f>
        <v>0</v>
      </c>
      <c r="I240" s="82">
        <f ca="1">SUMIF(Measure_BB_Table[],Combined_header,Completed_MeasureBB)</f>
        <v>0</v>
      </c>
      <c r="J240" s="149" t="e">
        <f t="shared" ca="1" si="7"/>
        <v>#DIV/0!</v>
      </c>
    </row>
    <row r="241" spans="1:10" x14ac:dyDescent="0.25">
      <c r="A241" s="77" t="str">
        <f t="shared" si="6"/>
        <v>Cedarlane-Interim Housing-FF &amp; E</v>
      </c>
      <c r="B241" s="78">
        <v>1</v>
      </c>
      <c r="C241" s="77" t="s">
        <v>266</v>
      </c>
      <c r="D241" s="85" t="s">
        <v>238</v>
      </c>
      <c r="E241" s="77" t="s">
        <v>1656</v>
      </c>
      <c r="F241" s="81">
        <v>0</v>
      </c>
      <c r="G241" s="81">
        <v>0</v>
      </c>
      <c r="H241" s="82">
        <f ca="1">SUMIF(Measure_BB_Table[],Combined_header,Total_Exp._MeasureBB)</f>
        <v>35280.9</v>
      </c>
      <c r="I241" s="82">
        <f ca="1">SUMIF(Measure_BB_Table[],Combined_header,Completed_MeasureBB)</f>
        <v>35280.9</v>
      </c>
      <c r="J241" s="149">
        <f t="shared" ca="1" si="7"/>
        <v>1</v>
      </c>
    </row>
    <row r="242" spans="1:10" x14ac:dyDescent="0.25">
      <c r="A242" s="77" t="str">
        <f t="shared" si="6"/>
        <v>Cedarlane-Interim Housing-Legal Services</v>
      </c>
      <c r="B242" s="78">
        <v>1</v>
      </c>
      <c r="C242" s="77" t="s">
        <v>266</v>
      </c>
      <c r="D242" s="85" t="s">
        <v>238</v>
      </c>
      <c r="E242" s="77" t="s">
        <v>1797</v>
      </c>
      <c r="F242" s="81">
        <v>0</v>
      </c>
      <c r="G242" s="81">
        <v>0</v>
      </c>
      <c r="H242" s="82">
        <f ca="1">SUMIF(Measure_BB_Table[],Combined_header,Total_Exp._MeasureBB)</f>
        <v>0</v>
      </c>
      <c r="I242" s="82">
        <f ca="1">SUMIF(Measure_BB_Table[],Combined_header,Completed_MeasureBB)</f>
        <v>0</v>
      </c>
      <c r="J242" s="149" t="e">
        <f t="shared" ca="1" si="7"/>
        <v>#DIV/0!</v>
      </c>
    </row>
    <row r="243" spans="1:10" x14ac:dyDescent="0.25">
      <c r="A243" s="77" t="str">
        <f t="shared" si="6"/>
        <v>Cedarlane-Interim Housing-Modular Buildings</v>
      </c>
      <c r="B243" s="78">
        <v>1</v>
      </c>
      <c r="C243" s="77" t="s">
        <v>266</v>
      </c>
      <c r="D243" s="85" t="s">
        <v>238</v>
      </c>
      <c r="E243" s="85" t="s">
        <v>1573</v>
      </c>
      <c r="F243" s="86">
        <v>239788.74</v>
      </c>
      <c r="G243" s="81">
        <v>239788.74</v>
      </c>
      <c r="H243" s="82">
        <f ca="1">SUMIF(Measure_BB_Table[],Combined_header,Total_Exp._MeasureBB)</f>
        <v>239788.74</v>
      </c>
      <c r="I243" s="82">
        <f ca="1">SUMIF(Measure_BB_Table[],Combined_header,Completed_MeasureBB)</f>
        <v>239788.74</v>
      </c>
      <c r="J243" s="149">
        <f t="shared" ca="1" si="7"/>
        <v>1</v>
      </c>
    </row>
    <row r="244" spans="1:10" x14ac:dyDescent="0.25">
      <c r="A244" s="77" t="str">
        <f t="shared" si="6"/>
        <v>Cedarlane-Interim Housing-Move Management</v>
      </c>
      <c r="B244" s="78">
        <v>1</v>
      </c>
      <c r="C244" s="77" t="s">
        <v>266</v>
      </c>
      <c r="D244" s="85" t="s">
        <v>238</v>
      </c>
      <c r="E244" s="77" t="s">
        <v>1574</v>
      </c>
      <c r="F244" s="81">
        <v>0</v>
      </c>
      <c r="G244" s="81">
        <v>0</v>
      </c>
      <c r="H244" s="82">
        <f ca="1">SUMIF(Measure_BB_Table[],Combined_header,Total_Exp._MeasureBB)</f>
        <v>0</v>
      </c>
      <c r="I244" s="82">
        <f ca="1">SUMIF(Measure_BB_Table[],Combined_header,Completed_MeasureBB)</f>
        <v>0</v>
      </c>
      <c r="J244" s="149" t="e">
        <f t="shared" ca="1" si="7"/>
        <v>#DIV/0!</v>
      </c>
    </row>
    <row r="245" spans="1:10" x14ac:dyDescent="0.25">
      <c r="A245" s="77" t="str">
        <f t="shared" si="6"/>
        <v>Cedarlane-Interim Housing-Reprographics</v>
      </c>
      <c r="B245" s="78">
        <v>1</v>
      </c>
      <c r="C245" s="77" t="s">
        <v>266</v>
      </c>
      <c r="D245" s="85" t="s">
        <v>238</v>
      </c>
      <c r="E245" s="77" t="s">
        <v>1568</v>
      </c>
      <c r="F245" s="86">
        <v>850</v>
      </c>
      <c r="G245" s="81">
        <v>0</v>
      </c>
      <c r="H245" s="82">
        <f ca="1">SUMIF(Measure_BB_Table[],Combined_header,Total_Exp._MeasureBB)</f>
        <v>0</v>
      </c>
      <c r="I245" s="82">
        <f ca="1">SUMIF(Measure_BB_Table[],Combined_header,Completed_MeasureBB)</f>
        <v>0</v>
      </c>
      <c r="J245" s="149" t="e">
        <f t="shared" ca="1" si="7"/>
        <v>#DIV/0!</v>
      </c>
    </row>
    <row r="246" spans="1:10" x14ac:dyDescent="0.25">
      <c r="A246" s="77" t="str">
        <f t="shared" si="6"/>
        <v>Cedarlane-Interim Housing-Technology</v>
      </c>
      <c r="B246" s="78">
        <v>1</v>
      </c>
      <c r="C246" s="77" t="s">
        <v>266</v>
      </c>
      <c r="D246" s="85" t="s">
        <v>238</v>
      </c>
      <c r="E246" s="77" t="s">
        <v>1562</v>
      </c>
      <c r="F246" s="81">
        <v>0</v>
      </c>
      <c r="G246" s="81">
        <v>0</v>
      </c>
      <c r="H246" s="82">
        <f ca="1">SUMIF(Measure_BB_Table[],Combined_header,Total_Exp._MeasureBB)</f>
        <v>0</v>
      </c>
      <c r="I246" s="82">
        <f ca="1">SUMIF(Measure_BB_Table[],Combined_header,Completed_MeasureBB)</f>
        <v>0</v>
      </c>
      <c r="J246" s="149" t="e">
        <f t="shared" ca="1" si="7"/>
        <v>#DIV/0!</v>
      </c>
    </row>
    <row r="247" spans="1:10" x14ac:dyDescent="0.25">
      <c r="A247" s="77" t="str">
        <f t="shared" si="6"/>
        <v>Del Valle-21st Century-Advertisement</v>
      </c>
      <c r="B247" s="78">
        <v>7</v>
      </c>
      <c r="C247" s="85" t="s">
        <v>448</v>
      </c>
      <c r="D247" s="80" t="s">
        <v>4</v>
      </c>
      <c r="E247" s="77" t="s">
        <v>1569</v>
      </c>
      <c r="F247" s="81">
        <v>1217.69</v>
      </c>
      <c r="G247" s="81">
        <v>0</v>
      </c>
      <c r="H247" s="82">
        <f ca="1">SUMIF(Measure_BB_Table[],Combined_header,Total_Exp._MeasureBB)</f>
        <v>0</v>
      </c>
      <c r="I247" s="82">
        <f ca="1">SUMIF(Measure_BB_Table[],Combined_header,Completed_MeasureBB)</f>
        <v>0</v>
      </c>
      <c r="J247" s="149" t="e">
        <f t="shared" ca="1" si="7"/>
        <v>#DIV/0!</v>
      </c>
    </row>
    <row r="248" spans="1:10" x14ac:dyDescent="0.25">
      <c r="A248" s="77" t="str">
        <f t="shared" si="6"/>
        <v>Del Valle-21st Century-Asbestos oversight/survey/abatement</v>
      </c>
      <c r="B248" s="78">
        <v>7</v>
      </c>
      <c r="C248" s="85" t="s">
        <v>448</v>
      </c>
      <c r="D248" s="80" t="s">
        <v>4</v>
      </c>
      <c r="E248" s="77" t="s">
        <v>1563</v>
      </c>
      <c r="F248" s="81">
        <v>48872.24</v>
      </c>
      <c r="G248" s="81">
        <v>0</v>
      </c>
      <c r="H248" s="82">
        <f ca="1">SUMIF(Measure_BB_Table[],Combined_header,Total_Exp._MeasureBB)</f>
        <v>0</v>
      </c>
      <c r="I248" s="82">
        <f ca="1">SUMIF(Measure_BB_Table[],Combined_header,Completed_MeasureBB)</f>
        <v>0</v>
      </c>
      <c r="J248" s="149" t="e">
        <f t="shared" ca="1" si="7"/>
        <v>#DIV/0!</v>
      </c>
    </row>
    <row r="249" spans="1:10" x14ac:dyDescent="0.25">
      <c r="A249" s="77" t="str">
        <f t="shared" si="6"/>
        <v>Del Valle-21st Century-CM/PM Management</v>
      </c>
      <c r="B249" s="78">
        <v>7</v>
      </c>
      <c r="C249" s="85" t="s">
        <v>448</v>
      </c>
      <c r="D249" s="80" t="s">
        <v>4</v>
      </c>
      <c r="E249" s="77" t="s">
        <v>1565</v>
      </c>
      <c r="F249" s="81">
        <v>192978.68</v>
      </c>
      <c r="G249" s="81" t="s">
        <v>247</v>
      </c>
      <c r="H249" s="82">
        <f ca="1">SUMIF(Measure_BB_Table[],Combined_header,Total_Exp._MeasureBB)</f>
        <v>0</v>
      </c>
      <c r="I249" s="82">
        <f ca="1">SUMIF(Measure_BB_Table[],Combined_header,Completed_MeasureBB)</f>
        <v>0</v>
      </c>
      <c r="J249" s="149" t="e">
        <f t="shared" ca="1" si="7"/>
        <v>#DIV/0!</v>
      </c>
    </row>
    <row r="250" spans="1:10" x14ac:dyDescent="0.25">
      <c r="A250" s="77" t="str">
        <f t="shared" si="6"/>
        <v>Del Valle-21st Century-Construction Contingency</v>
      </c>
      <c r="B250" s="78">
        <v>7</v>
      </c>
      <c r="C250" s="85" t="s">
        <v>448</v>
      </c>
      <c r="D250" s="80" t="s">
        <v>4</v>
      </c>
      <c r="E250" s="83" t="s">
        <v>1796</v>
      </c>
      <c r="F250" s="81">
        <v>189763.3</v>
      </c>
      <c r="G250" s="81">
        <v>0</v>
      </c>
      <c r="H250" s="82">
        <f ca="1">SUMIF(Measure_BB_Table[],Combined_header,Total_Exp._MeasureBB)</f>
        <v>0</v>
      </c>
      <c r="I250" s="82">
        <f ca="1">SUMIF(Measure_BB_Table[],Combined_header,Completed_MeasureBB)</f>
        <v>0</v>
      </c>
      <c r="J250" s="149" t="e">
        <f t="shared" ca="1" si="7"/>
        <v>#DIV/0!</v>
      </c>
    </row>
    <row r="251" spans="1:10" x14ac:dyDescent="0.25">
      <c r="A251" s="77" t="str">
        <f t="shared" si="6"/>
        <v>Del Valle-21st Century-Contractor</v>
      </c>
      <c r="B251" s="78">
        <v>7</v>
      </c>
      <c r="C251" s="85" t="s">
        <v>448</v>
      </c>
      <c r="D251" s="80" t="s">
        <v>4</v>
      </c>
      <c r="E251" s="83" t="s">
        <v>318</v>
      </c>
      <c r="F251" s="81">
        <v>2024205.12</v>
      </c>
      <c r="G251" s="81">
        <v>0</v>
      </c>
      <c r="H251" s="82">
        <f ca="1">SUMIF(Measure_BB_Table[],Combined_header,Total_Exp._MeasureBB)</f>
        <v>48872.24</v>
      </c>
      <c r="I251" s="82">
        <f ca="1">SUMIF(Measure_BB_Table[],Combined_header,Completed_MeasureBB)</f>
        <v>48872.24</v>
      </c>
      <c r="J251" s="149">
        <f t="shared" ca="1" si="7"/>
        <v>1</v>
      </c>
    </row>
    <row r="252" spans="1:10" x14ac:dyDescent="0.25">
      <c r="A252" s="77" t="str">
        <f t="shared" si="6"/>
        <v>Del Valle-21st Century-Design</v>
      </c>
      <c r="B252" s="78">
        <v>7</v>
      </c>
      <c r="C252" s="85" t="s">
        <v>448</v>
      </c>
      <c r="D252" s="80" t="s">
        <v>4</v>
      </c>
      <c r="E252" s="83" t="s">
        <v>1571</v>
      </c>
      <c r="F252" s="81">
        <v>232466.68</v>
      </c>
      <c r="G252" s="81" t="s">
        <v>247</v>
      </c>
      <c r="H252" s="82">
        <f ca="1">SUMIF(Measure_BB_Table[],Combined_header,Total_Exp._MeasureBB)</f>
        <v>0</v>
      </c>
      <c r="I252" s="82">
        <f ca="1">SUMIF(Measure_BB_Table[],Combined_header,Completed_MeasureBB)</f>
        <v>0</v>
      </c>
      <c r="J252" s="149" t="e">
        <f t="shared" ca="1" si="7"/>
        <v>#DIV/0!</v>
      </c>
    </row>
    <row r="253" spans="1:10" x14ac:dyDescent="0.25">
      <c r="A253" s="77" t="str">
        <f t="shared" si="6"/>
        <v>Del Valle-21st Century-DSA Fees</v>
      </c>
      <c r="B253" s="78">
        <v>7</v>
      </c>
      <c r="C253" s="85" t="s">
        <v>448</v>
      </c>
      <c r="D253" s="80" t="s">
        <v>4</v>
      </c>
      <c r="E253" s="83" t="s">
        <v>1655</v>
      </c>
      <c r="F253" s="81">
        <v>38744.449999999997</v>
      </c>
      <c r="G253" s="81" t="s">
        <v>247</v>
      </c>
      <c r="H253" s="82">
        <f ca="1">SUMIF(Measure_BB_Table[],Combined_header,Total_Exp._MeasureBB)</f>
        <v>0</v>
      </c>
      <c r="I253" s="82">
        <f ca="1">SUMIF(Measure_BB_Table[],Combined_header,Completed_MeasureBB)</f>
        <v>0</v>
      </c>
      <c r="J253" s="149" t="e">
        <f t="shared" ca="1" si="7"/>
        <v>#DIV/0!</v>
      </c>
    </row>
    <row r="254" spans="1:10" x14ac:dyDescent="0.25">
      <c r="A254" s="77" t="str">
        <f t="shared" si="6"/>
        <v>Del Valle-21st Century-DSA Inspection</v>
      </c>
      <c r="B254" s="78">
        <v>7</v>
      </c>
      <c r="C254" s="85" t="s">
        <v>448</v>
      </c>
      <c r="D254" s="80" t="s">
        <v>4</v>
      </c>
      <c r="E254" s="83" t="s">
        <v>1564</v>
      </c>
      <c r="F254" s="81">
        <v>33209.53</v>
      </c>
      <c r="G254" s="81" t="s">
        <v>247</v>
      </c>
      <c r="H254" s="82">
        <f ca="1">SUMIF(Measure_BB_Table[],Combined_header,Total_Exp._MeasureBB)</f>
        <v>0</v>
      </c>
      <c r="I254" s="82">
        <f ca="1">SUMIF(Measure_BB_Table[],Combined_header,Completed_MeasureBB)</f>
        <v>0</v>
      </c>
      <c r="J254" s="149" t="e">
        <f t="shared" ca="1" si="7"/>
        <v>#DIV/0!</v>
      </c>
    </row>
    <row r="255" spans="1:10" x14ac:dyDescent="0.25">
      <c r="A255" s="77" t="str">
        <f t="shared" si="6"/>
        <v>Del Valle-21st Century-DSA Special Inspection</v>
      </c>
      <c r="B255" s="78">
        <v>7</v>
      </c>
      <c r="C255" s="85" t="s">
        <v>448</v>
      </c>
      <c r="D255" s="80" t="s">
        <v>4</v>
      </c>
      <c r="E255" s="83" t="s">
        <v>1572</v>
      </c>
      <c r="F255" s="81">
        <v>16604.759999999998</v>
      </c>
      <c r="G255" s="81" t="s">
        <v>247</v>
      </c>
      <c r="H255" s="82">
        <f ca="1">SUMIF(Measure_BB_Table[],Combined_header,Total_Exp._MeasureBB)</f>
        <v>0</v>
      </c>
      <c r="I255" s="82">
        <f ca="1">SUMIF(Measure_BB_Table[],Combined_header,Completed_MeasureBB)</f>
        <v>0</v>
      </c>
      <c r="J255" s="149" t="e">
        <f t="shared" ca="1" si="7"/>
        <v>#DIV/0!</v>
      </c>
    </row>
    <row r="256" spans="1:10" x14ac:dyDescent="0.25">
      <c r="A256" s="77" t="str">
        <f t="shared" si="6"/>
        <v>Del Valle-21st Century-Environ Consultant</v>
      </c>
      <c r="B256" s="78">
        <v>7</v>
      </c>
      <c r="C256" s="85" t="s">
        <v>448</v>
      </c>
      <c r="D256" s="80" t="s">
        <v>4</v>
      </c>
      <c r="E256" s="77" t="s">
        <v>1566</v>
      </c>
      <c r="F256" s="81">
        <v>12176.83</v>
      </c>
      <c r="G256" s="81" t="s">
        <v>247</v>
      </c>
      <c r="H256" s="82">
        <f ca="1">SUMIF(Measure_BB_Table[],Combined_header,Total_Exp._MeasureBB)</f>
        <v>2600</v>
      </c>
      <c r="I256" s="82">
        <f ca="1">SUMIF(Measure_BB_Table[],Combined_header,Completed_MeasureBB)</f>
        <v>2600</v>
      </c>
      <c r="J256" s="149">
        <f t="shared" ca="1" si="7"/>
        <v>1</v>
      </c>
    </row>
    <row r="257" spans="1:11" x14ac:dyDescent="0.25">
      <c r="A257" s="77" t="str">
        <f t="shared" si="6"/>
        <v>Del Valle-21st Century-FF &amp; E</v>
      </c>
      <c r="B257" s="78">
        <v>7</v>
      </c>
      <c r="C257" s="85" t="s">
        <v>448</v>
      </c>
      <c r="D257" s="80" t="s">
        <v>4</v>
      </c>
      <c r="E257" s="77" t="s">
        <v>1656</v>
      </c>
      <c r="F257" s="81">
        <v>340000</v>
      </c>
      <c r="G257" s="81" t="s">
        <v>2541</v>
      </c>
      <c r="H257" s="82">
        <f ca="1">SUMIF(Measure_BB_Table[],Combined_header,Total_Exp._MeasureBB)</f>
        <v>41441.22</v>
      </c>
      <c r="I257" s="82">
        <f ca="1">SUMIF(Measure_BB_Table[],Combined_header,Completed_MeasureBB)</f>
        <v>41441.22</v>
      </c>
      <c r="J257" s="149">
        <f t="shared" ca="1" si="7"/>
        <v>1</v>
      </c>
    </row>
    <row r="258" spans="1:11" x14ac:dyDescent="0.25">
      <c r="A258" s="77" t="str">
        <f t="shared" ref="A258:A321" si="8">CONCATENATE(C258,"-",D258,"-",E258)</f>
        <v>Del Valle-21st Century-Legal Services</v>
      </c>
      <c r="B258" s="78">
        <v>7</v>
      </c>
      <c r="C258" s="85" t="s">
        <v>448</v>
      </c>
      <c r="D258" s="80" t="s">
        <v>4</v>
      </c>
      <c r="E258" s="77" t="s">
        <v>1797</v>
      </c>
      <c r="F258" s="81">
        <v>0</v>
      </c>
      <c r="G258" s="81">
        <v>0</v>
      </c>
      <c r="H258" s="82">
        <f ca="1">SUMIF(Measure_BB_Table[],Combined_header,Total_Exp._MeasureBB)</f>
        <v>0</v>
      </c>
      <c r="I258" s="82">
        <f ca="1">SUMIF(Measure_BB_Table[],Combined_header,Completed_MeasureBB)</f>
        <v>0</v>
      </c>
      <c r="J258" s="149" t="e">
        <f t="shared" ref="J258:J321" ca="1" si="9">Completed_Comparison/Total_Exp._Comparison</f>
        <v>#DIV/0!</v>
      </c>
    </row>
    <row r="259" spans="1:11" x14ac:dyDescent="0.25">
      <c r="A259" s="77" t="str">
        <f t="shared" si="8"/>
        <v>Del Valle-21st Century-Move classroom</v>
      </c>
      <c r="B259" s="78">
        <v>7</v>
      </c>
      <c r="C259" s="85" t="s">
        <v>448</v>
      </c>
      <c r="D259" s="80" t="s">
        <v>4</v>
      </c>
      <c r="E259" s="77" t="s">
        <v>1570</v>
      </c>
      <c r="F259" s="81">
        <v>0</v>
      </c>
      <c r="G259" s="81">
        <v>0</v>
      </c>
      <c r="H259" s="82">
        <f ca="1">SUMIF(Measure_BB_Table[],Combined_header,Total_Exp._MeasureBB)</f>
        <v>0</v>
      </c>
      <c r="I259" s="82">
        <f ca="1">SUMIF(Measure_BB_Table[],Combined_header,Completed_MeasureBB)</f>
        <v>0</v>
      </c>
      <c r="J259" s="149" t="e">
        <f t="shared" ca="1" si="9"/>
        <v>#DIV/0!</v>
      </c>
    </row>
    <row r="260" spans="1:11" x14ac:dyDescent="0.25">
      <c r="A260" s="77" t="str">
        <f t="shared" si="8"/>
        <v>Del Valle-21st Century-Move Management</v>
      </c>
      <c r="B260" s="78">
        <v>7</v>
      </c>
      <c r="C260" s="85" t="s">
        <v>448</v>
      </c>
      <c r="D260" s="80" t="s">
        <v>4</v>
      </c>
      <c r="E260" s="77" t="s">
        <v>1574</v>
      </c>
      <c r="F260" s="81">
        <v>8855.8700000000008</v>
      </c>
      <c r="G260" s="81" t="s">
        <v>247</v>
      </c>
      <c r="H260" s="82">
        <f ca="1">SUMIF(Measure_BB_Table[],Combined_header,Total_Exp._MeasureBB)</f>
        <v>0</v>
      </c>
      <c r="I260" s="82">
        <f ca="1">SUMIF(Measure_BB_Table[],Combined_header,Completed_MeasureBB)</f>
        <v>0</v>
      </c>
      <c r="J260" s="149" t="e">
        <f t="shared" ca="1" si="9"/>
        <v>#DIV/0!</v>
      </c>
    </row>
    <row r="261" spans="1:11" x14ac:dyDescent="0.25">
      <c r="A261" s="77" t="str">
        <f t="shared" si="8"/>
        <v>Del Valle-21st Century-Reprographics</v>
      </c>
      <c r="B261" s="78">
        <v>7</v>
      </c>
      <c r="C261" s="85" t="s">
        <v>448</v>
      </c>
      <c r="D261" s="80" t="s">
        <v>4</v>
      </c>
      <c r="E261" s="77" t="s">
        <v>1568</v>
      </c>
      <c r="F261" s="81">
        <v>1217.69</v>
      </c>
      <c r="G261" s="81" t="s">
        <v>247</v>
      </c>
      <c r="H261" s="82">
        <f ca="1">SUMIF(Measure_BB_Table[],Combined_header,Total_Exp._MeasureBB)</f>
        <v>0</v>
      </c>
      <c r="I261" s="82">
        <f ca="1">SUMIF(Measure_BB_Table[],Combined_header,Completed_MeasureBB)</f>
        <v>0</v>
      </c>
      <c r="J261" s="149" t="e">
        <f t="shared" ca="1" si="9"/>
        <v>#DIV/0!</v>
      </c>
    </row>
    <row r="262" spans="1:11" x14ac:dyDescent="0.25">
      <c r="A262" s="77" t="str">
        <f t="shared" si="8"/>
        <v>Del Valle-21st Century-Technology</v>
      </c>
      <c r="B262" s="78">
        <v>7</v>
      </c>
      <c r="C262" s="85" t="s">
        <v>448</v>
      </c>
      <c r="D262" s="80" t="s">
        <v>4</v>
      </c>
      <c r="E262" s="77" t="s">
        <v>1562</v>
      </c>
      <c r="F262" s="81">
        <v>340000</v>
      </c>
      <c r="G262" s="81">
        <v>0</v>
      </c>
      <c r="H262" s="82">
        <f ca="1">SUMIF(Measure_BB_Table[],Combined_header,Total_Exp._MeasureBB)</f>
        <v>150792.63999999998</v>
      </c>
      <c r="I262" s="82">
        <f ca="1">SUMIF(Measure_BB_Table[],Combined_header,Completed_MeasureBB)</f>
        <v>150792.63999999998</v>
      </c>
      <c r="J262" s="149">
        <f t="shared" ca="1" si="9"/>
        <v>1</v>
      </c>
    </row>
    <row r="263" spans="1:11" x14ac:dyDescent="0.25">
      <c r="A263" s="77" t="str">
        <f t="shared" si="8"/>
        <v>Del Valle-Ceiling replacement-CM/PM Management</v>
      </c>
      <c r="B263" s="78">
        <v>7</v>
      </c>
      <c r="C263" s="85" t="s">
        <v>448</v>
      </c>
      <c r="D263" s="79" t="s">
        <v>441</v>
      </c>
      <c r="E263" s="77" t="s">
        <v>1565</v>
      </c>
      <c r="F263" s="81">
        <v>0</v>
      </c>
      <c r="G263" s="81">
        <v>0</v>
      </c>
      <c r="H263" s="82">
        <f ca="1">SUMIF(Measure_BB_Table[],Combined_header,Total_Exp._MeasureBB)</f>
        <v>0</v>
      </c>
      <c r="I263" s="82">
        <f ca="1">SUMIF(Measure_BB_Table[],Combined_header,Completed_MeasureBB)</f>
        <v>0</v>
      </c>
      <c r="J263" s="149" t="e">
        <f t="shared" ca="1" si="9"/>
        <v>#DIV/0!</v>
      </c>
      <c r="K263" s="9"/>
    </row>
    <row r="264" spans="1:11" x14ac:dyDescent="0.25">
      <c r="A264" s="77" t="str">
        <f t="shared" si="8"/>
        <v>Del Valle-Ceiling replacement-Contractor</v>
      </c>
      <c r="B264" s="78">
        <v>7</v>
      </c>
      <c r="C264" s="85" t="s">
        <v>448</v>
      </c>
      <c r="D264" s="79" t="s">
        <v>441</v>
      </c>
      <c r="E264" s="77" t="s">
        <v>318</v>
      </c>
      <c r="F264" s="81">
        <v>333183</v>
      </c>
      <c r="G264" s="81">
        <v>333183</v>
      </c>
      <c r="H264" s="82">
        <f ca="1">SUMIF(Measure_BB_Table[],Combined_header,Total_Exp._MeasureBB)</f>
        <v>333183</v>
      </c>
      <c r="I264" s="82">
        <f ca="1">SUMIF(Measure_BB_Table[],Combined_header,Completed_MeasureBB)</f>
        <v>316523.84999999998</v>
      </c>
      <c r="J264" s="149">
        <f t="shared" ca="1" si="9"/>
        <v>0.95</v>
      </c>
      <c r="K264" s="9"/>
    </row>
    <row r="265" spans="1:11" x14ac:dyDescent="0.25">
      <c r="A265" s="77" t="str">
        <f t="shared" si="8"/>
        <v>Del Valle-Drinking fountain replacement-Advertisement</v>
      </c>
      <c r="B265" s="78">
        <v>7</v>
      </c>
      <c r="C265" s="85" t="s">
        <v>448</v>
      </c>
      <c r="D265" s="80" t="s">
        <v>1043</v>
      </c>
      <c r="E265" s="77" t="s">
        <v>1569</v>
      </c>
      <c r="F265" s="81">
        <v>0</v>
      </c>
      <c r="G265" s="81">
        <v>0</v>
      </c>
      <c r="H265" s="82">
        <f ca="1">SUMIF(Measure_BB_Table[],Combined_header,Total_Exp._MeasureBB)</f>
        <v>0</v>
      </c>
      <c r="I265" s="82">
        <f ca="1">SUMIF(Measure_BB_Table[],Combined_header,Completed_MeasureBB)</f>
        <v>0</v>
      </c>
      <c r="J265" s="149" t="e">
        <f t="shared" ca="1" si="9"/>
        <v>#DIV/0!</v>
      </c>
      <c r="K265" s="9"/>
    </row>
    <row r="266" spans="1:11" x14ac:dyDescent="0.25">
      <c r="A266" s="77" t="str">
        <f t="shared" si="8"/>
        <v>Del Valle-Drinking fountain replacement-Contractor</v>
      </c>
      <c r="B266" s="78">
        <v>7</v>
      </c>
      <c r="C266" s="85" t="s">
        <v>448</v>
      </c>
      <c r="D266" s="80" t="s">
        <v>1043</v>
      </c>
      <c r="E266" s="77" t="s">
        <v>318</v>
      </c>
      <c r="F266" s="81">
        <v>15000</v>
      </c>
      <c r="G266" s="81">
        <v>0</v>
      </c>
      <c r="H266" s="82">
        <f ca="1">SUMIF(Measure_BB_Table[],Combined_header,Total_Exp._MeasureBB)</f>
        <v>0</v>
      </c>
      <c r="I266" s="82">
        <f ca="1">SUMIF(Measure_BB_Table[],Combined_header,Completed_MeasureBB)</f>
        <v>0</v>
      </c>
      <c r="J266" s="149" t="e">
        <f t="shared" ca="1" si="9"/>
        <v>#DIV/0!</v>
      </c>
      <c r="K266" s="9"/>
    </row>
    <row r="267" spans="1:11" x14ac:dyDescent="0.25">
      <c r="A267" s="77" t="str">
        <f t="shared" si="8"/>
        <v>Del Valle-Drinking fountain replacement-Design</v>
      </c>
      <c r="B267" s="78">
        <v>7</v>
      </c>
      <c r="C267" s="85" t="s">
        <v>448</v>
      </c>
      <c r="D267" s="80" t="s">
        <v>1043</v>
      </c>
      <c r="E267" s="77" t="s">
        <v>1571</v>
      </c>
      <c r="F267" s="81">
        <v>0</v>
      </c>
      <c r="G267" s="81">
        <v>0</v>
      </c>
      <c r="H267" s="82">
        <f ca="1">SUMIF(Measure_BB_Table[],Combined_header,Total_Exp._MeasureBB)</f>
        <v>0</v>
      </c>
      <c r="I267" s="82">
        <f ca="1">SUMIF(Measure_BB_Table[],Combined_header,Completed_MeasureBB)</f>
        <v>0</v>
      </c>
      <c r="J267" s="149" t="e">
        <f t="shared" ca="1" si="9"/>
        <v>#DIV/0!</v>
      </c>
      <c r="K267" s="9"/>
    </row>
    <row r="268" spans="1:11" x14ac:dyDescent="0.25">
      <c r="A268" s="77" t="str">
        <f t="shared" si="8"/>
        <v>Del Valle-Drinking fountain replacement-DSA Fees</v>
      </c>
      <c r="B268" s="78">
        <v>7</v>
      </c>
      <c r="C268" s="85" t="s">
        <v>448</v>
      </c>
      <c r="D268" s="80" t="s">
        <v>1043</v>
      </c>
      <c r="E268" s="77" t="s">
        <v>1655</v>
      </c>
      <c r="F268" s="81">
        <v>0</v>
      </c>
      <c r="G268" s="81">
        <v>0</v>
      </c>
      <c r="H268" s="82">
        <f ca="1">SUMIF(Measure_BB_Table[],Combined_header,Total_Exp._MeasureBB)</f>
        <v>0</v>
      </c>
      <c r="I268" s="82">
        <f ca="1">SUMIF(Measure_BB_Table[],Combined_header,Completed_MeasureBB)</f>
        <v>0</v>
      </c>
      <c r="J268" s="149" t="e">
        <f t="shared" ca="1" si="9"/>
        <v>#DIV/0!</v>
      </c>
      <c r="K268" s="9"/>
    </row>
    <row r="269" spans="1:11" x14ac:dyDescent="0.25">
      <c r="A269" s="77" t="str">
        <f t="shared" si="8"/>
        <v>Del Valle-Drinking fountain replacement-DSA Inspection</v>
      </c>
      <c r="B269" s="78">
        <v>7</v>
      </c>
      <c r="C269" s="85" t="s">
        <v>448</v>
      </c>
      <c r="D269" s="80" t="s">
        <v>1043</v>
      </c>
      <c r="E269" s="77" t="s">
        <v>1564</v>
      </c>
      <c r="F269" s="81">
        <v>0</v>
      </c>
      <c r="G269" s="81">
        <v>0</v>
      </c>
      <c r="H269" s="82">
        <f ca="1">SUMIF(Measure_BB_Table[],Combined_header,Total_Exp._MeasureBB)</f>
        <v>0</v>
      </c>
      <c r="I269" s="82">
        <f ca="1">SUMIF(Measure_BB_Table[],Combined_header,Completed_MeasureBB)</f>
        <v>0</v>
      </c>
      <c r="J269" s="149" t="e">
        <f t="shared" ca="1" si="9"/>
        <v>#DIV/0!</v>
      </c>
      <c r="K269" s="9"/>
    </row>
    <row r="270" spans="1:11" x14ac:dyDescent="0.25">
      <c r="A270" s="77" t="str">
        <f t="shared" si="8"/>
        <v>Del Valle-Drinking fountain replacement-DSA Special Inspection</v>
      </c>
      <c r="B270" s="78">
        <v>7</v>
      </c>
      <c r="C270" s="85" t="s">
        <v>448</v>
      </c>
      <c r="D270" s="80" t="s">
        <v>1043</v>
      </c>
      <c r="E270" s="83" t="s">
        <v>1572</v>
      </c>
      <c r="F270" s="81">
        <v>0</v>
      </c>
      <c r="G270" s="81">
        <v>0</v>
      </c>
      <c r="H270" s="82">
        <f ca="1">SUMIF(Measure_BB_Table[],Combined_header,Total_Exp._MeasureBB)</f>
        <v>0</v>
      </c>
      <c r="I270" s="82">
        <f ca="1">SUMIF(Measure_BB_Table[],Combined_header,Completed_MeasureBB)</f>
        <v>0</v>
      </c>
      <c r="J270" s="149" t="e">
        <f t="shared" ca="1" si="9"/>
        <v>#DIV/0!</v>
      </c>
      <c r="K270" s="9"/>
    </row>
    <row r="271" spans="1:11" x14ac:dyDescent="0.25">
      <c r="A271" s="77" t="str">
        <f t="shared" si="8"/>
        <v>Del Valle-Drinking fountain replacement-Environ Consultant</v>
      </c>
      <c r="B271" s="78">
        <v>7</v>
      </c>
      <c r="C271" s="85" t="s">
        <v>448</v>
      </c>
      <c r="D271" s="80" t="s">
        <v>1043</v>
      </c>
      <c r="E271" s="77" t="s">
        <v>1566</v>
      </c>
      <c r="F271" s="81">
        <v>0</v>
      </c>
      <c r="G271" s="81">
        <v>0</v>
      </c>
      <c r="H271" s="82">
        <f ca="1">SUMIF(Measure_BB_Table[],Combined_header,Total_Exp._MeasureBB)</f>
        <v>0</v>
      </c>
      <c r="I271" s="82">
        <f ca="1">SUMIF(Measure_BB_Table[],Combined_header,Completed_MeasureBB)</f>
        <v>0</v>
      </c>
      <c r="J271" s="149" t="e">
        <f t="shared" ca="1" si="9"/>
        <v>#DIV/0!</v>
      </c>
      <c r="K271" s="9"/>
    </row>
    <row r="272" spans="1:11" x14ac:dyDescent="0.25">
      <c r="A272" s="77" t="str">
        <f t="shared" si="8"/>
        <v>Del Valle-Drinking fountain replacement-Reprographics</v>
      </c>
      <c r="B272" s="78">
        <v>7</v>
      </c>
      <c r="C272" s="85" t="s">
        <v>448</v>
      </c>
      <c r="D272" s="80" t="s">
        <v>1043</v>
      </c>
      <c r="E272" s="77" t="s">
        <v>1568</v>
      </c>
      <c r="F272" s="81">
        <v>0</v>
      </c>
      <c r="G272" s="81">
        <v>0</v>
      </c>
      <c r="H272" s="82">
        <f ca="1">SUMIF(Measure_BB_Table[],Combined_header,Total_Exp._MeasureBB)</f>
        <v>0</v>
      </c>
      <c r="I272" s="82">
        <f ca="1">SUMIF(Measure_BB_Table[],Combined_header,Completed_MeasureBB)</f>
        <v>0</v>
      </c>
      <c r="J272" s="149" t="e">
        <f t="shared" ca="1" si="9"/>
        <v>#DIV/0!</v>
      </c>
      <c r="K272" s="9"/>
    </row>
    <row r="273" spans="1:11" x14ac:dyDescent="0.25">
      <c r="A273" s="77" t="str">
        <f t="shared" si="8"/>
        <v>Del Valle-Fire Alarm-Advertisement</v>
      </c>
      <c r="B273" s="78">
        <v>7</v>
      </c>
      <c r="C273" s="85" t="s">
        <v>448</v>
      </c>
      <c r="D273" s="80" t="s">
        <v>316</v>
      </c>
      <c r="E273" s="77" t="s">
        <v>1569</v>
      </c>
      <c r="F273" s="81">
        <v>0</v>
      </c>
      <c r="G273" s="81">
        <v>0</v>
      </c>
      <c r="H273" s="82">
        <f ca="1">SUMIF(Measure_BB_Table[],Combined_header,Total_Exp._MeasureBB)</f>
        <v>0</v>
      </c>
      <c r="I273" s="82">
        <f ca="1">SUMIF(Measure_BB_Table[],Combined_header,Completed_MeasureBB)</f>
        <v>0</v>
      </c>
      <c r="J273" s="149" t="e">
        <f t="shared" ca="1" si="9"/>
        <v>#DIV/0!</v>
      </c>
      <c r="K273" s="9"/>
    </row>
    <row r="274" spans="1:11" x14ac:dyDescent="0.25">
      <c r="A274" s="77" t="str">
        <f t="shared" si="8"/>
        <v>Del Valle-Fire Alarm-Contractor</v>
      </c>
      <c r="B274" s="78">
        <v>7</v>
      </c>
      <c r="C274" s="85" t="s">
        <v>448</v>
      </c>
      <c r="D274" s="80" t="s">
        <v>316</v>
      </c>
      <c r="E274" s="77" t="s">
        <v>318</v>
      </c>
      <c r="F274" s="81">
        <v>255000</v>
      </c>
      <c r="G274" s="81" t="s">
        <v>247</v>
      </c>
      <c r="H274" s="82">
        <f ca="1">SUMIF(Measure_BB_Table[],Combined_header,Total_Exp._MeasureBB)</f>
        <v>0</v>
      </c>
      <c r="I274" s="82">
        <f ca="1">SUMIF(Measure_BB_Table[],Combined_header,Completed_MeasureBB)</f>
        <v>0</v>
      </c>
      <c r="J274" s="149" t="e">
        <f t="shared" ca="1" si="9"/>
        <v>#DIV/0!</v>
      </c>
      <c r="K274" s="9"/>
    </row>
    <row r="275" spans="1:11" x14ac:dyDescent="0.25">
      <c r="A275" s="77" t="str">
        <f t="shared" si="8"/>
        <v>Del Valle-Fire Alarm-Design</v>
      </c>
      <c r="B275" s="78">
        <v>7</v>
      </c>
      <c r="C275" s="85" t="s">
        <v>448</v>
      </c>
      <c r="D275" s="80" t="s">
        <v>316</v>
      </c>
      <c r="E275" s="77" t="s">
        <v>1571</v>
      </c>
      <c r="F275" s="81">
        <v>48500</v>
      </c>
      <c r="G275" s="81">
        <v>48500</v>
      </c>
      <c r="H275" s="82">
        <f ca="1">SUMIF(Measure_BB_Table[],Combined_header,Total_Exp._MeasureBB)</f>
        <v>48500</v>
      </c>
      <c r="I275" s="82">
        <f ca="1">SUMIF(Measure_BB_Table[],Combined_header,Completed_MeasureBB)</f>
        <v>36375</v>
      </c>
      <c r="J275" s="149">
        <f t="shared" ca="1" si="9"/>
        <v>0.75</v>
      </c>
      <c r="K275" s="9"/>
    </row>
    <row r="276" spans="1:11" x14ac:dyDescent="0.25">
      <c r="A276" s="77" t="str">
        <f t="shared" si="8"/>
        <v>Del Valle-Fire Alarm-DSA Fees</v>
      </c>
      <c r="B276" s="78">
        <v>7</v>
      </c>
      <c r="C276" s="85" t="s">
        <v>448</v>
      </c>
      <c r="D276" s="80" t="s">
        <v>316</v>
      </c>
      <c r="E276" s="77" t="s">
        <v>1655</v>
      </c>
      <c r="F276" s="81">
        <v>0</v>
      </c>
      <c r="G276" s="81">
        <v>0</v>
      </c>
      <c r="H276" s="82">
        <f ca="1">SUMIF(Measure_BB_Table[],Combined_header,Total_Exp._MeasureBB)</f>
        <v>870</v>
      </c>
      <c r="I276" s="82">
        <f ca="1">SUMIF(Measure_BB_Table[],Combined_header,Completed_MeasureBB)</f>
        <v>870</v>
      </c>
      <c r="J276" s="149">
        <f t="shared" ca="1" si="9"/>
        <v>1</v>
      </c>
      <c r="K276" s="9"/>
    </row>
    <row r="277" spans="1:11" x14ac:dyDescent="0.25">
      <c r="A277" s="77" t="str">
        <f t="shared" si="8"/>
        <v>Del Valle-Fire Alarm-DSA Inspection</v>
      </c>
      <c r="B277" s="78">
        <v>7</v>
      </c>
      <c r="C277" s="85" t="s">
        <v>448</v>
      </c>
      <c r="D277" s="80" t="s">
        <v>316</v>
      </c>
      <c r="E277" s="77" t="s">
        <v>1564</v>
      </c>
      <c r="F277" s="81">
        <v>0</v>
      </c>
      <c r="G277" s="81">
        <v>0</v>
      </c>
      <c r="H277" s="82">
        <f ca="1">SUMIF(Measure_BB_Table[],Combined_header,Total_Exp._MeasureBB)</f>
        <v>0</v>
      </c>
      <c r="I277" s="82">
        <f ca="1">SUMIF(Measure_BB_Table[],Combined_header,Completed_MeasureBB)</f>
        <v>0</v>
      </c>
      <c r="J277" s="149" t="e">
        <f t="shared" ca="1" si="9"/>
        <v>#DIV/0!</v>
      </c>
      <c r="K277" s="9"/>
    </row>
    <row r="278" spans="1:11" x14ac:dyDescent="0.25">
      <c r="A278" s="77" t="str">
        <f t="shared" si="8"/>
        <v>Del Valle-Fire Alarm-Environ Consultant</v>
      </c>
      <c r="B278" s="78">
        <v>7</v>
      </c>
      <c r="C278" s="85" t="s">
        <v>448</v>
      </c>
      <c r="D278" s="80" t="s">
        <v>316</v>
      </c>
      <c r="E278" s="84" t="s">
        <v>1566</v>
      </c>
      <c r="F278" s="81">
        <v>0</v>
      </c>
      <c r="G278" s="81">
        <v>0</v>
      </c>
      <c r="H278" s="82">
        <f ca="1">SUMIF(Measure_BB_Table[],Combined_header,Total_Exp._MeasureBB)</f>
        <v>0</v>
      </c>
      <c r="I278" s="82">
        <f ca="1">SUMIF(Measure_BB_Table[],Combined_header,Completed_MeasureBB)</f>
        <v>0</v>
      </c>
      <c r="J278" s="149" t="e">
        <f t="shared" ca="1" si="9"/>
        <v>#DIV/0!</v>
      </c>
      <c r="K278" s="9"/>
    </row>
    <row r="279" spans="1:11" x14ac:dyDescent="0.25">
      <c r="A279" s="77" t="str">
        <f t="shared" si="8"/>
        <v>Del Valle-Fire Alarm-Reprographics</v>
      </c>
      <c r="B279" s="78">
        <v>7</v>
      </c>
      <c r="C279" s="85" t="s">
        <v>448</v>
      </c>
      <c r="D279" s="80" t="s">
        <v>316</v>
      </c>
      <c r="E279" s="77" t="s">
        <v>1568</v>
      </c>
      <c r="F279" s="81">
        <v>0</v>
      </c>
      <c r="G279" s="81">
        <v>0</v>
      </c>
      <c r="H279" s="82">
        <f ca="1">SUMIF(Measure_BB_Table[],Combined_header,Total_Exp._MeasureBB)</f>
        <v>0</v>
      </c>
      <c r="I279" s="82">
        <f ca="1">SUMIF(Measure_BB_Table[],Combined_header,Completed_MeasureBB)</f>
        <v>0</v>
      </c>
      <c r="J279" s="149" t="e">
        <f t="shared" ca="1" si="9"/>
        <v>#DIV/0!</v>
      </c>
    </row>
    <row r="280" spans="1:11" x14ac:dyDescent="0.25">
      <c r="A280" s="77" t="str">
        <f t="shared" si="8"/>
        <v>Del Valle-Interim Housing-Advertisement</v>
      </c>
      <c r="B280" s="78">
        <v>7</v>
      </c>
      <c r="C280" s="85" t="s">
        <v>448</v>
      </c>
      <c r="D280" s="85" t="s">
        <v>238</v>
      </c>
      <c r="E280" s="77" t="s">
        <v>1569</v>
      </c>
      <c r="F280" s="81">
        <v>400</v>
      </c>
      <c r="G280" s="81" t="s">
        <v>247</v>
      </c>
      <c r="H280" s="82">
        <f ca="1">SUMIF(Measure_BB_Table[],Combined_header,Total_Exp._MeasureBB)</f>
        <v>0</v>
      </c>
      <c r="I280" s="82">
        <f ca="1">SUMIF(Measure_BB_Table[],Combined_header,Completed_MeasureBB)</f>
        <v>0</v>
      </c>
      <c r="J280" s="149" t="e">
        <f t="shared" ca="1" si="9"/>
        <v>#DIV/0!</v>
      </c>
    </row>
    <row r="281" spans="1:11" x14ac:dyDescent="0.25">
      <c r="A281" s="77" t="str">
        <f t="shared" si="8"/>
        <v>Del Valle-Interim Housing-Alarm</v>
      </c>
      <c r="B281" s="78">
        <v>7</v>
      </c>
      <c r="C281" s="85" t="s">
        <v>448</v>
      </c>
      <c r="D281" s="85" t="s">
        <v>238</v>
      </c>
      <c r="E281" s="83" t="s">
        <v>1575</v>
      </c>
      <c r="F281" s="81">
        <v>0</v>
      </c>
      <c r="G281" s="81">
        <v>0</v>
      </c>
      <c r="H281" s="82">
        <f ca="1">SUMIF(Measure_BB_Table[],Combined_header,Total_Exp._MeasureBB)</f>
        <v>0</v>
      </c>
      <c r="I281" s="82">
        <f ca="1">SUMIF(Measure_BB_Table[],Combined_header,Completed_MeasureBB)</f>
        <v>0</v>
      </c>
      <c r="J281" s="149" t="e">
        <f t="shared" ca="1" si="9"/>
        <v>#DIV/0!</v>
      </c>
    </row>
    <row r="282" spans="1:11" x14ac:dyDescent="0.25">
      <c r="A282" s="77" t="str">
        <f t="shared" si="8"/>
        <v>Del Valle-Interim Housing-CM/PM Management</v>
      </c>
      <c r="B282" s="78">
        <v>7</v>
      </c>
      <c r="C282" s="85" t="s">
        <v>448</v>
      </c>
      <c r="D282" s="85" t="s">
        <v>238</v>
      </c>
      <c r="E282" s="77" t="s">
        <v>1565</v>
      </c>
      <c r="F282" s="81">
        <v>43850</v>
      </c>
      <c r="G282" s="81" t="s">
        <v>247</v>
      </c>
      <c r="H282" s="82">
        <f ca="1">SUMIF(Measure_BB_Table[],Combined_header,Total_Exp._MeasureBB)</f>
        <v>0</v>
      </c>
      <c r="I282" s="82">
        <f ca="1">SUMIF(Measure_BB_Table[],Combined_header,Completed_MeasureBB)</f>
        <v>0</v>
      </c>
      <c r="J282" s="149" t="e">
        <f t="shared" ca="1" si="9"/>
        <v>#DIV/0!</v>
      </c>
    </row>
    <row r="283" spans="1:11" x14ac:dyDescent="0.25">
      <c r="A283" s="77" t="str">
        <f t="shared" si="8"/>
        <v>Del Valle-Interim Housing-Construction Contingency</v>
      </c>
      <c r="B283" s="78">
        <v>7</v>
      </c>
      <c r="C283" s="85" t="s">
        <v>448</v>
      </c>
      <c r="D283" s="85" t="s">
        <v>238</v>
      </c>
      <c r="E283" s="83" t="s">
        <v>1796</v>
      </c>
      <c r="F283" s="81">
        <v>55000</v>
      </c>
      <c r="G283" s="81" t="s">
        <v>247</v>
      </c>
      <c r="H283" s="82">
        <f ca="1">SUMIF(Measure_BB_Table[],Combined_header,Total_Exp._MeasureBB)</f>
        <v>0</v>
      </c>
      <c r="I283" s="82">
        <f ca="1">SUMIF(Measure_BB_Table[],Combined_header,Completed_MeasureBB)</f>
        <v>0</v>
      </c>
      <c r="J283" s="149" t="e">
        <f t="shared" ca="1" si="9"/>
        <v>#DIV/0!</v>
      </c>
    </row>
    <row r="284" spans="1:11" x14ac:dyDescent="0.25">
      <c r="A284" s="77" t="str">
        <f t="shared" si="8"/>
        <v>Del Valle-Interim Housing-Contractor</v>
      </c>
      <c r="B284" s="78">
        <v>7</v>
      </c>
      <c r="C284" s="85" t="s">
        <v>448</v>
      </c>
      <c r="D284" s="85" t="s">
        <v>238</v>
      </c>
      <c r="E284" s="83" t="s">
        <v>318</v>
      </c>
      <c r="F284" s="81">
        <v>550000</v>
      </c>
      <c r="G284" s="81" t="s">
        <v>247</v>
      </c>
      <c r="H284" s="82">
        <f ca="1">SUMIF(Measure_BB_Table[],Combined_header,Total_Exp._MeasureBB)</f>
        <v>0</v>
      </c>
      <c r="I284" s="82">
        <f ca="1">SUMIF(Measure_BB_Table[],Combined_header,Completed_MeasureBB)</f>
        <v>0</v>
      </c>
      <c r="J284" s="149" t="e">
        <f t="shared" ca="1" si="9"/>
        <v>#DIV/0!</v>
      </c>
    </row>
    <row r="285" spans="1:11" x14ac:dyDescent="0.25">
      <c r="A285" s="77" t="str">
        <f t="shared" si="8"/>
        <v>Del Valle-Interim Housing-Design</v>
      </c>
      <c r="B285" s="78">
        <v>7</v>
      </c>
      <c r="C285" s="85" t="s">
        <v>448</v>
      </c>
      <c r="D285" s="85" t="s">
        <v>238</v>
      </c>
      <c r="E285" s="79" t="s">
        <v>1571</v>
      </c>
      <c r="F285" s="81">
        <v>80000</v>
      </c>
      <c r="G285" s="81" t="s">
        <v>247</v>
      </c>
      <c r="H285" s="82">
        <f ca="1">SUMIF(Measure_BB_Table[],Combined_header,Total_Exp._MeasureBB)</f>
        <v>0</v>
      </c>
      <c r="I285" s="82">
        <f ca="1">SUMIF(Measure_BB_Table[],Combined_header,Completed_MeasureBB)</f>
        <v>0</v>
      </c>
      <c r="J285" s="149" t="e">
        <f t="shared" ca="1" si="9"/>
        <v>#DIV/0!</v>
      </c>
    </row>
    <row r="286" spans="1:11" x14ac:dyDescent="0.25">
      <c r="A286" s="77" t="str">
        <f t="shared" si="8"/>
        <v>Del Valle-Interim Housing-DSA Fees</v>
      </c>
      <c r="B286" s="78">
        <v>7</v>
      </c>
      <c r="C286" s="85" t="s">
        <v>448</v>
      </c>
      <c r="D286" s="85" t="s">
        <v>238</v>
      </c>
      <c r="E286" s="83" t="s">
        <v>1655</v>
      </c>
      <c r="F286" s="81">
        <v>14000</v>
      </c>
      <c r="G286" s="81" t="s">
        <v>247</v>
      </c>
      <c r="H286" s="82">
        <f ca="1">SUMIF(Measure_BB_Table[],Combined_header,Total_Exp._MeasureBB)</f>
        <v>0</v>
      </c>
      <c r="I286" s="82">
        <f ca="1">SUMIF(Measure_BB_Table[],Combined_header,Completed_MeasureBB)</f>
        <v>0</v>
      </c>
      <c r="J286" s="149" t="e">
        <f t="shared" ca="1" si="9"/>
        <v>#DIV/0!</v>
      </c>
    </row>
    <row r="287" spans="1:11" x14ac:dyDescent="0.25">
      <c r="A287" s="77" t="str">
        <f t="shared" si="8"/>
        <v>Del Valle-Interim Housing-DSA Inspection</v>
      </c>
      <c r="B287" s="78">
        <v>7</v>
      </c>
      <c r="C287" s="85" t="s">
        <v>448</v>
      </c>
      <c r="D287" s="85" t="s">
        <v>238</v>
      </c>
      <c r="E287" s="83" t="s">
        <v>1564</v>
      </c>
      <c r="F287" s="81">
        <v>12000</v>
      </c>
      <c r="G287" s="81" t="s">
        <v>247</v>
      </c>
      <c r="H287" s="82">
        <f ca="1">SUMIF(Measure_BB_Table[],Combined_header,Total_Exp._MeasureBB)</f>
        <v>0</v>
      </c>
      <c r="I287" s="82">
        <f ca="1">SUMIF(Measure_BB_Table[],Combined_header,Completed_MeasureBB)</f>
        <v>0</v>
      </c>
      <c r="J287" s="149" t="e">
        <f t="shared" ca="1" si="9"/>
        <v>#DIV/0!</v>
      </c>
    </row>
    <row r="288" spans="1:11" x14ac:dyDescent="0.25">
      <c r="A288" s="77" t="str">
        <f t="shared" si="8"/>
        <v>Del Valle-Interim Housing-DSA Special Inspection</v>
      </c>
      <c r="B288" s="78">
        <v>7</v>
      </c>
      <c r="C288" s="85" t="s">
        <v>448</v>
      </c>
      <c r="D288" s="85" t="s">
        <v>238</v>
      </c>
      <c r="E288" s="85" t="s">
        <v>1572</v>
      </c>
      <c r="F288" s="81">
        <v>12000</v>
      </c>
      <c r="G288" s="81" t="s">
        <v>247</v>
      </c>
      <c r="H288" s="82">
        <f ca="1">SUMIF(Measure_BB_Table[],Combined_header,Total_Exp._MeasureBB)</f>
        <v>0</v>
      </c>
      <c r="I288" s="82">
        <f ca="1">SUMIF(Measure_BB_Table[],Combined_header,Completed_MeasureBB)</f>
        <v>0</v>
      </c>
      <c r="J288" s="149" t="e">
        <f t="shared" ca="1" si="9"/>
        <v>#DIV/0!</v>
      </c>
    </row>
    <row r="289" spans="1:10" x14ac:dyDescent="0.25">
      <c r="A289" s="77" t="str">
        <f t="shared" si="8"/>
        <v>Del Valle-Interim Housing-Environ Consultant</v>
      </c>
      <c r="B289" s="78">
        <v>7</v>
      </c>
      <c r="C289" s="85" t="s">
        <v>448</v>
      </c>
      <c r="D289" s="85" t="s">
        <v>238</v>
      </c>
      <c r="E289" s="77" t="s">
        <v>1566</v>
      </c>
      <c r="F289" s="81">
        <v>0</v>
      </c>
      <c r="G289" s="81">
        <v>0</v>
      </c>
      <c r="H289" s="82">
        <f ca="1">SUMIF(Measure_BB_Table[],Combined_header,Total_Exp._MeasureBB)</f>
        <v>0</v>
      </c>
      <c r="I289" s="82">
        <f ca="1">SUMIF(Measure_BB_Table[],Combined_header,Completed_MeasureBB)</f>
        <v>0</v>
      </c>
      <c r="J289" s="149" t="e">
        <f t="shared" ca="1" si="9"/>
        <v>#DIV/0!</v>
      </c>
    </row>
    <row r="290" spans="1:10" x14ac:dyDescent="0.25">
      <c r="A290" s="77" t="str">
        <f t="shared" si="8"/>
        <v>Del Valle-Interim Housing-FF &amp; E</v>
      </c>
      <c r="B290" s="78">
        <v>7</v>
      </c>
      <c r="C290" s="85" t="s">
        <v>448</v>
      </c>
      <c r="D290" s="85" t="s">
        <v>238</v>
      </c>
      <c r="E290" s="77" t="s">
        <v>1656</v>
      </c>
      <c r="F290" s="81">
        <v>0</v>
      </c>
      <c r="G290" s="81">
        <v>0</v>
      </c>
      <c r="H290" s="82">
        <f ca="1">SUMIF(Measure_BB_Table[],Combined_header,Total_Exp._MeasureBB)</f>
        <v>0</v>
      </c>
      <c r="I290" s="82">
        <f ca="1">SUMIF(Measure_BB_Table[],Combined_header,Completed_MeasureBB)</f>
        <v>0</v>
      </c>
      <c r="J290" s="149" t="e">
        <f t="shared" ca="1" si="9"/>
        <v>#DIV/0!</v>
      </c>
    </row>
    <row r="291" spans="1:10" x14ac:dyDescent="0.25">
      <c r="A291" s="77" t="str">
        <f t="shared" si="8"/>
        <v>Del Valle-Interim Housing-Legal Services</v>
      </c>
      <c r="B291" s="78">
        <v>7</v>
      </c>
      <c r="C291" s="85" t="s">
        <v>448</v>
      </c>
      <c r="D291" s="85" t="s">
        <v>238</v>
      </c>
      <c r="E291" s="77" t="s">
        <v>1797</v>
      </c>
      <c r="F291" s="81">
        <v>0</v>
      </c>
      <c r="G291" s="81">
        <v>0</v>
      </c>
      <c r="H291" s="82">
        <f ca="1">SUMIF(Measure_BB_Table[],Combined_header,Total_Exp._MeasureBB)</f>
        <v>0</v>
      </c>
      <c r="I291" s="82">
        <f ca="1">SUMIF(Measure_BB_Table[],Combined_header,Completed_MeasureBB)</f>
        <v>0</v>
      </c>
      <c r="J291" s="149" t="e">
        <f t="shared" ca="1" si="9"/>
        <v>#DIV/0!</v>
      </c>
    </row>
    <row r="292" spans="1:10" x14ac:dyDescent="0.25">
      <c r="A292" s="77" t="str">
        <f t="shared" si="8"/>
        <v>Del Valle-Interim Housing-Modular Buildings</v>
      </c>
      <c r="B292" s="78">
        <v>7</v>
      </c>
      <c r="C292" s="85" t="s">
        <v>448</v>
      </c>
      <c r="D292" s="85" t="s">
        <v>238</v>
      </c>
      <c r="E292" s="85" t="s">
        <v>1573</v>
      </c>
      <c r="F292" s="81">
        <v>150000</v>
      </c>
      <c r="G292" s="81" t="s">
        <v>247</v>
      </c>
      <c r="H292" s="82">
        <f ca="1">SUMIF(Measure_BB_Table[],Combined_header,Total_Exp._MeasureBB)</f>
        <v>0</v>
      </c>
      <c r="I292" s="82">
        <f ca="1">SUMIF(Measure_BB_Table[],Combined_header,Completed_MeasureBB)</f>
        <v>0</v>
      </c>
      <c r="J292" s="149" t="e">
        <f t="shared" ca="1" si="9"/>
        <v>#DIV/0!</v>
      </c>
    </row>
    <row r="293" spans="1:10" x14ac:dyDescent="0.25">
      <c r="A293" s="77" t="str">
        <f t="shared" si="8"/>
        <v>Del Valle-Interim Housing-Move Management</v>
      </c>
      <c r="B293" s="78">
        <v>7</v>
      </c>
      <c r="C293" s="85" t="s">
        <v>448</v>
      </c>
      <c r="D293" s="85" t="s">
        <v>238</v>
      </c>
      <c r="E293" s="77" t="s">
        <v>1574</v>
      </c>
      <c r="F293" s="81">
        <v>0</v>
      </c>
      <c r="G293" s="81">
        <v>0</v>
      </c>
      <c r="H293" s="82">
        <f ca="1">SUMIF(Measure_BB_Table[],Combined_header,Total_Exp._MeasureBB)</f>
        <v>0</v>
      </c>
      <c r="I293" s="82">
        <f ca="1">SUMIF(Measure_BB_Table[],Combined_header,Completed_MeasureBB)</f>
        <v>0</v>
      </c>
      <c r="J293" s="149" t="e">
        <f t="shared" ca="1" si="9"/>
        <v>#DIV/0!</v>
      </c>
    </row>
    <row r="294" spans="1:10" x14ac:dyDescent="0.25">
      <c r="A294" s="77" t="str">
        <f t="shared" si="8"/>
        <v>Del Valle-Interim Housing-Reprographics</v>
      </c>
      <c r="B294" s="78">
        <v>7</v>
      </c>
      <c r="C294" s="85" t="s">
        <v>448</v>
      </c>
      <c r="D294" s="85" t="s">
        <v>238</v>
      </c>
      <c r="E294" s="77" t="s">
        <v>1568</v>
      </c>
      <c r="F294" s="81">
        <v>400</v>
      </c>
      <c r="G294" s="81" t="s">
        <v>247</v>
      </c>
      <c r="H294" s="82">
        <f ca="1">SUMIF(Measure_BB_Table[],Combined_header,Total_Exp._MeasureBB)</f>
        <v>0</v>
      </c>
      <c r="I294" s="82">
        <f ca="1">SUMIF(Measure_BB_Table[],Combined_header,Completed_MeasureBB)</f>
        <v>0</v>
      </c>
      <c r="J294" s="149" t="e">
        <f t="shared" ca="1" si="9"/>
        <v>#DIV/0!</v>
      </c>
    </row>
    <row r="295" spans="1:10" x14ac:dyDescent="0.25">
      <c r="A295" s="77" t="str">
        <f t="shared" si="8"/>
        <v>Del Valle-Interim Housing-Technology</v>
      </c>
      <c r="B295" s="78">
        <v>7</v>
      </c>
      <c r="C295" s="85" t="s">
        <v>448</v>
      </c>
      <c r="D295" s="85" t="s">
        <v>238</v>
      </c>
      <c r="E295" s="77" t="s">
        <v>1562</v>
      </c>
      <c r="F295" s="81">
        <v>0</v>
      </c>
      <c r="G295" s="81">
        <v>0</v>
      </c>
      <c r="H295" s="82">
        <f ca="1">SUMIF(Measure_BB_Table[],Combined_header,Total_Exp._MeasureBB)</f>
        <v>0</v>
      </c>
      <c r="I295" s="82">
        <f ca="1">SUMIF(Measure_BB_Table[],Combined_header,Completed_MeasureBB)</f>
        <v>0</v>
      </c>
      <c r="J295" s="149" t="e">
        <f t="shared" ca="1" si="9"/>
        <v>#DIV/0!</v>
      </c>
    </row>
    <row r="296" spans="1:10" x14ac:dyDescent="0.25">
      <c r="A296" s="77" t="str">
        <f t="shared" si="8"/>
        <v>Dibble-21st Century-Advertisement</v>
      </c>
      <c r="B296" s="78">
        <v>0</v>
      </c>
      <c r="C296" s="79" t="s">
        <v>1174</v>
      </c>
      <c r="D296" s="80" t="s">
        <v>4</v>
      </c>
      <c r="E296" s="77" t="s">
        <v>1569</v>
      </c>
      <c r="F296" s="81">
        <v>0</v>
      </c>
      <c r="G296" s="81">
        <v>0</v>
      </c>
      <c r="H296" s="82">
        <f ca="1">SUMIF(Measure_BB_Table[],Combined_header,Total_Exp._MeasureBB)</f>
        <v>0</v>
      </c>
      <c r="I296" s="82">
        <f ca="1">SUMIF(Measure_BB_Table[],Combined_header,Completed_MeasureBB)</f>
        <v>0</v>
      </c>
      <c r="J296" s="149" t="e">
        <f t="shared" ca="1" si="9"/>
        <v>#DIV/0!</v>
      </c>
    </row>
    <row r="297" spans="1:10" x14ac:dyDescent="0.25">
      <c r="A297" s="77" t="str">
        <f t="shared" si="8"/>
        <v>Dibble-21st Century-Asbestos oversight/survey/abatement</v>
      </c>
      <c r="B297" s="78">
        <v>0</v>
      </c>
      <c r="C297" s="79" t="s">
        <v>1174</v>
      </c>
      <c r="D297" s="80" t="s">
        <v>4</v>
      </c>
      <c r="E297" s="77" t="s">
        <v>1563</v>
      </c>
      <c r="F297" s="81">
        <v>0</v>
      </c>
      <c r="G297" s="81">
        <v>0</v>
      </c>
      <c r="H297" s="82">
        <f ca="1">SUMIF(Measure_BB_Table[],Combined_header,Total_Exp._MeasureBB)</f>
        <v>0</v>
      </c>
      <c r="I297" s="82">
        <f ca="1">SUMIF(Measure_BB_Table[],Combined_header,Completed_MeasureBB)</f>
        <v>0</v>
      </c>
      <c r="J297" s="149" t="e">
        <f t="shared" ca="1" si="9"/>
        <v>#DIV/0!</v>
      </c>
    </row>
    <row r="298" spans="1:10" x14ac:dyDescent="0.25">
      <c r="A298" s="77" t="str">
        <f t="shared" si="8"/>
        <v>Dibble-21st Century-CM/PM Management</v>
      </c>
      <c r="B298" s="78">
        <v>0</v>
      </c>
      <c r="C298" s="79" t="s">
        <v>1174</v>
      </c>
      <c r="D298" s="80" t="s">
        <v>4</v>
      </c>
      <c r="E298" s="77" t="s">
        <v>1565</v>
      </c>
      <c r="F298" s="81">
        <v>0</v>
      </c>
      <c r="G298" s="81">
        <v>0</v>
      </c>
      <c r="H298" s="82">
        <f ca="1">SUMIF(Measure_BB_Table[],Combined_header,Total_Exp._MeasureBB)</f>
        <v>0</v>
      </c>
      <c r="I298" s="82">
        <f ca="1">SUMIF(Measure_BB_Table[],Combined_header,Completed_MeasureBB)</f>
        <v>0</v>
      </c>
      <c r="J298" s="149" t="e">
        <f t="shared" ca="1" si="9"/>
        <v>#DIV/0!</v>
      </c>
    </row>
    <row r="299" spans="1:10" x14ac:dyDescent="0.25">
      <c r="A299" s="77" t="str">
        <f t="shared" si="8"/>
        <v>Dibble-21st Century-Construction Contingency</v>
      </c>
      <c r="B299" s="78">
        <v>0</v>
      </c>
      <c r="C299" s="79" t="s">
        <v>1174</v>
      </c>
      <c r="D299" s="80" t="s">
        <v>4</v>
      </c>
      <c r="E299" s="83" t="s">
        <v>1796</v>
      </c>
      <c r="F299" s="81">
        <v>0</v>
      </c>
      <c r="G299" s="81">
        <v>0</v>
      </c>
      <c r="H299" s="82">
        <f ca="1">SUMIF(Measure_BB_Table[],Combined_header,Total_Exp._MeasureBB)</f>
        <v>0</v>
      </c>
      <c r="I299" s="82">
        <f ca="1">SUMIF(Measure_BB_Table[],Combined_header,Completed_MeasureBB)</f>
        <v>0</v>
      </c>
      <c r="J299" s="149" t="e">
        <f t="shared" ca="1" si="9"/>
        <v>#DIV/0!</v>
      </c>
    </row>
    <row r="300" spans="1:10" x14ac:dyDescent="0.25">
      <c r="A300" s="77" t="str">
        <f t="shared" si="8"/>
        <v>Dibble-21st Century-Contractor</v>
      </c>
      <c r="B300" s="78">
        <v>0</v>
      </c>
      <c r="C300" s="79" t="s">
        <v>1174</v>
      </c>
      <c r="D300" s="80" t="s">
        <v>4</v>
      </c>
      <c r="E300" s="83" t="s">
        <v>318</v>
      </c>
      <c r="F300" s="81">
        <v>0</v>
      </c>
      <c r="G300" s="81">
        <v>0</v>
      </c>
      <c r="H300" s="82">
        <f ca="1">SUMIF(Measure_BB_Table[],Combined_header,Total_Exp._MeasureBB)</f>
        <v>0</v>
      </c>
      <c r="I300" s="82">
        <f ca="1">SUMIF(Measure_BB_Table[],Combined_header,Completed_MeasureBB)</f>
        <v>0</v>
      </c>
      <c r="J300" s="149" t="e">
        <f t="shared" ca="1" si="9"/>
        <v>#DIV/0!</v>
      </c>
    </row>
    <row r="301" spans="1:10" x14ac:dyDescent="0.25">
      <c r="A301" s="77" t="str">
        <f t="shared" si="8"/>
        <v>Dibble-21st Century-Design</v>
      </c>
      <c r="B301" s="78">
        <v>0</v>
      </c>
      <c r="C301" s="79" t="s">
        <v>1174</v>
      </c>
      <c r="D301" s="80" t="s">
        <v>4</v>
      </c>
      <c r="E301" s="83" t="s">
        <v>1571</v>
      </c>
      <c r="F301" s="81">
        <v>0</v>
      </c>
      <c r="G301" s="81">
        <v>0</v>
      </c>
      <c r="H301" s="82">
        <f ca="1">SUMIF(Measure_BB_Table[],Combined_header,Total_Exp._MeasureBB)</f>
        <v>0</v>
      </c>
      <c r="I301" s="82">
        <f ca="1">SUMIF(Measure_BB_Table[],Combined_header,Completed_MeasureBB)</f>
        <v>0</v>
      </c>
      <c r="J301" s="149" t="e">
        <f t="shared" ca="1" si="9"/>
        <v>#DIV/0!</v>
      </c>
    </row>
    <row r="302" spans="1:10" x14ac:dyDescent="0.25">
      <c r="A302" s="77" t="str">
        <f t="shared" si="8"/>
        <v>Dibble-21st Century-DSA Fees</v>
      </c>
      <c r="B302" s="78">
        <v>0</v>
      </c>
      <c r="C302" s="79" t="s">
        <v>1174</v>
      </c>
      <c r="D302" s="80" t="s">
        <v>4</v>
      </c>
      <c r="E302" s="83" t="s">
        <v>1655</v>
      </c>
      <c r="F302" s="81">
        <v>0</v>
      </c>
      <c r="G302" s="81">
        <v>0</v>
      </c>
      <c r="H302" s="82">
        <f ca="1">SUMIF(Measure_BB_Table[],Combined_header,Total_Exp._MeasureBB)</f>
        <v>0</v>
      </c>
      <c r="I302" s="82">
        <f ca="1">SUMIF(Measure_BB_Table[],Combined_header,Completed_MeasureBB)</f>
        <v>0</v>
      </c>
      <c r="J302" s="149" t="e">
        <f t="shared" ca="1" si="9"/>
        <v>#DIV/0!</v>
      </c>
    </row>
    <row r="303" spans="1:10" x14ac:dyDescent="0.25">
      <c r="A303" s="77" t="str">
        <f t="shared" si="8"/>
        <v>Dibble-21st Century-DSA Inspection</v>
      </c>
      <c r="B303" s="78">
        <v>0</v>
      </c>
      <c r="C303" s="79" t="s">
        <v>1174</v>
      </c>
      <c r="D303" s="80" t="s">
        <v>4</v>
      </c>
      <c r="E303" s="83" t="s">
        <v>1564</v>
      </c>
      <c r="F303" s="81">
        <v>0</v>
      </c>
      <c r="G303" s="81">
        <v>0</v>
      </c>
      <c r="H303" s="82">
        <f ca="1">SUMIF(Measure_BB_Table[],Combined_header,Total_Exp._MeasureBB)</f>
        <v>0</v>
      </c>
      <c r="I303" s="82">
        <f ca="1">SUMIF(Measure_BB_Table[],Combined_header,Completed_MeasureBB)</f>
        <v>0</v>
      </c>
      <c r="J303" s="149" t="e">
        <f t="shared" ca="1" si="9"/>
        <v>#DIV/0!</v>
      </c>
    </row>
    <row r="304" spans="1:10" x14ac:dyDescent="0.25">
      <c r="A304" s="77" t="str">
        <f t="shared" si="8"/>
        <v>Dibble-21st Century-DSA Special Inspection</v>
      </c>
      <c r="B304" s="78">
        <v>0</v>
      </c>
      <c r="C304" s="79" t="s">
        <v>1174</v>
      </c>
      <c r="D304" s="80" t="s">
        <v>4</v>
      </c>
      <c r="E304" s="83" t="s">
        <v>1572</v>
      </c>
      <c r="F304" s="81">
        <v>0</v>
      </c>
      <c r="G304" s="81">
        <v>0</v>
      </c>
      <c r="H304" s="82">
        <f ca="1">SUMIF(Measure_BB_Table[],Combined_header,Total_Exp._MeasureBB)</f>
        <v>0</v>
      </c>
      <c r="I304" s="82">
        <f ca="1">SUMIF(Measure_BB_Table[],Combined_header,Completed_MeasureBB)</f>
        <v>0</v>
      </c>
      <c r="J304" s="149" t="e">
        <f t="shared" ca="1" si="9"/>
        <v>#DIV/0!</v>
      </c>
    </row>
    <row r="305" spans="1:11" x14ac:dyDescent="0.25">
      <c r="A305" s="77" t="str">
        <f t="shared" si="8"/>
        <v>Dibble-21st Century-Environ Consultant</v>
      </c>
      <c r="B305" s="78">
        <v>0</v>
      </c>
      <c r="C305" s="79" t="s">
        <v>1174</v>
      </c>
      <c r="D305" s="80" t="s">
        <v>4</v>
      </c>
      <c r="E305" s="77" t="s">
        <v>1566</v>
      </c>
      <c r="F305" s="81">
        <v>2700</v>
      </c>
      <c r="G305" s="81" t="s">
        <v>2495</v>
      </c>
      <c r="H305" s="82">
        <f ca="1">SUMIF(Measure_BB_Table[],Combined_header,Total_Exp._MeasureBB)</f>
        <v>2700</v>
      </c>
      <c r="I305" s="82">
        <f ca="1">SUMIF(Measure_BB_Table[],Combined_header,Completed_MeasureBB)</f>
        <v>2700</v>
      </c>
      <c r="J305" s="149">
        <f t="shared" ca="1" si="9"/>
        <v>1</v>
      </c>
    </row>
    <row r="306" spans="1:11" x14ac:dyDescent="0.25">
      <c r="A306" s="77" t="str">
        <f t="shared" si="8"/>
        <v>Dibble-21st Century-FF &amp; E</v>
      </c>
      <c r="B306" s="78">
        <v>0</v>
      </c>
      <c r="C306" s="79" t="s">
        <v>1174</v>
      </c>
      <c r="D306" s="80" t="s">
        <v>4</v>
      </c>
      <c r="E306" s="77" t="s">
        <v>1656</v>
      </c>
      <c r="F306" s="81">
        <v>0</v>
      </c>
      <c r="G306" s="81">
        <v>0</v>
      </c>
      <c r="H306" s="82">
        <f ca="1">SUMIF(Measure_BB_Table[],Combined_header,Total_Exp._MeasureBB)</f>
        <v>0</v>
      </c>
      <c r="I306" s="82">
        <f ca="1">SUMIF(Measure_BB_Table[],Combined_header,Completed_MeasureBB)</f>
        <v>0</v>
      </c>
      <c r="J306" s="149" t="e">
        <f t="shared" ca="1" si="9"/>
        <v>#DIV/0!</v>
      </c>
    </row>
    <row r="307" spans="1:11" x14ac:dyDescent="0.25">
      <c r="A307" s="77" t="str">
        <f t="shared" si="8"/>
        <v>Dibble-21st Century-Legal Services</v>
      </c>
      <c r="B307" s="78">
        <v>0</v>
      </c>
      <c r="C307" s="79" t="s">
        <v>1174</v>
      </c>
      <c r="D307" s="80" t="s">
        <v>4</v>
      </c>
      <c r="E307" s="77" t="s">
        <v>1797</v>
      </c>
      <c r="F307" s="81">
        <v>0</v>
      </c>
      <c r="G307" s="81">
        <v>0</v>
      </c>
      <c r="H307" s="82">
        <f ca="1">SUMIF(Measure_BB_Table[],Combined_header,Total_Exp._MeasureBB)</f>
        <v>0</v>
      </c>
      <c r="I307" s="82">
        <f ca="1">SUMIF(Measure_BB_Table[],Combined_header,Completed_MeasureBB)</f>
        <v>0</v>
      </c>
      <c r="J307" s="149" t="e">
        <f t="shared" ca="1" si="9"/>
        <v>#DIV/0!</v>
      </c>
    </row>
    <row r="308" spans="1:11" x14ac:dyDescent="0.25">
      <c r="A308" s="77" t="str">
        <f t="shared" si="8"/>
        <v>Dibble-21st Century-Move classroom</v>
      </c>
      <c r="B308" s="78">
        <v>0</v>
      </c>
      <c r="C308" s="79" t="s">
        <v>1174</v>
      </c>
      <c r="D308" s="80" t="s">
        <v>4</v>
      </c>
      <c r="E308" s="77" t="s">
        <v>1570</v>
      </c>
      <c r="F308" s="81">
        <v>0</v>
      </c>
      <c r="G308" s="81">
        <v>0</v>
      </c>
      <c r="H308" s="82">
        <f ca="1">SUMIF(Measure_BB_Table[],Combined_header,Total_Exp._MeasureBB)</f>
        <v>0</v>
      </c>
      <c r="I308" s="82">
        <f ca="1">SUMIF(Measure_BB_Table[],Combined_header,Completed_MeasureBB)</f>
        <v>0</v>
      </c>
      <c r="J308" s="149" t="e">
        <f t="shared" ca="1" si="9"/>
        <v>#DIV/0!</v>
      </c>
    </row>
    <row r="309" spans="1:11" x14ac:dyDescent="0.25">
      <c r="A309" s="77" t="str">
        <f t="shared" si="8"/>
        <v>Dibble-21st Century-Move Management</v>
      </c>
      <c r="B309" s="78">
        <v>0</v>
      </c>
      <c r="C309" s="79" t="s">
        <v>1174</v>
      </c>
      <c r="D309" s="80" t="s">
        <v>4</v>
      </c>
      <c r="E309" s="77" t="s">
        <v>1574</v>
      </c>
      <c r="F309" s="81">
        <v>0</v>
      </c>
      <c r="G309" s="81">
        <v>0</v>
      </c>
      <c r="H309" s="82">
        <f ca="1">SUMIF(Measure_BB_Table[],Combined_header,Total_Exp._MeasureBB)</f>
        <v>0</v>
      </c>
      <c r="I309" s="82">
        <f ca="1">SUMIF(Measure_BB_Table[],Combined_header,Completed_MeasureBB)</f>
        <v>0</v>
      </c>
      <c r="J309" s="149" t="e">
        <f t="shared" ca="1" si="9"/>
        <v>#DIV/0!</v>
      </c>
    </row>
    <row r="310" spans="1:11" x14ac:dyDescent="0.25">
      <c r="A310" s="77" t="str">
        <f t="shared" si="8"/>
        <v>Dibble-21st Century-Reprographics</v>
      </c>
      <c r="B310" s="78">
        <v>0</v>
      </c>
      <c r="C310" s="79" t="s">
        <v>1174</v>
      </c>
      <c r="D310" s="80" t="s">
        <v>4</v>
      </c>
      <c r="E310" s="77" t="s">
        <v>1568</v>
      </c>
      <c r="F310" s="81">
        <v>0</v>
      </c>
      <c r="G310" s="81">
        <v>0</v>
      </c>
      <c r="H310" s="82">
        <f ca="1">SUMIF(Measure_BB_Table[],Combined_header,Total_Exp._MeasureBB)</f>
        <v>0</v>
      </c>
      <c r="I310" s="82">
        <f ca="1">SUMIF(Measure_BB_Table[],Combined_header,Completed_MeasureBB)</f>
        <v>0</v>
      </c>
      <c r="J310" s="149" t="e">
        <f t="shared" ca="1" si="9"/>
        <v>#DIV/0!</v>
      </c>
    </row>
    <row r="311" spans="1:11" x14ac:dyDescent="0.25">
      <c r="A311" s="77" t="str">
        <f t="shared" si="8"/>
        <v>Dibble-21st Century-Technology</v>
      </c>
      <c r="B311" s="78">
        <v>0</v>
      </c>
      <c r="C311" s="79" t="s">
        <v>1174</v>
      </c>
      <c r="D311" s="80" t="s">
        <v>4</v>
      </c>
      <c r="E311" s="77" t="s">
        <v>1562</v>
      </c>
      <c r="F311" s="81">
        <v>0</v>
      </c>
      <c r="G311" s="81">
        <v>0</v>
      </c>
      <c r="H311" s="82">
        <f ca="1">SUMIF(Measure_BB_Table[],Combined_header,Total_Exp._MeasureBB)</f>
        <v>0</v>
      </c>
      <c r="I311" s="82">
        <f ca="1">SUMIF(Measure_BB_Table[],Combined_header,Completed_MeasureBB)</f>
        <v>0</v>
      </c>
      <c r="J311" s="149" t="e">
        <f t="shared" ca="1" si="9"/>
        <v>#DIV/0!</v>
      </c>
    </row>
    <row r="312" spans="1:11" x14ac:dyDescent="0.25">
      <c r="A312" s="77" t="str">
        <f t="shared" si="8"/>
        <v>Dibble-Ceiling replacement-CM/PM Management</v>
      </c>
      <c r="B312" s="78">
        <v>0</v>
      </c>
      <c r="C312" s="79" t="s">
        <v>1174</v>
      </c>
      <c r="D312" s="79" t="s">
        <v>441</v>
      </c>
      <c r="E312" s="77" t="s">
        <v>1565</v>
      </c>
      <c r="F312" s="81">
        <v>0</v>
      </c>
      <c r="G312" s="81">
        <v>0</v>
      </c>
      <c r="H312" s="82">
        <f ca="1">SUMIF(Measure_BB_Table[],Combined_header,Total_Exp._MeasureBB)</f>
        <v>0</v>
      </c>
      <c r="I312" s="82">
        <f ca="1">SUMIF(Measure_BB_Table[],Combined_header,Completed_MeasureBB)</f>
        <v>0</v>
      </c>
      <c r="J312" s="149" t="e">
        <f t="shared" ca="1" si="9"/>
        <v>#DIV/0!</v>
      </c>
      <c r="K312" s="9"/>
    </row>
    <row r="313" spans="1:11" x14ac:dyDescent="0.25">
      <c r="A313" s="77" t="str">
        <f t="shared" si="8"/>
        <v>Dibble-Ceiling replacement-Contractor</v>
      </c>
      <c r="B313" s="78">
        <v>0</v>
      </c>
      <c r="C313" s="79" t="s">
        <v>1174</v>
      </c>
      <c r="D313" s="79" t="s">
        <v>441</v>
      </c>
      <c r="E313" s="77" t="s">
        <v>318</v>
      </c>
      <c r="F313" s="81">
        <v>0</v>
      </c>
      <c r="G313" s="81">
        <v>0</v>
      </c>
      <c r="H313" s="82">
        <f ca="1">SUMIF(Measure_BB_Table[],Combined_header,Total_Exp._MeasureBB)</f>
        <v>0</v>
      </c>
      <c r="I313" s="82">
        <f ca="1">SUMIF(Measure_BB_Table[],Combined_header,Completed_MeasureBB)</f>
        <v>0</v>
      </c>
      <c r="J313" s="149" t="e">
        <f t="shared" ca="1" si="9"/>
        <v>#DIV/0!</v>
      </c>
      <c r="K313" s="9"/>
    </row>
    <row r="314" spans="1:11" x14ac:dyDescent="0.25">
      <c r="A314" s="77" t="str">
        <f t="shared" si="8"/>
        <v>Dibble-Drinking fountain replacement-Advertisement</v>
      </c>
      <c r="B314" s="78">
        <v>0</v>
      </c>
      <c r="C314" s="79" t="s">
        <v>1174</v>
      </c>
      <c r="D314" s="80" t="s">
        <v>1043</v>
      </c>
      <c r="E314" s="77" t="s">
        <v>1569</v>
      </c>
      <c r="F314" s="81">
        <v>0</v>
      </c>
      <c r="G314" s="81">
        <v>0</v>
      </c>
      <c r="H314" s="82">
        <f ca="1">SUMIF(Measure_BB_Table[],Combined_header,Total_Exp._MeasureBB)</f>
        <v>0</v>
      </c>
      <c r="I314" s="82">
        <f ca="1">SUMIF(Measure_BB_Table[],Combined_header,Completed_MeasureBB)</f>
        <v>0</v>
      </c>
      <c r="J314" s="149" t="e">
        <f t="shared" ca="1" si="9"/>
        <v>#DIV/0!</v>
      </c>
      <c r="K314" s="9"/>
    </row>
    <row r="315" spans="1:11" x14ac:dyDescent="0.25">
      <c r="A315" s="77" t="str">
        <f t="shared" si="8"/>
        <v>Dibble-Drinking fountain replacement-Contractor</v>
      </c>
      <c r="B315" s="78">
        <v>0</v>
      </c>
      <c r="C315" s="79" t="s">
        <v>1174</v>
      </c>
      <c r="D315" s="80" t="s">
        <v>1043</v>
      </c>
      <c r="E315" s="77" t="s">
        <v>318</v>
      </c>
      <c r="F315" s="81">
        <v>0</v>
      </c>
      <c r="G315" s="81">
        <v>0</v>
      </c>
      <c r="H315" s="82">
        <f ca="1">SUMIF(Measure_BB_Table[],Combined_header,Total_Exp._MeasureBB)</f>
        <v>0</v>
      </c>
      <c r="I315" s="82">
        <f ca="1">SUMIF(Measure_BB_Table[],Combined_header,Completed_MeasureBB)</f>
        <v>0</v>
      </c>
      <c r="J315" s="149" t="e">
        <f t="shared" ca="1" si="9"/>
        <v>#DIV/0!</v>
      </c>
      <c r="K315" s="9"/>
    </row>
    <row r="316" spans="1:11" x14ac:dyDescent="0.25">
      <c r="A316" s="77" t="str">
        <f t="shared" si="8"/>
        <v>Dibble-Drinking fountain replacement-Design</v>
      </c>
      <c r="B316" s="78">
        <v>0</v>
      </c>
      <c r="C316" s="79" t="s">
        <v>1174</v>
      </c>
      <c r="D316" s="80" t="s">
        <v>1043</v>
      </c>
      <c r="E316" s="77" t="s">
        <v>1571</v>
      </c>
      <c r="F316" s="81">
        <v>0</v>
      </c>
      <c r="G316" s="81">
        <v>0</v>
      </c>
      <c r="H316" s="82">
        <f ca="1">SUMIF(Measure_BB_Table[],Combined_header,Total_Exp._MeasureBB)</f>
        <v>0</v>
      </c>
      <c r="I316" s="82">
        <f ca="1">SUMIF(Measure_BB_Table[],Combined_header,Completed_MeasureBB)</f>
        <v>0</v>
      </c>
      <c r="J316" s="149" t="e">
        <f t="shared" ca="1" si="9"/>
        <v>#DIV/0!</v>
      </c>
      <c r="K316" s="9"/>
    </row>
    <row r="317" spans="1:11" x14ac:dyDescent="0.25">
      <c r="A317" s="77" t="str">
        <f t="shared" si="8"/>
        <v>Dibble-Drinking fountain replacement-DSA Fees</v>
      </c>
      <c r="B317" s="78">
        <v>0</v>
      </c>
      <c r="C317" s="79" t="s">
        <v>1174</v>
      </c>
      <c r="D317" s="80" t="s">
        <v>1043</v>
      </c>
      <c r="E317" s="77" t="s">
        <v>1655</v>
      </c>
      <c r="F317" s="81">
        <v>0</v>
      </c>
      <c r="G317" s="81">
        <v>0</v>
      </c>
      <c r="H317" s="82">
        <f ca="1">SUMIF(Measure_BB_Table[],Combined_header,Total_Exp._MeasureBB)</f>
        <v>0</v>
      </c>
      <c r="I317" s="82">
        <f ca="1">SUMIF(Measure_BB_Table[],Combined_header,Completed_MeasureBB)</f>
        <v>0</v>
      </c>
      <c r="J317" s="149" t="e">
        <f t="shared" ca="1" si="9"/>
        <v>#DIV/0!</v>
      </c>
      <c r="K317" s="9"/>
    </row>
    <row r="318" spans="1:11" x14ac:dyDescent="0.25">
      <c r="A318" s="77" t="str">
        <f t="shared" si="8"/>
        <v>Dibble-Drinking fountain replacement-DSA Inspection</v>
      </c>
      <c r="B318" s="78">
        <v>0</v>
      </c>
      <c r="C318" s="79" t="s">
        <v>1174</v>
      </c>
      <c r="D318" s="80" t="s">
        <v>1043</v>
      </c>
      <c r="E318" s="77" t="s">
        <v>1564</v>
      </c>
      <c r="F318" s="81">
        <v>0</v>
      </c>
      <c r="G318" s="81">
        <v>0</v>
      </c>
      <c r="H318" s="82">
        <f ca="1">SUMIF(Measure_BB_Table[],Combined_header,Total_Exp._MeasureBB)</f>
        <v>0</v>
      </c>
      <c r="I318" s="82">
        <f ca="1">SUMIF(Measure_BB_Table[],Combined_header,Completed_MeasureBB)</f>
        <v>0</v>
      </c>
      <c r="J318" s="149" t="e">
        <f t="shared" ca="1" si="9"/>
        <v>#DIV/0!</v>
      </c>
      <c r="K318" s="9"/>
    </row>
    <row r="319" spans="1:11" x14ac:dyDescent="0.25">
      <c r="A319" s="77" t="str">
        <f t="shared" si="8"/>
        <v>Dibble-Drinking fountain replacement-DSA Special Inspection</v>
      </c>
      <c r="B319" s="78">
        <v>0</v>
      </c>
      <c r="C319" s="79" t="s">
        <v>1174</v>
      </c>
      <c r="D319" s="80" t="s">
        <v>1043</v>
      </c>
      <c r="E319" s="83" t="s">
        <v>1572</v>
      </c>
      <c r="F319" s="81">
        <v>0</v>
      </c>
      <c r="G319" s="81">
        <v>0</v>
      </c>
      <c r="H319" s="82">
        <f ca="1">SUMIF(Measure_BB_Table[],Combined_header,Total_Exp._MeasureBB)</f>
        <v>0</v>
      </c>
      <c r="I319" s="82">
        <f ca="1">SUMIF(Measure_BB_Table[],Combined_header,Completed_MeasureBB)</f>
        <v>0</v>
      </c>
      <c r="J319" s="149" t="e">
        <f t="shared" ca="1" si="9"/>
        <v>#DIV/0!</v>
      </c>
      <c r="K319" s="9"/>
    </row>
    <row r="320" spans="1:11" x14ac:dyDescent="0.25">
      <c r="A320" s="77" t="str">
        <f t="shared" si="8"/>
        <v>Dibble-Drinking fountain replacement-Environ Consultant</v>
      </c>
      <c r="B320" s="78">
        <v>0</v>
      </c>
      <c r="C320" s="79" t="s">
        <v>1174</v>
      </c>
      <c r="D320" s="80" t="s">
        <v>1043</v>
      </c>
      <c r="E320" s="77" t="s">
        <v>1566</v>
      </c>
      <c r="F320" s="81">
        <v>0</v>
      </c>
      <c r="G320" s="81">
        <v>0</v>
      </c>
      <c r="H320" s="82">
        <f ca="1">SUMIF(Measure_BB_Table[],Combined_header,Total_Exp._MeasureBB)</f>
        <v>0</v>
      </c>
      <c r="I320" s="82">
        <f ca="1">SUMIF(Measure_BB_Table[],Combined_header,Completed_MeasureBB)</f>
        <v>0</v>
      </c>
      <c r="J320" s="149" t="e">
        <f t="shared" ca="1" si="9"/>
        <v>#DIV/0!</v>
      </c>
      <c r="K320" s="9"/>
    </row>
    <row r="321" spans="1:11" x14ac:dyDescent="0.25">
      <c r="A321" s="77" t="str">
        <f t="shared" si="8"/>
        <v>Dibble-Drinking fountain replacement-Reprographics</v>
      </c>
      <c r="B321" s="78">
        <v>0</v>
      </c>
      <c r="C321" s="79" t="s">
        <v>1174</v>
      </c>
      <c r="D321" s="80" t="s">
        <v>1043</v>
      </c>
      <c r="E321" s="77" t="s">
        <v>1568</v>
      </c>
      <c r="F321" s="81">
        <v>0</v>
      </c>
      <c r="G321" s="81">
        <v>0</v>
      </c>
      <c r="H321" s="82">
        <f ca="1">SUMIF(Measure_BB_Table[],Combined_header,Total_Exp._MeasureBB)</f>
        <v>0</v>
      </c>
      <c r="I321" s="82">
        <f ca="1">SUMIF(Measure_BB_Table[],Combined_header,Completed_MeasureBB)</f>
        <v>0</v>
      </c>
      <c r="J321" s="149" t="e">
        <f t="shared" ca="1" si="9"/>
        <v>#DIV/0!</v>
      </c>
      <c r="K321" s="9"/>
    </row>
    <row r="322" spans="1:11" x14ac:dyDescent="0.25">
      <c r="A322" s="77" t="str">
        <f t="shared" ref="A322:A385" si="10">CONCATENATE(C322,"-",D322,"-",E322)</f>
        <v>Dibble-Fire Alarm-Advertisement</v>
      </c>
      <c r="B322" s="78">
        <v>0</v>
      </c>
      <c r="C322" s="79" t="s">
        <v>1174</v>
      </c>
      <c r="D322" s="80" t="s">
        <v>316</v>
      </c>
      <c r="E322" s="77" t="s">
        <v>1569</v>
      </c>
      <c r="F322" s="81">
        <v>0</v>
      </c>
      <c r="G322" s="81">
        <v>0</v>
      </c>
      <c r="H322" s="82">
        <f ca="1">SUMIF(Measure_BB_Table[],Combined_header,Total_Exp._MeasureBB)</f>
        <v>0</v>
      </c>
      <c r="I322" s="82">
        <f ca="1">SUMIF(Measure_BB_Table[],Combined_header,Completed_MeasureBB)</f>
        <v>0</v>
      </c>
      <c r="J322" s="149" t="e">
        <f t="shared" ref="J322:J385" ca="1" si="11">Completed_Comparison/Total_Exp._Comparison</f>
        <v>#DIV/0!</v>
      </c>
      <c r="K322" s="9"/>
    </row>
    <row r="323" spans="1:11" x14ac:dyDescent="0.25">
      <c r="A323" s="77" t="str">
        <f t="shared" si="10"/>
        <v>Dibble-Fire Alarm-Contractor</v>
      </c>
      <c r="B323" s="78">
        <v>0</v>
      </c>
      <c r="C323" s="79" t="s">
        <v>1174</v>
      </c>
      <c r="D323" s="80" t="s">
        <v>316</v>
      </c>
      <c r="E323" s="77" t="s">
        <v>318</v>
      </c>
      <c r="F323" s="81">
        <v>0</v>
      </c>
      <c r="G323" s="81">
        <v>0</v>
      </c>
      <c r="H323" s="82">
        <f ca="1">SUMIF(Measure_BB_Table[],Combined_header,Total_Exp._MeasureBB)</f>
        <v>0</v>
      </c>
      <c r="I323" s="82">
        <f ca="1">SUMIF(Measure_BB_Table[],Combined_header,Completed_MeasureBB)</f>
        <v>0</v>
      </c>
      <c r="J323" s="149" t="e">
        <f t="shared" ca="1" si="11"/>
        <v>#DIV/0!</v>
      </c>
      <c r="K323" s="9"/>
    </row>
    <row r="324" spans="1:11" x14ac:dyDescent="0.25">
      <c r="A324" s="77" t="str">
        <f t="shared" si="10"/>
        <v>Dibble-Fire Alarm-Design</v>
      </c>
      <c r="B324" s="78">
        <v>0</v>
      </c>
      <c r="C324" s="79" t="s">
        <v>1174</v>
      </c>
      <c r="D324" s="80" t="s">
        <v>316</v>
      </c>
      <c r="E324" s="77" t="s">
        <v>1571</v>
      </c>
      <c r="F324" s="81">
        <v>0</v>
      </c>
      <c r="G324" s="81">
        <v>0</v>
      </c>
      <c r="H324" s="82">
        <f ca="1">SUMIF(Measure_BB_Table[],Combined_header,Total_Exp._MeasureBB)</f>
        <v>0</v>
      </c>
      <c r="I324" s="82">
        <f ca="1">SUMIF(Measure_BB_Table[],Combined_header,Completed_MeasureBB)</f>
        <v>0</v>
      </c>
      <c r="J324" s="149" t="e">
        <f t="shared" ca="1" si="11"/>
        <v>#DIV/0!</v>
      </c>
      <c r="K324" s="9"/>
    </row>
    <row r="325" spans="1:11" x14ac:dyDescent="0.25">
      <c r="A325" s="77" t="str">
        <f t="shared" si="10"/>
        <v>Dibble-Fire Alarm-DSA Fees</v>
      </c>
      <c r="B325" s="78">
        <v>0</v>
      </c>
      <c r="C325" s="79" t="s">
        <v>1174</v>
      </c>
      <c r="D325" s="80" t="s">
        <v>316</v>
      </c>
      <c r="E325" s="77" t="s">
        <v>1655</v>
      </c>
      <c r="F325" s="81">
        <v>0</v>
      </c>
      <c r="G325" s="81">
        <v>0</v>
      </c>
      <c r="H325" s="82">
        <f ca="1">SUMIF(Measure_BB_Table[],Combined_header,Total_Exp._MeasureBB)</f>
        <v>0</v>
      </c>
      <c r="I325" s="82">
        <f ca="1">SUMIF(Measure_BB_Table[],Combined_header,Completed_MeasureBB)</f>
        <v>0</v>
      </c>
      <c r="J325" s="149" t="e">
        <f t="shared" ca="1" si="11"/>
        <v>#DIV/0!</v>
      </c>
      <c r="K325" s="9"/>
    </row>
    <row r="326" spans="1:11" x14ac:dyDescent="0.25">
      <c r="A326" s="77" t="str">
        <f t="shared" si="10"/>
        <v>Dibble-Fire Alarm-DSA Inspection</v>
      </c>
      <c r="B326" s="78">
        <v>0</v>
      </c>
      <c r="C326" s="79" t="s">
        <v>1174</v>
      </c>
      <c r="D326" s="80" t="s">
        <v>316</v>
      </c>
      <c r="E326" s="77" t="s">
        <v>1564</v>
      </c>
      <c r="F326" s="81">
        <v>0</v>
      </c>
      <c r="G326" s="81">
        <v>0</v>
      </c>
      <c r="H326" s="82">
        <f ca="1">SUMIF(Measure_BB_Table[],Combined_header,Total_Exp._MeasureBB)</f>
        <v>0</v>
      </c>
      <c r="I326" s="82">
        <f ca="1">SUMIF(Measure_BB_Table[],Combined_header,Completed_MeasureBB)</f>
        <v>0</v>
      </c>
      <c r="J326" s="149" t="e">
        <f t="shared" ca="1" si="11"/>
        <v>#DIV/0!</v>
      </c>
      <c r="K326" s="9"/>
    </row>
    <row r="327" spans="1:11" x14ac:dyDescent="0.25">
      <c r="A327" s="77" t="str">
        <f t="shared" si="10"/>
        <v>Dibble-Fire Alarm-Environ Consultant</v>
      </c>
      <c r="B327" s="78">
        <v>0</v>
      </c>
      <c r="C327" s="79" t="s">
        <v>1174</v>
      </c>
      <c r="D327" s="80" t="s">
        <v>316</v>
      </c>
      <c r="E327" s="84" t="s">
        <v>1566</v>
      </c>
      <c r="F327" s="81">
        <v>0</v>
      </c>
      <c r="G327" s="81">
        <v>0</v>
      </c>
      <c r="H327" s="82">
        <f ca="1">SUMIF(Measure_BB_Table[],Combined_header,Total_Exp._MeasureBB)</f>
        <v>0</v>
      </c>
      <c r="I327" s="82">
        <f ca="1">SUMIF(Measure_BB_Table[],Combined_header,Completed_MeasureBB)</f>
        <v>0</v>
      </c>
      <c r="J327" s="149" t="e">
        <f t="shared" ca="1" si="11"/>
        <v>#DIV/0!</v>
      </c>
      <c r="K327" s="9"/>
    </row>
    <row r="328" spans="1:11" x14ac:dyDescent="0.25">
      <c r="A328" s="77" t="str">
        <f t="shared" si="10"/>
        <v>Dibble-Fire Alarm-Reprographics</v>
      </c>
      <c r="B328" s="78">
        <v>0</v>
      </c>
      <c r="C328" s="79" t="s">
        <v>1174</v>
      </c>
      <c r="D328" s="80" t="s">
        <v>316</v>
      </c>
      <c r="E328" s="77" t="s">
        <v>1568</v>
      </c>
      <c r="F328" s="81">
        <v>0</v>
      </c>
      <c r="G328" s="81">
        <v>0</v>
      </c>
      <c r="H328" s="82">
        <f ca="1">SUMIF(Measure_BB_Table[],Combined_header,Total_Exp._MeasureBB)</f>
        <v>0</v>
      </c>
      <c r="I328" s="82">
        <f ca="1">SUMIF(Measure_BB_Table[],Combined_header,Completed_MeasureBB)</f>
        <v>0</v>
      </c>
      <c r="J328" s="149" t="e">
        <f t="shared" ca="1" si="11"/>
        <v>#DIV/0!</v>
      </c>
    </row>
    <row r="329" spans="1:11" x14ac:dyDescent="0.25">
      <c r="A329" s="77" t="str">
        <f t="shared" si="10"/>
        <v>Dibble-Interim Housing-Advertisement</v>
      </c>
      <c r="B329" s="78">
        <v>0</v>
      </c>
      <c r="C329" s="79" t="s">
        <v>1174</v>
      </c>
      <c r="D329" s="85" t="s">
        <v>238</v>
      </c>
      <c r="E329" s="77" t="s">
        <v>1569</v>
      </c>
      <c r="F329" s="81">
        <v>0</v>
      </c>
      <c r="G329" s="81">
        <v>0</v>
      </c>
      <c r="H329" s="82">
        <f ca="1">SUMIF(Measure_BB_Table[],Combined_header,Total_Exp._MeasureBB)</f>
        <v>0</v>
      </c>
      <c r="I329" s="82">
        <f ca="1">SUMIF(Measure_BB_Table[],Combined_header,Completed_MeasureBB)</f>
        <v>0</v>
      </c>
      <c r="J329" s="149" t="e">
        <f t="shared" ca="1" si="11"/>
        <v>#DIV/0!</v>
      </c>
    </row>
    <row r="330" spans="1:11" x14ac:dyDescent="0.25">
      <c r="A330" s="77" t="str">
        <f t="shared" si="10"/>
        <v>Dibble-Interim Housing-Alarm</v>
      </c>
      <c r="B330" s="78">
        <v>0</v>
      </c>
      <c r="C330" s="79" t="s">
        <v>1174</v>
      </c>
      <c r="D330" s="85" t="s">
        <v>238</v>
      </c>
      <c r="E330" s="83" t="s">
        <v>1575</v>
      </c>
      <c r="F330" s="81">
        <v>0</v>
      </c>
      <c r="G330" s="81">
        <v>0</v>
      </c>
      <c r="H330" s="82">
        <f ca="1">SUMIF(Measure_BB_Table[],Combined_header,Total_Exp._MeasureBB)</f>
        <v>0</v>
      </c>
      <c r="I330" s="82">
        <f ca="1">SUMIF(Measure_BB_Table[],Combined_header,Completed_MeasureBB)</f>
        <v>0</v>
      </c>
      <c r="J330" s="149" t="e">
        <f t="shared" ca="1" si="11"/>
        <v>#DIV/0!</v>
      </c>
    </row>
    <row r="331" spans="1:11" x14ac:dyDescent="0.25">
      <c r="A331" s="77" t="str">
        <f t="shared" si="10"/>
        <v>Dibble-Interim Housing-CM/PM Management</v>
      </c>
      <c r="B331" s="78">
        <v>0</v>
      </c>
      <c r="C331" s="79" t="s">
        <v>1174</v>
      </c>
      <c r="D331" s="85" t="s">
        <v>238</v>
      </c>
      <c r="E331" s="77" t="s">
        <v>1565</v>
      </c>
      <c r="F331" s="81">
        <v>0</v>
      </c>
      <c r="G331" s="81">
        <v>0</v>
      </c>
      <c r="H331" s="82">
        <f ca="1">SUMIF(Measure_BB_Table[],Combined_header,Total_Exp._MeasureBB)</f>
        <v>0</v>
      </c>
      <c r="I331" s="82">
        <f ca="1">SUMIF(Measure_BB_Table[],Combined_header,Completed_MeasureBB)</f>
        <v>0</v>
      </c>
      <c r="J331" s="149" t="e">
        <f t="shared" ca="1" si="11"/>
        <v>#DIV/0!</v>
      </c>
    </row>
    <row r="332" spans="1:11" x14ac:dyDescent="0.25">
      <c r="A332" s="77" t="str">
        <f t="shared" si="10"/>
        <v>Dibble-Interim Housing-Construction Contingency</v>
      </c>
      <c r="B332" s="78">
        <v>0</v>
      </c>
      <c r="C332" s="79" t="s">
        <v>1174</v>
      </c>
      <c r="D332" s="85" t="s">
        <v>238</v>
      </c>
      <c r="E332" s="83" t="s">
        <v>1796</v>
      </c>
      <c r="F332" s="81">
        <v>0</v>
      </c>
      <c r="G332" s="81">
        <v>0</v>
      </c>
      <c r="H332" s="82">
        <f ca="1">SUMIF(Measure_BB_Table[],Combined_header,Total_Exp._MeasureBB)</f>
        <v>0</v>
      </c>
      <c r="I332" s="82">
        <f ca="1">SUMIF(Measure_BB_Table[],Combined_header,Completed_MeasureBB)</f>
        <v>0</v>
      </c>
      <c r="J332" s="149" t="e">
        <f t="shared" ca="1" si="11"/>
        <v>#DIV/0!</v>
      </c>
    </row>
    <row r="333" spans="1:11" x14ac:dyDescent="0.25">
      <c r="A333" s="77" t="str">
        <f t="shared" si="10"/>
        <v>Dibble-Interim Housing-Contractor</v>
      </c>
      <c r="B333" s="78">
        <v>0</v>
      </c>
      <c r="C333" s="79" t="s">
        <v>1174</v>
      </c>
      <c r="D333" s="85" t="s">
        <v>238</v>
      </c>
      <c r="E333" s="83" t="s">
        <v>318</v>
      </c>
      <c r="F333" s="81">
        <v>0</v>
      </c>
      <c r="G333" s="81">
        <v>0</v>
      </c>
      <c r="H333" s="82">
        <f ca="1">SUMIF(Measure_BB_Table[],Combined_header,Total_Exp._MeasureBB)</f>
        <v>0</v>
      </c>
      <c r="I333" s="82">
        <f ca="1">SUMIF(Measure_BB_Table[],Combined_header,Completed_MeasureBB)</f>
        <v>0</v>
      </c>
      <c r="J333" s="149" t="e">
        <f t="shared" ca="1" si="11"/>
        <v>#DIV/0!</v>
      </c>
    </row>
    <row r="334" spans="1:11" x14ac:dyDescent="0.25">
      <c r="A334" s="77" t="str">
        <f t="shared" si="10"/>
        <v>Dibble-Interim Housing-Design</v>
      </c>
      <c r="B334" s="78">
        <v>0</v>
      </c>
      <c r="C334" s="79" t="s">
        <v>1174</v>
      </c>
      <c r="D334" s="85" t="s">
        <v>238</v>
      </c>
      <c r="E334" s="79" t="s">
        <v>1571</v>
      </c>
      <c r="F334" s="81">
        <v>0</v>
      </c>
      <c r="G334" s="81">
        <v>0</v>
      </c>
      <c r="H334" s="82">
        <f ca="1">SUMIF(Measure_BB_Table[],Combined_header,Total_Exp._MeasureBB)</f>
        <v>0</v>
      </c>
      <c r="I334" s="82">
        <f ca="1">SUMIF(Measure_BB_Table[],Combined_header,Completed_MeasureBB)</f>
        <v>0</v>
      </c>
      <c r="J334" s="149" t="e">
        <f t="shared" ca="1" si="11"/>
        <v>#DIV/0!</v>
      </c>
    </row>
    <row r="335" spans="1:11" x14ac:dyDescent="0.25">
      <c r="A335" s="77" t="str">
        <f t="shared" si="10"/>
        <v>Dibble-Interim Housing-DSA Fees</v>
      </c>
      <c r="B335" s="78">
        <v>0</v>
      </c>
      <c r="C335" s="79" t="s">
        <v>1174</v>
      </c>
      <c r="D335" s="85" t="s">
        <v>238</v>
      </c>
      <c r="E335" s="83" t="s">
        <v>1655</v>
      </c>
      <c r="F335" s="81">
        <v>0</v>
      </c>
      <c r="G335" s="81">
        <v>0</v>
      </c>
      <c r="H335" s="82">
        <f ca="1">SUMIF(Measure_BB_Table[],Combined_header,Total_Exp._MeasureBB)</f>
        <v>0</v>
      </c>
      <c r="I335" s="82">
        <f ca="1">SUMIF(Measure_BB_Table[],Combined_header,Completed_MeasureBB)</f>
        <v>0</v>
      </c>
      <c r="J335" s="149" t="e">
        <f t="shared" ca="1" si="11"/>
        <v>#DIV/0!</v>
      </c>
    </row>
    <row r="336" spans="1:11" x14ac:dyDescent="0.25">
      <c r="A336" s="77" t="str">
        <f t="shared" si="10"/>
        <v>Dibble-Interim Housing-DSA Inspection</v>
      </c>
      <c r="B336" s="78">
        <v>0</v>
      </c>
      <c r="C336" s="79" t="s">
        <v>1174</v>
      </c>
      <c r="D336" s="85" t="s">
        <v>238</v>
      </c>
      <c r="E336" s="83" t="s">
        <v>1564</v>
      </c>
      <c r="F336" s="81">
        <v>0</v>
      </c>
      <c r="G336" s="81">
        <v>0</v>
      </c>
      <c r="H336" s="82">
        <f ca="1">SUMIF(Measure_BB_Table[],Combined_header,Total_Exp._MeasureBB)</f>
        <v>0</v>
      </c>
      <c r="I336" s="82">
        <f ca="1">SUMIF(Measure_BB_Table[],Combined_header,Completed_MeasureBB)</f>
        <v>0</v>
      </c>
      <c r="J336" s="149" t="e">
        <f t="shared" ca="1" si="11"/>
        <v>#DIV/0!</v>
      </c>
    </row>
    <row r="337" spans="1:10" x14ac:dyDescent="0.25">
      <c r="A337" s="77" t="str">
        <f t="shared" si="10"/>
        <v>Dibble-Interim Housing-DSA Special Inspection</v>
      </c>
      <c r="B337" s="78">
        <v>0</v>
      </c>
      <c r="C337" s="79" t="s">
        <v>1174</v>
      </c>
      <c r="D337" s="85" t="s">
        <v>238</v>
      </c>
      <c r="E337" s="85" t="s">
        <v>1572</v>
      </c>
      <c r="F337" s="81">
        <v>0</v>
      </c>
      <c r="G337" s="81">
        <v>0</v>
      </c>
      <c r="H337" s="82">
        <f ca="1">SUMIF(Measure_BB_Table[],Combined_header,Total_Exp._MeasureBB)</f>
        <v>0</v>
      </c>
      <c r="I337" s="82">
        <f ca="1">SUMIF(Measure_BB_Table[],Combined_header,Completed_MeasureBB)</f>
        <v>0</v>
      </c>
      <c r="J337" s="149" t="e">
        <f t="shared" ca="1" si="11"/>
        <v>#DIV/0!</v>
      </c>
    </row>
    <row r="338" spans="1:10" x14ac:dyDescent="0.25">
      <c r="A338" s="77" t="str">
        <f t="shared" si="10"/>
        <v>Dibble-Interim Housing-Environ Consultant</v>
      </c>
      <c r="B338" s="78">
        <v>0</v>
      </c>
      <c r="C338" s="79" t="s">
        <v>1174</v>
      </c>
      <c r="D338" s="85" t="s">
        <v>238</v>
      </c>
      <c r="E338" s="77" t="s">
        <v>1566</v>
      </c>
      <c r="F338" s="81">
        <v>0</v>
      </c>
      <c r="G338" s="81">
        <v>0</v>
      </c>
      <c r="H338" s="82">
        <f ca="1">SUMIF(Measure_BB_Table[],Combined_header,Total_Exp._MeasureBB)</f>
        <v>0</v>
      </c>
      <c r="I338" s="82">
        <f ca="1">SUMIF(Measure_BB_Table[],Combined_header,Completed_MeasureBB)</f>
        <v>0</v>
      </c>
      <c r="J338" s="149" t="e">
        <f t="shared" ca="1" si="11"/>
        <v>#DIV/0!</v>
      </c>
    </row>
    <row r="339" spans="1:10" x14ac:dyDescent="0.25">
      <c r="A339" s="77" t="str">
        <f t="shared" si="10"/>
        <v>Dibble-Interim Housing-FF &amp; E</v>
      </c>
      <c r="B339" s="78">
        <v>0</v>
      </c>
      <c r="C339" s="79" t="s">
        <v>1174</v>
      </c>
      <c r="D339" s="85" t="s">
        <v>238</v>
      </c>
      <c r="E339" s="77" t="s">
        <v>1656</v>
      </c>
      <c r="F339" s="81">
        <v>0</v>
      </c>
      <c r="G339" s="81">
        <v>0</v>
      </c>
      <c r="H339" s="82">
        <f ca="1">SUMIF(Measure_BB_Table[],Combined_header,Total_Exp._MeasureBB)</f>
        <v>0</v>
      </c>
      <c r="I339" s="82">
        <f ca="1">SUMIF(Measure_BB_Table[],Combined_header,Completed_MeasureBB)</f>
        <v>0</v>
      </c>
      <c r="J339" s="149" t="e">
        <f t="shared" ca="1" si="11"/>
        <v>#DIV/0!</v>
      </c>
    </row>
    <row r="340" spans="1:10" x14ac:dyDescent="0.25">
      <c r="A340" s="77" t="str">
        <f t="shared" si="10"/>
        <v>Dibble-Interim Housing-Legal Services</v>
      </c>
      <c r="B340" s="78">
        <v>0</v>
      </c>
      <c r="C340" s="79" t="s">
        <v>1174</v>
      </c>
      <c r="D340" s="85" t="s">
        <v>238</v>
      </c>
      <c r="E340" s="77" t="s">
        <v>1797</v>
      </c>
      <c r="F340" s="81">
        <v>0</v>
      </c>
      <c r="G340" s="81">
        <v>0</v>
      </c>
      <c r="H340" s="82">
        <f ca="1">SUMIF(Measure_BB_Table[],Combined_header,Total_Exp._MeasureBB)</f>
        <v>0</v>
      </c>
      <c r="I340" s="82">
        <f ca="1">SUMIF(Measure_BB_Table[],Combined_header,Completed_MeasureBB)</f>
        <v>0</v>
      </c>
      <c r="J340" s="149" t="e">
        <f t="shared" ca="1" si="11"/>
        <v>#DIV/0!</v>
      </c>
    </row>
    <row r="341" spans="1:10" x14ac:dyDescent="0.25">
      <c r="A341" s="77" t="str">
        <f t="shared" si="10"/>
        <v>Dibble-Interim Housing-Modular Buildings</v>
      </c>
      <c r="B341" s="78">
        <v>0</v>
      </c>
      <c r="C341" s="79" t="s">
        <v>1174</v>
      </c>
      <c r="D341" s="85" t="s">
        <v>238</v>
      </c>
      <c r="E341" s="85" t="s">
        <v>1573</v>
      </c>
      <c r="F341" s="81">
        <v>0</v>
      </c>
      <c r="G341" s="81">
        <v>0</v>
      </c>
      <c r="H341" s="82">
        <f ca="1">SUMIF(Measure_BB_Table[],Combined_header,Total_Exp._MeasureBB)</f>
        <v>0</v>
      </c>
      <c r="I341" s="82">
        <f ca="1">SUMIF(Measure_BB_Table[],Combined_header,Completed_MeasureBB)</f>
        <v>0</v>
      </c>
      <c r="J341" s="149" t="e">
        <f t="shared" ca="1" si="11"/>
        <v>#DIV/0!</v>
      </c>
    </row>
    <row r="342" spans="1:10" x14ac:dyDescent="0.25">
      <c r="A342" s="77" t="str">
        <f t="shared" si="10"/>
        <v>Dibble-Interim Housing-Move Management</v>
      </c>
      <c r="B342" s="78">
        <v>0</v>
      </c>
      <c r="C342" s="79" t="s">
        <v>1174</v>
      </c>
      <c r="D342" s="85" t="s">
        <v>238</v>
      </c>
      <c r="E342" s="77" t="s">
        <v>1574</v>
      </c>
      <c r="F342" s="81">
        <v>0</v>
      </c>
      <c r="G342" s="81">
        <v>0</v>
      </c>
      <c r="H342" s="82">
        <f ca="1">SUMIF(Measure_BB_Table[],Combined_header,Total_Exp._MeasureBB)</f>
        <v>0</v>
      </c>
      <c r="I342" s="82">
        <f ca="1">SUMIF(Measure_BB_Table[],Combined_header,Completed_MeasureBB)</f>
        <v>0</v>
      </c>
      <c r="J342" s="149" t="e">
        <f t="shared" ca="1" si="11"/>
        <v>#DIV/0!</v>
      </c>
    </row>
    <row r="343" spans="1:10" x14ac:dyDescent="0.25">
      <c r="A343" s="77" t="str">
        <f t="shared" si="10"/>
        <v>Dibble-Interim Housing-Reprographics</v>
      </c>
      <c r="B343" s="78">
        <v>0</v>
      </c>
      <c r="C343" s="79" t="s">
        <v>1174</v>
      </c>
      <c r="D343" s="85" t="s">
        <v>238</v>
      </c>
      <c r="E343" s="77" t="s">
        <v>1568</v>
      </c>
      <c r="F343" s="81">
        <v>0</v>
      </c>
      <c r="G343" s="81">
        <v>0</v>
      </c>
      <c r="H343" s="82">
        <f ca="1">SUMIF(Measure_BB_Table[],Combined_header,Total_Exp._MeasureBB)</f>
        <v>0</v>
      </c>
      <c r="I343" s="82">
        <f ca="1">SUMIF(Measure_BB_Table[],Combined_header,Completed_MeasureBB)</f>
        <v>0</v>
      </c>
      <c r="J343" s="149" t="e">
        <f t="shared" ca="1" si="11"/>
        <v>#DIV/0!</v>
      </c>
    </row>
    <row r="344" spans="1:10" x14ac:dyDescent="0.25">
      <c r="A344" s="77" t="str">
        <f t="shared" si="10"/>
        <v>Dibble-Interim Housing-Technology</v>
      </c>
      <c r="B344" s="78">
        <v>0</v>
      </c>
      <c r="C344" s="79" t="s">
        <v>1174</v>
      </c>
      <c r="D344" s="85" t="s">
        <v>238</v>
      </c>
      <c r="E344" s="77" t="s">
        <v>1562</v>
      </c>
      <c r="F344" s="81">
        <v>0</v>
      </c>
      <c r="G344" s="81">
        <v>0</v>
      </c>
      <c r="H344" s="82">
        <f ca="1">SUMIF(Measure_BB_Table[],Combined_header,Total_Exp._MeasureBB)</f>
        <v>0</v>
      </c>
      <c r="I344" s="82">
        <f ca="1">SUMIF(Measure_BB_Table[],Combined_header,Completed_MeasureBB)</f>
        <v>0</v>
      </c>
      <c r="J344" s="149" t="e">
        <f t="shared" ca="1" si="11"/>
        <v>#DIV/0!</v>
      </c>
    </row>
    <row r="345" spans="1:10" x14ac:dyDescent="0.25">
      <c r="A345" s="77" t="str">
        <f t="shared" si="10"/>
        <v>District Office-21st Century-Advertisement</v>
      </c>
      <c r="B345" s="78">
        <v>0</v>
      </c>
      <c r="C345" s="79" t="s">
        <v>3</v>
      </c>
      <c r="D345" s="80" t="s">
        <v>4</v>
      </c>
      <c r="E345" s="77" t="s">
        <v>1569</v>
      </c>
      <c r="F345" s="81">
        <v>0</v>
      </c>
      <c r="G345" s="81">
        <v>0</v>
      </c>
      <c r="H345" s="82">
        <f ca="1">SUMIF(Measure_BB_Table[],Combined_header,Total_Exp._MeasureBB)</f>
        <v>1243.25</v>
      </c>
      <c r="I345" s="82">
        <f ca="1">SUMIF(Measure_BB_Table[],Combined_header,Completed_MeasureBB)</f>
        <v>632</v>
      </c>
      <c r="J345" s="149">
        <f t="shared" ca="1" si="11"/>
        <v>0.5083450633420471</v>
      </c>
    </row>
    <row r="346" spans="1:10" x14ac:dyDescent="0.25">
      <c r="A346" s="77" t="str">
        <f t="shared" si="10"/>
        <v>District Office-21st Century-Asbestos oversight/survey/abatement</v>
      </c>
      <c r="B346" s="78">
        <v>0</v>
      </c>
      <c r="C346" s="79" t="s">
        <v>3</v>
      </c>
      <c r="D346" s="80" t="s">
        <v>4</v>
      </c>
      <c r="E346" s="77" t="s">
        <v>1563</v>
      </c>
      <c r="F346" s="81">
        <v>0</v>
      </c>
      <c r="G346" s="81">
        <v>0</v>
      </c>
      <c r="H346" s="82">
        <f ca="1">SUMIF(Measure_BB_Table[],Combined_header,Total_Exp._MeasureBB)</f>
        <v>0</v>
      </c>
      <c r="I346" s="82">
        <f ca="1">SUMIF(Measure_BB_Table[],Combined_header,Completed_MeasureBB)</f>
        <v>0</v>
      </c>
      <c r="J346" s="149" t="e">
        <f t="shared" ca="1" si="11"/>
        <v>#DIV/0!</v>
      </c>
    </row>
    <row r="347" spans="1:10" x14ac:dyDescent="0.25">
      <c r="A347" s="77" t="str">
        <f t="shared" si="10"/>
        <v>District Office-21st Century-CM/PM Management</v>
      </c>
      <c r="B347" s="78">
        <v>0</v>
      </c>
      <c r="C347" s="79" t="s">
        <v>3</v>
      </c>
      <c r="D347" s="80" t="s">
        <v>4</v>
      </c>
      <c r="E347" s="77" t="s">
        <v>1565</v>
      </c>
      <c r="F347" s="81">
        <v>450000</v>
      </c>
      <c r="G347" s="81">
        <v>450000</v>
      </c>
      <c r="H347" s="82">
        <f ca="1">SUMIF(Measure_BB_Table[],Combined_header,Total_Exp._MeasureBB)</f>
        <v>750000</v>
      </c>
      <c r="I347" s="82">
        <f ca="1">SUMIF(Measure_BB_Table[],Combined_header,Completed_MeasureBB)</f>
        <v>500905</v>
      </c>
      <c r="J347" s="149">
        <f t="shared" ca="1" si="11"/>
        <v>0.66787333333333332</v>
      </c>
    </row>
    <row r="348" spans="1:10" x14ac:dyDescent="0.25">
      <c r="A348" s="77" t="str">
        <f t="shared" si="10"/>
        <v>District Office-21st Century-Construction Contingency</v>
      </c>
      <c r="B348" s="78">
        <v>0</v>
      </c>
      <c r="C348" s="79" t="s">
        <v>3</v>
      </c>
      <c r="D348" s="80" t="s">
        <v>4</v>
      </c>
      <c r="E348" s="83" t="s">
        <v>1796</v>
      </c>
      <c r="F348" s="81">
        <v>0</v>
      </c>
      <c r="G348" s="81">
        <v>0</v>
      </c>
      <c r="H348" s="82">
        <f ca="1">SUMIF(Measure_BB_Table[],Combined_header,Total_Exp._MeasureBB)</f>
        <v>0</v>
      </c>
      <c r="I348" s="82">
        <f ca="1">SUMIF(Measure_BB_Table[],Combined_header,Completed_MeasureBB)</f>
        <v>0</v>
      </c>
      <c r="J348" s="149" t="e">
        <f t="shared" ca="1" si="11"/>
        <v>#DIV/0!</v>
      </c>
    </row>
    <row r="349" spans="1:10" x14ac:dyDescent="0.25">
      <c r="A349" s="77" t="str">
        <f t="shared" si="10"/>
        <v>District Office-21st Century-Contractor</v>
      </c>
      <c r="B349" s="78">
        <v>0</v>
      </c>
      <c r="C349" s="79" t="s">
        <v>3</v>
      </c>
      <c r="D349" s="80" t="s">
        <v>4</v>
      </c>
      <c r="E349" s="83" t="s">
        <v>318</v>
      </c>
      <c r="F349" s="81">
        <v>392859.44</v>
      </c>
      <c r="G349" s="81" t="s">
        <v>2495</v>
      </c>
      <c r="H349" s="82">
        <f ca="1">SUMIF(Measure_BB_Table[],Combined_header,Total_Exp._MeasureBB)</f>
        <v>278159.12000000011</v>
      </c>
      <c r="I349" s="82">
        <f ca="1">SUMIF(Measure_BB_Table[],Combined_header,Completed_MeasureBB)</f>
        <v>259042.4</v>
      </c>
      <c r="J349" s="149">
        <f t="shared" ca="1" si="11"/>
        <v>0.93127415703644689</v>
      </c>
    </row>
    <row r="350" spans="1:10" x14ac:dyDescent="0.25">
      <c r="A350" s="77" t="str">
        <f t="shared" si="10"/>
        <v>District Office-21st Century-Design</v>
      </c>
      <c r="B350" s="78">
        <v>0</v>
      </c>
      <c r="C350" s="79" t="s">
        <v>3</v>
      </c>
      <c r="D350" s="80" t="s">
        <v>4</v>
      </c>
      <c r="E350" s="83" t="s">
        <v>1571</v>
      </c>
      <c r="F350" s="81">
        <v>2022.86</v>
      </c>
      <c r="G350" s="81">
        <v>2022.86</v>
      </c>
      <c r="H350" s="82">
        <f ca="1">SUMIF(Measure_BB_Table[],Combined_header,Total_Exp._MeasureBB)</f>
        <v>0</v>
      </c>
      <c r="I350" s="82">
        <f ca="1">SUMIF(Measure_BB_Table[],Combined_header,Completed_MeasureBB)</f>
        <v>0</v>
      </c>
      <c r="J350" s="149" t="e">
        <f t="shared" ca="1" si="11"/>
        <v>#DIV/0!</v>
      </c>
    </row>
    <row r="351" spans="1:10" x14ac:dyDescent="0.25">
      <c r="A351" s="77" t="str">
        <f t="shared" si="10"/>
        <v>District Office-21st Century-DSA Fees</v>
      </c>
      <c r="B351" s="78">
        <v>0</v>
      </c>
      <c r="C351" s="79" t="s">
        <v>3</v>
      </c>
      <c r="D351" s="80" t="s">
        <v>4</v>
      </c>
      <c r="E351" s="83" t="s">
        <v>1655</v>
      </c>
      <c r="F351" s="81">
        <v>0</v>
      </c>
      <c r="G351" s="81">
        <v>0</v>
      </c>
      <c r="H351" s="82">
        <f ca="1">SUMIF(Measure_BB_Table[],Combined_header,Total_Exp._MeasureBB)</f>
        <v>0</v>
      </c>
      <c r="I351" s="82">
        <f ca="1">SUMIF(Measure_BB_Table[],Combined_header,Completed_MeasureBB)</f>
        <v>0</v>
      </c>
      <c r="J351" s="149" t="e">
        <f t="shared" ca="1" si="11"/>
        <v>#DIV/0!</v>
      </c>
    </row>
    <row r="352" spans="1:10" x14ac:dyDescent="0.25">
      <c r="A352" s="77" t="str">
        <f t="shared" si="10"/>
        <v>District Office-21st Century-DSA Inspection</v>
      </c>
      <c r="B352" s="78">
        <v>0</v>
      </c>
      <c r="C352" s="79" t="s">
        <v>3</v>
      </c>
      <c r="D352" s="80" t="s">
        <v>4</v>
      </c>
      <c r="E352" s="83" t="s">
        <v>1564</v>
      </c>
      <c r="F352" s="81">
        <v>0</v>
      </c>
      <c r="G352" s="81">
        <v>0</v>
      </c>
      <c r="H352" s="82">
        <f ca="1">SUMIF(Measure_BB_Table[],Combined_header,Total_Exp._MeasureBB)</f>
        <v>0</v>
      </c>
      <c r="I352" s="82">
        <f ca="1">SUMIF(Measure_BB_Table[],Combined_header,Completed_MeasureBB)</f>
        <v>0</v>
      </c>
      <c r="J352" s="149" t="e">
        <f t="shared" ca="1" si="11"/>
        <v>#DIV/0!</v>
      </c>
    </row>
    <row r="353" spans="1:11" x14ac:dyDescent="0.25">
      <c r="A353" s="77" t="str">
        <f t="shared" si="10"/>
        <v>District Office-21st Century-DSA Special Inspection</v>
      </c>
      <c r="B353" s="78">
        <v>0</v>
      </c>
      <c r="C353" s="79" t="s">
        <v>3</v>
      </c>
      <c r="D353" s="80" t="s">
        <v>4</v>
      </c>
      <c r="E353" s="83" t="s">
        <v>1572</v>
      </c>
      <c r="F353" s="81">
        <v>0</v>
      </c>
      <c r="G353" s="81">
        <v>0</v>
      </c>
      <c r="H353" s="82">
        <f ca="1">SUMIF(Measure_BB_Table[],Combined_header,Total_Exp._MeasureBB)</f>
        <v>0</v>
      </c>
      <c r="I353" s="82">
        <f ca="1">SUMIF(Measure_BB_Table[],Combined_header,Completed_MeasureBB)</f>
        <v>0</v>
      </c>
      <c r="J353" s="149" t="e">
        <f t="shared" ca="1" si="11"/>
        <v>#DIV/0!</v>
      </c>
    </row>
    <row r="354" spans="1:11" x14ac:dyDescent="0.25">
      <c r="A354" s="77" t="str">
        <f t="shared" si="10"/>
        <v>District Office-21st Century-Environ Consultant</v>
      </c>
      <c r="B354" s="78">
        <v>0</v>
      </c>
      <c r="C354" s="79" t="s">
        <v>3</v>
      </c>
      <c r="D354" s="80" t="s">
        <v>4</v>
      </c>
      <c r="E354" s="77" t="s">
        <v>1566</v>
      </c>
      <c r="F354" s="81">
        <v>0</v>
      </c>
      <c r="G354" s="81">
        <v>0</v>
      </c>
      <c r="H354" s="82">
        <f ca="1">SUMIF(Measure_BB_Table[],Combined_header,Total_Exp._MeasureBB)</f>
        <v>0</v>
      </c>
      <c r="I354" s="82">
        <f ca="1">SUMIF(Measure_BB_Table[],Combined_header,Completed_MeasureBB)</f>
        <v>0</v>
      </c>
      <c r="J354" s="149" t="e">
        <f t="shared" ca="1" si="11"/>
        <v>#DIV/0!</v>
      </c>
    </row>
    <row r="355" spans="1:11" x14ac:dyDescent="0.25">
      <c r="A355" s="77" t="str">
        <f t="shared" si="10"/>
        <v>District Office-21st Century-FF &amp; E</v>
      </c>
      <c r="B355" s="78">
        <v>0</v>
      </c>
      <c r="C355" s="79" t="s">
        <v>3</v>
      </c>
      <c r="D355" s="80" t="s">
        <v>4</v>
      </c>
      <c r="E355" s="77" t="s">
        <v>1656</v>
      </c>
      <c r="F355" s="81">
        <v>2678.05</v>
      </c>
      <c r="G355" s="81" t="s">
        <v>2495</v>
      </c>
      <c r="H355" s="82">
        <f ca="1">SUMIF(Measure_BB_Table[],Combined_header,Total_Exp._MeasureBB)</f>
        <v>84862.090000000011</v>
      </c>
      <c r="I355" s="82">
        <f ca="1">SUMIF(Measure_BB_Table[],Combined_header,Completed_MeasureBB)</f>
        <v>84862.090000000011</v>
      </c>
      <c r="J355" s="149">
        <f t="shared" ca="1" si="11"/>
        <v>1</v>
      </c>
    </row>
    <row r="356" spans="1:11" x14ac:dyDescent="0.25">
      <c r="A356" s="77" t="str">
        <f t="shared" si="10"/>
        <v>District Office-21st Century-Legal Services</v>
      </c>
      <c r="B356" s="78">
        <v>0</v>
      </c>
      <c r="C356" s="79" t="s">
        <v>3</v>
      </c>
      <c r="D356" s="80" t="s">
        <v>4</v>
      </c>
      <c r="E356" s="77" t="s">
        <v>1797</v>
      </c>
      <c r="F356" s="81">
        <v>774388.14</v>
      </c>
      <c r="G356" s="81" t="s">
        <v>2495</v>
      </c>
      <c r="H356" s="82">
        <f ca="1">SUMIF(Measure_BB_Table[],Combined_header,Total_Exp._MeasureBB)</f>
        <v>102571.44</v>
      </c>
      <c r="I356" s="82">
        <f ca="1">SUMIF(Measure_BB_Table[],Combined_header,Completed_MeasureBB)</f>
        <v>67648.94</v>
      </c>
      <c r="J356" s="149">
        <f t="shared" ca="1" si="11"/>
        <v>0.65952998222507164</v>
      </c>
    </row>
    <row r="357" spans="1:11" x14ac:dyDescent="0.25">
      <c r="A357" s="77" t="str">
        <f t="shared" si="10"/>
        <v>District Office-21st Century-Move classroom</v>
      </c>
      <c r="B357" s="78">
        <v>0</v>
      </c>
      <c r="C357" s="79" t="s">
        <v>3</v>
      </c>
      <c r="D357" s="80" t="s">
        <v>4</v>
      </c>
      <c r="E357" s="77" t="s">
        <v>1570</v>
      </c>
      <c r="F357" s="81">
        <v>146130.32999999999</v>
      </c>
      <c r="G357" s="81" t="s">
        <v>247</v>
      </c>
      <c r="H357" s="82">
        <f ca="1">SUMIF(Measure_BB_Table[],Combined_header,Total_Exp._MeasureBB)</f>
        <v>0</v>
      </c>
      <c r="I357" s="82">
        <f ca="1">SUMIF(Measure_BB_Table[],Combined_header,Completed_MeasureBB)</f>
        <v>0</v>
      </c>
      <c r="J357" s="149" t="e">
        <f t="shared" ca="1" si="11"/>
        <v>#DIV/0!</v>
      </c>
    </row>
    <row r="358" spans="1:11" x14ac:dyDescent="0.25">
      <c r="A358" s="77" t="str">
        <f t="shared" si="10"/>
        <v>District Office-21st Century-Move Management</v>
      </c>
      <c r="B358" s="78">
        <v>0</v>
      </c>
      <c r="C358" s="79" t="s">
        <v>3</v>
      </c>
      <c r="D358" s="80" t="s">
        <v>4</v>
      </c>
      <c r="E358" s="77" t="s">
        <v>1574</v>
      </c>
      <c r="F358" s="81">
        <v>0</v>
      </c>
      <c r="G358" s="81">
        <v>0</v>
      </c>
      <c r="H358" s="82">
        <f ca="1">SUMIF(Measure_BB_Table[],Combined_header,Total_Exp._MeasureBB)</f>
        <v>0</v>
      </c>
      <c r="I358" s="82">
        <f ca="1">SUMIF(Measure_BB_Table[],Combined_header,Completed_MeasureBB)</f>
        <v>0</v>
      </c>
      <c r="J358" s="149" t="e">
        <f t="shared" ca="1" si="11"/>
        <v>#DIV/0!</v>
      </c>
    </row>
    <row r="359" spans="1:11" x14ac:dyDescent="0.25">
      <c r="A359" s="77" t="str">
        <f t="shared" si="10"/>
        <v>District Office-21st Century-Reprographics</v>
      </c>
      <c r="B359" s="78">
        <v>0</v>
      </c>
      <c r="C359" s="79" t="s">
        <v>3</v>
      </c>
      <c r="D359" s="80" t="s">
        <v>4</v>
      </c>
      <c r="E359" s="77" t="s">
        <v>1568</v>
      </c>
      <c r="F359" s="81">
        <v>7950.01</v>
      </c>
      <c r="G359" s="81" t="s">
        <v>2495</v>
      </c>
      <c r="H359" s="82">
        <f ca="1">SUMIF(Measure_BB_Table[],Combined_header,Total_Exp._MeasureBB)</f>
        <v>4267.04</v>
      </c>
      <c r="I359" s="82">
        <f ca="1">SUMIF(Measure_BB_Table[],Combined_header,Completed_MeasureBB)</f>
        <v>229.19</v>
      </c>
      <c r="J359" s="149">
        <f t="shared" ca="1" si="11"/>
        <v>5.371170647568338E-2</v>
      </c>
    </row>
    <row r="360" spans="1:11" x14ac:dyDescent="0.25">
      <c r="A360" s="77" t="str">
        <f t="shared" si="10"/>
        <v>District Office-21st Century-Technology</v>
      </c>
      <c r="B360" s="78">
        <v>0</v>
      </c>
      <c r="C360" s="79" t="s">
        <v>3</v>
      </c>
      <c r="D360" s="80" t="s">
        <v>4</v>
      </c>
      <c r="E360" s="77" t="s">
        <v>1562</v>
      </c>
      <c r="F360" s="81">
        <v>434528.6</v>
      </c>
      <c r="G360" s="81" t="s">
        <v>2495</v>
      </c>
      <c r="H360" s="82">
        <f ca="1">SUMIF(Measure_BB_Table[],Combined_header,Total_Exp._MeasureBB)</f>
        <v>434528.61</v>
      </c>
      <c r="I360" s="82">
        <f ca="1">SUMIF(Measure_BB_Table[],Combined_header,Completed_MeasureBB)</f>
        <v>434528.61</v>
      </c>
      <c r="J360" s="149">
        <f t="shared" ca="1" si="11"/>
        <v>1</v>
      </c>
    </row>
    <row r="361" spans="1:11" x14ac:dyDescent="0.25">
      <c r="A361" s="77" t="str">
        <f t="shared" si="10"/>
        <v>District Office-Ceiling replacement-CM/PM Management</v>
      </c>
      <c r="B361" s="78">
        <v>0</v>
      </c>
      <c r="C361" s="79" t="s">
        <v>3</v>
      </c>
      <c r="D361" s="79" t="s">
        <v>441</v>
      </c>
      <c r="E361" s="77" t="s">
        <v>1565</v>
      </c>
      <c r="F361" s="81">
        <v>0</v>
      </c>
      <c r="G361" s="81">
        <v>0</v>
      </c>
      <c r="H361" s="82">
        <f ca="1">SUMIF(Measure_BB_Table[],Combined_header,Total_Exp._MeasureBB)</f>
        <v>0</v>
      </c>
      <c r="I361" s="82">
        <f ca="1">SUMIF(Measure_BB_Table[],Combined_header,Completed_MeasureBB)</f>
        <v>0</v>
      </c>
      <c r="J361" s="149" t="e">
        <f t="shared" ca="1" si="11"/>
        <v>#DIV/0!</v>
      </c>
      <c r="K361" s="9"/>
    </row>
    <row r="362" spans="1:11" x14ac:dyDescent="0.25">
      <c r="A362" s="77" t="str">
        <f t="shared" si="10"/>
        <v>District Office-Ceiling replacement-Contractor</v>
      </c>
      <c r="B362" s="78">
        <v>0</v>
      </c>
      <c r="C362" s="79" t="s">
        <v>3</v>
      </c>
      <c r="D362" s="79" t="s">
        <v>441</v>
      </c>
      <c r="E362" s="77" t="s">
        <v>318</v>
      </c>
      <c r="F362" s="81">
        <v>0</v>
      </c>
      <c r="G362" s="81">
        <v>0</v>
      </c>
      <c r="H362" s="82">
        <f ca="1">SUMIF(Measure_BB_Table[],Combined_header,Total_Exp._MeasureBB)</f>
        <v>0</v>
      </c>
      <c r="I362" s="82">
        <f ca="1">SUMIF(Measure_BB_Table[],Combined_header,Completed_MeasureBB)</f>
        <v>0</v>
      </c>
      <c r="J362" s="149" t="e">
        <f t="shared" ca="1" si="11"/>
        <v>#DIV/0!</v>
      </c>
      <c r="K362" s="9"/>
    </row>
    <row r="363" spans="1:11" x14ac:dyDescent="0.25">
      <c r="A363" s="77" t="str">
        <f t="shared" si="10"/>
        <v>District Office-Cost of Issuance-Issuance costs</v>
      </c>
      <c r="B363" s="87">
        <v>0</v>
      </c>
      <c r="C363" s="79" t="s">
        <v>3</v>
      </c>
      <c r="D363" s="85" t="s">
        <v>243</v>
      </c>
      <c r="E363" s="88" t="s">
        <v>1567</v>
      </c>
      <c r="F363" s="81">
        <v>1572741.59</v>
      </c>
      <c r="G363" s="81" t="s">
        <v>2495</v>
      </c>
      <c r="H363" s="82">
        <f ca="1">SUMIF(Measure_BB_Table[],Combined_header,Total_Exp._MeasureBB)</f>
        <v>465750</v>
      </c>
      <c r="I363" s="82">
        <f ca="1">SUMIF(Measure_BB_Table[],Combined_header,Completed_MeasureBB)</f>
        <v>465750</v>
      </c>
      <c r="J363" s="149">
        <f t="shared" ca="1" si="11"/>
        <v>1</v>
      </c>
      <c r="K363" s="9"/>
    </row>
    <row r="364" spans="1:11" x14ac:dyDescent="0.25">
      <c r="A364" s="77" t="str">
        <f t="shared" si="10"/>
        <v>District Office-Design guidelines-Design</v>
      </c>
      <c r="B364" s="78">
        <v>0</v>
      </c>
      <c r="C364" s="79" t="s">
        <v>3</v>
      </c>
      <c r="D364" s="85" t="s">
        <v>350</v>
      </c>
      <c r="E364" s="79" t="s">
        <v>1571</v>
      </c>
      <c r="F364" s="81">
        <v>29500</v>
      </c>
      <c r="G364" s="81">
        <v>29500</v>
      </c>
      <c r="H364" s="82">
        <f ca="1">SUMIF(Measure_BB_Table[],Combined_header,Total_Exp._MeasureBB)</f>
        <v>29500</v>
      </c>
      <c r="I364" s="82">
        <f ca="1">SUMIF(Measure_BB_Table[],Combined_header,Completed_MeasureBB)</f>
        <v>24000</v>
      </c>
      <c r="J364" s="149">
        <f t="shared" ca="1" si="11"/>
        <v>0.81355932203389836</v>
      </c>
      <c r="K364" s="9"/>
    </row>
    <row r="365" spans="1:11" x14ac:dyDescent="0.25">
      <c r="A365" s="77" t="str">
        <f t="shared" si="10"/>
        <v>District Office-Fire Alarm-Advertisement</v>
      </c>
      <c r="B365" s="78">
        <v>0</v>
      </c>
      <c r="C365" s="79" t="s">
        <v>3</v>
      </c>
      <c r="D365" s="80" t="s">
        <v>316</v>
      </c>
      <c r="E365" s="77" t="s">
        <v>1569</v>
      </c>
      <c r="F365" s="81">
        <v>0</v>
      </c>
      <c r="G365" s="81">
        <v>0</v>
      </c>
      <c r="H365" s="82">
        <f ca="1">SUMIF(Measure_BB_Table[],Combined_header,Total_Exp._MeasureBB)</f>
        <v>0</v>
      </c>
      <c r="I365" s="82">
        <f ca="1">SUMIF(Measure_BB_Table[],Combined_header,Completed_MeasureBB)</f>
        <v>0</v>
      </c>
      <c r="J365" s="149" t="e">
        <f t="shared" ca="1" si="11"/>
        <v>#DIV/0!</v>
      </c>
      <c r="K365" s="9"/>
    </row>
    <row r="366" spans="1:11" x14ac:dyDescent="0.25">
      <c r="A366" s="77" t="str">
        <f t="shared" si="10"/>
        <v>District Office-Fire Alarm-Contractor</v>
      </c>
      <c r="B366" s="78">
        <v>0</v>
      </c>
      <c r="C366" s="79" t="s">
        <v>3</v>
      </c>
      <c r="D366" s="80" t="s">
        <v>316</v>
      </c>
      <c r="E366" s="77" t="s">
        <v>318</v>
      </c>
      <c r="F366" s="81">
        <v>0</v>
      </c>
      <c r="G366" s="81">
        <v>0</v>
      </c>
      <c r="H366" s="82">
        <f ca="1">SUMIF(Measure_BB_Table[],Combined_header,Total_Exp._MeasureBB)</f>
        <v>0</v>
      </c>
      <c r="I366" s="82">
        <f ca="1">SUMIF(Measure_BB_Table[],Combined_header,Completed_MeasureBB)</f>
        <v>0</v>
      </c>
      <c r="J366" s="149" t="e">
        <f t="shared" ca="1" si="11"/>
        <v>#DIV/0!</v>
      </c>
      <c r="K366" s="9"/>
    </row>
    <row r="367" spans="1:11" x14ac:dyDescent="0.25">
      <c r="A367" s="77" t="str">
        <f t="shared" si="10"/>
        <v>District Office-Fire Alarm-Design</v>
      </c>
      <c r="B367" s="78">
        <v>0</v>
      </c>
      <c r="C367" s="79" t="s">
        <v>3</v>
      </c>
      <c r="D367" s="80" t="s">
        <v>316</v>
      </c>
      <c r="E367" s="77" t="s">
        <v>1571</v>
      </c>
      <c r="F367" s="81">
        <v>0</v>
      </c>
      <c r="G367" s="81">
        <v>0</v>
      </c>
      <c r="H367" s="82">
        <f ca="1">SUMIF(Measure_BB_Table[],Combined_header,Total_Exp._MeasureBB)</f>
        <v>0</v>
      </c>
      <c r="I367" s="82">
        <f ca="1">SUMIF(Measure_BB_Table[],Combined_header,Completed_MeasureBB)</f>
        <v>0</v>
      </c>
      <c r="J367" s="149" t="e">
        <f t="shared" ca="1" si="11"/>
        <v>#DIV/0!</v>
      </c>
      <c r="K367" s="9"/>
    </row>
    <row r="368" spans="1:11" x14ac:dyDescent="0.25">
      <c r="A368" s="77" t="str">
        <f t="shared" si="10"/>
        <v>District Office-Fire Alarm-DSA Fees</v>
      </c>
      <c r="B368" s="78">
        <v>0</v>
      </c>
      <c r="C368" s="79" t="s">
        <v>3</v>
      </c>
      <c r="D368" s="80" t="s">
        <v>316</v>
      </c>
      <c r="E368" s="77" t="s">
        <v>1655</v>
      </c>
      <c r="F368" s="81">
        <v>0</v>
      </c>
      <c r="G368" s="81">
        <v>0</v>
      </c>
      <c r="H368" s="82">
        <f ca="1">SUMIF(Measure_BB_Table[],Combined_header,Total_Exp._MeasureBB)</f>
        <v>0</v>
      </c>
      <c r="I368" s="82">
        <f ca="1">SUMIF(Measure_BB_Table[],Combined_header,Completed_MeasureBB)</f>
        <v>0</v>
      </c>
      <c r="J368" s="149" t="e">
        <f t="shared" ca="1" si="11"/>
        <v>#DIV/0!</v>
      </c>
      <c r="K368" s="9"/>
    </row>
    <row r="369" spans="1:11" x14ac:dyDescent="0.25">
      <c r="A369" s="77" t="str">
        <f t="shared" si="10"/>
        <v>District Office-Fire Alarm-DSA Inspection</v>
      </c>
      <c r="B369" s="78">
        <v>0</v>
      </c>
      <c r="C369" s="79" t="s">
        <v>3</v>
      </c>
      <c r="D369" s="80" t="s">
        <v>316</v>
      </c>
      <c r="E369" s="77" t="s">
        <v>1564</v>
      </c>
      <c r="F369" s="81">
        <v>0</v>
      </c>
      <c r="G369" s="81">
        <v>0</v>
      </c>
      <c r="H369" s="82">
        <f ca="1">SUMIF(Measure_BB_Table[],Combined_header,Total_Exp._MeasureBB)</f>
        <v>0</v>
      </c>
      <c r="I369" s="82">
        <f ca="1">SUMIF(Measure_BB_Table[],Combined_header,Completed_MeasureBB)</f>
        <v>0</v>
      </c>
      <c r="J369" s="149" t="e">
        <f t="shared" ca="1" si="11"/>
        <v>#DIV/0!</v>
      </c>
      <c r="K369" s="9"/>
    </row>
    <row r="370" spans="1:11" x14ac:dyDescent="0.25">
      <c r="A370" s="77" t="str">
        <f t="shared" si="10"/>
        <v>District Office-Fire Alarm-Environ Consultant</v>
      </c>
      <c r="B370" s="78">
        <v>0</v>
      </c>
      <c r="C370" s="79" t="s">
        <v>3</v>
      </c>
      <c r="D370" s="80" t="s">
        <v>316</v>
      </c>
      <c r="E370" s="84" t="s">
        <v>1566</v>
      </c>
      <c r="F370" s="81">
        <v>0</v>
      </c>
      <c r="G370" s="81">
        <v>0</v>
      </c>
      <c r="H370" s="82">
        <f ca="1">SUMIF(Measure_BB_Table[],Combined_header,Total_Exp._MeasureBB)</f>
        <v>0</v>
      </c>
      <c r="I370" s="82">
        <f ca="1">SUMIF(Measure_BB_Table[],Combined_header,Completed_MeasureBB)</f>
        <v>0</v>
      </c>
      <c r="J370" s="149" t="e">
        <f t="shared" ca="1" si="11"/>
        <v>#DIV/0!</v>
      </c>
      <c r="K370" s="9"/>
    </row>
    <row r="371" spans="1:11" x14ac:dyDescent="0.25">
      <c r="A371" s="77" t="str">
        <f t="shared" si="10"/>
        <v>District Office-Fire Alarm-Reprographics</v>
      </c>
      <c r="B371" s="78">
        <v>0</v>
      </c>
      <c r="C371" s="79" t="s">
        <v>3</v>
      </c>
      <c r="D371" s="80" t="s">
        <v>316</v>
      </c>
      <c r="E371" s="77" t="s">
        <v>1568</v>
      </c>
      <c r="F371" s="81">
        <v>0</v>
      </c>
      <c r="G371" s="81">
        <v>0</v>
      </c>
      <c r="H371" s="82">
        <f ca="1">SUMIF(Measure_BB_Table[],Combined_header,Total_Exp._MeasureBB)</f>
        <v>0</v>
      </c>
      <c r="I371" s="82">
        <f ca="1">SUMIF(Measure_BB_Table[],Combined_header,Completed_MeasureBB)</f>
        <v>0</v>
      </c>
      <c r="J371" s="149" t="e">
        <f t="shared" ca="1" si="11"/>
        <v>#DIV/0!</v>
      </c>
      <c r="K371" s="9"/>
    </row>
    <row r="372" spans="1:11" x14ac:dyDescent="0.25">
      <c r="A372" s="77" t="str">
        <f t="shared" si="10"/>
        <v>District Office-Interim Housing-Advertisement</v>
      </c>
      <c r="B372" s="78">
        <v>0</v>
      </c>
      <c r="C372" s="79" t="s">
        <v>3</v>
      </c>
      <c r="D372" s="85" t="s">
        <v>238</v>
      </c>
      <c r="E372" s="77" t="s">
        <v>1569</v>
      </c>
      <c r="F372" s="81">
        <v>0</v>
      </c>
      <c r="G372" s="81">
        <v>0</v>
      </c>
      <c r="H372" s="82">
        <f ca="1">SUMIF(Measure_BB_Table[],Combined_header,Total_Exp._MeasureBB)</f>
        <v>0</v>
      </c>
      <c r="I372" s="82">
        <f ca="1">SUMIF(Measure_BB_Table[],Combined_header,Completed_MeasureBB)</f>
        <v>0</v>
      </c>
      <c r="J372" s="149" t="e">
        <f t="shared" ca="1" si="11"/>
        <v>#DIV/0!</v>
      </c>
      <c r="K372" s="9"/>
    </row>
    <row r="373" spans="1:11" x14ac:dyDescent="0.25">
      <c r="A373" s="77" t="str">
        <f t="shared" si="10"/>
        <v>District Office-Interim Housing-Alarm</v>
      </c>
      <c r="B373" s="78">
        <v>0</v>
      </c>
      <c r="C373" s="79" t="s">
        <v>3</v>
      </c>
      <c r="D373" s="85" t="s">
        <v>238</v>
      </c>
      <c r="E373" s="83" t="s">
        <v>1575</v>
      </c>
      <c r="F373" s="81">
        <v>0</v>
      </c>
      <c r="G373" s="81">
        <v>0</v>
      </c>
      <c r="H373" s="82">
        <f ca="1">SUMIF(Measure_BB_Table[],Combined_header,Total_Exp._MeasureBB)</f>
        <v>0</v>
      </c>
      <c r="I373" s="82">
        <f ca="1">SUMIF(Measure_BB_Table[],Combined_header,Completed_MeasureBB)</f>
        <v>0</v>
      </c>
      <c r="J373" s="149" t="e">
        <f t="shared" ca="1" si="11"/>
        <v>#DIV/0!</v>
      </c>
      <c r="K373" s="9"/>
    </row>
    <row r="374" spans="1:11" x14ac:dyDescent="0.25">
      <c r="A374" s="77" t="str">
        <f t="shared" si="10"/>
        <v>District Office-Interim Housing-CM/PM Management</v>
      </c>
      <c r="B374" s="78">
        <v>0</v>
      </c>
      <c r="C374" s="79" t="s">
        <v>3</v>
      </c>
      <c r="D374" s="85" t="s">
        <v>238</v>
      </c>
      <c r="E374" s="77" t="s">
        <v>1565</v>
      </c>
      <c r="F374" s="81">
        <v>0</v>
      </c>
      <c r="G374" s="81">
        <v>0</v>
      </c>
      <c r="H374" s="82">
        <f ca="1">SUMIF(Measure_BB_Table[],Combined_header,Total_Exp._MeasureBB)</f>
        <v>0</v>
      </c>
      <c r="I374" s="82">
        <f ca="1">SUMIF(Measure_BB_Table[],Combined_header,Completed_MeasureBB)</f>
        <v>0</v>
      </c>
      <c r="J374" s="149" t="e">
        <f t="shared" ca="1" si="11"/>
        <v>#DIV/0!</v>
      </c>
      <c r="K374" s="9"/>
    </row>
    <row r="375" spans="1:11" x14ac:dyDescent="0.25">
      <c r="A375" s="77" t="str">
        <f t="shared" si="10"/>
        <v>District Office-Interim Housing-Construction Contingency</v>
      </c>
      <c r="B375" s="78">
        <v>0</v>
      </c>
      <c r="C375" s="79" t="s">
        <v>3</v>
      </c>
      <c r="D375" s="85" t="s">
        <v>238</v>
      </c>
      <c r="E375" s="83" t="s">
        <v>1796</v>
      </c>
      <c r="F375" s="81">
        <v>0</v>
      </c>
      <c r="G375" s="81">
        <v>0</v>
      </c>
      <c r="H375" s="82">
        <f ca="1">SUMIF(Measure_BB_Table[],Combined_header,Total_Exp._MeasureBB)</f>
        <v>0</v>
      </c>
      <c r="I375" s="82">
        <f ca="1">SUMIF(Measure_BB_Table[],Combined_header,Completed_MeasureBB)</f>
        <v>0</v>
      </c>
      <c r="J375" s="149" t="e">
        <f t="shared" ca="1" si="11"/>
        <v>#DIV/0!</v>
      </c>
      <c r="K375" s="9"/>
    </row>
    <row r="376" spans="1:11" x14ac:dyDescent="0.25">
      <c r="A376" s="77" t="str">
        <f t="shared" si="10"/>
        <v>District Office-Interim Housing-Contractor</v>
      </c>
      <c r="B376" s="78">
        <v>0</v>
      </c>
      <c r="C376" s="79" t="s">
        <v>3</v>
      </c>
      <c r="D376" s="85" t="s">
        <v>238</v>
      </c>
      <c r="E376" s="83" t="s">
        <v>318</v>
      </c>
      <c r="F376" s="81">
        <v>0</v>
      </c>
      <c r="G376" s="81">
        <v>0</v>
      </c>
      <c r="H376" s="82">
        <f ca="1">SUMIF(Measure_BB_Table[],Combined_header,Total_Exp._MeasureBB)</f>
        <v>0</v>
      </c>
      <c r="I376" s="82">
        <f ca="1">SUMIF(Measure_BB_Table[],Combined_header,Completed_MeasureBB)</f>
        <v>0</v>
      </c>
      <c r="J376" s="149" t="e">
        <f t="shared" ca="1" si="11"/>
        <v>#DIV/0!</v>
      </c>
      <c r="K376" s="9"/>
    </row>
    <row r="377" spans="1:11" x14ac:dyDescent="0.25">
      <c r="A377" s="77" t="str">
        <f t="shared" si="10"/>
        <v>District Office-Interim Housing-Design</v>
      </c>
      <c r="B377" s="78">
        <v>0</v>
      </c>
      <c r="C377" s="79" t="s">
        <v>3</v>
      </c>
      <c r="D377" s="85" t="s">
        <v>238</v>
      </c>
      <c r="E377" s="79" t="s">
        <v>1571</v>
      </c>
      <c r="F377" s="81">
        <v>0</v>
      </c>
      <c r="G377" s="81">
        <v>0</v>
      </c>
      <c r="H377" s="82">
        <f ca="1">SUMIF(Measure_BB_Table[],Combined_header,Total_Exp._MeasureBB)</f>
        <v>0</v>
      </c>
      <c r="I377" s="82">
        <f ca="1">SUMIF(Measure_BB_Table[],Combined_header,Completed_MeasureBB)</f>
        <v>0</v>
      </c>
      <c r="J377" s="149" t="e">
        <f t="shared" ca="1" si="11"/>
        <v>#DIV/0!</v>
      </c>
    </row>
    <row r="378" spans="1:11" x14ac:dyDescent="0.25">
      <c r="A378" s="77" t="str">
        <f t="shared" si="10"/>
        <v>District Office-Interim Housing-DSA Fees</v>
      </c>
      <c r="B378" s="78">
        <v>0</v>
      </c>
      <c r="C378" s="79" t="s">
        <v>3</v>
      </c>
      <c r="D378" s="85" t="s">
        <v>238</v>
      </c>
      <c r="E378" s="83" t="s">
        <v>1655</v>
      </c>
      <c r="F378" s="81">
        <v>0</v>
      </c>
      <c r="G378" s="81">
        <v>0</v>
      </c>
      <c r="H378" s="82">
        <f ca="1">SUMIF(Measure_BB_Table[],Combined_header,Total_Exp._MeasureBB)</f>
        <v>0</v>
      </c>
      <c r="I378" s="82">
        <f ca="1">SUMIF(Measure_BB_Table[],Combined_header,Completed_MeasureBB)</f>
        <v>0</v>
      </c>
      <c r="J378" s="149" t="e">
        <f t="shared" ca="1" si="11"/>
        <v>#DIV/0!</v>
      </c>
    </row>
    <row r="379" spans="1:11" x14ac:dyDescent="0.25">
      <c r="A379" s="77" t="str">
        <f t="shared" si="10"/>
        <v>District Office-Interim Housing-DSA Inspection</v>
      </c>
      <c r="B379" s="78">
        <v>0</v>
      </c>
      <c r="C379" s="79" t="s">
        <v>3</v>
      </c>
      <c r="D379" s="85" t="s">
        <v>238</v>
      </c>
      <c r="E379" s="83" t="s">
        <v>1564</v>
      </c>
      <c r="F379" s="81">
        <v>0</v>
      </c>
      <c r="G379" s="81">
        <v>0</v>
      </c>
      <c r="H379" s="82">
        <f ca="1">SUMIF(Measure_BB_Table[],Combined_header,Total_Exp._MeasureBB)</f>
        <v>0</v>
      </c>
      <c r="I379" s="82">
        <f ca="1">SUMIF(Measure_BB_Table[],Combined_header,Completed_MeasureBB)</f>
        <v>0</v>
      </c>
      <c r="J379" s="149" t="e">
        <f t="shared" ca="1" si="11"/>
        <v>#DIV/0!</v>
      </c>
    </row>
    <row r="380" spans="1:11" x14ac:dyDescent="0.25">
      <c r="A380" s="77" t="str">
        <f t="shared" si="10"/>
        <v>District Office-Interim Housing-DSA Special Inspection</v>
      </c>
      <c r="B380" s="78">
        <v>0</v>
      </c>
      <c r="C380" s="79" t="s">
        <v>3</v>
      </c>
      <c r="D380" s="85" t="s">
        <v>238</v>
      </c>
      <c r="E380" s="85" t="s">
        <v>1572</v>
      </c>
      <c r="F380" s="81">
        <v>0</v>
      </c>
      <c r="G380" s="81">
        <v>0</v>
      </c>
      <c r="H380" s="82">
        <f ca="1">SUMIF(Measure_BB_Table[],Combined_header,Total_Exp._MeasureBB)</f>
        <v>0</v>
      </c>
      <c r="I380" s="82">
        <f ca="1">SUMIF(Measure_BB_Table[],Combined_header,Completed_MeasureBB)</f>
        <v>0</v>
      </c>
      <c r="J380" s="149" t="e">
        <f t="shared" ca="1" si="11"/>
        <v>#DIV/0!</v>
      </c>
    </row>
    <row r="381" spans="1:11" x14ac:dyDescent="0.25">
      <c r="A381" s="77" t="str">
        <f t="shared" si="10"/>
        <v>District Office-Interim Housing-Environ Consultant</v>
      </c>
      <c r="B381" s="78">
        <v>0</v>
      </c>
      <c r="C381" s="79" t="s">
        <v>3</v>
      </c>
      <c r="D381" s="85" t="s">
        <v>238</v>
      </c>
      <c r="E381" s="77" t="s">
        <v>1566</v>
      </c>
      <c r="F381" s="81">
        <v>0</v>
      </c>
      <c r="G381" s="81">
        <v>0</v>
      </c>
      <c r="H381" s="82">
        <f ca="1">SUMIF(Measure_BB_Table[],Combined_header,Total_Exp._MeasureBB)</f>
        <v>0</v>
      </c>
      <c r="I381" s="82">
        <f ca="1">SUMIF(Measure_BB_Table[],Combined_header,Completed_MeasureBB)</f>
        <v>0</v>
      </c>
      <c r="J381" s="149" t="e">
        <f t="shared" ca="1" si="11"/>
        <v>#DIV/0!</v>
      </c>
    </row>
    <row r="382" spans="1:11" x14ac:dyDescent="0.25">
      <c r="A382" s="77" t="str">
        <f t="shared" si="10"/>
        <v>District Office-Interim Housing-FF &amp; E</v>
      </c>
      <c r="B382" s="78">
        <v>0</v>
      </c>
      <c r="C382" s="79" t="s">
        <v>3</v>
      </c>
      <c r="D382" s="85" t="s">
        <v>238</v>
      </c>
      <c r="E382" s="77" t="s">
        <v>1656</v>
      </c>
      <c r="F382" s="86">
        <v>621114.32999999996</v>
      </c>
      <c r="G382" s="81">
        <v>621114.32999999996</v>
      </c>
      <c r="H382" s="82">
        <f ca="1">SUMIF(Measure_BB_Table[],Combined_header,Total_Exp._MeasureBB)</f>
        <v>0</v>
      </c>
      <c r="I382" s="82">
        <f ca="1">SUMIF(Measure_BB_Table[],Combined_header,Completed_MeasureBB)</f>
        <v>0</v>
      </c>
      <c r="J382" s="149" t="e">
        <f t="shared" ca="1" si="11"/>
        <v>#DIV/0!</v>
      </c>
    </row>
    <row r="383" spans="1:11" x14ac:dyDescent="0.25">
      <c r="A383" s="77" t="str">
        <f t="shared" si="10"/>
        <v>District Office-Interim Housing-Legal Services</v>
      </c>
      <c r="B383" s="78">
        <v>0</v>
      </c>
      <c r="C383" s="79" t="s">
        <v>3</v>
      </c>
      <c r="D383" s="85" t="s">
        <v>238</v>
      </c>
      <c r="E383" s="77" t="s">
        <v>1797</v>
      </c>
      <c r="F383" s="81">
        <v>0</v>
      </c>
      <c r="G383" s="81">
        <v>0</v>
      </c>
      <c r="H383" s="82">
        <f ca="1">SUMIF(Measure_BB_Table[],Combined_header,Total_Exp._MeasureBB)</f>
        <v>0</v>
      </c>
      <c r="I383" s="82">
        <f ca="1">SUMIF(Measure_BB_Table[],Combined_header,Completed_MeasureBB)</f>
        <v>0</v>
      </c>
      <c r="J383" s="149" t="e">
        <f t="shared" ca="1" si="11"/>
        <v>#DIV/0!</v>
      </c>
    </row>
    <row r="384" spans="1:11" x14ac:dyDescent="0.25">
      <c r="A384" s="77" t="str">
        <f t="shared" si="10"/>
        <v>District Office-Interim Housing-Modular Buildings</v>
      </c>
      <c r="B384" s="78">
        <v>0</v>
      </c>
      <c r="C384" s="79" t="s">
        <v>3</v>
      </c>
      <c r="D384" s="85" t="s">
        <v>238</v>
      </c>
      <c r="E384" s="85" t="s">
        <v>1573</v>
      </c>
      <c r="F384" s="81">
        <v>0</v>
      </c>
      <c r="G384" s="81">
        <v>0</v>
      </c>
      <c r="H384" s="82">
        <f ca="1">SUMIF(Measure_BB_Table[],Combined_header,Total_Exp._MeasureBB)</f>
        <v>0</v>
      </c>
      <c r="I384" s="82">
        <f ca="1">SUMIF(Measure_BB_Table[],Combined_header,Completed_MeasureBB)</f>
        <v>0</v>
      </c>
      <c r="J384" s="149" t="e">
        <f t="shared" ca="1" si="11"/>
        <v>#DIV/0!</v>
      </c>
    </row>
    <row r="385" spans="1:10" x14ac:dyDescent="0.25">
      <c r="A385" s="77" t="str">
        <f t="shared" si="10"/>
        <v>District Office-Interim Housing-Move Management</v>
      </c>
      <c r="B385" s="78">
        <v>0</v>
      </c>
      <c r="C385" s="79" t="s">
        <v>3</v>
      </c>
      <c r="D385" s="85" t="s">
        <v>238</v>
      </c>
      <c r="E385" s="77" t="s">
        <v>1574</v>
      </c>
      <c r="F385" s="81">
        <v>0</v>
      </c>
      <c r="G385" s="81">
        <v>0</v>
      </c>
      <c r="H385" s="82">
        <f ca="1">SUMIF(Measure_BB_Table[],Combined_header,Total_Exp._MeasureBB)</f>
        <v>0</v>
      </c>
      <c r="I385" s="82">
        <f ca="1">SUMIF(Measure_BB_Table[],Combined_header,Completed_MeasureBB)</f>
        <v>0</v>
      </c>
      <c r="J385" s="149" t="e">
        <f t="shared" ca="1" si="11"/>
        <v>#DIV/0!</v>
      </c>
    </row>
    <row r="386" spans="1:10" x14ac:dyDescent="0.25">
      <c r="A386" s="77" t="str">
        <f t="shared" ref="A386:A449" si="12">CONCATENATE(C386,"-",D386,"-",E386)</f>
        <v>District Office-Interim Housing-Reprographics</v>
      </c>
      <c r="B386" s="78">
        <v>0</v>
      </c>
      <c r="C386" s="79" t="s">
        <v>3</v>
      </c>
      <c r="D386" s="85" t="s">
        <v>238</v>
      </c>
      <c r="E386" s="77" t="s">
        <v>1568</v>
      </c>
      <c r="F386" s="81">
        <v>0</v>
      </c>
      <c r="G386" s="81">
        <v>0</v>
      </c>
      <c r="H386" s="82">
        <f ca="1">SUMIF(Measure_BB_Table[],Combined_header,Total_Exp._MeasureBB)</f>
        <v>0</v>
      </c>
      <c r="I386" s="82">
        <f ca="1">SUMIF(Measure_BB_Table[],Combined_header,Completed_MeasureBB)</f>
        <v>0</v>
      </c>
      <c r="J386" s="149" t="e">
        <f t="shared" ref="J386:J449" ca="1" si="13">Completed_Comparison/Total_Exp._Comparison</f>
        <v>#DIV/0!</v>
      </c>
    </row>
    <row r="387" spans="1:10" x14ac:dyDescent="0.25">
      <c r="A387" s="77" t="str">
        <f t="shared" si="12"/>
        <v>District Office-Interim Housing-Technology</v>
      </c>
      <c r="B387" s="78">
        <v>0</v>
      </c>
      <c r="C387" s="79" t="s">
        <v>3</v>
      </c>
      <c r="D387" s="85" t="s">
        <v>238</v>
      </c>
      <c r="E387" s="77" t="s">
        <v>1562</v>
      </c>
      <c r="F387" s="81">
        <v>0</v>
      </c>
      <c r="G387" s="81">
        <v>0</v>
      </c>
      <c r="H387" s="82">
        <f ca="1">SUMIF(Measure_BB_Table[],Combined_header,Total_Exp._MeasureBB)</f>
        <v>0</v>
      </c>
      <c r="I387" s="82">
        <f ca="1">SUMIF(Measure_BB_Table[],Combined_header,Completed_MeasureBB)</f>
        <v>0</v>
      </c>
      <c r="J387" s="149" t="e">
        <f t="shared" ca="1" si="13"/>
        <v>#DIV/0!</v>
      </c>
    </row>
    <row r="388" spans="1:10" x14ac:dyDescent="0.25">
      <c r="A388" s="77" t="str">
        <f t="shared" si="12"/>
        <v>Fairgrove-21st Century-Advertisement</v>
      </c>
      <c r="B388" s="78">
        <v>4</v>
      </c>
      <c r="C388" s="85" t="s">
        <v>431</v>
      </c>
      <c r="D388" s="80" t="s">
        <v>4</v>
      </c>
      <c r="E388" s="77" t="s">
        <v>1569</v>
      </c>
      <c r="F388" s="81">
        <v>2585.85</v>
      </c>
      <c r="G388" s="81" t="s">
        <v>247</v>
      </c>
      <c r="H388" s="82">
        <f ca="1">SUMIF(Measure_BB_Table[],Combined_header,Total_Exp._MeasureBB)</f>
        <v>0</v>
      </c>
      <c r="I388" s="82">
        <f ca="1">SUMIF(Measure_BB_Table[],Combined_header,Completed_MeasureBB)</f>
        <v>0</v>
      </c>
      <c r="J388" s="149" t="e">
        <f t="shared" ca="1" si="13"/>
        <v>#DIV/0!</v>
      </c>
    </row>
    <row r="389" spans="1:10" x14ac:dyDescent="0.25">
      <c r="A389" s="77" t="str">
        <f t="shared" si="12"/>
        <v>Fairgrove-21st Century-Asbestos oversight/survey/abatement</v>
      </c>
      <c r="B389" s="78">
        <v>4</v>
      </c>
      <c r="C389" s="85" t="s">
        <v>431</v>
      </c>
      <c r="D389" s="80" t="s">
        <v>4</v>
      </c>
      <c r="E389" s="77" t="s">
        <v>1563</v>
      </c>
      <c r="F389" s="81">
        <v>129500</v>
      </c>
      <c r="G389" s="81" t="s">
        <v>247</v>
      </c>
      <c r="H389" s="82">
        <f ca="1">SUMIF(Measure_BB_Table[],Combined_header,Total_Exp._MeasureBB)</f>
        <v>0</v>
      </c>
      <c r="I389" s="82">
        <f ca="1">SUMIF(Measure_BB_Table[],Combined_header,Completed_MeasureBB)</f>
        <v>0</v>
      </c>
      <c r="J389" s="149" t="e">
        <f t="shared" ca="1" si="13"/>
        <v>#DIV/0!</v>
      </c>
    </row>
    <row r="390" spans="1:10" x14ac:dyDescent="0.25">
      <c r="A390" s="77" t="str">
        <f t="shared" si="12"/>
        <v>Fairgrove-21st Century-CM/PM Management</v>
      </c>
      <c r="B390" s="78">
        <v>4</v>
      </c>
      <c r="C390" s="85" t="s">
        <v>431</v>
      </c>
      <c r="D390" s="80" t="s">
        <v>4</v>
      </c>
      <c r="E390" s="77" t="s">
        <v>1565</v>
      </c>
      <c r="F390" s="81">
        <v>412143.23</v>
      </c>
      <c r="G390" s="81" t="s">
        <v>247</v>
      </c>
      <c r="H390" s="82">
        <f ca="1">SUMIF(Measure_BB_Table[],Combined_header,Total_Exp._MeasureBB)</f>
        <v>413204</v>
      </c>
      <c r="I390" s="82">
        <f ca="1">SUMIF(Measure_BB_Table[],Combined_header,Completed_MeasureBB)</f>
        <v>13010</v>
      </c>
      <c r="J390" s="149">
        <f t="shared" ca="1" si="13"/>
        <v>3.1485658415697816E-2</v>
      </c>
    </row>
    <row r="391" spans="1:10" x14ac:dyDescent="0.25">
      <c r="A391" s="77" t="str">
        <f t="shared" si="12"/>
        <v>Fairgrove-21st Century-Construction Contingency</v>
      </c>
      <c r="B391" s="78">
        <v>4</v>
      </c>
      <c r="C391" s="85" t="s">
        <v>431</v>
      </c>
      <c r="D391" s="80" t="s">
        <v>4</v>
      </c>
      <c r="E391" s="83" t="s">
        <v>1796</v>
      </c>
      <c r="F391" s="81">
        <v>402977.3</v>
      </c>
      <c r="G391" s="81" t="s">
        <v>247</v>
      </c>
      <c r="H391" s="82">
        <f ca="1">SUMIF(Measure_BB_Table[],Combined_header,Total_Exp._MeasureBB)</f>
        <v>0</v>
      </c>
      <c r="I391" s="82">
        <f ca="1">SUMIF(Measure_BB_Table[],Combined_header,Completed_MeasureBB)</f>
        <v>0</v>
      </c>
      <c r="J391" s="149" t="e">
        <f t="shared" ca="1" si="13"/>
        <v>#DIV/0!</v>
      </c>
    </row>
    <row r="392" spans="1:10" x14ac:dyDescent="0.25">
      <c r="A392" s="77" t="str">
        <f t="shared" si="12"/>
        <v>Fairgrove-21st Century-Contractor</v>
      </c>
      <c r="B392" s="78">
        <v>4</v>
      </c>
      <c r="C392" s="85" t="s">
        <v>431</v>
      </c>
      <c r="D392" s="80" t="s">
        <v>4</v>
      </c>
      <c r="E392" s="83" t="s">
        <v>318</v>
      </c>
      <c r="F392" s="81">
        <v>4298558.8600000003</v>
      </c>
      <c r="G392" s="81" t="s">
        <v>247</v>
      </c>
      <c r="H392" s="82">
        <f ca="1">SUMIF(Measure_BB_Table[],Combined_header,Total_Exp._MeasureBB)</f>
        <v>0</v>
      </c>
      <c r="I392" s="82">
        <f ca="1">SUMIF(Measure_BB_Table[],Combined_header,Completed_MeasureBB)</f>
        <v>0</v>
      </c>
      <c r="J392" s="149" t="e">
        <f t="shared" ca="1" si="13"/>
        <v>#DIV/0!</v>
      </c>
    </row>
    <row r="393" spans="1:10" x14ac:dyDescent="0.25">
      <c r="A393" s="77" t="str">
        <f t="shared" si="12"/>
        <v>Fairgrove-21st Century-Design</v>
      </c>
      <c r="B393" s="78">
        <v>4</v>
      </c>
      <c r="C393" s="85" t="s">
        <v>431</v>
      </c>
      <c r="D393" s="80" t="s">
        <v>4</v>
      </c>
      <c r="E393" s="83" t="s">
        <v>1571</v>
      </c>
      <c r="F393" s="81">
        <v>493661.3</v>
      </c>
      <c r="G393" s="81" t="s">
        <v>247</v>
      </c>
      <c r="H393" s="82">
        <f ca="1">SUMIF(Measure_BB_Table[],Combined_header,Total_Exp._MeasureBB)</f>
        <v>407500</v>
      </c>
      <c r="I393" s="82">
        <f ca="1">SUMIF(Measure_BB_Table[],Combined_header,Completed_MeasureBB)</f>
        <v>0</v>
      </c>
      <c r="J393" s="149">
        <f t="shared" ca="1" si="13"/>
        <v>0</v>
      </c>
    </row>
    <row r="394" spans="1:10" x14ac:dyDescent="0.25">
      <c r="A394" s="77" t="str">
        <f t="shared" si="12"/>
        <v>Fairgrove-21st Century-DSA Fees</v>
      </c>
      <c r="B394" s="78">
        <v>4</v>
      </c>
      <c r="C394" s="85" t="s">
        <v>431</v>
      </c>
      <c r="D394" s="80" t="s">
        <v>4</v>
      </c>
      <c r="E394" s="83" t="s">
        <v>1655</v>
      </c>
      <c r="F394" s="81">
        <v>82276.88</v>
      </c>
      <c r="G394" s="81" t="s">
        <v>247</v>
      </c>
      <c r="H394" s="82">
        <f ca="1">SUMIF(Measure_BB_Table[],Combined_header,Total_Exp._MeasureBB)</f>
        <v>0</v>
      </c>
      <c r="I394" s="82">
        <f ca="1">SUMIF(Measure_BB_Table[],Combined_header,Completed_MeasureBB)</f>
        <v>0</v>
      </c>
      <c r="J394" s="149" t="e">
        <f t="shared" ca="1" si="13"/>
        <v>#DIV/0!</v>
      </c>
    </row>
    <row r="395" spans="1:10" x14ac:dyDescent="0.25">
      <c r="A395" s="77" t="str">
        <f t="shared" si="12"/>
        <v>Fairgrove-21st Century-DSA Inspection</v>
      </c>
      <c r="B395" s="78">
        <v>4</v>
      </c>
      <c r="C395" s="85" t="s">
        <v>431</v>
      </c>
      <c r="D395" s="80" t="s">
        <v>4</v>
      </c>
      <c r="E395" s="83" t="s">
        <v>1564</v>
      </c>
      <c r="F395" s="81">
        <v>70523.039999999994</v>
      </c>
      <c r="G395" s="81" t="s">
        <v>247</v>
      </c>
      <c r="H395" s="82">
        <f ca="1">SUMIF(Measure_BB_Table[],Combined_header,Total_Exp._MeasureBB)</f>
        <v>0</v>
      </c>
      <c r="I395" s="82">
        <f ca="1">SUMIF(Measure_BB_Table[],Combined_header,Completed_MeasureBB)</f>
        <v>0</v>
      </c>
      <c r="J395" s="149" t="e">
        <f t="shared" ca="1" si="13"/>
        <v>#DIV/0!</v>
      </c>
    </row>
    <row r="396" spans="1:10" x14ac:dyDescent="0.25">
      <c r="A396" s="77" t="str">
        <f t="shared" si="12"/>
        <v>Fairgrove-21st Century-DSA Special Inspection</v>
      </c>
      <c r="B396" s="78">
        <v>4</v>
      </c>
      <c r="C396" s="85" t="s">
        <v>431</v>
      </c>
      <c r="D396" s="80" t="s">
        <v>4</v>
      </c>
      <c r="E396" s="83" t="s">
        <v>1572</v>
      </c>
      <c r="F396" s="81">
        <v>35261.519999999997</v>
      </c>
      <c r="G396" s="81" t="s">
        <v>247</v>
      </c>
      <c r="H396" s="82">
        <f ca="1">SUMIF(Measure_BB_Table[],Combined_header,Total_Exp._MeasureBB)</f>
        <v>0</v>
      </c>
      <c r="I396" s="82">
        <f ca="1">SUMIF(Measure_BB_Table[],Combined_header,Completed_MeasureBB)</f>
        <v>0</v>
      </c>
      <c r="J396" s="149" t="e">
        <f t="shared" ca="1" si="13"/>
        <v>#DIV/0!</v>
      </c>
    </row>
    <row r="397" spans="1:10" x14ac:dyDescent="0.25">
      <c r="A397" s="77" t="str">
        <f t="shared" si="12"/>
        <v>Fairgrove-21st Century-Environ Consultant</v>
      </c>
      <c r="B397" s="78">
        <v>4</v>
      </c>
      <c r="C397" s="85" t="s">
        <v>431</v>
      </c>
      <c r="D397" s="80" t="s">
        <v>4</v>
      </c>
      <c r="E397" s="77" t="s">
        <v>1566</v>
      </c>
      <c r="F397" s="81">
        <v>20686.759999999998</v>
      </c>
      <c r="G397" s="81" t="s">
        <v>247</v>
      </c>
      <c r="H397" s="82">
        <f ca="1">SUMIF(Measure_BB_Table[],Combined_header,Total_Exp._MeasureBB)</f>
        <v>2700</v>
      </c>
      <c r="I397" s="82">
        <f ca="1">SUMIF(Measure_BB_Table[],Combined_header,Completed_MeasureBB)</f>
        <v>2700</v>
      </c>
      <c r="J397" s="149">
        <f t="shared" ca="1" si="13"/>
        <v>1</v>
      </c>
    </row>
    <row r="398" spans="1:10" x14ac:dyDescent="0.25">
      <c r="A398" s="77" t="str">
        <f t="shared" si="12"/>
        <v>Fairgrove-21st Century-FF &amp; E</v>
      </c>
      <c r="B398" s="78">
        <v>4</v>
      </c>
      <c r="C398" s="85" t="s">
        <v>431</v>
      </c>
      <c r="D398" s="80" t="s">
        <v>4</v>
      </c>
      <c r="E398" s="77" t="s">
        <v>1656</v>
      </c>
      <c r="F398" s="81">
        <v>740000</v>
      </c>
      <c r="G398" s="81">
        <v>0</v>
      </c>
      <c r="H398" s="82">
        <f ca="1">SUMIF(Measure_BB_Table[],Combined_header,Total_Exp._MeasureBB)</f>
        <v>41441.21</v>
      </c>
      <c r="I398" s="82">
        <f ca="1">SUMIF(Measure_BB_Table[],Combined_header,Completed_MeasureBB)</f>
        <v>41441.21</v>
      </c>
      <c r="J398" s="149">
        <f t="shared" ca="1" si="13"/>
        <v>1</v>
      </c>
    </row>
    <row r="399" spans="1:10" x14ac:dyDescent="0.25">
      <c r="A399" s="77" t="str">
        <f t="shared" si="12"/>
        <v>Fairgrove-21st Century-Legal Services</v>
      </c>
      <c r="B399" s="78">
        <v>4</v>
      </c>
      <c r="C399" s="85" t="s">
        <v>431</v>
      </c>
      <c r="D399" s="80" t="s">
        <v>4</v>
      </c>
      <c r="E399" s="77" t="s">
        <v>1797</v>
      </c>
      <c r="F399" s="81">
        <v>0</v>
      </c>
      <c r="G399" s="81">
        <v>0</v>
      </c>
      <c r="H399" s="82">
        <f ca="1">SUMIF(Measure_BB_Table[],Combined_header,Total_Exp._MeasureBB)</f>
        <v>0</v>
      </c>
      <c r="I399" s="82">
        <f ca="1">SUMIF(Measure_BB_Table[],Combined_header,Completed_MeasureBB)</f>
        <v>0</v>
      </c>
      <c r="J399" s="149" t="e">
        <f t="shared" ca="1" si="13"/>
        <v>#DIV/0!</v>
      </c>
    </row>
    <row r="400" spans="1:10" x14ac:dyDescent="0.25">
      <c r="A400" s="77" t="str">
        <f t="shared" si="12"/>
        <v>Fairgrove-21st Century-Move classroom</v>
      </c>
      <c r="B400" s="78">
        <v>4</v>
      </c>
      <c r="C400" s="85" t="s">
        <v>431</v>
      </c>
      <c r="D400" s="80" t="s">
        <v>4</v>
      </c>
      <c r="E400" s="77" t="s">
        <v>1570</v>
      </c>
      <c r="F400" s="81">
        <v>0</v>
      </c>
      <c r="G400" s="81">
        <v>0</v>
      </c>
      <c r="H400" s="82">
        <f ca="1">SUMIF(Measure_BB_Table[],Combined_header,Total_Exp._MeasureBB)</f>
        <v>0</v>
      </c>
      <c r="I400" s="82">
        <f ca="1">SUMIF(Measure_BB_Table[],Combined_header,Completed_MeasureBB)</f>
        <v>0</v>
      </c>
      <c r="J400" s="149" t="e">
        <f t="shared" ca="1" si="13"/>
        <v>#DIV/0!</v>
      </c>
    </row>
    <row r="401" spans="1:10" x14ac:dyDescent="0.25">
      <c r="A401" s="77" t="str">
        <f t="shared" si="12"/>
        <v>Fairgrove-21st Century-Move Management</v>
      </c>
      <c r="B401" s="78">
        <v>4</v>
      </c>
      <c r="C401" s="85" t="s">
        <v>431</v>
      </c>
      <c r="D401" s="80" t="s">
        <v>4</v>
      </c>
      <c r="E401" s="77" t="s">
        <v>1574</v>
      </c>
      <c r="F401" s="81">
        <v>18806.14</v>
      </c>
      <c r="G401" s="81" t="s">
        <v>247</v>
      </c>
      <c r="H401" s="82">
        <f ca="1">SUMIF(Measure_BB_Table[],Combined_header,Total_Exp._MeasureBB)</f>
        <v>0</v>
      </c>
      <c r="I401" s="82">
        <f ca="1">SUMIF(Measure_BB_Table[],Combined_header,Completed_MeasureBB)</f>
        <v>0</v>
      </c>
      <c r="J401" s="149" t="e">
        <f t="shared" ca="1" si="13"/>
        <v>#DIV/0!</v>
      </c>
    </row>
    <row r="402" spans="1:10" x14ac:dyDescent="0.25">
      <c r="A402" s="77" t="str">
        <f t="shared" si="12"/>
        <v>Fairgrove-21st Century-Reprographics</v>
      </c>
      <c r="B402" s="78">
        <v>4</v>
      </c>
      <c r="C402" s="85" t="s">
        <v>431</v>
      </c>
      <c r="D402" s="80" t="s">
        <v>4</v>
      </c>
      <c r="E402" s="77" t="s">
        <v>1568</v>
      </c>
      <c r="F402" s="81">
        <v>2585.85</v>
      </c>
      <c r="G402" s="81" t="s">
        <v>247</v>
      </c>
      <c r="H402" s="82">
        <f ca="1">SUMIF(Measure_BB_Table[],Combined_header,Total_Exp._MeasureBB)</f>
        <v>0</v>
      </c>
      <c r="I402" s="82">
        <f ca="1">SUMIF(Measure_BB_Table[],Combined_header,Completed_MeasureBB)</f>
        <v>0</v>
      </c>
      <c r="J402" s="149" t="e">
        <f t="shared" ca="1" si="13"/>
        <v>#DIV/0!</v>
      </c>
    </row>
    <row r="403" spans="1:10" x14ac:dyDescent="0.25">
      <c r="A403" s="77" t="str">
        <f t="shared" si="12"/>
        <v>Fairgrove-21st Century-Technology</v>
      </c>
      <c r="B403" s="78">
        <v>4</v>
      </c>
      <c r="C403" s="85" t="s">
        <v>431</v>
      </c>
      <c r="D403" s="80" t="s">
        <v>4</v>
      </c>
      <c r="E403" s="77" t="s">
        <v>1562</v>
      </c>
      <c r="F403" s="81">
        <v>740000</v>
      </c>
      <c r="G403" s="81">
        <v>0</v>
      </c>
      <c r="H403" s="82">
        <f ca="1">SUMIF(Measure_BB_Table[],Combined_header,Total_Exp._MeasureBB)</f>
        <v>449375.25</v>
      </c>
      <c r="I403" s="82">
        <f ca="1">SUMIF(Measure_BB_Table[],Combined_header,Completed_MeasureBB)</f>
        <v>449375.25</v>
      </c>
      <c r="J403" s="149">
        <f t="shared" ca="1" si="13"/>
        <v>1</v>
      </c>
    </row>
    <row r="404" spans="1:10" x14ac:dyDescent="0.25">
      <c r="A404" s="77" t="str">
        <f t="shared" si="12"/>
        <v>Fairgrove-Ceiling replacement-CM/PM Management</v>
      </c>
      <c r="B404" s="78">
        <v>4</v>
      </c>
      <c r="C404" s="85" t="s">
        <v>431</v>
      </c>
      <c r="D404" s="79" t="s">
        <v>441</v>
      </c>
      <c r="E404" s="77" t="s">
        <v>1565</v>
      </c>
      <c r="F404" s="81">
        <v>0</v>
      </c>
      <c r="G404" s="81">
        <v>0</v>
      </c>
      <c r="H404" s="82">
        <f ca="1">SUMIF(Measure_BB_Table[],Combined_header,Total_Exp._MeasureBB)</f>
        <v>0</v>
      </c>
      <c r="I404" s="82">
        <f ca="1">SUMIF(Measure_BB_Table[],Combined_header,Completed_MeasureBB)</f>
        <v>0</v>
      </c>
      <c r="J404" s="149" t="e">
        <f t="shared" ca="1" si="13"/>
        <v>#DIV/0!</v>
      </c>
    </row>
    <row r="405" spans="1:10" x14ac:dyDescent="0.25">
      <c r="A405" s="77" t="str">
        <f t="shared" si="12"/>
        <v>Fairgrove-Ceiling replacement-Contractor</v>
      </c>
      <c r="B405" s="78">
        <v>4</v>
      </c>
      <c r="C405" s="85" t="s">
        <v>431</v>
      </c>
      <c r="D405" s="79" t="s">
        <v>441</v>
      </c>
      <c r="E405" s="77" t="s">
        <v>318</v>
      </c>
      <c r="F405" s="81">
        <v>0</v>
      </c>
      <c r="G405" s="81">
        <v>0</v>
      </c>
      <c r="H405" s="82">
        <f ca="1">SUMIF(Measure_BB_Table[],Combined_header,Total_Exp._MeasureBB)</f>
        <v>0</v>
      </c>
      <c r="I405" s="82">
        <f ca="1">SUMIF(Measure_BB_Table[],Combined_header,Completed_MeasureBB)</f>
        <v>0</v>
      </c>
      <c r="J405" s="149" t="e">
        <f t="shared" ca="1" si="13"/>
        <v>#DIV/0!</v>
      </c>
    </row>
    <row r="406" spans="1:10" x14ac:dyDescent="0.25">
      <c r="A406" s="77" t="str">
        <f t="shared" si="12"/>
        <v>Fairgrove-Drinking fountain replacement-Advertisement</v>
      </c>
      <c r="B406" s="78">
        <v>4</v>
      </c>
      <c r="C406" s="85" t="s">
        <v>431</v>
      </c>
      <c r="D406" s="80" t="s">
        <v>1043</v>
      </c>
      <c r="E406" s="77" t="s">
        <v>1569</v>
      </c>
      <c r="F406" s="81">
        <v>0</v>
      </c>
      <c r="G406" s="81">
        <v>0</v>
      </c>
      <c r="H406" s="82">
        <f ca="1">SUMIF(Measure_BB_Table[],Combined_header,Total_Exp._MeasureBB)</f>
        <v>0</v>
      </c>
      <c r="I406" s="82">
        <f ca="1">SUMIF(Measure_BB_Table[],Combined_header,Completed_MeasureBB)</f>
        <v>0</v>
      </c>
      <c r="J406" s="149" t="e">
        <f t="shared" ca="1" si="13"/>
        <v>#DIV/0!</v>
      </c>
    </row>
    <row r="407" spans="1:10" x14ac:dyDescent="0.25">
      <c r="A407" s="77" t="str">
        <f t="shared" si="12"/>
        <v>Fairgrove-Drinking fountain replacement-Contractor</v>
      </c>
      <c r="B407" s="78">
        <v>4</v>
      </c>
      <c r="C407" s="85" t="s">
        <v>431</v>
      </c>
      <c r="D407" s="80" t="s">
        <v>1043</v>
      </c>
      <c r="E407" s="77" t="s">
        <v>318</v>
      </c>
      <c r="F407" s="81">
        <v>30000</v>
      </c>
      <c r="G407" s="81">
        <v>0</v>
      </c>
      <c r="H407" s="82">
        <f ca="1">SUMIF(Measure_BB_Table[],Combined_header,Total_Exp._MeasureBB)</f>
        <v>0</v>
      </c>
      <c r="I407" s="82">
        <f ca="1">SUMIF(Measure_BB_Table[],Combined_header,Completed_MeasureBB)</f>
        <v>0</v>
      </c>
      <c r="J407" s="149" t="e">
        <f t="shared" ca="1" si="13"/>
        <v>#DIV/0!</v>
      </c>
    </row>
    <row r="408" spans="1:10" x14ac:dyDescent="0.25">
      <c r="A408" s="77" t="str">
        <f t="shared" si="12"/>
        <v>Fairgrove-Drinking fountain replacement-Design</v>
      </c>
      <c r="B408" s="78">
        <v>4</v>
      </c>
      <c r="C408" s="85" t="s">
        <v>431</v>
      </c>
      <c r="D408" s="80" t="s">
        <v>1043</v>
      </c>
      <c r="E408" s="77" t="s">
        <v>1571</v>
      </c>
      <c r="F408" s="81">
        <v>0</v>
      </c>
      <c r="G408" s="81">
        <v>0</v>
      </c>
      <c r="H408" s="82">
        <f ca="1">SUMIF(Measure_BB_Table[],Combined_header,Total_Exp._MeasureBB)</f>
        <v>0</v>
      </c>
      <c r="I408" s="82">
        <f ca="1">SUMIF(Measure_BB_Table[],Combined_header,Completed_MeasureBB)</f>
        <v>0</v>
      </c>
      <c r="J408" s="149" t="e">
        <f t="shared" ca="1" si="13"/>
        <v>#DIV/0!</v>
      </c>
    </row>
    <row r="409" spans="1:10" x14ac:dyDescent="0.25">
      <c r="A409" s="77" t="str">
        <f t="shared" si="12"/>
        <v>Fairgrove-Drinking fountain replacement-DSA Fees</v>
      </c>
      <c r="B409" s="78">
        <v>4</v>
      </c>
      <c r="C409" s="85" t="s">
        <v>431</v>
      </c>
      <c r="D409" s="80" t="s">
        <v>1043</v>
      </c>
      <c r="E409" s="77" t="s">
        <v>1655</v>
      </c>
      <c r="F409" s="81">
        <v>0</v>
      </c>
      <c r="G409" s="81">
        <v>0</v>
      </c>
      <c r="H409" s="82">
        <f ca="1">SUMIF(Measure_BB_Table[],Combined_header,Total_Exp._MeasureBB)</f>
        <v>0</v>
      </c>
      <c r="I409" s="82">
        <f ca="1">SUMIF(Measure_BB_Table[],Combined_header,Completed_MeasureBB)</f>
        <v>0</v>
      </c>
      <c r="J409" s="149" t="e">
        <f t="shared" ca="1" si="13"/>
        <v>#DIV/0!</v>
      </c>
    </row>
    <row r="410" spans="1:10" x14ac:dyDescent="0.25">
      <c r="A410" s="77" t="str">
        <f t="shared" si="12"/>
        <v>Fairgrove-Drinking fountain replacement-DSA Inspection</v>
      </c>
      <c r="B410" s="78">
        <v>4</v>
      </c>
      <c r="C410" s="85" t="s">
        <v>431</v>
      </c>
      <c r="D410" s="80" t="s">
        <v>1043</v>
      </c>
      <c r="E410" s="77" t="s">
        <v>1564</v>
      </c>
      <c r="F410" s="81">
        <v>1200</v>
      </c>
      <c r="G410" s="81" t="s">
        <v>2495</v>
      </c>
      <c r="H410" s="82">
        <f ca="1">SUMIF(Measure_BB_Table[],Combined_header,Total_Exp._MeasureBB)</f>
        <v>1200</v>
      </c>
      <c r="I410" s="82">
        <f ca="1">SUMIF(Measure_BB_Table[],Combined_header,Completed_MeasureBB)</f>
        <v>0</v>
      </c>
      <c r="J410" s="149">
        <f t="shared" ca="1" si="13"/>
        <v>0</v>
      </c>
    </row>
    <row r="411" spans="1:10" x14ac:dyDescent="0.25">
      <c r="A411" s="77" t="str">
        <f t="shared" si="12"/>
        <v>Fairgrove-Drinking fountain replacement-DSA Special Inspection</v>
      </c>
      <c r="B411" s="78">
        <v>4</v>
      </c>
      <c r="C411" s="85" t="s">
        <v>431</v>
      </c>
      <c r="D411" s="80" t="s">
        <v>1043</v>
      </c>
      <c r="E411" s="83" t="s">
        <v>1572</v>
      </c>
      <c r="F411" s="81">
        <v>0</v>
      </c>
      <c r="G411" s="81">
        <v>0</v>
      </c>
      <c r="H411" s="82">
        <f ca="1">SUMIF(Measure_BB_Table[],Combined_header,Total_Exp._MeasureBB)</f>
        <v>0</v>
      </c>
      <c r="I411" s="82">
        <f ca="1">SUMIF(Measure_BB_Table[],Combined_header,Completed_MeasureBB)</f>
        <v>0</v>
      </c>
      <c r="J411" s="149" t="e">
        <f t="shared" ca="1" si="13"/>
        <v>#DIV/0!</v>
      </c>
    </row>
    <row r="412" spans="1:10" x14ac:dyDescent="0.25">
      <c r="A412" s="77" t="str">
        <f t="shared" si="12"/>
        <v>Fairgrove-Drinking fountain replacement-Environ Consultant</v>
      </c>
      <c r="B412" s="78">
        <v>4</v>
      </c>
      <c r="C412" s="85" t="s">
        <v>431</v>
      </c>
      <c r="D412" s="80" t="s">
        <v>1043</v>
      </c>
      <c r="E412" s="77" t="s">
        <v>1566</v>
      </c>
      <c r="F412" s="81">
        <v>0</v>
      </c>
      <c r="G412" s="81">
        <v>0</v>
      </c>
      <c r="H412" s="82">
        <f ca="1">SUMIF(Measure_BB_Table[],Combined_header,Total_Exp._MeasureBB)</f>
        <v>0</v>
      </c>
      <c r="I412" s="82">
        <f ca="1">SUMIF(Measure_BB_Table[],Combined_header,Completed_MeasureBB)</f>
        <v>0</v>
      </c>
      <c r="J412" s="149" t="e">
        <f t="shared" ca="1" si="13"/>
        <v>#DIV/0!</v>
      </c>
    </row>
    <row r="413" spans="1:10" x14ac:dyDescent="0.25">
      <c r="A413" s="77" t="str">
        <f t="shared" si="12"/>
        <v>Fairgrove-Drinking fountain replacement-Reprographics</v>
      </c>
      <c r="B413" s="78">
        <v>4</v>
      </c>
      <c r="C413" s="85" t="s">
        <v>431</v>
      </c>
      <c r="D413" s="80" t="s">
        <v>1043</v>
      </c>
      <c r="E413" s="77" t="s">
        <v>1568</v>
      </c>
      <c r="F413" s="81">
        <v>0</v>
      </c>
      <c r="G413" s="81">
        <v>0</v>
      </c>
      <c r="H413" s="82">
        <f ca="1">SUMIF(Measure_BB_Table[],Combined_header,Total_Exp._MeasureBB)</f>
        <v>0</v>
      </c>
      <c r="I413" s="82">
        <f ca="1">SUMIF(Measure_BB_Table[],Combined_header,Completed_MeasureBB)</f>
        <v>0</v>
      </c>
      <c r="J413" s="149" t="e">
        <f t="shared" ca="1" si="13"/>
        <v>#DIV/0!</v>
      </c>
    </row>
    <row r="414" spans="1:10" x14ac:dyDescent="0.25">
      <c r="A414" s="77" t="str">
        <f t="shared" si="12"/>
        <v>Fairgrove-Fire Alarm-Advertisement</v>
      </c>
      <c r="B414" s="78">
        <v>4</v>
      </c>
      <c r="C414" s="85" t="s">
        <v>431</v>
      </c>
      <c r="D414" s="80" t="s">
        <v>316</v>
      </c>
      <c r="E414" s="77" t="s">
        <v>1569</v>
      </c>
      <c r="F414" s="81">
        <v>400</v>
      </c>
      <c r="G414" s="81" t="s">
        <v>247</v>
      </c>
      <c r="H414" s="82">
        <f ca="1">SUMIF(Measure_BB_Table[],Combined_header,Total_Exp._MeasureBB)</f>
        <v>0</v>
      </c>
      <c r="I414" s="82">
        <f ca="1">SUMIF(Measure_BB_Table[],Combined_header,Completed_MeasureBB)</f>
        <v>0</v>
      </c>
      <c r="J414" s="149" t="e">
        <f t="shared" ca="1" si="13"/>
        <v>#DIV/0!</v>
      </c>
    </row>
    <row r="415" spans="1:10" x14ac:dyDescent="0.25">
      <c r="A415" s="77" t="str">
        <f t="shared" si="12"/>
        <v>Fairgrove-Fire Alarm-Contractor</v>
      </c>
      <c r="B415" s="78">
        <v>4</v>
      </c>
      <c r="C415" s="85" t="s">
        <v>431</v>
      </c>
      <c r="D415" s="80" t="s">
        <v>316</v>
      </c>
      <c r="E415" s="77" t="s">
        <v>318</v>
      </c>
      <c r="F415" s="81">
        <v>555000</v>
      </c>
      <c r="G415" s="81">
        <v>378735.79</v>
      </c>
      <c r="H415" s="82">
        <f ca="1">SUMIF(Measure_BB_Table[],Combined_header,Total_Exp._MeasureBB)</f>
        <v>378735.79</v>
      </c>
      <c r="I415" s="82">
        <f ca="1">SUMIF(Measure_BB_Table[],Combined_header,Completed_MeasureBB)</f>
        <v>375687.03</v>
      </c>
      <c r="J415" s="149">
        <f t="shared" ca="1" si="13"/>
        <v>0.99195016663199442</v>
      </c>
    </row>
    <row r="416" spans="1:10" x14ac:dyDescent="0.25">
      <c r="A416" s="77" t="str">
        <f t="shared" si="12"/>
        <v>Fairgrove-Fire Alarm-Design</v>
      </c>
      <c r="B416" s="78">
        <v>4</v>
      </c>
      <c r="C416" s="85" t="s">
        <v>431</v>
      </c>
      <c r="D416" s="80" t="s">
        <v>316</v>
      </c>
      <c r="E416" s="77" t="s">
        <v>1571</v>
      </c>
      <c r="F416" s="81">
        <v>12125</v>
      </c>
      <c r="G416" s="81" t="s">
        <v>2495</v>
      </c>
      <c r="H416" s="82">
        <f ca="1">SUMIF(Measure_BB_Table[],Combined_header,Total_Exp._MeasureBB)</f>
        <v>12125</v>
      </c>
      <c r="I416" s="82">
        <f ca="1">SUMIF(Measure_BB_Table[],Combined_header,Completed_MeasureBB)</f>
        <v>11155</v>
      </c>
      <c r="J416" s="149">
        <f t="shared" ca="1" si="13"/>
        <v>0.92</v>
      </c>
    </row>
    <row r="417" spans="1:10" x14ac:dyDescent="0.25">
      <c r="A417" s="77" t="str">
        <f t="shared" si="12"/>
        <v>Fairgrove-Fire Alarm-DSA Fees</v>
      </c>
      <c r="B417" s="78">
        <v>4</v>
      </c>
      <c r="C417" s="85" t="s">
        <v>431</v>
      </c>
      <c r="D417" s="80" t="s">
        <v>316</v>
      </c>
      <c r="E417" s="77" t="s">
        <v>1655</v>
      </c>
      <c r="F417" s="81">
        <v>1230</v>
      </c>
      <c r="G417" s="81" t="s">
        <v>2495</v>
      </c>
      <c r="H417" s="82">
        <f ca="1">SUMIF(Measure_BB_Table[],Combined_header,Total_Exp._MeasureBB)</f>
        <v>1230</v>
      </c>
      <c r="I417" s="82">
        <f ca="1">SUMIF(Measure_BB_Table[],Combined_header,Completed_MeasureBB)</f>
        <v>1230</v>
      </c>
      <c r="J417" s="149">
        <f t="shared" ca="1" si="13"/>
        <v>1</v>
      </c>
    </row>
    <row r="418" spans="1:10" x14ac:dyDescent="0.25">
      <c r="A418" s="77" t="str">
        <f t="shared" si="12"/>
        <v>Fairgrove-Fire Alarm-DSA Inspection</v>
      </c>
      <c r="B418" s="78">
        <v>4</v>
      </c>
      <c r="C418" s="85" t="s">
        <v>431</v>
      </c>
      <c r="D418" s="80" t="s">
        <v>316</v>
      </c>
      <c r="E418" s="77" t="s">
        <v>1564</v>
      </c>
      <c r="F418" s="81">
        <v>14350</v>
      </c>
      <c r="G418" s="81" t="s">
        <v>2495</v>
      </c>
      <c r="H418" s="82">
        <f ca="1">SUMIF(Measure_BB_Table[],Combined_header,Total_Exp._MeasureBB)</f>
        <v>14350</v>
      </c>
      <c r="I418" s="82">
        <f ca="1">SUMIF(Measure_BB_Table[],Combined_header,Completed_MeasureBB)</f>
        <v>14350</v>
      </c>
      <c r="J418" s="149">
        <f t="shared" ca="1" si="13"/>
        <v>1</v>
      </c>
    </row>
    <row r="419" spans="1:10" x14ac:dyDescent="0.25">
      <c r="A419" s="77" t="str">
        <f t="shared" si="12"/>
        <v>Fairgrove-Fire Alarm-Environ Consultant</v>
      </c>
      <c r="B419" s="78">
        <v>4</v>
      </c>
      <c r="C419" s="85" t="s">
        <v>431</v>
      </c>
      <c r="D419" s="80" t="s">
        <v>316</v>
      </c>
      <c r="E419" s="84" t="s">
        <v>1566</v>
      </c>
      <c r="F419" s="81">
        <v>0</v>
      </c>
      <c r="G419" s="81">
        <v>0</v>
      </c>
      <c r="H419" s="82">
        <f ca="1">SUMIF(Measure_BB_Table[],Combined_header,Total_Exp._MeasureBB)</f>
        <v>0</v>
      </c>
      <c r="I419" s="82">
        <f ca="1">SUMIF(Measure_BB_Table[],Combined_header,Completed_MeasureBB)</f>
        <v>0</v>
      </c>
      <c r="J419" s="149" t="e">
        <f t="shared" ca="1" si="13"/>
        <v>#DIV/0!</v>
      </c>
    </row>
    <row r="420" spans="1:10" x14ac:dyDescent="0.25">
      <c r="A420" s="77" t="str">
        <f t="shared" si="12"/>
        <v>Fairgrove-Fire Alarm-Reprographics</v>
      </c>
      <c r="B420" s="78">
        <v>4</v>
      </c>
      <c r="C420" s="85" t="s">
        <v>431</v>
      </c>
      <c r="D420" s="80" t="s">
        <v>316</v>
      </c>
      <c r="E420" s="77" t="s">
        <v>1568</v>
      </c>
      <c r="F420" s="81">
        <v>0</v>
      </c>
      <c r="G420" s="81">
        <v>0</v>
      </c>
      <c r="H420" s="82">
        <f ca="1">SUMIF(Measure_BB_Table[],Combined_header,Total_Exp._MeasureBB)</f>
        <v>0</v>
      </c>
      <c r="I420" s="82">
        <f ca="1">SUMIF(Measure_BB_Table[],Combined_header,Completed_MeasureBB)</f>
        <v>0</v>
      </c>
      <c r="J420" s="149" t="e">
        <f t="shared" ca="1" si="13"/>
        <v>#DIV/0!</v>
      </c>
    </row>
    <row r="421" spans="1:10" x14ac:dyDescent="0.25">
      <c r="A421" s="77" t="str">
        <f t="shared" si="12"/>
        <v>Fairgrove-Interim Housing-Advertisement</v>
      </c>
      <c r="B421" s="78">
        <v>4</v>
      </c>
      <c r="C421" s="85" t="s">
        <v>431</v>
      </c>
      <c r="D421" s="85" t="s">
        <v>238</v>
      </c>
      <c r="E421" s="77" t="s">
        <v>1569</v>
      </c>
      <c r="F421" s="81">
        <v>0</v>
      </c>
      <c r="G421" s="81">
        <v>0</v>
      </c>
      <c r="H421" s="82">
        <f ca="1">SUMIF(Measure_BB_Table[],Combined_header,Total_Exp._MeasureBB)</f>
        <v>0</v>
      </c>
      <c r="I421" s="82">
        <f ca="1">SUMIF(Measure_BB_Table[],Combined_header,Completed_MeasureBB)</f>
        <v>0</v>
      </c>
      <c r="J421" s="149" t="e">
        <f t="shared" ca="1" si="13"/>
        <v>#DIV/0!</v>
      </c>
    </row>
    <row r="422" spans="1:10" x14ac:dyDescent="0.25">
      <c r="A422" s="77" t="str">
        <f t="shared" si="12"/>
        <v>Fairgrove-Interim Housing-Alarm</v>
      </c>
      <c r="B422" s="78">
        <v>4</v>
      </c>
      <c r="C422" s="85" t="s">
        <v>431</v>
      </c>
      <c r="D422" s="85" t="s">
        <v>238</v>
      </c>
      <c r="E422" s="83" t="s">
        <v>1575</v>
      </c>
      <c r="F422" s="81">
        <v>0</v>
      </c>
      <c r="G422" s="81">
        <v>0</v>
      </c>
      <c r="H422" s="82">
        <f ca="1">SUMIF(Measure_BB_Table[],Combined_header,Total_Exp._MeasureBB)</f>
        <v>0</v>
      </c>
      <c r="I422" s="82">
        <f ca="1">SUMIF(Measure_BB_Table[],Combined_header,Completed_MeasureBB)</f>
        <v>0</v>
      </c>
      <c r="J422" s="149" t="e">
        <f t="shared" ca="1" si="13"/>
        <v>#DIV/0!</v>
      </c>
    </row>
    <row r="423" spans="1:10" x14ac:dyDescent="0.25">
      <c r="A423" s="77" t="str">
        <f t="shared" si="12"/>
        <v>Fairgrove-Interim Housing-CM/PM Management</v>
      </c>
      <c r="B423" s="78">
        <v>4</v>
      </c>
      <c r="C423" s="85" t="s">
        <v>431</v>
      </c>
      <c r="D423" s="85" t="s">
        <v>238</v>
      </c>
      <c r="E423" s="77" t="s">
        <v>1565</v>
      </c>
      <c r="F423" s="81">
        <v>37150</v>
      </c>
      <c r="G423" s="81" t="s">
        <v>247</v>
      </c>
      <c r="H423" s="82">
        <f ca="1">SUMIF(Measure_BB_Table[],Combined_header,Total_Exp._MeasureBB)</f>
        <v>0</v>
      </c>
      <c r="I423" s="82">
        <f ca="1">SUMIF(Measure_BB_Table[],Combined_header,Completed_MeasureBB)</f>
        <v>0</v>
      </c>
      <c r="J423" s="149" t="e">
        <f t="shared" ca="1" si="13"/>
        <v>#DIV/0!</v>
      </c>
    </row>
    <row r="424" spans="1:10" x14ac:dyDescent="0.25">
      <c r="A424" s="77" t="str">
        <f t="shared" si="12"/>
        <v>Fairgrove-Interim Housing-Construction Contingency</v>
      </c>
      <c r="B424" s="78">
        <v>4</v>
      </c>
      <c r="C424" s="85" t="s">
        <v>431</v>
      </c>
      <c r="D424" s="85" t="s">
        <v>238</v>
      </c>
      <c r="E424" s="83" t="s">
        <v>1796</v>
      </c>
      <c r="F424" s="81">
        <v>55000</v>
      </c>
      <c r="G424" s="81" t="s">
        <v>247</v>
      </c>
      <c r="H424" s="82">
        <f ca="1">SUMIF(Measure_BB_Table[],Combined_header,Total_Exp._MeasureBB)</f>
        <v>0</v>
      </c>
      <c r="I424" s="82">
        <f ca="1">SUMIF(Measure_BB_Table[],Combined_header,Completed_MeasureBB)</f>
        <v>0</v>
      </c>
      <c r="J424" s="149" t="e">
        <f t="shared" ca="1" si="13"/>
        <v>#DIV/0!</v>
      </c>
    </row>
    <row r="425" spans="1:10" x14ac:dyDescent="0.25">
      <c r="A425" s="77" t="str">
        <f t="shared" si="12"/>
        <v>Fairgrove-Interim Housing-Contractor</v>
      </c>
      <c r="B425" s="78">
        <v>4</v>
      </c>
      <c r="C425" s="85" t="s">
        <v>431</v>
      </c>
      <c r="D425" s="85" t="s">
        <v>238</v>
      </c>
      <c r="E425" s="83" t="s">
        <v>318</v>
      </c>
      <c r="F425" s="81">
        <v>550000</v>
      </c>
      <c r="G425" s="81" t="s">
        <v>247</v>
      </c>
      <c r="H425" s="82">
        <f ca="1">SUMIF(Measure_BB_Table[],Combined_header,Total_Exp._MeasureBB)</f>
        <v>0</v>
      </c>
      <c r="I425" s="82">
        <f ca="1">SUMIF(Measure_BB_Table[],Combined_header,Completed_MeasureBB)</f>
        <v>0</v>
      </c>
      <c r="J425" s="149" t="e">
        <f t="shared" ca="1" si="13"/>
        <v>#DIV/0!</v>
      </c>
    </row>
    <row r="426" spans="1:10" x14ac:dyDescent="0.25">
      <c r="A426" s="77" t="str">
        <f t="shared" si="12"/>
        <v>Fairgrove-Interim Housing-Design</v>
      </c>
      <c r="B426" s="78">
        <v>4</v>
      </c>
      <c r="C426" s="85" t="s">
        <v>431</v>
      </c>
      <c r="D426" s="85" t="s">
        <v>238</v>
      </c>
      <c r="E426" s="79" t="s">
        <v>1571</v>
      </c>
      <c r="F426" s="81">
        <v>80000</v>
      </c>
      <c r="G426" s="81" t="s">
        <v>247</v>
      </c>
      <c r="H426" s="82">
        <f ca="1">SUMIF(Measure_BB_Table[],Combined_header,Total_Exp._MeasureBB)</f>
        <v>95400</v>
      </c>
      <c r="I426" s="82">
        <f ca="1">SUMIF(Measure_BB_Table[],Combined_header,Completed_MeasureBB)</f>
        <v>0</v>
      </c>
      <c r="J426" s="149">
        <f t="shared" ca="1" si="13"/>
        <v>0</v>
      </c>
    </row>
    <row r="427" spans="1:10" x14ac:dyDescent="0.25">
      <c r="A427" s="77" t="str">
        <f t="shared" si="12"/>
        <v>Fairgrove-Interim Housing-DSA Fees</v>
      </c>
      <c r="B427" s="78">
        <v>4</v>
      </c>
      <c r="C427" s="85" t="s">
        <v>431</v>
      </c>
      <c r="D427" s="85" t="s">
        <v>238</v>
      </c>
      <c r="E427" s="83" t="s">
        <v>1655</v>
      </c>
      <c r="F427" s="81">
        <v>12250</v>
      </c>
      <c r="G427" s="81" t="s">
        <v>247</v>
      </c>
      <c r="H427" s="82">
        <f ca="1">SUMIF(Measure_BB_Table[],Combined_header,Total_Exp._MeasureBB)</f>
        <v>0</v>
      </c>
      <c r="I427" s="82">
        <f ca="1">SUMIF(Measure_BB_Table[],Combined_header,Completed_MeasureBB)</f>
        <v>0</v>
      </c>
      <c r="J427" s="149" t="e">
        <f t="shared" ca="1" si="13"/>
        <v>#DIV/0!</v>
      </c>
    </row>
    <row r="428" spans="1:10" x14ac:dyDescent="0.25">
      <c r="A428" s="77" t="str">
        <f t="shared" si="12"/>
        <v>Fairgrove-Interim Housing-DSA Inspection</v>
      </c>
      <c r="B428" s="78">
        <v>4</v>
      </c>
      <c r="C428" s="85" t="s">
        <v>431</v>
      </c>
      <c r="D428" s="85" t="s">
        <v>238</v>
      </c>
      <c r="E428" s="83" t="s">
        <v>1564</v>
      </c>
      <c r="F428" s="81">
        <v>10500</v>
      </c>
      <c r="G428" s="81" t="s">
        <v>247</v>
      </c>
      <c r="H428" s="82">
        <f ca="1">SUMIF(Measure_BB_Table[],Combined_header,Total_Exp._MeasureBB)</f>
        <v>0</v>
      </c>
      <c r="I428" s="82">
        <f ca="1">SUMIF(Measure_BB_Table[],Combined_header,Completed_MeasureBB)</f>
        <v>0</v>
      </c>
      <c r="J428" s="149" t="e">
        <f t="shared" ca="1" si="13"/>
        <v>#DIV/0!</v>
      </c>
    </row>
    <row r="429" spans="1:10" x14ac:dyDescent="0.25">
      <c r="A429" s="77" t="str">
        <f t="shared" si="12"/>
        <v>Fairgrove-Interim Housing-DSA Special Inspection</v>
      </c>
      <c r="B429" s="78">
        <v>4</v>
      </c>
      <c r="C429" s="85" t="s">
        <v>431</v>
      </c>
      <c r="D429" s="85" t="s">
        <v>238</v>
      </c>
      <c r="E429" s="85" t="s">
        <v>1572</v>
      </c>
      <c r="F429" s="81">
        <v>10500</v>
      </c>
      <c r="G429" s="81" t="s">
        <v>247</v>
      </c>
      <c r="H429" s="82">
        <f ca="1">SUMIF(Measure_BB_Table[],Combined_header,Total_Exp._MeasureBB)</f>
        <v>0</v>
      </c>
      <c r="I429" s="82">
        <f ca="1">SUMIF(Measure_BB_Table[],Combined_header,Completed_MeasureBB)</f>
        <v>0</v>
      </c>
      <c r="J429" s="149" t="e">
        <f t="shared" ca="1" si="13"/>
        <v>#DIV/0!</v>
      </c>
    </row>
    <row r="430" spans="1:10" x14ac:dyDescent="0.25">
      <c r="A430" s="77" t="str">
        <f t="shared" si="12"/>
        <v>Fairgrove-Interim Housing-Environ Consultant</v>
      </c>
      <c r="B430" s="78">
        <v>4</v>
      </c>
      <c r="C430" s="85" t="s">
        <v>431</v>
      </c>
      <c r="D430" s="85" t="s">
        <v>238</v>
      </c>
      <c r="E430" s="77" t="s">
        <v>1566</v>
      </c>
      <c r="F430" s="81">
        <v>0</v>
      </c>
      <c r="G430" s="81">
        <v>0</v>
      </c>
      <c r="H430" s="82">
        <f ca="1">SUMIF(Measure_BB_Table[],Combined_header,Total_Exp._MeasureBB)</f>
        <v>0</v>
      </c>
      <c r="I430" s="82">
        <f ca="1">SUMIF(Measure_BB_Table[],Combined_header,Completed_MeasureBB)</f>
        <v>0</v>
      </c>
      <c r="J430" s="149" t="e">
        <f t="shared" ca="1" si="13"/>
        <v>#DIV/0!</v>
      </c>
    </row>
    <row r="431" spans="1:10" x14ac:dyDescent="0.25">
      <c r="A431" s="77" t="str">
        <f t="shared" si="12"/>
        <v>Fairgrove-Interim Housing-FF &amp; E</v>
      </c>
      <c r="B431" s="78">
        <v>4</v>
      </c>
      <c r="C431" s="85" t="s">
        <v>431</v>
      </c>
      <c r="D431" s="85" t="s">
        <v>238</v>
      </c>
      <c r="E431" s="77" t="s">
        <v>1656</v>
      </c>
      <c r="F431" s="81">
        <v>0</v>
      </c>
      <c r="G431" s="81">
        <v>0</v>
      </c>
      <c r="H431" s="82">
        <f ca="1">SUMIF(Measure_BB_Table[],Combined_header,Total_Exp._MeasureBB)</f>
        <v>0</v>
      </c>
      <c r="I431" s="82">
        <f ca="1">SUMIF(Measure_BB_Table[],Combined_header,Completed_MeasureBB)</f>
        <v>0</v>
      </c>
      <c r="J431" s="149" t="e">
        <f t="shared" ca="1" si="13"/>
        <v>#DIV/0!</v>
      </c>
    </row>
    <row r="432" spans="1:10" x14ac:dyDescent="0.25">
      <c r="A432" s="77" t="str">
        <f t="shared" si="12"/>
        <v>Fairgrove-Interim Housing-Legal Services</v>
      </c>
      <c r="B432" s="78">
        <v>4</v>
      </c>
      <c r="C432" s="85" t="s">
        <v>431</v>
      </c>
      <c r="D432" s="85" t="s">
        <v>238</v>
      </c>
      <c r="E432" s="77" t="s">
        <v>1797</v>
      </c>
      <c r="F432" s="81">
        <v>0</v>
      </c>
      <c r="G432" s="81">
        <v>0</v>
      </c>
      <c r="H432" s="82">
        <f ca="1">SUMIF(Measure_BB_Table[],Combined_header,Total_Exp._MeasureBB)</f>
        <v>0</v>
      </c>
      <c r="I432" s="82">
        <f ca="1">SUMIF(Measure_BB_Table[],Combined_header,Completed_MeasureBB)</f>
        <v>0</v>
      </c>
      <c r="J432" s="149" t="e">
        <f t="shared" ca="1" si="13"/>
        <v>#DIV/0!</v>
      </c>
    </row>
    <row r="433" spans="1:10" x14ac:dyDescent="0.25">
      <c r="A433" s="77" t="str">
        <f t="shared" si="12"/>
        <v>Fairgrove-Interim Housing-Modular Buildings</v>
      </c>
      <c r="B433" s="78">
        <v>4</v>
      </c>
      <c r="C433" s="85" t="s">
        <v>431</v>
      </c>
      <c r="D433" s="85" t="s">
        <v>238</v>
      </c>
      <c r="E433" s="85" t="s">
        <v>1573</v>
      </c>
      <c r="F433" s="81">
        <v>150000</v>
      </c>
      <c r="G433" s="81" t="s">
        <v>247</v>
      </c>
      <c r="H433" s="82">
        <f ca="1">SUMIF(Measure_BB_Table[],Combined_header,Total_Exp._MeasureBB)</f>
        <v>0</v>
      </c>
      <c r="I433" s="82">
        <f ca="1">SUMIF(Measure_BB_Table[],Combined_header,Completed_MeasureBB)</f>
        <v>0</v>
      </c>
      <c r="J433" s="149" t="e">
        <f t="shared" ca="1" si="13"/>
        <v>#DIV/0!</v>
      </c>
    </row>
    <row r="434" spans="1:10" x14ac:dyDescent="0.25">
      <c r="A434" s="77" t="str">
        <f t="shared" si="12"/>
        <v>Fairgrove-Interim Housing-Move Management</v>
      </c>
      <c r="B434" s="78">
        <v>4</v>
      </c>
      <c r="C434" s="85" t="s">
        <v>431</v>
      </c>
      <c r="D434" s="85" t="s">
        <v>238</v>
      </c>
      <c r="E434" s="77" t="s">
        <v>1574</v>
      </c>
      <c r="F434" s="81">
        <v>0</v>
      </c>
      <c r="G434" s="81">
        <v>0</v>
      </c>
      <c r="H434" s="82">
        <f ca="1">SUMIF(Measure_BB_Table[],Combined_header,Total_Exp._MeasureBB)</f>
        <v>0</v>
      </c>
      <c r="I434" s="82">
        <f ca="1">SUMIF(Measure_BB_Table[],Combined_header,Completed_MeasureBB)</f>
        <v>0</v>
      </c>
      <c r="J434" s="149" t="e">
        <f t="shared" ca="1" si="13"/>
        <v>#DIV/0!</v>
      </c>
    </row>
    <row r="435" spans="1:10" x14ac:dyDescent="0.25">
      <c r="A435" s="77" t="str">
        <f t="shared" si="12"/>
        <v>Fairgrove-Interim Housing-Reprographics</v>
      </c>
      <c r="B435" s="78">
        <v>4</v>
      </c>
      <c r="C435" s="85" t="s">
        <v>431</v>
      </c>
      <c r="D435" s="85" t="s">
        <v>238</v>
      </c>
      <c r="E435" s="77" t="s">
        <v>1568</v>
      </c>
      <c r="F435" s="81">
        <v>400</v>
      </c>
      <c r="G435" s="81" t="s">
        <v>247</v>
      </c>
      <c r="H435" s="82">
        <f ca="1">SUMIF(Measure_BB_Table[],Combined_header,Total_Exp._MeasureBB)</f>
        <v>0</v>
      </c>
      <c r="I435" s="82">
        <f ca="1">SUMIF(Measure_BB_Table[],Combined_header,Completed_MeasureBB)</f>
        <v>0</v>
      </c>
      <c r="J435" s="149" t="e">
        <f t="shared" ca="1" si="13"/>
        <v>#DIV/0!</v>
      </c>
    </row>
    <row r="436" spans="1:10" x14ac:dyDescent="0.25">
      <c r="A436" s="77" t="str">
        <f t="shared" si="12"/>
        <v>Fairgrove-Interim Housing-Technology</v>
      </c>
      <c r="B436" s="78">
        <v>4</v>
      </c>
      <c r="C436" s="85" t="s">
        <v>431</v>
      </c>
      <c r="D436" s="85" t="s">
        <v>238</v>
      </c>
      <c r="E436" s="77" t="s">
        <v>1562</v>
      </c>
      <c r="F436" s="81">
        <v>0</v>
      </c>
      <c r="G436" s="81">
        <v>0</v>
      </c>
      <c r="H436" s="82">
        <f ca="1">SUMIF(Measure_BB_Table[],Combined_header,Total_Exp._MeasureBB)</f>
        <v>0</v>
      </c>
      <c r="I436" s="82">
        <f ca="1">SUMIF(Measure_BB_Table[],Combined_header,Completed_MeasureBB)</f>
        <v>0</v>
      </c>
      <c r="J436" s="149" t="e">
        <f t="shared" ca="1" si="13"/>
        <v>#DIV/0!</v>
      </c>
    </row>
    <row r="437" spans="1:10" x14ac:dyDescent="0.25">
      <c r="A437" s="77" t="str">
        <f t="shared" si="12"/>
        <v>Grandview-21st Century-Advertisement</v>
      </c>
      <c r="B437" s="78">
        <v>2</v>
      </c>
      <c r="C437" s="79" t="s">
        <v>131</v>
      </c>
      <c r="D437" s="80" t="s">
        <v>4</v>
      </c>
      <c r="E437" s="77" t="s">
        <v>1569</v>
      </c>
      <c r="F437" s="81">
        <v>2087.79</v>
      </c>
      <c r="G437" s="81" t="s">
        <v>247</v>
      </c>
      <c r="H437" s="82">
        <f ca="1">SUMIF(Measure_BB_Table[],Combined_header,Total_Exp._MeasureBB)</f>
        <v>0</v>
      </c>
      <c r="I437" s="82">
        <f ca="1">SUMIF(Measure_BB_Table[],Combined_header,Completed_MeasureBB)</f>
        <v>0</v>
      </c>
      <c r="J437" s="149" t="e">
        <f t="shared" ca="1" si="13"/>
        <v>#DIV/0!</v>
      </c>
    </row>
    <row r="438" spans="1:10" x14ac:dyDescent="0.25">
      <c r="A438" s="77" t="str">
        <f t="shared" si="12"/>
        <v>Grandview-21st Century-Asbestos oversight/survey/abatement</v>
      </c>
      <c r="B438" s="78">
        <v>2</v>
      </c>
      <c r="C438" s="79" t="s">
        <v>131</v>
      </c>
      <c r="D438" s="80" t="s">
        <v>4</v>
      </c>
      <c r="E438" s="77" t="s">
        <v>1563</v>
      </c>
      <c r="F438" s="81">
        <v>105000</v>
      </c>
      <c r="G438" s="81" t="s">
        <v>247</v>
      </c>
      <c r="H438" s="82">
        <f ca="1">SUMIF(Measure_BB_Table[],Combined_header,Total_Exp._MeasureBB)</f>
        <v>0</v>
      </c>
      <c r="I438" s="82">
        <f ca="1">SUMIF(Measure_BB_Table[],Combined_header,Completed_MeasureBB)</f>
        <v>0</v>
      </c>
      <c r="J438" s="149" t="e">
        <f t="shared" ca="1" si="13"/>
        <v>#DIV/0!</v>
      </c>
    </row>
    <row r="439" spans="1:10" x14ac:dyDescent="0.25">
      <c r="A439" s="77" t="str">
        <f t="shared" si="12"/>
        <v>Grandview-21st Century-CM/PM Management</v>
      </c>
      <c r="B439" s="78">
        <v>2</v>
      </c>
      <c r="C439" s="79" t="s">
        <v>131</v>
      </c>
      <c r="D439" s="80" t="s">
        <v>4</v>
      </c>
      <c r="E439" s="77" t="s">
        <v>1565</v>
      </c>
      <c r="F439" s="81">
        <v>333089.53000000003</v>
      </c>
      <c r="G439" s="81">
        <v>194205</v>
      </c>
      <c r="H439" s="82">
        <f ca="1">SUMIF(Measure_BB_Table[],Combined_header,Total_Exp._MeasureBB)</f>
        <v>194205</v>
      </c>
      <c r="I439" s="82">
        <f ca="1">SUMIF(Measure_BB_Table[],Combined_header,Completed_MeasureBB)</f>
        <v>186794.99999999997</v>
      </c>
      <c r="J439" s="149">
        <f t="shared" ca="1" si="13"/>
        <v>0.96184444272804492</v>
      </c>
    </row>
    <row r="440" spans="1:10" x14ac:dyDescent="0.25">
      <c r="A440" s="77" t="str">
        <f t="shared" si="12"/>
        <v>Grandview-21st Century-Construction Contingency</v>
      </c>
      <c r="B440" s="78">
        <v>2</v>
      </c>
      <c r="C440" s="79" t="s">
        <v>131</v>
      </c>
      <c r="D440" s="80" t="s">
        <v>4</v>
      </c>
      <c r="E440" s="83" t="s">
        <v>1796</v>
      </c>
      <c r="F440" s="81">
        <v>325360</v>
      </c>
      <c r="G440" s="81" t="s">
        <v>247</v>
      </c>
      <c r="H440" s="82">
        <f ca="1">SUMIF(Measure_BB_Table[],Combined_header,Total_Exp._MeasureBB)</f>
        <v>0</v>
      </c>
      <c r="I440" s="82">
        <f ca="1">SUMIF(Measure_BB_Table[],Combined_header,Completed_MeasureBB)</f>
        <v>0</v>
      </c>
      <c r="J440" s="149" t="e">
        <f t="shared" ca="1" si="13"/>
        <v>#DIV/0!</v>
      </c>
    </row>
    <row r="441" spans="1:10" x14ac:dyDescent="0.25">
      <c r="A441" s="77" t="str">
        <f t="shared" si="12"/>
        <v>Grandview-21st Century-Contractor</v>
      </c>
      <c r="B441" s="78">
        <v>2</v>
      </c>
      <c r="C441" s="79" t="s">
        <v>131</v>
      </c>
      <c r="D441" s="80" t="s">
        <v>4</v>
      </c>
      <c r="E441" s="83" t="s">
        <v>318</v>
      </c>
      <c r="F441" s="81">
        <v>3470615.12</v>
      </c>
      <c r="G441" s="81" t="s">
        <v>247</v>
      </c>
      <c r="H441" s="82">
        <f ca="1">SUMIF(Measure_BB_Table[],Combined_header,Total_Exp._MeasureBB)</f>
        <v>0</v>
      </c>
      <c r="I441" s="82">
        <f ca="1">SUMIF(Measure_BB_Table[],Combined_header,Completed_MeasureBB)</f>
        <v>0</v>
      </c>
      <c r="J441" s="149" t="e">
        <f t="shared" ca="1" si="13"/>
        <v>#DIV/0!</v>
      </c>
    </row>
    <row r="442" spans="1:10" x14ac:dyDescent="0.25">
      <c r="A442" s="77" t="str">
        <f t="shared" si="12"/>
        <v>Grandview-21st Century-Design</v>
      </c>
      <c r="B442" s="78">
        <v>2</v>
      </c>
      <c r="C442" s="79" t="s">
        <v>131</v>
      </c>
      <c r="D442" s="80" t="s">
        <v>4</v>
      </c>
      <c r="E442" s="83" t="s">
        <v>1571</v>
      </c>
      <c r="F442" s="81">
        <v>398577.39</v>
      </c>
      <c r="G442" s="81">
        <v>248631</v>
      </c>
      <c r="H442" s="82">
        <f ca="1">SUMIF(Measure_BB_Table[],Combined_header,Total_Exp._MeasureBB)</f>
        <v>260300</v>
      </c>
      <c r="I442" s="82">
        <f ca="1">SUMIF(Measure_BB_Table[],Combined_header,Completed_MeasureBB)</f>
        <v>197181</v>
      </c>
      <c r="J442" s="149">
        <f t="shared" ca="1" si="13"/>
        <v>0.7575144064540914</v>
      </c>
    </row>
    <row r="443" spans="1:10" x14ac:dyDescent="0.25">
      <c r="A443" s="77" t="str">
        <f t="shared" si="12"/>
        <v>Grandview-21st Century-DSA Fees</v>
      </c>
      <c r="B443" s="78">
        <v>2</v>
      </c>
      <c r="C443" s="79" t="s">
        <v>131</v>
      </c>
      <c r="D443" s="80" t="s">
        <v>4</v>
      </c>
      <c r="E443" s="83" t="s">
        <v>1655</v>
      </c>
      <c r="F443" s="81">
        <v>66429.56</v>
      </c>
      <c r="G443" s="81">
        <v>35235.879999999997</v>
      </c>
      <c r="H443" s="82">
        <f ca="1">SUMIF(Measure_BB_Table[],Combined_header,Total_Exp._MeasureBB)</f>
        <v>35235.879999999997</v>
      </c>
      <c r="I443" s="82">
        <f ca="1">SUMIF(Measure_BB_Table[],Combined_header,Completed_MeasureBB)</f>
        <v>35235.879999999997</v>
      </c>
      <c r="J443" s="149">
        <f t="shared" ca="1" si="13"/>
        <v>1</v>
      </c>
    </row>
    <row r="444" spans="1:10" x14ac:dyDescent="0.25">
      <c r="A444" s="77" t="str">
        <f t="shared" si="12"/>
        <v>Grandview-21st Century-DSA Inspection</v>
      </c>
      <c r="B444" s="78">
        <v>2</v>
      </c>
      <c r="C444" s="79" t="s">
        <v>131</v>
      </c>
      <c r="D444" s="80" t="s">
        <v>4</v>
      </c>
      <c r="E444" s="83" t="s">
        <v>1564</v>
      </c>
      <c r="F444" s="81">
        <v>56939.63</v>
      </c>
      <c r="G444" s="81" t="s">
        <v>247</v>
      </c>
      <c r="H444" s="82">
        <f ca="1">SUMIF(Measure_BB_Table[],Combined_header,Total_Exp._MeasureBB)</f>
        <v>0</v>
      </c>
      <c r="I444" s="82">
        <f ca="1">SUMIF(Measure_BB_Table[],Combined_header,Completed_MeasureBB)</f>
        <v>0</v>
      </c>
      <c r="J444" s="149" t="e">
        <f t="shared" ca="1" si="13"/>
        <v>#DIV/0!</v>
      </c>
    </row>
    <row r="445" spans="1:10" x14ac:dyDescent="0.25">
      <c r="A445" s="77" t="str">
        <f t="shared" si="12"/>
        <v>Grandview-21st Century-DSA Special Inspection</v>
      </c>
      <c r="B445" s="78">
        <v>2</v>
      </c>
      <c r="C445" s="79" t="s">
        <v>131</v>
      </c>
      <c r="D445" s="80" t="s">
        <v>4</v>
      </c>
      <c r="E445" s="83" t="s">
        <v>1572</v>
      </c>
      <c r="F445" s="81">
        <v>28469.81</v>
      </c>
      <c r="G445" s="81" t="s">
        <v>247</v>
      </c>
      <c r="H445" s="82">
        <f ca="1">SUMIF(Measure_BB_Table[],Combined_header,Total_Exp._MeasureBB)</f>
        <v>0</v>
      </c>
      <c r="I445" s="82">
        <f ca="1">SUMIF(Measure_BB_Table[],Combined_header,Completed_MeasureBB)</f>
        <v>0</v>
      </c>
      <c r="J445" s="149" t="e">
        <f t="shared" ca="1" si="13"/>
        <v>#DIV/0!</v>
      </c>
    </row>
    <row r="446" spans="1:10" x14ac:dyDescent="0.25">
      <c r="A446" s="77" t="str">
        <f t="shared" si="12"/>
        <v>Grandview-21st Century-Environ Consultant</v>
      </c>
      <c r="B446" s="78">
        <v>2</v>
      </c>
      <c r="C446" s="79" t="s">
        <v>131</v>
      </c>
      <c r="D446" s="80" t="s">
        <v>4</v>
      </c>
      <c r="E446" s="77" t="s">
        <v>1566</v>
      </c>
      <c r="F446" s="81">
        <v>16702.29</v>
      </c>
      <c r="G446" s="81" t="s">
        <v>2495</v>
      </c>
      <c r="H446" s="82">
        <f ca="1">SUMIF(Measure_BB_Table[],Combined_header,Total_Exp._MeasureBB)</f>
        <v>2900</v>
      </c>
      <c r="I446" s="82">
        <f ca="1">SUMIF(Measure_BB_Table[],Combined_header,Completed_MeasureBB)</f>
        <v>2900</v>
      </c>
      <c r="J446" s="149">
        <f t="shared" ca="1" si="13"/>
        <v>1</v>
      </c>
    </row>
    <row r="447" spans="1:10" x14ac:dyDescent="0.25">
      <c r="A447" s="77" t="str">
        <f t="shared" si="12"/>
        <v>Grandview-21st Century-FF &amp; E</v>
      </c>
      <c r="B447" s="78">
        <v>2</v>
      </c>
      <c r="C447" s="79" t="s">
        <v>131</v>
      </c>
      <c r="D447" s="80" t="s">
        <v>4</v>
      </c>
      <c r="E447" s="77" t="s">
        <v>1656</v>
      </c>
      <c r="F447" s="81">
        <v>600000</v>
      </c>
      <c r="G447" s="81" t="s">
        <v>2495</v>
      </c>
      <c r="H447" s="82">
        <f ca="1">SUMIF(Measure_BB_Table[],Combined_header,Total_Exp._MeasureBB)</f>
        <v>30227.07</v>
      </c>
      <c r="I447" s="82">
        <f ca="1">SUMIF(Measure_BB_Table[],Combined_header,Completed_MeasureBB)</f>
        <v>30227.07</v>
      </c>
      <c r="J447" s="149">
        <f t="shared" ca="1" si="13"/>
        <v>1</v>
      </c>
    </row>
    <row r="448" spans="1:10" x14ac:dyDescent="0.25">
      <c r="A448" s="77" t="str">
        <f t="shared" si="12"/>
        <v>Grandview-21st Century-Legal Services</v>
      </c>
      <c r="B448" s="78">
        <v>2</v>
      </c>
      <c r="C448" s="79" t="s">
        <v>131</v>
      </c>
      <c r="D448" s="80" t="s">
        <v>4</v>
      </c>
      <c r="E448" s="77" t="s">
        <v>1797</v>
      </c>
      <c r="F448" s="81">
        <v>0</v>
      </c>
      <c r="G448" s="81">
        <v>0</v>
      </c>
      <c r="H448" s="82">
        <f ca="1">SUMIF(Measure_BB_Table[],Combined_header,Total_Exp._MeasureBB)</f>
        <v>0</v>
      </c>
      <c r="I448" s="82">
        <f ca="1">SUMIF(Measure_BB_Table[],Combined_header,Completed_MeasureBB)</f>
        <v>0</v>
      </c>
      <c r="J448" s="149" t="e">
        <f t="shared" ca="1" si="13"/>
        <v>#DIV/0!</v>
      </c>
    </row>
    <row r="449" spans="1:10" x14ac:dyDescent="0.25">
      <c r="A449" s="77" t="str">
        <f t="shared" si="12"/>
        <v>Grandview-21st Century-Move classroom</v>
      </c>
      <c r="B449" s="78">
        <v>2</v>
      </c>
      <c r="C449" s="79" t="s">
        <v>131</v>
      </c>
      <c r="D449" s="80" t="s">
        <v>4</v>
      </c>
      <c r="E449" s="77" t="s">
        <v>1570</v>
      </c>
      <c r="F449" s="81">
        <v>0</v>
      </c>
      <c r="G449" s="81">
        <v>0</v>
      </c>
      <c r="H449" s="82">
        <f ca="1">SUMIF(Measure_BB_Table[],Combined_header,Total_Exp._MeasureBB)</f>
        <v>0</v>
      </c>
      <c r="I449" s="82">
        <f ca="1">SUMIF(Measure_BB_Table[],Combined_header,Completed_MeasureBB)</f>
        <v>0</v>
      </c>
      <c r="J449" s="149" t="e">
        <f t="shared" ca="1" si="13"/>
        <v>#DIV/0!</v>
      </c>
    </row>
    <row r="450" spans="1:10" x14ac:dyDescent="0.25">
      <c r="A450" s="77" t="str">
        <f t="shared" ref="A450:A513" si="14">CONCATENATE(C450,"-",D450,"-",E450)</f>
        <v>Grandview-21st Century-Move Management</v>
      </c>
      <c r="B450" s="78">
        <v>2</v>
      </c>
      <c r="C450" s="79" t="s">
        <v>131</v>
      </c>
      <c r="D450" s="80" t="s">
        <v>4</v>
      </c>
      <c r="E450" s="77" t="s">
        <v>1574</v>
      </c>
      <c r="F450" s="81">
        <v>15183.9</v>
      </c>
      <c r="G450" s="81" t="s">
        <v>247</v>
      </c>
      <c r="H450" s="82">
        <f ca="1">SUMIF(Measure_BB_Table[],Combined_header,Total_Exp._MeasureBB)</f>
        <v>0</v>
      </c>
      <c r="I450" s="82">
        <f ca="1">SUMIF(Measure_BB_Table[],Combined_header,Completed_MeasureBB)</f>
        <v>0</v>
      </c>
      <c r="J450" s="149" t="e">
        <f t="shared" ref="J450:J513" ca="1" si="15">Completed_Comparison/Total_Exp._Comparison</f>
        <v>#DIV/0!</v>
      </c>
    </row>
    <row r="451" spans="1:10" x14ac:dyDescent="0.25">
      <c r="A451" s="77" t="str">
        <f t="shared" si="14"/>
        <v>Grandview-21st Century-Reprographics</v>
      </c>
      <c r="B451" s="78">
        <v>2</v>
      </c>
      <c r="C451" s="79" t="s">
        <v>131</v>
      </c>
      <c r="D451" s="80" t="s">
        <v>4</v>
      </c>
      <c r="E451" s="77" t="s">
        <v>1568</v>
      </c>
      <c r="F451" s="81">
        <v>2087.79</v>
      </c>
      <c r="G451" s="81" t="s">
        <v>247</v>
      </c>
      <c r="H451" s="82">
        <f ca="1">SUMIF(Measure_BB_Table[],Combined_header,Total_Exp._MeasureBB)</f>
        <v>0</v>
      </c>
      <c r="I451" s="82">
        <f ca="1">SUMIF(Measure_BB_Table[],Combined_header,Completed_MeasureBB)</f>
        <v>0</v>
      </c>
      <c r="J451" s="149" t="e">
        <f t="shared" ca="1" si="15"/>
        <v>#DIV/0!</v>
      </c>
    </row>
    <row r="452" spans="1:10" x14ac:dyDescent="0.25">
      <c r="A452" s="77" t="str">
        <f t="shared" si="14"/>
        <v>Grandview-21st Century-Technology</v>
      </c>
      <c r="B452" s="78">
        <v>2</v>
      </c>
      <c r="C452" s="79" t="s">
        <v>131</v>
      </c>
      <c r="D452" s="80" t="s">
        <v>4</v>
      </c>
      <c r="E452" s="77" t="s">
        <v>1562</v>
      </c>
      <c r="F452" s="81">
        <v>600000</v>
      </c>
      <c r="G452" s="81" t="s">
        <v>2495</v>
      </c>
      <c r="H452" s="82">
        <f ca="1">SUMIF(Measure_BB_Table[],Combined_header,Total_Exp._MeasureBB)</f>
        <v>272255.51</v>
      </c>
      <c r="I452" s="82">
        <f ca="1">SUMIF(Measure_BB_Table[],Combined_header,Completed_MeasureBB)</f>
        <v>272255.51</v>
      </c>
      <c r="J452" s="149">
        <f t="shared" ca="1" si="15"/>
        <v>1</v>
      </c>
    </row>
    <row r="453" spans="1:10" x14ac:dyDescent="0.25">
      <c r="A453" s="77" t="str">
        <f t="shared" si="14"/>
        <v>Grandview-Ceiling replacement-CM/PM Management</v>
      </c>
      <c r="B453" s="78">
        <v>2</v>
      </c>
      <c r="C453" s="79" t="s">
        <v>131</v>
      </c>
      <c r="D453" s="79" t="s">
        <v>441</v>
      </c>
      <c r="E453" s="77" t="s">
        <v>1565</v>
      </c>
      <c r="F453" s="81">
        <v>0</v>
      </c>
      <c r="G453" s="81">
        <v>0</v>
      </c>
      <c r="H453" s="82">
        <f ca="1">SUMIF(Measure_BB_Table[],Combined_header,Total_Exp._MeasureBB)</f>
        <v>0</v>
      </c>
      <c r="I453" s="82">
        <f ca="1">SUMIF(Measure_BB_Table[],Combined_header,Completed_MeasureBB)</f>
        <v>0</v>
      </c>
      <c r="J453" s="149" t="e">
        <f t="shared" ca="1" si="15"/>
        <v>#DIV/0!</v>
      </c>
    </row>
    <row r="454" spans="1:10" x14ac:dyDescent="0.25">
      <c r="A454" s="77" t="str">
        <f t="shared" si="14"/>
        <v>Grandview-Ceiling replacement-Contractor</v>
      </c>
      <c r="B454" s="78">
        <v>2</v>
      </c>
      <c r="C454" s="79" t="s">
        <v>131</v>
      </c>
      <c r="D454" s="79" t="s">
        <v>441</v>
      </c>
      <c r="E454" s="77" t="s">
        <v>318</v>
      </c>
      <c r="F454" s="81">
        <v>0</v>
      </c>
      <c r="G454" s="81">
        <v>0</v>
      </c>
      <c r="H454" s="82">
        <f ca="1">SUMIF(Measure_BB_Table[],Combined_header,Total_Exp._MeasureBB)</f>
        <v>0</v>
      </c>
      <c r="I454" s="82">
        <f ca="1">SUMIF(Measure_BB_Table[],Combined_header,Completed_MeasureBB)</f>
        <v>0</v>
      </c>
      <c r="J454" s="149" t="e">
        <f t="shared" ca="1" si="15"/>
        <v>#DIV/0!</v>
      </c>
    </row>
    <row r="455" spans="1:10" x14ac:dyDescent="0.25">
      <c r="A455" s="77" t="str">
        <f t="shared" si="14"/>
        <v>Grandview-Drinking fountain replacement-Advertisement</v>
      </c>
      <c r="B455" s="78">
        <v>2</v>
      </c>
      <c r="C455" s="79" t="s">
        <v>131</v>
      </c>
      <c r="D455" s="80" t="s">
        <v>1043</v>
      </c>
      <c r="E455" s="77" t="s">
        <v>1569</v>
      </c>
      <c r="F455" s="81">
        <v>0</v>
      </c>
      <c r="G455" s="81">
        <v>0</v>
      </c>
      <c r="H455" s="82">
        <f ca="1">SUMIF(Measure_BB_Table[],Combined_header,Total_Exp._MeasureBB)</f>
        <v>0</v>
      </c>
      <c r="I455" s="82">
        <f ca="1">SUMIF(Measure_BB_Table[],Combined_header,Completed_MeasureBB)</f>
        <v>0</v>
      </c>
      <c r="J455" s="149" t="e">
        <f t="shared" ca="1" si="15"/>
        <v>#DIV/0!</v>
      </c>
    </row>
    <row r="456" spans="1:10" x14ac:dyDescent="0.25">
      <c r="A456" s="77" t="str">
        <f t="shared" si="14"/>
        <v>Grandview-Drinking fountain replacement-Contractor</v>
      </c>
      <c r="B456" s="78">
        <v>2</v>
      </c>
      <c r="C456" s="79" t="s">
        <v>131</v>
      </c>
      <c r="D456" s="80" t="s">
        <v>1043</v>
      </c>
      <c r="E456" s="77" t="s">
        <v>318</v>
      </c>
      <c r="F456" s="81">
        <v>30000</v>
      </c>
      <c r="G456" s="81" t="s">
        <v>247</v>
      </c>
      <c r="H456" s="82">
        <f ca="1">SUMIF(Measure_BB_Table[],Combined_header,Total_Exp._MeasureBB)</f>
        <v>0</v>
      </c>
      <c r="I456" s="82">
        <f ca="1">SUMIF(Measure_BB_Table[],Combined_header,Completed_MeasureBB)</f>
        <v>0</v>
      </c>
      <c r="J456" s="149" t="e">
        <f t="shared" ca="1" si="15"/>
        <v>#DIV/0!</v>
      </c>
    </row>
    <row r="457" spans="1:10" x14ac:dyDescent="0.25">
      <c r="A457" s="77" t="str">
        <f t="shared" si="14"/>
        <v>Grandview-Drinking fountain replacement-Design</v>
      </c>
      <c r="B457" s="78">
        <v>2</v>
      </c>
      <c r="C457" s="79" t="s">
        <v>131</v>
      </c>
      <c r="D457" s="80" t="s">
        <v>1043</v>
      </c>
      <c r="E457" s="77" t="s">
        <v>1571</v>
      </c>
      <c r="F457" s="81">
        <v>0</v>
      </c>
      <c r="G457" s="81">
        <v>0</v>
      </c>
      <c r="H457" s="82">
        <f ca="1">SUMIF(Measure_BB_Table[],Combined_header,Total_Exp._MeasureBB)</f>
        <v>0</v>
      </c>
      <c r="I457" s="82">
        <f ca="1">SUMIF(Measure_BB_Table[],Combined_header,Completed_MeasureBB)</f>
        <v>0</v>
      </c>
      <c r="J457" s="149" t="e">
        <f t="shared" ca="1" si="15"/>
        <v>#DIV/0!</v>
      </c>
    </row>
    <row r="458" spans="1:10" x14ac:dyDescent="0.25">
      <c r="A458" s="77" t="str">
        <f t="shared" si="14"/>
        <v>Grandview-Drinking fountain replacement-DSA Fees</v>
      </c>
      <c r="B458" s="78">
        <v>2</v>
      </c>
      <c r="C458" s="79" t="s">
        <v>131</v>
      </c>
      <c r="D458" s="80" t="s">
        <v>1043</v>
      </c>
      <c r="E458" s="77" t="s">
        <v>1655</v>
      </c>
      <c r="F458" s="81">
        <v>0</v>
      </c>
      <c r="G458" s="81">
        <v>0</v>
      </c>
      <c r="H458" s="82">
        <f ca="1">SUMIF(Measure_BB_Table[],Combined_header,Total_Exp._MeasureBB)</f>
        <v>0</v>
      </c>
      <c r="I458" s="82">
        <f ca="1">SUMIF(Measure_BB_Table[],Combined_header,Completed_MeasureBB)</f>
        <v>0</v>
      </c>
      <c r="J458" s="149" t="e">
        <f t="shared" ca="1" si="15"/>
        <v>#DIV/0!</v>
      </c>
    </row>
    <row r="459" spans="1:10" x14ac:dyDescent="0.25">
      <c r="A459" s="77" t="str">
        <f t="shared" si="14"/>
        <v>Grandview-Drinking fountain replacement-DSA Inspection</v>
      </c>
      <c r="B459" s="78">
        <v>2</v>
      </c>
      <c r="C459" s="79" t="s">
        <v>131</v>
      </c>
      <c r="D459" s="80" t="s">
        <v>1043</v>
      </c>
      <c r="E459" s="77" t="s">
        <v>1564</v>
      </c>
      <c r="F459" s="81">
        <v>0</v>
      </c>
      <c r="G459" s="81">
        <v>0</v>
      </c>
      <c r="H459" s="82">
        <f ca="1">SUMIF(Measure_BB_Table[],Combined_header,Total_Exp._MeasureBB)</f>
        <v>0</v>
      </c>
      <c r="I459" s="82">
        <f ca="1">SUMIF(Measure_BB_Table[],Combined_header,Completed_MeasureBB)</f>
        <v>0</v>
      </c>
      <c r="J459" s="149" t="e">
        <f t="shared" ca="1" si="15"/>
        <v>#DIV/0!</v>
      </c>
    </row>
    <row r="460" spans="1:10" x14ac:dyDescent="0.25">
      <c r="A460" s="77" t="str">
        <f t="shared" si="14"/>
        <v>Grandview-Drinking fountain replacement-DSA Special Inspection</v>
      </c>
      <c r="B460" s="78">
        <v>2</v>
      </c>
      <c r="C460" s="79" t="s">
        <v>131</v>
      </c>
      <c r="D460" s="80" t="s">
        <v>1043</v>
      </c>
      <c r="E460" s="83" t="s">
        <v>1572</v>
      </c>
      <c r="F460" s="81">
        <v>0</v>
      </c>
      <c r="G460" s="81">
        <v>0</v>
      </c>
      <c r="H460" s="82">
        <f ca="1">SUMIF(Measure_BB_Table[],Combined_header,Total_Exp._MeasureBB)</f>
        <v>0</v>
      </c>
      <c r="I460" s="82">
        <f ca="1">SUMIF(Measure_BB_Table[],Combined_header,Completed_MeasureBB)</f>
        <v>0</v>
      </c>
      <c r="J460" s="149" t="e">
        <f t="shared" ca="1" si="15"/>
        <v>#DIV/0!</v>
      </c>
    </row>
    <row r="461" spans="1:10" x14ac:dyDescent="0.25">
      <c r="A461" s="77" t="str">
        <f t="shared" si="14"/>
        <v>Grandview-Drinking fountain replacement-Environ Consultant</v>
      </c>
      <c r="B461" s="78">
        <v>2</v>
      </c>
      <c r="C461" s="79" t="s">
        <v>131</v>
      </c>
      <c r="D461" s="80" t="s">
        <v>1043</v>
      </c>
      <c r="E461" s="77" t="s">
        <v>1566</v>
      </c>
      <c r="F461" s="81">
        <v>0</v>
      </c>
      <c r="G461" s="81">
        <v>0</v>
      </c>
      <c r="H461" s="82">
        <f ca="1">SUMIF(Measure_BB_Table[],Combined_header,Total_Exp._MeasureBB)</f>
        <v>0</v>
      </c>
      <c r="I461" s="82">
        <f ca="1">SUMIF(Measure_BB_Table[],Combined_header,Completed_MeasureBB)</f>
        <v>0</v>
      </c>
      <c r="J461" s="149" t="e">
        <f t="shared" ca="1" si="15"/>
        <v>#DIV/0!</v>
      </c>
    </row>
    <row r="462" spans="1:10" x14ac:dyDescent="0.25">
      <c r="A462" s="77" t="str">
        <f t="shared" si="14"/>
        <v>Grandview-Drinking fountain replacement-Reprographics</v>
      </c>
      <c r="B462" s="78">
        <v>2</v>
      </c>
      <c r="C462" s="79" t="s">
        <v>131</v>
      </c>
      <c r="D462" s="80" t="s">
        <v>1043</v>
      </c>
      <c r="E462" s="77" t="s">
        <v>1568</v>
      </c>
      <c r="F462" s="81">
        <v>0</v>
      </c>
      <c r="G462" s="81">
        <v>0</v>
      </c>
      <c r="H462" s="82">
        <f ca="1">SUMIF(Measure_BB_Table[],Combined_header,Total_Exp._MeasureBB)</f>
        <v>0</v>
      </c>
      <c r="I462" s="82">
        <f ca="1">SUMIF(Measure_BB_Table[],Combined_header,Completed_MeasureBB)</f>
        <v>0</v>
      </c>
      <c r="J462" s="149" t="e">
        <f t="shared" ca="1" si="15"/>
        <v>#DIV/0!</v>
      </c>
    </row>
    <row r="463" spans="1:10" x14ac:dyDescent="0.25">
      <c r="A463" s="77" t="str">
        <f t="shared" si="14"/>
        <v>Grandview-Fire Alarm-Advertisement</v>
      </c>
      <c r="B463" s="78">
        <v>2</v>
      </c>
      <c r="C463" s="79" t="s">
        <v>131</v>
      </c>
      <c r="D463" s="80" t="s">
        <v>316</v>
      </c>
      <c r="E463" s="77" t="s">
        <v>1569</v>
      </c>
      <c r="F463" s="81">
        <v>0</v>
      </c>
      <c r="G463" s="81">
        <v>0</v>
      </c>
      <c r="H463" s="82">
        <f ca="1">SUMIF(Measure_BB_Table[],Combined_header,Total_Exp._MeasureBB)</f>
        <v>0</v>
      </c>
      <c r="I463" s="82">
        <f ca="1">SUMIF(Measure_BB_Table[],Combined_header,Completed_MeasureBB)</f>
        <v>0</v>
      </c>
      <c r="J463" s="149" t="e">
        <f t="shared" ca="1" si="15"/>
        <v>#DIV/0!</v>
      </c>
    </row>
    <row r="464" spans="1:10" x14ac:dyDescent="0.25">
      <c r="A464" s="77" t="str">
        <f t="shared" si="14"/>
        <v>Grandview-Fire Alarm-Contractor</v>
      </c>
      <c r="B464" s="78">
        <v>2</v>
      </c>
      <c r="C464" s="79" t="s">
        <v>131</v>
      </c>
      <c r="D464" s="80" t="s">
        <v>316</v>
      </c>
      <c r="E464" s="77" t="s">
        <v>318</v>
      </c>
      <c r="F464" s="81">
        <v>450000</v>
      </c>
      <c r="G464" s="81">
        <v>152797</v>
      </c>
      <c r="H464" s="82">
        <f ca="1">SUMIF(Measure_BB_Table[],Combined_header,Total_Exp._MeasureBB)</f>
        <v>146640.10999999999</v>
      </c>
      <c r="I464" s="82">
        <f ca="1">SUMIF(Measure_BB_Table[],Combined_header,Completed_MeasureBB)</f>
        <v>138358.1</v>
      </c>
      <c r="J464" s="149">
        <f t="shared" ca="1" si="15"/>
        <v>0.94352152354495655</v>
      </c>
    </row>
    <row r="465" spans="1:10" x14ac:dyDescent="0.25">
      <c r="A465" s="77" t="str">
        <f t="shared" si="14"/>
        <v>Grandview-Fire Alarm-Design</v>
      </c>
      <c r="B465" s="78">
        <v>2</v>
      </c>
      <c r="C465" s="79" t="s">
        <v>131</v>
      </c>
      <c r="D465" s="80" t="s">
        <v>316</v>
      </c>
      <c r="E465" s="77" t="s">
        <v>1571</v>
      </c>
      <c r="F465" s="81">
        <v>11875</v>
      </c>
      <c r="G465" s="81" t="s">
        <v>2495</v>
      </c>
      <c r="H465" s="82">
        <f ca="1">SUMIF(Measure_BB_Table[],Combined_header,Total_Exp._MeasureBB)</f>
        <v>11875</v>
      </c>
      <c r="I465" s="82">
        <f ca="1">SUMIF(Measure_BB_Table[],Combined_header,Completed_MeasureBB)</f>
        <v>11875</v>
      </c>
      <c r="J465" s="149">
        <f t="shared" ca="1" si="15"/>
        <v>1</v>
      </c>
    </row>
    <row r="466" spans="1:10" x14ac:dyDescent="0.25">
      <c r="A466" s="77" t="str">
        <f t="shared" si="14"/>
        <v>Grandview-Fire Alarm-DSA Fees</v>
      </c>
      <c r="B466" s="78">
        <v>2</v>
      </c>
      <c r="C466" s="79" t="s">
        <v>131</v>
      </c>
      <c r="D466" s="80" t="s">
        <v>316</v>
      </c>
      <c r="E466" s="77" t="s">
        <v>1655</v>
      </c>
      <c r="F466" s="81">
        <v>1230</v>
      </c>
      <c r="G466" s="81" t="s">
        <v>2495</v>
      </c>
      <c r="H466" s="82">
        <f ca="1">SUMIF(Measure_BB_Table[],Combined_header,Total_Exp._MeasureBB)</f>
        <v>1451.25</v>
      </c>
      <c r="I466" s="82">
        <f ca="1">SUMIF(Measure_BB_Table[],Combined_header,Completed_MeasureBB)</f>
        <v>1451.25</v>
      </c>
      <c r="J466" s="149">
        <f t="shared" ca="1" si="15"/>
        <v>1</v>
      </c>
    </row>
    <row r="467" spans="1:10" x14ac:dyDescent="0.25">
      <c r="A467" s="77" t="str">
        <f t="shared" si="14"/>
        <v>Grandview-Fire Alarm-DSA Inspection</v>
      </c>
      <c r="B467" s="78">
        <v>2</v>
      </c>
      <c r="C467" s="79" t="s">
        <v>131</v>
      </c>
      <c r="D467" s="80" t="s">
        <v>316</v>
      </c>
      <c r="E467" s="77" t="s">
        <v>1564</v>
      </c>
      <c r="F467" s="81">
        <v>0</v>
      </c>
      <c r="G467" s="81">
        <v>0</v>
      </c>
      <c r="H467" s="82">
        <f ca="1">SUMIF(Measure_BB_Table[],Combined_header,Total_Exp._MeasureBB)</f>
        <v>9375</v>
      </c>
      <c r="I467" s="82">
        <f ca="1">SUMIF(Measure_BB_Table[],Combined_header,Completed_MeasureBB)</f>
        <v>8875</v>
      </c>
      <c r="J467" s="149">
        <f t="shared" ca="1" si="15"/>
        <v>0.94666666666666666</v>
      </c>
    </row>
    <row r="468" spans="1:10" x14ac:dyDescent="0.25">
      <c r="A468" s="77" t="str">
        <f t="shared" si="14"/>
        <v>Grandview-Fire Alarm-Environ Consultant</v>
      </c>
      <c r="B468" s="78">
        <v>2</v>
      </c>
      <c r="C468" s="79" t="s">
        <v>131</v>
      </c>
      <c r="D468" s="80" t="s">
        <v>316</v>
      </c>
      <c r="E468" s="84" t="s">
        <v>1566</v>
      </c>
      <c r="F468" s="81">
        <v>0</v>
      </c>
      <c r="G468" s="81">
        <v>0</v>
      </c>
      <c r="H468" s="82">
        <f ca="1">SUMIF(Measure_BB_Table[],Combined_header,Total_Exp._MeasureBB)</f>
        <v>850</v>
      </c>
      <c r="I468" s="82">
        <f ca="1">SUMIF(Measure_BB_Table[],Combined_header,Completed_MeasureBB)</f>
        <v>850</v>
      </c>
      <c r="J468" s="149">
        <f t="shared" ca="1" si="15"/>
        <v>1</v>
      </c>
    </row>
    <row r="469" spans="1:10" x14ac:dyDescent="0.25">
      <c r="A469" s="77" t="str">
        <f t="shared" si="14"/>
        <v>Grandview-Fire Alarm-Reprographics</v>
      </c>
      <c r="B469" s="78">
        <v>2</v>
      </c>
      <c r="C469" s="79" t="s">
        <v>131</v>
      </c>
      <c r="D469" s="80" t="s">
        <v>316</v>
      </c>
      <c r="E469" s="77" t="s">
        <v>1568</v>
      </c>
      <c r="F469" s="81">
        <v>0</v>
      </c>
      <c r="G469" s="81">
        <v>0</v>
      </c>
      <c r="H469" s="82">
        <f ca="1">SUMIF(Measure_BB_Table[],Combined_header,Total_Exp._MeasureBB)</f>
        <v>0</v>
      </c>
      <c r="I469" s="82">
        <f ca="1">SUMIF(Measure_BB_Table[],Combined_header,Completed_MeasureBB)</f>
        <v>0</v>
      </c>
      <c r="J469" s="149" t="e">
        <f t="shared" ca="1" si="15"/>
        <v>#DIV/0!</v>
      </c>
    </row>
    <row r="470" spans="1:10" x14ac:dyDescent="0.25">
      <c r="A470" s="77" t="str">
        <f t="shared" si="14"/>
        <v>Grandview-Interim Housing-Advertisement</v>
      </c>
      <c r="B470" s="78">
        <v>2</v>
      </c>
      <c r="C470" s="79" t="s">
        <v>131</v>
      </c>
      <c r="D470" s="85" t="s">
        <v>238</v>
      </c>
      <c r="E470" s="77" t="s">
        <v>1569</v>
      </c>
      <c r="F470" s="81" t="s">
        <v>2498</v>
      </c>
      <c r="G470" s="81">
        <v>0</v>
      </c>
      <c r="H470" s="82">
        <f ca="1">SUMIF(Measure_BB_Table[],Combined_header,Total_Exp._MeasureBB)</f>
        <v>0</v>
      </c>
      <c r="I470" s="82">
        <f ca="1">SUMIF(Measure_BB_Table[],Combined_header,Completed_MeasureBB)</f>
        <v>0</v>
      </c>
      <c r="J470" s="149" t="e">
        <f t="shared" ca="1" si="15"/>
        <v>#DIV/0!</v>
      </c>
    </row>
    <row r="471" spans="1:10" x14ac:dyDescent="0.25">
      <c r="A471" s="77" t="str">
        <f t="shared" si="14"/>
        <v>Grandview-Interim Housing-Alarm</v>
      </c>
      <c r="B471" s="78">
        <v>2</v>
      </c>
      <c r="C471" s="79" t="s">
        <v>131</v>
      </c>
      <c r="D471" s="85" t="s">
        <v>238</v>
      </c>
      <c r="E471" s="83" t="s">
        <v>1575</v>
      </c>
      <c r="F471" s="81" t="s">
        <v>2498</v>
      </c>
      <c r="G471" s="81">
        <v>0</v>
      </c>
      <c r="H471" s="82">
        <f ca="1">SUMIF(Measure_BB_Table[],Combined_header,Total_Exp._MeasureBB)</f>
        <v>0</v>
      </c>
      <c r="I471" s="82">
        <f ca="1">SUMIF(Measure_BB_Table[],Combined_header,Completed_MeasureBB)</f>
        <v>0</v>
      </c>
      <c r="J471" s="149" t="e">
        <f t="shared" ca="1" si="15"/>
        <v>#DIV/0!</v>
      </c>
    </row>
    <row r="472" spans="1:10" x14ac:dyDescent="0.25">
      <c r="A472" s="77" t="str">
        <f t="shared" si="14"/>
        <v>Grandview-Interim Housing-CM/PM Management</v>
      </c>
      <c r="B472" s="78">
        <v>2</v>
      </c>
      <c r="C472" s="79" t="s">
        <v>131</v>
      </c>
      <c r="D472" s="85" t="s">
        <v>238</v>
      </c>
      <c r="E472" s="77" t="s">
        <v>1565</v>
      </c>
      <c r="F472" s="81" t="s">
        <v>2498</v>
      </c>
      <c r="G472" s="81">
        <v>0</v>
      </c>
      <c r="H472" s="82">
        <f ca="1">SUMIF(Measure_BB_Table[],Combined_header,Total_Exp._MeasureBB)</f>
        <v>0</v>
      </c>
      <c r="I472" s="82">
        <f ca="1">SUMIF(Measure_BB_Table[],Combined_header,Completed_MeasureBB)</f>
        <v>0</v>
      </c>
      <c r="J472" s="149" t="e">
        <f t="shared" ca="1" si="15"/>
        <v>#DIV/0!</v>
      </c>
    </row>
    <row r="473" spans="1:10" x14ac:dyDescent="0.25">
      <c r="A473" s="77" t="str">
        <f t="shared" si="14"/>
        <v>Grandview-Interim Housing-Construction Contingency</v>
      </c>
      <c r="B473" s="78">
        <v>2</v>
      </c>
      <c r="C473" s="79" t="s">
        <v>131</v>
      </c>
      <c r="D473" s="85" t="s">
        <v>238</v>
      </c>
      <c r="E473" s="83" t="s">
        <v>1796</v>
      </c>
      <c r="F473" s="81" t="s">
        <v>2498</v>
      </c>
      <c r="G473" s="81">
        <v>0</v>
      </c>
      <c r="H473" s="82">
        <f ca="1">SUMIF(Measure_BB_Table[],Combined_header,Total_Exp._MeasureBB)</f>
        <v>0</v>
      </c>
      <c r="I473" s="82">
        <f ca="1">SUMIF(Measure_BB_Table[],Combined_header,Completed_MeasureBB)</f>
        <v>0</v>
      </c>
      <c r="J473" s="149" t="e">
        <f t="shared" ca="1" si="15"/>
        <v>#DIV/0!</v>
      </c>
    </row>
    <row r="474" spans="1:10" x14ac:dyDescent="0.25">
      <c r="A474" s="77" t="str">
        <f t="shared" si="14"/>
        <v>Grandview-Interim Housing-Contractor</v>
      </c>
      <c r="B474" s="78">
        <v>2</v>
      </c>
      <c r="C474" s="79" t="s">
        <v>131</v>
      </c>
      <c r="D474" s="85" t="s">
        <v>238</v>
      </c>
      <c r="E474" s="83" t="s">
        <v>318</v>
      </c>
      <c r="F474" s="81" t="s">
        <v>2498</v>
      </c>
      <c r="G474" s="81">
        <v>0</v>
      </c>
      <c r="H474" s="82">
        <f ca="1">SUMIF(Measure_BB_Table[],Combined_header,Total_Exp._MeasureBB)</f>
        <v>0</v>
      </c>
      <c r="I474" s="82">
        <f ca="1">SUMIF(Measure_BB_Table[],Combined_header,Completed_MeasureBB)</f>
        <v>0</v>
      </c>
      <c r="J474" s="149" t="e">
        <f t="shared" ca="1" si="15"/>
        <v>#DIV/0!</v>
      </c>
    </row>
    <row r="475" spans="1:10" x14ac:dyDescent="0.25">
      <c r="A475" s="77" t="str">
        <f t="shared" si="14"/>
        <v>Grandview-Interim Housing-Design</v>
      </c>
      <c r="B475" s="78">
        <v>2</v>
      </c>
      <c r="C475" s="79" t="s">
        <v>131</v>
      </c>
      <c r="D475" s="85" t="s">
        <v>238</v>
      </c>
      <c r="E475" s="79" t="s">
        <v>1571</v>
      </c>
      <c r="F475" s="81" t="s">
        <v>2498</v>
      </c>
      <c r="G475" s="81">
        <v>0</v>
      </c>
      <c r="H475" s="82">
        <f ca="1">SUMIF(Measure_BB_Table[],Combined_header,Total_Exp._MeasureBB)</f>
        <v>0</v>
      </c>
      <c r="I475" s="82">
        <f ca="1">SUMIF(Measure_BB_Table[],Combined_header,Completed_MeasureBB)</f>
        <v>0</v>
      </c>
      <c r="J475" s="149" t="e">
        <f t="shared" ca="1" si="15"/>
        <v>#DIV/0!</v>
      </c>
    </row>
    <row r="476" spans="1:10" x14ac:dyDescent="0.25">
      <c r="A476" s="77" t="str">
        <f t="shared" si="14"/>
        <v>Grandview-Interim Housing-DSA Fees</v>
      </c>
      <c r="B476" s="78">
        <v>2</v>
      </c>
      <c r="C476" s="79" t="s">
        <v>131</v>
      </c>
      <c r="D476" s="85" t="s">
        <v>238</v>
      </c>
      <c r="E476" s="83" t="s">
        <v>1655</v>
      </c>
      <c r="F476" s="81" t="s">
        <v>2498</v>
      </c>
      <c r="G476" s="81">
        <v>0</v>
      </c>
      <c r="H476" s="82">
        <f ca="1">SUMIF(Measure_BB_Table[],Combined_header,Total_Exp._MeasureBB)</f>
        <v>0</v>
      </c>
      <c r="I476" s="82">
        <f ca="1">SUMIF(Measure_BB_Table[],Combined_header,Completed_MeasureBB)</f>
        <v>0</v>
      </c>
      <c r="J476" s="149" t="e">
        <f t="shared" ca="1" si="15"/>
        <v>#DIV/0!</v>
      </c>
    </row>
    <row r="477" spans="1:10" x14ac:dyDescent="0.25">
      <c r="A477" s="77" t="str">
        <f t="shared" si="14"/>
        <v>Grandview-Interim Housing-DSA Inspection</v>
      </c>
      <c r="B477" s="78">
        <v>2</v>
      </c>
      <c r="C477" s="79" t="s">
        <v>131</v>
      </c>
      <c r="D477" s="85" t="s">
        <v>238</v>
      </c>
      <c r="E477" s="83" t="s">
        <v>1564</v>
      </c>
      <c r="F477" s="81" t="s">
        <v>2498</v>
      </c>
      <c r="G477" s="81">
        <v>0</v>
      </c>
      <c r="H477" s="82">
        <f ca="1">SUMIF(Measure_BB_Table[],Combined_header,Total_Exp._MeasureBB)</f>
        <v>0</v>
      </c>
      <c r="I477" s="82">
        <f ca="1">SUMIF(Measure_BB_Table[],Combined_header,Completed_MeasureBB)</f>
        <v>0</v>
      </c>
      <c r="J477" s="149" t="e">
        <f t="shared" ca="1" si="15"/>
        <v>#DIV/0!</v>
      </c>
    </row>
    <row r="478" spans="1:10" x14ac:dyDescent="0.25">
      <c r="A478" s="77" t="str">
        <f t="shared" si="14"/>
        <v>Grandview-Interim Housing-DSA Special Inspection</v>
      </c>
      <c r="B478" s="78">
        <v>2</v>
      </c>
      <c r="C478" s="79" t="s">
        <v>131</v>
      </c>
      <c r="D478" s="85" t="s">
        <v>238</v>
      </c>
      <c r="E478" s="85" t="s">
        <v>1572</v>
      </c>
      <c r="F478" s="81" t="s">
        <v>2498</v>
      </c>
      <c r="G478" s="81">
        <v>0</v>
      </c>
      <c r="H478" s="82">
        <f ca="1">SUMIF(Measure_BB_Table[],Combined_header,Total_Exp._MeasureBB)</f>
        <v>0</v>
      </c>
      <c r="I478" s="82">
        <f ca="1">SUMIF(Measure_BB_Table[],Combined_header,Completed_MeasureBB)</f>
        <v>0</v>
      </c>
      <c r="J478" s="149" t="e">
        <f t="shared" ca="1" si="15"/>
        <v>#DIV/0!</v>
      </c>
    </row>
    <row r="479" spans="1:10" x14ac:dyDescent="0.25">
      <c r="A479" s="77" t="str">
        <f t="shared" si="14"/>
        <v>Grandview-Interim Housing-Environ Consultant</v>
      </c>
      <c r="B479" s="78">
        <v>2</v>
      </c>
      <c r="C479" s="79" t="s">
        <v>131</v>
      </c>
      <c r="D479" s="85" t="s">
        <v>238</v>
      </c>
      <c r="E479" s="77" t="s">
        <v>1566</v>
      </c>
      <c r="F479" s="81" t="s">
        <v>2498</v>
      </c>
      <c r="G479" s="81">
        <v>0</v>
      </c>
      <c r="H479" s="82">
        <f ca="1">SUMIF(Measure_BB_Table[],Combined_header,Total_Exp._MeasureBB)</f>
        <v>0</v>
      </c>
      <c r="I479" s="82">
        <f ca="1">SUMIF(Measure_BB_Table[],Combined_header,Completed_MeasureBB)</f>
        <v>0</v>
      </c>
      <c r="J479" s="149" t="e">
        <f t="shared" ca="1" si="15"/>
        <v>#DIV/0!</v>
      </c>
    </row>
    <row r="480" spans="1:10" x14ac:dyDescent="0.25">
      <c r="A480" s="77" t="str">
        <f t="shared" si="14"/>
        <v>Grandview-Interim Housing-FF &amp; E</v>
      </c>
      <c r="B480" s="78">
        <v>2</v>
      </c>
      <c r="C480" s="79" t="s">
        <v>131</v>
      </c>
      <c r="D480" s="85" t="s">
        <v>238</v>
      </c>
      <c r="E480" s="77" t="s">
        <v>1656</v>
      </c>
      <c r="F480" s="81" t="s">
        <v>2498</v>
      </c>
      <c r="G480" s="81">
        <v>0</v>
      </c>
      <c r="H480" s="82">
        <f ca="1">SUMIF(Measure_BB_Table[],Combined_header,Total_Exp._MeasureBB)</f>
        <v>0</v>
      </c>
      <c r="I480" s="82">
        <f ca="1">SUMIF(Measure_BB_Table[],Combined_header,Completed_MeasureBB)</f>
        <v>0</v>
      </c>
      <c r="J480" s="149" t="e">
        <f t="shared" ca="1" si="15"/>
        <v>#DIV/0!</v>
      </c>
    </row>
    <row r="481" spans="1:10" x14ac:dyDescent="0.25">
      <c r="A481" s="77" t="str">
        <f t="shared" si="14"/>
        <v>Grandview-Interim Housing-Legal Services</v>
      </c>
      <c r="B481" s="78">
        <v>2</v>
      </c>
      <c r="C481" s="79" t="s">
        <v>131</v>
      </c>
      <c r="D481" s="85" t="s">
        <v>238</v>
      </c>
      <c r="E481" s="77" t="s">
        <v>1797</v>
      </c>
      <c r="F481" s="81" t="s">
        <v>2498</v>
      </c>
      <c r="G481" s="81">
        <v>0</v>
      </c>
      <c r="H481" s="82">
        <f ca="1">SUMIF(Measure_BB_Table[],Combined_header,Total_Exp._MeasureBB)</f>
        <v>0</v>
      </c>
      <c r="I481" s="82">
        <f ca="1">SUMIF(Measure_BB_Table[],Combined_header,Completed_MeasureBB)</f>
        <v>0</v>
      </c>
      <c r="J481" s="149" t="e">
        <f t="shared" ca="1" si="15"/>
        <v>#DIV/0!</v>
      </c>
    </row>
    <row r="482" spans="1:10" x14ac:dyDescent="0.25">
      <c r="A482" s="77" t="str">
        <f t="shared" si="14"/>
        <v>Grandview-Interim Housing-Modular Buildings</v>
      </c>
      <c r="B482" s="78">
        <v>2</v>
      </c>
      <c r="C482" s="79" t="s">
        <v>131</v>
      </c>
      <c r="D482" s="85" t="s">
        <v>238</v>
      </c>
      <c r="E482" s="85" t="s">
        <v>1573</v>
      </c>
      <c r="F482" s="81" t="s">
        <v>2498</v>
      </c>
      <c r="G482" s="81">
        <v>0</v>
      </c>
      <c r="H482" s="82">
        <f ca="1">SUMIF(Measure_BB_Table[],Combined_header,Total_Exp._MeasureBB)</f>
        <v>0</v>
      </c>
      <c r="I482" s="82">
        <f ca="1">SUMIF(Measure_BB_Table[],Combined_header,Completed_MeasureBB)</f>
        <v>0</v>
      </c>
      <c r="J482" s="149" t="e">
        <f t="shared" ca="1" si="15"/>
        <v>#DIV/0!</v>
      </c>
    </row>
    <row r="483" spans="1:10" x14ac:dyDescent="0.25">
      <c r="A483" s="77" t="str">
        <f t="shared" si="14"/>
        <v>Grandview-Interim Housing-Move Management</v>
      </c>
      <c r="B483" s="78">
        <v>2</v>
      </c>
      <c r="C483" s="79" t="s">
        <v>131</v>
      </c>
      <c r="D483" s="85" t="s">
        <v>238</v>
      </c>
      <c r="E483" s="77" t="s">
        <v>1574</v>
      </c>
      <c r="F483" s="81" t="s">
        <v>2498</v>
      </c>
      <c r="G483" s="81">
        <v>0</v>
      </c>
      <c r="H483" s="82">
        <f ca="1">SUMIF(Measure_BB_Table[],Combined_header,Total_Exp._MeasureBB)</f>
        <v>0</v>
      </c>
      <c r="I483" s="82">
        <f ca="1">SUMIF(Measure_BB_Table[],Combined_header,Completed_MeasureBB)</f>
        <v>0</v>
      </c>
      <c r="J483" s="149" t="e">
        <f t="shared" ca="1" si="15"/>
        <v>#DIV/0!</v>
      </c>
    </row>
    <row r="484" spans="1:10" x14ac:dyDescent="0.25">
      <c r="A484" s="77" t="str">
        <f t="shared" si="14"/>
        <v>Grandview-Interim Housing-Reprographics</v>
      </c>
      <c r="B484" s="78">
        <v>2</v>
      </c>
      <c r="C484" s="79" t="s">
        <v>131</v>
      </c>
      <c r="D484" s="85" t="s">
        <v>238</v>
      </c>
      <c r="E484" s="77" t="s">
        <v>1568</v>
      </c>
      <c r="F484" s="81" t="s">
        <v>2498</v>
      </c>
      <c r="G484" s="81">
        <v>0</v>
      </c>
      <c r="H484" s="82">
        <f ca="1">SUMIF(Measure_BB_Table[],Combined_header,Total_Exp._MeasureBB)</f>
        <v>0</v>
      </c>
      <c r="I484" s="82">
        <f ca="1">SUMIF(Measure_BB_Table[],Combined_header,Completed_MeasureBB)</f>
        <v>0</v>
      </c>
      <c r="J484" s="149" t="e">
        <f t="shared" ca="1" si="15"/>
        <v>#DIV/0!</v>
      </c>
    </row>
    <row r="485" spans="1:10" x14ac:dyDescent="0.25">
      <c r="A485" s="77" t="str">
        <f t="shared" si="14"/>
        <v>Grandview-Interim Housing-Technology</v>
      </c>
      <c r="B485" s="78">
        <v>2</v>
      </c>
      <c r="C485" s="79" t="s">
        <v>131</v>
      </c>
      <c r="D485" s="85" t="s">
        <v>238</v>
      </c>
      <c r="E485" s="77" t="s">
        <v>1562</v>
      </c>
      <c r="F485" s="81" t="s">
        <v>2498</v>
      </c>
      <c r="G485" s="81">
        <v>0</v>
      </c>
      <c r="H485" s="82">
        <f ca="1">SUMIF(Measure_BB_Table[],Combined_header,Total_Exp._MeasureBB)</f>
        <v>0</v>
      </c>
      <c r="I485" s="82">
        <f ca="1">SUMIF(Measure_BB_Table[],Combined_header,Completed_MeasureBB)</f>
        <v>0</v>
      </c>
      <c r="J485" s="149" t="e">
        <f t="shared" ca="1" si="15"/>
        <v>#DIV/0!</v>
      </c>
    </row>
    <row r="486" spans="1:10" x14ac:dyDescent="0.25">
      <c r="A486" s="77" t="str">
        <f t="shared" si="14"/>
        <v>Grazide-21st Century-Advertisement</v>
      </c>
      <c r="B486" s="78">
        <v>3</v>
      </c>
      <c r="C486" s="85" t="s">
        <v>450</v>
      </c>
      <c r="D486" s="80" t="s">
        <v>4</v>
      </c>
      <c r="E486" s="77" t="s">
        <v>1569</v>
      </c>
      <c r="F486" s="81">
        <v>0</v>
      </c>
      <c r="G486" s="81">
        <v>0</v>
      </c>
      <c r="H486" s="82">
        <f ca="1">SUMIF(Measure_BB_Table[],Combined_header,Total_Exp._MeasureBB)</f>
        <v>0</v>
      </c>
      <c r="I486" s="82">
        <f ca="1">SUMIF(Measure_BB_Table[],Combined_header,Completed_MeasureBB)</f>
        <v>0</v>
      </c>
      <c r="J486" s="149" t="e">
        <f t="shared" ca="1" si="15"/>
        <v>#DIV/0!</v>
      </c>
    </row>
    <row r="487" spans="1:10" x14ac:dyDescent="0.25">
      <c r="A487" s="77" t="str">
        <f t="shared" si="14"/>
        <v>Grazide-21st Century-Asbestos oversight/survey/abatement</v>
      </c>
      <c r="B487" s="78">
        <v>3</v>
      </c>
      <c r="C487" s="85" t="s">
        <v>450</v>
      </c>
      <c r="D487" s="80" t="s">
        <v>4</v>
      </c>
      <c r="E487" s="77" t="s">
        <v>1563</v>
      </c>
      <c r="F487" s="81">
        <v>70000</v>
      </c>
      <c r="G487" s="81">
        <v>0</v>
      </c>
      <c r="H487" s="82">
        <f ca="1">SUMIF(Measure_BB_Table[],Combined_header,Total_Exp._MeasureBB)</f>
        <v>0</v>
      </c>
      <c r="I487" s="82">
        <f ca="1">SUMIF(Measure_BB_Table[],Combined_header,Completed_MeasureBB)</f>
        <v>0</v>
      </c>
      <c r="J487" s="149" t="e">
        <f t="shared" ca="1" si="15"/>
        <v>#DIV/0!</v>
      </c>
    </row>
    <row r="488" spans="1:10" x14ac:dyDescent="0.25">
      <c r="A488" s="77" t="str">
        <f t="shared" si="14"/>
        <v>Grazide-21st Century-CM/PM Management</v>
      </c>
      <c r="B488" s="78">
        <v>3</v>
      </c>
      <c r="C488" s="85" t="s">
        <v>450</v>
      </c>
      <c r="D488" s="80" t="s">
        <v>4</v>
      </c>
      <c r="E488" s="77" t="s">
        <v>1565</v>
      </c>
      <c r="F488" s="81">
        <v>0</v>
      </c>
      <c r="G488" s="81">
        <v>0</v>
      </c>
      <c r="H488" s="82">
        <f ca="1">SUMIF(Measure_BB_Table[],Combined_header,Total_Exp._MeasureBB)</f>
        <v>206602</v>
      </c>
      <c r="I488" s="82">
        <f ca="1">SUMIF(Measure_BB_Table[],Combined_header,Completed_MeasureBB)</f>
        <v>10410</v>
      </c>
      <c r="J488" s="149">
        <f t="shared" ca="1" si="15"/>
        <v>5.0386733913514871E-2</v>
      </c>
    </row>
    <row r="489" spans="1:10" x14ac:dyDescent="0.25">
      <c r="A489" s="77" t="str">
        <f t="shared" si="14"/>
        <v>Grazide-21st Century-Construction Contingency</v>
      </c>
      <c r="B489" s="78">
        <v>3</v>
      </c>
      <c r="C489" s="85" t="s">
        <v>450</v>
      </c>
      <c r="D489" s="80" t="s">
        <v>4</v>
      </c>
      <c r="E489" s="83" t="s">
        <v>1796</v>
      </c>
      <c r="F489" s="81">
        <v>218338</v>
      </c>
      <c r="G489" s="81">
        <v>0</v>
      </c>
      <c r="H489" s="82">
        <f ca="1">SUMIF(Measure_BB_Table[],Combined_header,Total_Exp._MeasureBB)</f>
        <v>0</v>
      </c>
      <c r="I489" s="82">
        <f ca="1">SUMIF(Measure_BB_Table[],Combined_header,Completed_MeasureBB)</f>
        <v>0</v>
      </c>
      <c r="J489" s="149" t="e">
        <f t="shared" ca="1" si="15"/>
        <v>#DIV/0!</v>
      </c>
    </row>
    <row r="490" spans="1:10" x14ac:dyDescent="0.25">
      <c r="A490" s="77" t="str">
        <f t="shared" si="14"/>
        <v>Grazide-21st Century-Contractor</v>
      </c>
      <c r="B490" s="78">
        <v>3</v>
      </c>
      <c r="C490" s="85" t="s">
        <v>450</v>
      </c>
      <c r="D490" s="80" t="s">
        <v>4</v>
      </c>
      <c r="E490" s="83" t="s">
        <v>318</v>
      </c>
      <c r="F490" s="81">
        <v>2329011.4500000002</v>
      </c>
      <c r="G490" s="81" t="s">
        <v>2495</v>
      </c>
      <c r="H490" s="82">
        <f ca="1">SUMIF(Measure_BB_Table[],Combined_header,Total_Exp._MeasureBB)</f>
        <v>37500</v>
      </c>
      <c r="I490" s="82">
        <f ca="1">SUMIF(Measure_BB_Table[],Combined_header,Completed_MeasureBB)</f>
        <v>37500</v>
      </c>
      <c r="J490" s="149">
        <f t="shared" ca="1" si="15"/>
        <v>1</v>
      </c>
    </row>
    <row r="491" spans="1:10" x14ac:dyDescent="0.25">
      <c r="A491" s="77" t="str">
        <f t="shared" si="14"/>
        <v>Grazide-21st Century-Design</v>
      </c>
      <c r="B491" s="78">
        <v>3</v>
      </c>
      <c r="C491" s="85" t="s">
        <v>450</v>
      </c>
      <c r="D491" s="80" t="s">
        <v>4</v>
      </c>
      <c r="E491" s="83" t="s">
        <v>1571</v>
      </c>
      <c r="F491" s="81">
        <v>267471.69</v>
      </c>
      <c r="G491" s="81">
        <v>285705</v>
      </c>
      <c r="H491" s="82">
        <f ca="1">SUMIF(Measure_BB_Table[],Combined_header,Total_Exp._MeasureBB)</f>
        <v>244558</v>
      </c>
      <c r="I491" s="82">
        <f ca="1">SUMIF(Measure_BB_Table[],Combined_header,Completed_MeasureBB)</f>
        <v>33100.449999999997</v>
      </c>
      <c r="J491" s="149">
        <f t="shared" ca="1" si="15"/>
        <v>0.13534805649375606</v>
      </c>
    </row>
    <row r="492" spans="1:10" x14ac:dyDescent="0.25">
      <c r="A492" s="77" t="str">
        <f t="shared" si="14"/>
        <v>Grazide-21st Century-DSA Fees</v>
      </c>
      <c r="B492" s="78">
        <v>3</v>
      </c>
      <c r="C492" s="85" t="s">
        <v>450</v>
      </c>
      <c r="D492" s="80" t="s">
        <v>4</v>
      </c>
      <c r="E492" s="83" t="s">
        <v>1655</v>
      </c>
      <c r="F492" s="81">
        <v>0</v>
      </c>
      <c r="G492" s="81">
        <v>0</v>
      </c>
      <c r="H492" s="82">
        <f ca="1">SUMIF(Measure_BB_Table[],Combined_header,Total_Exp._MeasureBB)</f>
        <v>0</v>
      </c>
      <c r="I492" s="82">
        <f ca="1">SUMIF(Measure_BB_Table[],Combined_header,Completed_MeasureBB)</f>
        <v>0</v>
      </c>
      <c r="J492" s="149" t="e">
        <f t="shared" ca="1" si="15"/>
        <v>#DIV/0!</v>
      </c>
    </row>
    <row r="493" spans="1:10" x14ac:dyDescent="0.25">
      <c r="A493" s="77" t="str">
        <f t="shared" si="14"/>
        <v>Grazide-21st Century-DSA Inspection</v>
      </c>
      <c r="B493" s="78">
        <v>3</v>
      </c>
      <c r="C493" s="85" t="s">
        <v>450</v>
      </c>
      <c r="D493" s="80" t="s">
        <v>4</v>
      </c>
      <c r="E493" s="83" t="s">
        <v>1564</v>
      </c>
      <c r="F493" s="81">
        <v>0</v>
      </c>
      <c r="G493" s="81">
        <v>0</v>
      </c>
      <c r="H493" s="82">
        <f ca="1">SUMIF(Measure_BB_Table[],Combined_header,Total_Exp._MeasureBB)</f>
        <v>0</v>
      </c>
      <c r="I493" s="82">
        <f ca="1">SUMIF(Measure_BB_Table[],Combined_header,Completed_MeasureBB)</f>
        <v>0</v>
      </c>
      <c r="J493" s="149" t="e">
        <f t="shared" ca="1" si="15"/>
        <v>#DIV/0!</v>
      </c>
    </row>
    <row r="494" spans="1:10" x14ac:dyDescent="0.25">
      <c r="A494" s="77" t="str">
        <f t="shared" si="14"/>
        <v>Grazide-21st Century-DSA Special Inspection</v>
      </c>
      <c r="B494" s="78">
        <v>3</v>
      </c>
      <c r="C494" s="85" t="s">
        <v>450</v>
      </c>
      <c r="D494" s="80" t="s">
        <v>4</v>
      </c>
      <c r="E494" s="83" t="s">
        <v>1572</v>
      </c>
      <c r="F494" s="81">
        <v>0</v>
      </c>
      <c r="G494" s="81">
        <v>0</v>
      </c>
      <c r="H494" s="82">
        <f ca="1">SUMIF(Measure_BB_Table[],Combined_header,Total_Exp._MeasureBB)</f>
        <v>0</v>
      </c>
      <c r="I494" s="82">
        <f ca="1">SUMIF(Measure_BB_Table[],Combined_header,Completed_MeasureBB)</f>
        <v>0</v>
      </c>
      <c r="J494" s="149" t="e">
        <f t="shared" ca="1" si="15"/>
        <v>#DIV/0!</v>
      </c>
    </row>
    <row r="495" spans="1:10" x14ac:dyDescent="0.25">
      <c r="A495" s="77" t="str">
        <f t="shared" si="14"/>
        <v>Grazide-21st Century-Environ Consultant</v>
      </c>
      <c r="B495" s="78">
        <v>3</v>
      </c>
      <c r="C495" s="85" t="s">
        <v>450</v>
      </c>
      <c r="D495" s="80" t="s">
        <v>4</v>
      </c>
      <c r="E495" s="77" t="s">
        <v>1566</v>
      </c>
      <c r="F495" s="81">
        <v>0</v>
      </c>
      <c r="G495" s="81">
        <v>0</v>
      </c>
      <c r="H495" s="82">
        <f ca="1">SUMIF(Measure_BB_Table[],Combined_header,Total_Exp._MeasureBB)</f>
        <v>2550</v>
      </c>
      <c r="I495" s="82">
        <f ca="1">SUMIF(Measure_BB_Table[],Combined_header,Completed_MeasureBB)</f>
        <v>2550</v>
      </c>
      <c r="J495" s="149">
        <f t="shared" ca="1" si="15"/>
        <v>1</v>
      </c>
    </row>
    <row r="496" spans="1:10" x14ac:dyDescent="0.25">
      <c r="A496" s="77" t="str">
        <f t="shared" si="14"/>
        <v>Grazide-21st Century-FF &amp; E</v>
      </c>
      <c r="B496" s="78">
        <v>3</v>
      </c>
      <c r="C496" s="85" t="s">
        <v>450</v>
      </c>
      <c r="D496" s="80" t="s">
        <v>4</v>
      </c>
      <c r="E496" s="77" t="s">
        <v>1656</v>
      </c>
      <c r="F496" s="81">
        <v>400000</v>
      </c>
      <c r="G496" s="81">
        <v>0</v>
      </c>
      <c r="H496" s="82">
        <f ca="1">SUMIF(Measure_BB_Table[],Combined_header,Total_Exp._MeasureBB)</f>
        <v>0</v>
      </c>
      <c r="I496" s="82">
        <f ca="1">SUMIF(Measure_BB_Table[],Combined_header,Completed_MeasureBB)</f>
        <v>0</v>
      </c>
      <c r="J496" s="149" t="e">
        <f t="shared" ca="1" si="15"/>
        <v>#DIV/0!</v>
      </c>
    </row>
    <row r="497" spans="1:10" x14ac:dyDescent="0.25">
      <c r="A497" s="77" t="str">
        <f t="shared" si="14"/>
        <v>Grazide-21st Century-Legal Services</v>
      </c>
      <c r="B497" s="78">
        <v>3</v>
      </c>
      <c r="C497" s="85" t="s">
        <v>450</v>
      </c>
      <c r="D497" s="80" t="s">
        <v>4</v>
      </c>
      <c r="E497" s="77" t="s">
        <v>1797</v>
      </c>
      <c r="F497" s="81">
        <v>0</v>
      </c>
      <c r="G497" s="81">
        <v>0</v>
      </c>
      <c r="H497" s="82">
        <f ca="1">SUMIF(Measure_BB_Table[],Combined_header,Total_Exp._MeasureBB)</f>
        <v>0</v>
      </c>
      <c r="I497" s="82">
        <f ca="1">SUMIF(Measure_BB_Table[],Combined_header,Completed_MeasureBB)</f>
        <v>0</v>
      </c>
      <c r="J497" s="149" t="e">
        <f t="shared" ca="1" si="15"/>
        <v>#DIV/0!</v>
      </c>
    </row>
    <row r="498" spans="1:10" x14ac:dyDescent="0.25">
      <c r="A498" s="77" t="str">
        <f t="shared" si="14"/>
        <v>Grazide-21st Century-Move classroom</v>
      </c>
      <c r="B498" s="78">
        <v>3</v>
      </c>
      <c r="C498" s="85" t="s">
        <v>450</v>
      </c>
      <c r="D498" s="80" t="s">
        <v>4</v>
      </c>
      <c r="E498" s="77" t="s">
        <v>1570</v>
      </c>
      <c r="F498" s="81">
        <v>0</v>
      </c>
      <c r="G498" s="81">
        <v>0</v>
      </c>
      <c r="H498" s="82">
        <f ca="1">SUMIF(Measure_BB_Table[],Combined_header,Total_Exp._MeasureBB)</f>
        <v>0</v>
      </c>
      <c r="I498" s="82">
        <f ca="1">SUMIF(Measure_BB_Table[],Combined_header,Completed_MeasureBB)</f>
        <v>0</v>
      </c>
      <c r="J498" s="149" t="e">
        <f t="shared" ca="1" si="15"/>
        <v>#DIV/0!</v>
      </c>
    </row>
    <row r="499" spans="1:10" x14ac:dyDescent="0.25">
      <c r="A499" s="77" t="str">
        <f t="shared" si="14"/>
        <v>Grazide-21st Century-Move Management</v>
      </c>
      <c r="B499" s="78">
        <v>3</v>
      </c>
      <c r="C499" s="85" t="s">
        <v>450</v>
      </c>
      <c r="D499" s="80" t="s">
        <v>4</v>
      </c>
      <c r="E499" s="77" t="s">
        <v>1574</v>
      </c>
      <c r="F499" s="81">
        <v>0</v>
      </c>
      <c r="G499" s="81">
        <v>0</v>
      </c>
      <c r="H499" s="82">
        <f ca="1">SUMIF(Measure_BB_Table[],Combined_header,Total_Exp._MeasureBB)</f>
        <v>0</v>
      </c>
      <c r="I499" s="82">
        <f ca="1">SUMIF(Measure_BB_Table[],Combined_header,Completed_MeasureBB)</f>
        <v>0</v>
      </c>
      <c r="J499" s="149" t="e">
        <f t="shared" ca="1" si="15"/>
        <v>#DIV/0!</v>
      </c>
    </row>
    <row r="500" spans="1:10" x14ac:dyDescent="0.25">
      <c r="A500" s="77" t="str">
        <f t="shared" si="14"/>
        <v>Grazide-21st Century-Reprographics</v>
      </c>
      <c r="B500" s="78">
        <v>3</v>
      </c>
      <c r="C500" s="85" t="s">
        <v>450</v>
      </c>
      <c r="D500" s="80" t="s">
        <v>4</v>
      </c>
      <c r="E500" s="77" t="s">
        <v>1568</v>
      </c>
      <c r="F500" s="81">
        <v>0</v>
      </c>
      <c r="G500" s="81">
        <v>0</v>
      </c>
      <c r="H500" s="82">
        <f ca="1">SUMIF(Measure_BB_Table[],Combined_header,Total_Exp._MeasureBB)</f>
        <v>0</v>
      </c>
      <c r="I500" s="82">
        <f ca="1">SUMIF(Measure_BB_Table[],Combined_header,Completed_MeasureBB)</f>
        <v>0</v>
      </c>
      <c r="J500" s="149" t="e">
        <f t="shared" ca="1" si="15"/>
        <v>#DIV/0!</v>
      </c>
    </row>
    <row r="501" spans="1:10" x14ac:dyDescent="0.25">
      <c r="A501" s="77" t="str">
        <f t="shared" si="14"/>
        <v>Grazide-21st Century-Technology</v>
      </c>
      <c r="B501" s="78">
        <v>3</v>
      </c>
      <c r="C501" s="85" t="s">
        <v>450</v>
      </c>
      <c r="D501" s="80" t="s">
        <v>4</v>
      </c>
      <c r="E501" s="77" t="s">
        <v>1562</v>
      </c>
      <c r="F501" s="81">
        <v>400000</v>
      </c>
      <c r="G501" s="81">
        <v>0</v>
      </c>
      <c r="H501" s="82">
        <f ca="1">SUMIF(Measure_BB_Table[],Combined_header,Total_Exp._MeasureBB)</f>
        <v>187241.75999999998</v>
      </c>
      <c r="I501" s="82">
        <f ca="1">SUMIF(Measure_BB_Table[],Combined_header,Completed_MeasureBB)</f>
        <v>187241.75999999998</v>
      </c>
      <c r="J501" s="149">
        <f t="shared" ca="1" si="15"/>
        <v>1</v>
      </c>
    </row>
    <row r="502" spans="1:10" x14ac:dyDescent="0.25">
      <c r="A502" s="77" t="str">
        <f t="shared" si="14"/>
        <v>Grazide-Ceiling replacement-CM/PM Management</v>
      </c>
      <c r="B502" s="78">
        <v>3</v>
      </c>
      <c r="C502" s="85" t="s">
        <v>450</v>
      </c>
      <c r="D502" s="79" t="s">
        <v>441</v>
      </c>
      <c r="E502" s="77" t="s">
        <v>1565</v>
      </c>
      <c r="F502" s="81">
        <v>0</v>
      </c>
      <c r="G502" s="81">
        <v>0</v>
      </c>
      <c r="H502" s="82">
        <f ca="1">SUMIF(Measure_BB_Table[],Combined_header,Total_Exp._MeasureBB)</f>
        <v>0</v>
      </c>
      <c r="I502" s="82">
        <f ca="1">SUMIF(Measure_BB_Table[],Combined_header,Completed_MeasureBB)</f>
        <v>0</v>
      </c>
      <c r="J502" s="149" t="e">
        <f t="shared" ca="1" si="15"/>
        <v>#DIV/0!</v>
      </c>
    </row>
    <row r="503" spans="1:10" x14ac:dyDescent="0.25">
      <c r="A503" s="77" t="str">
        <f t="shared" si="14"/>
        <v>Grazide-Ceiling replacement-Contractor</v>
      </c>
      <c r="B503" s="78">
        <v>3</v>
      </c>
      <c r="C503" s="85" t="s">
        <v>450</v>
      </c>
      <c r="D503" s="79" t="s">
        <v>441</v>
      </c>
      <c r="E503" s="77" t="s">
        <v>318</v>
      </c>
      <c r="F503" s="81">
        <v>0</v>
      </c>
      <c r="G503" s="81">
        <v>0</v>
      </c>
      <c r="H503" s="82">
        <f ca="1">SUMIF(Measure_BB_Table[],Combined_header,Total_Exp._MeasureBB)</f>
        <v>281598</v>
      </c>
      <c r="I503" s="82">
        <f ca="1">SUMIF(Measure_BB_Table[],Combined_header,Completed_MeasureBB)</f>
        <v>267518.09999999998</v>
      </c>
      <c r="J503" s="149">
        <f t="shared" ca="1" si="15"/>
        <v>0.95</v>
      </c>
    </row>
    <row r="504" spans="1:10" x14ac:dyDescent="0.25">
      <c r="A504" s="77" t="str">
        <f t="shared" si="14"/>
        <v>Grazide-Drinking fountain replacement-Advertisement</v>
      </c>
      <c r="B504" s="78">
        <v>3</v>
      </c>
      <c r="C504" s="85" t="s">
        <v>450</v>
      </c>
      <c r="D504" s="80" t="s">
        <v>1043</v>
      </c>
      <c r="E504" s="77" t="s">
        <v>1569</v>
      </c>
      <c r="F504" s="81">
        <v>0</v>
      </c>
      <c r="G504" s="81">
        <v>0</v>
      </c>
      <c r="H504" s="82">
        <f ca="1">SUMIF(Measure_BB_Table[],Combined_header,Total_Exp._MeasureBB)</f>
        <v>0</v>
      </c>
      <c r="I504" s="82">
        <f ca="1">SUMIF(Measure_BB_Table[],Combined_header,Completed_MeasureBB)</f>
        <v>0</v>
      </c>
      <c r="J504" s="149" t="e">
        <f t="shared" ca="1" si="15"/>
        <v>#DIV/0!</v>
      </c>
    </row>
    <row r="505" spans="1:10" x14ac:dyDescent="0.25">
      <c r="A505" s="77" t="str">
        <f t="shared" si="14"/>
        <v>Grazide-Drinking fountain replacement-Contractor</v>
      </c>
      <c r="B505" s="78">
        <v>3</v>
      </c>
      <c r="C505" s="85" t="s">
        <v>450</v>
      </c>
      <c r="D505" s="80" t="s">
        <v>1043</v>
      </c>
      <c r="E505" s="77" t="s">
        <v>318</v>
      </c>
      <c r="F505" s="81">
        <v>15000</v>
      </c>
      <c r="G505" s="81">
        <v>0</v>
      </c>
      <c r="H505" s="82">
        <f ca="1">SUMIF(Measure_BB_Table[],Combined_header,Total_Exp._MeasureBB)</f>
        <v>0</v>
      </c>
      <c r="I505" s="82">
        <f ca="1">SUMIF(Measure_BB_Table[],Combined_header,Completed_MeasureBB)</f>
        <v>0</v>
      </c>
      <c r="J505" s="149" t="e">
        <f t="shared" ca="1" si="15"/>
        <v>#DIV/0!</v>
      </c>
    </row>
    <row r="506" spans="1:10" x14ac:dyDescent="0.25">
      <c r="A506" s="77" t="str">
        <f t="shared" si="14"/>
        <v>Grazide-Drinking fountain replacement-Design</v>
      </c>
      <c r="B506" s="78">
        <v>3</v>
      </c>
      <c r="C506" s="85" t="s">
        <v>450</v>
      </c>
      <c r="D506" s="80" t="s">
        <v>1043</v>
      </c>
      <c r="E506" s="77" t="s">
        <v>1571</v>
      </c>
      <c r="F506" s="81">
        <v>0</v>
      </c>
      <c r="G506" s="81">
        <v>0</v>
      </c>
      <c r="H506" s="82">
        <f ca="1">SUMIF(Measure_BB_Table[],Combined_header,Total_Exp._MeasureBB)</f>
        <v>0</v>
      </c>
      <c r="I506" s="82">
        <f ca="1">SUMIF(Measure_BB_Table[],Combined_header,Completed_MeasureBB)</f>
        <v>0</v>
      </c>
      <c r="J506" s="149" t="e">
        <f t="shared" ca="1" si="15"/>
        <v>#DIV/0!</v>
      </c>
    </row>
    <row r="507" spans="1:10" x14ac:dyDescent="0.25">
      <c r="A507" s="77" t="str">
        <f t="shared" si="14"/>
        <v>Grazide-Drinking fountain replacement-DSA Fees</v>
      </c>
      <c r="B507" s="78">
        <v>3</v>
      </c>
      <c r="C507" s="85" t="s">
        <v>450</v>
      </c>
      <c r="D507" s="80" t="s">
        <v>1043</v>
      </c>
      <c r="E507" s="77" t="s">
        <v>1655</v>
      </c>
      <c r="F507" s="81">
        <v>0</v>
      </c>
      <c r="G507" s="81">
        <v>0</v>
      </c>
      <c r="H507" s="82">
        <f ca="1">SUMIF(Measure_BB_Table[],Combined_header,Total_Exp._MeasureBB)</f>
        <v>0</v>
      </c>
      <c r="I507" s="82">
        <f ca="1">SUMIF(Measure_BB_Table[],Combined_header,Completed_MeasureBB)</f>
        <v>0</v>
      </c>
      <c r="J507" s="149" t="e">
        <f t="shared" ca="1" si="15"/>
        <v>#DIV/0!</v>
      </c>
    </row>
    <row r="508" spans="1:10" x14ac:dyDescent="0.25">
      <c r="A508" s="77" t="str">
        <f t="shared" si="14"/>
        <v>Grazide-Drinking fountain replacement-DSA Inspection</v>
      </c>
      <c r="B508" s="78">
        <v>3</v>
      </c>
      <c r="C508" s="85" t="s">
        <v>450</v>
      </c>
      <c r="D508" s="80" t="s">
        <v>1043</v>
      </c>
      <c r="E508" s="77" t="s">
        <v>1564</v>
      </c>
      <c r="F508" s="81">
        <v>0</v>
      </c>
      <c r="G508" s="81">
        <v>0</v>
      </c>
      <c r="H508" s="82">
        <f ca="1">SUMIF(Measure_BB_Table[],Combined_header,Total_Exp._MeasureBB)</f>
        <v>0</v>
      </c>
      <c r="I508" s="82">
        <f ca="1">SUMIF(Measure_BB_Table[],Combined_header,Completed_MeasureBB)</f>
        <v>0</v>
      </c>
      <c r="J508" s="149" t="e">
        <f t="shared" ca="1" si="15"/>
        <v>#DIV/0!</v>
      </c>
    </row>
    <row r="509" spans="1:10" x14ac:dyDescent="0.25">
      <c r="A509" s="77" t="str">
        <f t="shared" si="14"/>
        <v>Grazide-Drinking fountain replacement-DSA Special Inspection</v>
      </c>
      <c r="B509" s="78">
        <v>3</v>
      </c>
      <c r="C509" s="85" t="s">
        <v>450</v>
      </c>
      <c r="D509" s="80" t="s">
        <v>1043</v>
      </c>
      <c r="E509" s="83" t="s">
        <v>1572</v>
      </c>
      <c r="F509" s="81">
        <v>0</v>
      </c>
      <c r="G509" s="81">
        <v>0</v>
      </c>
      <c r="H509" s="82">
        <f ca="1">SUMIF(Measure_BB_Table[],Combined_header,Total_Exp._MeasureBB)</f>
        <v>0</v>
      </c>
      <c r="I509" s="82">
        <f ca="1">SUMIF(Measure_BB_Table[],Combined_header,Completed_MeasureBB)</f>
        <v>0</v>
      </c>
      <c r="J509" s="149" t="e">
        <f t="shared" ca="1" si="15"/>
        <v>#DIV/0!</v>
      </c>
    </row>
    <row r="510" spans="1:10" x14ac:dyDescent="0.25">
      <c r="A510" s="77" t="str">
        <f t="shared" si="14"/>
        <v>Grazide-Drinking fountain replacement-Environ Consultant</v>
      </c>
      <c r="B510" s="78">
        <v>3</v>
      </c>
      <c r="C510" s="85" t="s">
        <v>450</v>
      </c>
      <c r="D510" s="80" t="s">
        <v>1043</v>
      </c>
      <c r="E510" s="77" t="s">
        <v>1566</v>
      </c>
      <c r="F510" s="81">
        <v>0</v>
      </c>
      <c r="G510" s="81">
        <v>0</v>
      </c>
      <c r="H510" s="82">
        <f ca="1">SUMIF(Measure_BB_Table[],Combined_header,Total_Exp._MeasureBB)</f>
        <v>0</v>
      </c>
      <c r="I510" s="82">
        <f ca="1">SUMIF(Measure_BB_Table[],Combined_header,Completed_MeasureBB)</f>
        <v>0</v>
      </c>
      <c r="J510" s="149" t="e">
        <f t="shared" ca="1" si="15"/>
        <v>#DIV/0!</v>
      </c>
    </row>
    <row r="511" spans="1:10" x14ac:dyDescent="0.25">
      <c r="A511" s="77" t="str">
        <f t="shared" si="14"/>
        <v>Grazide-Drinking fountain replacement-Reprographics</v>
      </c>
      <c r="B511" s="78">
        <v>3</v>
      </c>
      <c r="C511" s="85" t="s">
        <v>450</v>
      </c>
      <c r="D511" s="80" t="s">
        <v>1043</v>
      </c>
      <c r="E511" s="77" t="s">
        <v>1568</v>
      </c>
      <c r="F511" s="81">
        <v>0</v>
      </c>
      <c r="G511" s="81">
        <v>0</v>
      </c>
      <c r="H511" s="82">
        <f ca="1">SUMIF(Measure_BB_Table[],Combined_header,Total_Exp._MeasureBB)</f>
        <v>0</v>
      </c>
      <c r="I511" s="82">
        <f ca="1">SUMIF(Measure_BB_Table[],Combined_header,Completed_MeasureBB)</f>
        <v>0</v>
      </c>
      <c r="J511" s="149" t="e">
        <f t="shared" ca="1" si="15"/>
        <v>#DIV/0!</v>
      </c>
    </row>
    <row r="512" spans="1:10" x14ac:dyDescent="0.25">
      <c r="A512" s="77" t="str">
        <f t="shared" si="14"/>
        <v>Grazide-Fire Alarm-Advertisement</v>
      </c>
      <c r="B512" s="78">
        <v>3</v>
      </c>
      <c r="C512" s="85" t="s">
        <v>450</v>
      </c>
      <c r="D512" s="80" t="s">
        <v>316</v>
      </c>
      <c r="E512" s="77" t="s">
        <v>1569</v>
      </c>
      <c r="F512" s="81">
        <v>0</v>
      </c>
      <c r="G512" s="81">
        <v>0</v>
      </c>
      <c r="H512" s="82">
        <f ca="1">SUMIF(Measure_BB_Table[],Combined_header,Total_Exp._MeasureBB)</f>
        <v>0</v>
      </c>
      <c r="I512" s="82">
        <f ca="1">SUMIF(Measure_BB_Table[],Combined_header,Completed_MeasureBB)</f>
        <v>0</v>
      </c>
      <c r="J512" s="149" t="e">
        <f t="shared" ca="1" si="15"/>
        <v>#DIV/0!</v>
      </c>
    </row>
    <row r="513" spans="1:10" x14ac:dyDescent="0.25">
      <c r="A513" s="77" t="str">
        <f t="shared" si="14"/>
        <v>Grazide-Fire Alarm-Contractor</v>
      </c>
      <c r="B513" s="78">
        <v>3</v>
      </c>
      <c r="C513" s="85" t="s">
        <v>450</v>
      </c>
      <c r="D513" s="80" t="s">
        <v>316</v>
      </c>
      <c r="E513" s="77" t="s">
        <v>318</v>
      </c>
      <c r="F513" s="81">
        <v>300000</v>
      </c>
      <c r="G513" s="81" t="s">
        <v>247</v>
      </c>
      <c r="H513" s="82">
        <f ca="1">SUMIF(Measure_BB_Table[],Combined_header,Total_Exp._MeasureBB)</f>
        <v>0</v>
      </c>
      <c r="I513" s="82">
        <f ca="1">SUMIF(Measure_BB_Table[],Combined_header,Completed_MeasureBB)</f>
        <v>0</v>
      </c>
      <c r="J513" s="149" t="e">
        <f t="shared" ca="1" si="15"/>
        <v>#DIV/0!</v>
      </c>
    </row>
    <row r="514" spans="1:10" x14ac:dyDescent="0.25">
      <c r="A514" s="77" t="str">
        <f t="shared" ref="A514:A577" si="16">CONCATENATE(C514,"-",D514,"-",E514)</f>
        <v>Grazide-Fire Alarm-Design</v>
      </c>
      <c r="B514" s="78">
        <v>3</v>
      </c>
      <c r="C514" s="85" t="s">
        <v>450</v>
      </c>
      <c r="D514" s="80" t="s">
        <v>316</v>
      </c>
      <c r="E514" s="77" t="s">
        <v>1571</v>
      </c>
      <c r="F514" s="81">
        <v>0</v>
      </c>
      <c r="G514" s="81">
        <v>0</v>
      </c>
      <c r="H514" s="82">
        <f ca="1">SUMIF(Measure_BB_Table[],Combined_header,Total_Exp._MeasureBB)</f>
        <v>12125</v>
      </c>
      <c r="I514" s="82">
        <f ca="1">SUMIF(Measure_BB_Table[],Combined_header,Completed_MeasureBB)</f>
        <v>0</v>
      </c>
      <c r="J514" s="149">
        <f t="shared" ref="J514:J577" ca="1" si="17">Completed_Comparison/Total_Exp._Comparison</f>
        <v>0</v>
      </c>
    </row>
    <row r="515" spans="1:10" x14ac:dyDescent="0.25">
      <c r="A515" s="77" t="str">
        <f t="shared" si="16"/>
        <v>Grazide-Fire Alarm-DSA Fees</v>
      </c>
      <c r="B515" s="78">
        <v>3</v>
      </c>
      <c r="C515" s="85" t="s">
        <v>450</v>
      </c>
      <c r="D515" s="80" t="s">
        <v>316</v>
      </c>
      <c r="E515" s="77" t="s">
        <v>1655</v>
      </c>
      <c r="F515" s="81">
        <v>0</v>
      </c>
      <c r="G515" s="81">
        <v>0</v>
      </c>
      <c r="H515" s="82">
        <f ca="1">SUMIF(Measure_BB_Table[],Combined_header,Total_Exp._MeasureBB)</f>
        <v>960</v>
      </c>
      <c r="I515" s="82">
        <f ca="1">SUMIF(Measure_BB_Table[],Combined_header,Completed_MeasureBB)</f>
        <v>960</v>
      </c>
      <c r="J515" s="149">
        <f t="shared" ca="1" si="17"/>
        <v>1</v>
      </c>
    </row>
    <row r="516" spans="1:10" x14ac:dyDescent="0.25">
      <c r="A516" s="77" t="str">
        <f t="shared" si="16"/>
        <v>Grazide-Fire Alarm-DSA Inspection</v>
      </c>
      <c r="B516" s="78">
        <v>3</v>
      </c>
      <c r="C516" s="85" t="s">
        <v>450</v>
      </c>
      <c r="D516" s="80" t="s">
        <v>316</v>
      </c>
      <c r="E516" s="77" t="s">
        <v>1564</v>
      </c>
      <c r="F516" s="81">
        <v>0</v>
      </c>
      <c r="G516" s="81">
        <v>0</v>
      </c>
      <c r="H516" s="82">
        <f ca="1">SUMIF(Measure_BB_Table[],Combined_header,Total_Exp._MeasureBB)</f>
        <v>0</v>
      </c>
      <c r="I516" s="82">
        <f ca="1">SUMIF(Measure_BB_Table[],Combined_header,Completed_MeasureBB)</f>
        <v>0</v>
      </c>
      <c r="J516" s="149" t="e">
        <f t="shared" ca="1" si="17"/>
        <v>#DIV/0!</v>
      </c>
    </row>
    <row r="517" spans="1:10" x14ac:dyDescent="0.25">
      <c r="A517" s="77" t="str">
        <f t="shared" si="16"/>
        <v>Grazide-Fire Alarm-Environ Consultant</v>
      </c>
      <c r="B517" s="78">
        <v>3</v>
      </c>
      <c r="C517" s="85" t="s">
        <v>450</v>
      </c>
      <c r="D517" s="80" t="s">
        <v>316</v>
      </c>
      <c r="E517" s="84" t="s">
        <v>1566</v>
      </c>
      <c r="F517" s="81">
        <v>0</v>
      </c>
      <c r="G517" s="81">
        <v>0</v>
      </c>
      <c r="H517" s="82">
        <f ca="1">SUMIF(Measure_BB_Table[],Combined_header,Total_Exp._MeasureBB)</f>
        <v>0</v>
      </c>
      <c r="I517" s="82">
        <f ca="1">SUMIF(Measure_BB_Table[],Combined_header,Completed_MeasureBB)</f>
        <v>0</v>
      </c>
      <c r="J517" s="149" t="e">
        <f t="shared" ca="1" si="17"/>
        <v>#DIV/0!</v>
      </c>
    </row>
    <row r="518" spans="1:10" x14ac:dyDescent="0.25">
      <c r="A518" s="77" t="str">
        <f t="shared" si="16"/>
        <v>Grazide-Fire Alarm-Reprographics</v>
      </c>
      <c r="B518" s="78">
        <v>3</v>
      </c>
      <c r="C518" s="85" t="s">
        <v>450</v>
      </c>
      <c r="D518" s="80" t="s">
        <v>316</v>
      </c>
      <c r="E518" s="77" t="s">
        <v>1568</v>
      </c>
      <c r="F518" s="81">
        <v>0</v>
      </c>
      <c r="G518" s="81">
        <v>0</v>
      </c>
      <c r="H518" s="82">
        <f ca="1">SUMIF(Measure_BB_Table[],Combined_header,Total_Exp._MeasureBB)</f>
        <v>0</v>
      </c>
      <c r="I518" s="82">
        <f ca="1">SUMIF(Measure_BB_Table[],Combined_header,Completed_MeasureBB)</f>
        <v>0</v>
      </c>
      <c r="J518" s="149" t="e">
        <f t="shared" ca="1" si="17"/>
        <v>#DIV/0!</v>
      </c>
    </row>
    <row r="519" spans="1:10" x14ac:dyDescent="0.25">
      <c r="A519" s="77" t="str">
        <f t="shared" si="16"/>
        <v>Grazide-Interim Housing-Advertisement</v>
      </c>
      <c r="B519" s="78">
        <v>3</v>
      </c>
      <c r="C519" s="85" t="s">
        <v>450</v>
      </c>
      <c r="D519" s="85" t="s">
        <v>238</v>
      </c>
      <c r="E519" s="77" t="s">
        <v>1569</v>
      </c>
      <c r="F519" s="81">
        <v>400</v>
      </c>
      <c r="G519" s="81" t="s">
        <v>247</v>
      </c>
      <c r="H519" s="82">
        <f ca="1">SUMIF(Measure_BB_Table[],Combined_header,Total_Exp._MeasureBB)</f>
        <v>0</v>
      </c>
      <c r="I519" s="82">
        <f ca="1">SUMIF(Measure_BB_Table[],Combined_header,Completed_MeasureBB)</f>
        <v>0</v>
      </c>
      <c r="J519" s="149" t="e">
        <f t="shared" ca="1" si="17"/>
        <v>#DIV/0!</v>
      </c>
    </row>
    <row r="520" spans="1:10" x14ac:dyDescent="0.25">
      <c r="A520" s="77" t="str">
        <f t="shared" si="16"/>
        <v>Grazide-Interim Housing-Alarm</v>
      </c>
      <c r="B520" s="78">
        <v>3</v>
      </c>
      <c r="C520" s="85" t="s">
        <v>450</v>
      </c>
      <c r="D520" s="85" t="s">
        <v>238</v>
      </c>
      <c r="E520" s="83" t="s">
        <v>1575</v>
      </c>
      <c r="F520" s="81">
        <v>0</v>
      </c>
      <c r="G520" s="81">
        <v>0</v>
      </c>
      <c r="H520" s="82">
        <f ca="1">SUMIF(Measure_BB_Table[],Combined_header,Total_Exp._MeasureBB)</f>
        <v>0</v>
      </c>
      <c r="I520" s="82">
        <f ca="1">SUMIF(Measure_BB_Table[],Combined_header,Completed_MeasureBB)</f>
        <v>0</v>
      </c>
      <c r="J520" s="149" t="e">
        <f t="shared" ca="1" si="17"/>
        <v>#DIV/0!</v>
      </c>
    </row>
    <row r="521" spans="1:10" x14ac:dyDescent="0.25">
      <c r="A521" s="77" t="str">
        <f t="shared" si="16"/>
        <v>Grazide-Interim Housing-CM/PM Management</v>
      </c>
      <c r="B521" s="78">
        <v>3</v>
      </c>
      <c r="C521" s="85" t="s">
        <v>450</v>
      </c>
      <c r="D521" s="85" t="s">
        <v>238</v>
      </c>
      <c r="E521" s="77" t="s">
        <v>1565</v>
      </c>
      <c r="F521" s="81">
        <v>33600</v>
      </c>
      <c r="G521" s="81" t="s">
        <v>247</v>
      </c>
      <c r="H521" s="82">
        <f ca="1">SUMIF(Measure_BB_Table[],Combined_header,Total_Exp._MeasureBB)</f>
        <v>0</v>
      </c>
      <c r="I521" s="82">
        <f ca="1">SUMIF(Measure_BB_Table[],Combined_header,Completed_MeasureBB)</f>
        <v>0</v>
      </c>
      <c r="J521" s="149" t="e">
        <f t="shared" ca="1" si="17"/>
        <v>#DIV/0!</v>
      </c>
    </row>
    <row r="522" spans="1:10" x14ac:dyDescent="0.25">
      <c r="A522" s="77" t="str">
        <f t="shared" si="16"/>
        <v>Grazide-Interim Housing-Construction Contingency</v>
      </c>
      <c r="B522" s="78">
        <v>3</v>
      </c>
      <c r="C522" s="85" t="s">
        <v>450</v>
      </c>
      <c r="D522" s="85" t="s">
        <v>238</v>
      </c>
      <c r="E522" s="83" t="s">
        <v>1796</v>
      </c>
      <c r="F522" s="81">
        <v>55000</v>
      </c>
      <c r="G522" s="81" t="s">
        <v>247</v>
      </c>
      <c r="H522" s="82">
        <f ca="1">SUMIF(Measure_BB_Table[],Combined_header,Total_Exp._MeasureBB)</f>
        <v>0</v>
      </c>
      <c r="I522" s="82">
        <f ca="1">SUMIF(Measure_BB_Table[],Combined_header,Completed_MeasureBB)</f>
        <v>0</v>
      </c>
      <c r="J522" s="149" t="e">
        <f t="shared" ca="1" si="17"/>
        <v>#DIV/0!</v>
      </c>
    </row>
    <row r="523" spans="1:10" x14ac:dyDescent="0.25">
      <c r="A523" s="77" t="str">
        <f t="shared" si="16"/>
        <v>Grazide-Interim Housing-Contractor</v>
      </c>
      <c r="B523" s="78">
        <v>3</v>
      </c>
      <c r="C523" s="85" t="s">
        <v>450</v>
      </c>
      <c r="D523" s="85" t="s">
        <v>238</v>
      </c>
      <c r="E523" s="83" t="s">
        <v>318</v>
      </c>
      <c r="F523" s="81">
        <v>550000</v>
      </c>
      <c r="G523" s="81" t="s">
        <v>247</v>
      </c>
      <c r="H523" s="82">
        <f ca="1">SUMIF(Measure_BB_Table[],Combined_header,Total_Exp._MeasureBB)</f>
        <v>0</v>
      </c>
      <c r="I523" s="82">
        <f ca="1">SUMIF(Measure_BB_Table[],Combined_header,Completed_MeasureBB)</f>
        <v>0</v>
      </c>
      <c r="J523" s="149" t="e">
        <f t="shared" ca="1" si="17"/>
        <v>#DIV/0!</v>
      </c>
    </row>
    <row r="524" spans="1:10" x14ac:dyDescent="0.25">
      <c r="A524" s="77" t="str">
        <f t="shared" si="16"/>
        <v>Grazide-Interim Housing-Design</v>
      </c>
      <c r="B524" s="78">
        <v>3</v>
      </c>
      <c r="C524" s="85" t="s">
        <v>450</v>
      </c>
      <c r="D524" s="85" t="s">
        <v>238</v>
      </c>
      <c r="E524" s="79" t="s">
        <v>1571</v>
      </c>
      <c r="F524" s="81">
        <v>80000</v>
      </c>
      <c r="G524" s="81" t="s">
        <v>247</v>
      </c>
      <c r="H524" s="82">
        <f ca="1">SUMIF(Measure_BB_Table[],Combined_header,Total_Exp._MeasureBB)</f>
        <v>79400</v>
      </c>
      <c r="I524" s="82">
        <f ca="1">SUMIF(Measure_BB_Table[],Combined_header,Completed_MeasureBB)</f>
        <v>0</v>
      </c>
      <c r="J524" s="149">
        <f t="shared" ca="1" si="17"/>
        <v>0</v>
      </c>
    </row>
    <row r="525" spans="1:10" x14ac:dyDescent="0.25">
      <c r="A525" s="77" t="str">
        <f t="shared" si="16"/>
        <v>Grazide-Interim Housing-DSA Fees</v>
      </c>
      <c r="B525" s="78">
        <v>3</v>
      </c>
      <c r="C525" s="85" t="s">
        <v>450</v>
      </c>
      <c r="D525" s="85" t="s">
        <v>238</v>
      </c>
      <c r="E525" s="83" t="s">
        <v>1655</v>
      </c>
      <c r="F525" s="81">
        <v>15750</v>
      </c>
      <c r="G525" s="81" t="s">
        <v>247</v>
      </c>
      <c r="H525" s="82">
        <f ca="1">SUMIF(Measure_BB_Table[],Combined_header,Total_Exp._MeasureBB)</f>
        <v>0</v>
      </c>
      <c r="I525" s="82">
        <f ca="1">SUMIF(Measure_BB_Table[],Combined_header,Completed_MeasureBB)</f>
        <v>0</v>
      </c>
      <c r="J525" s="149" t="e">
        <f t="shared" ca="1" si="17"/>
        <v>#DIV/0!</v>
      </c>
    </row>
    <row r="526" spans="1:10" x14ac:dyDescent="0.25">
      <c r="A526" s="77" t="str">
        <f t="shared" si="16"/>
        <v>Grazide-Interim Housing-DSA Inspection</v>
      </c>
      <c r="B526" s="78">
        <v>3</v>
      </c>
      <c r="C526" s="85" t="s">
        <v>450</v>
      </c>
      <c r="D526" s="85" t="s">
        <v>238</v>
      </c>
      <c r="E526" s="83" t="s">
        <v>1564</v>
      </c>
      <c r="F526" s="81">
        <v>12000</v>
      </c>
      <c r="G526" s="81" t="s">
        <v>247</v>
      </c>
      <c r="H526" s="82">
        <f ca="1">SUMIF(Measure_BB_Table[],Combined_header,Total_Exp._MeasureBB)</f>
        <v>0</v>
      </c>
      <c r="I526" s="82">
        <f ca="1">SUMIF(Measure_BB_Table[],Combined_header,Completed_MeasureBB)</f>
        <v>0</v>
      </c>
      <c r="J526" s="149" t="e">
        <f t="shared" ca="1" si="17"/>
        <v>#DIV/0!</v>
      </c>
    </row>
    <row r="527" spans="1:10" x14ac:dyDescent="0.25">
      <c r="A527" s="77" t="str">
        <f t="shared" si="16"/>
        <v>Grazide-Interim Housing-DSA Special Inspection</v>
      </c>
      <c r="B527" s="78">
        <v>3</v>
      </c>
      <c r="C527" s="85" t="s">
        <v>450</v>
      </c>
      <c r="D527" s="85" t="s">
        <v>238</v>
      </c>
      <c r="E527" s="85" t="s">
        <v>1572</v>
      </c>
      <c r="F527" s="81">
        <v>12000</v>
      </c>
      <c r="G527" s="81" t="s">
        <v>247</v>
      </c>
      <c r="H527" s="82">
        <f ca="1">SUMIF(Measure_BB_Table[],Combined_header,Total_Exp._MeasureBB)</f>
        <v>0</v>
      </c>
      <c r="I527" s="82">
        <f ca="1">SUMIF(Measure_BB_Table[],Combined_header,Completed_MeasureBB)</f>
        <v>0</v>
      </c>
      <c r="J527" s="149" t="e">
        <f t="shared" ca="1" si="17"/>
        <v>#DIV/0!</v>
      </c>
    </row>
    <row r="528" spans="1:10" x14ac:dyDescent="0.25">
      <c r="A528" s="77" t="str">
        <f t="shared" si="16"/>
        <v>Grazide-Interim Housing-Environ Consultant</v>
      </c>
      <c r="B528" s="78">
        <v>3</v>
      </c>
      <c r="C528" s="85" t="s">
        <v>450</v>
      </c>
      <c r="D528" s="85" t="s">
        <v>238</v>
      </c>
      <c r="E528" s="77" t="s">
        <v>1566</v>
      </c>
      <c r="F528" s="81">
        <v>0</v>
      </c>
      <c r="G528" s="81">
        <v>0</v>
      </c>
      <c r="H528" s="82">
        <f ca="1">SUMIF(Measure_BB_Table[],Combined_header,Total_Exp._MeasureBB)</f>
        <v>0</v>
      </c>
      <c r="I528" s="82">
        <f ca="1">SUMIF(Measure_BB_Table[],Combined_header,Completed_MeasureBB)</f>
        <v>0</v>
      </c>
      <c r="J528" s="149" t="e">
        <f t="shared" ca="1" si="17"/>
        <v>#DIV/0!</v>
      </c>
    </row>
    <row r="529" spans="1:10" x14ac:dyDescent="0.25">
      <c r="A529" s="77" t="str">
        <f t="shared" si="16"/>
        <v>Grazide-Interim Housing-FF &amp; E</v>
      </c>
      <c r="B529" s="78">
        <v>3</v>
      </c>
      <c r="C529" s="85" t="s">
        <v>450</v>
      </c>
      <c r="D529" s="85" t="s">
        <v>238</v>
      </c>
      <c r="E529" s="77" t="s">
        <v>1656</v>
      </c>
      <c r="F529" s="81">
        <v>0</v>
      </c>
      <c r="G529" s="81">
        <v>0</v>
      </c>
      <c r="H529" s="82">
        <f ca="1">SUMIF(Measure_BB_Table[],Combined_header,Total_Exp._MeasureBB)</f>
        <v>0</v>
      </c>
      <c r="I529" s="82">
        <f ca="1">SUMIF(Measure_BB_Table[],Combined_header,Completed_MeasureBB)</f>
        <v>0</v>
      </c>
      <c r="J529" s="149" t="e">
        <f t="shared" ca="1" si="17"/>
        <v>#DIV/0!</v>
      </c>
    </row>
    <row r="530" spans="1:10" x14ac:dyDescent="0.25">
      <c r="A530" s="77" t="str">
        <f t="shared" si="16"/>
        <v>Grazide-Interim Housing-Legal Services</v>
      </c>
      <c r="B530" s="78">
        <v>3</v>
      </c>
      <c r="C530" s="85" t="s">
        <v>450</v>
      </c>
      <c r="D530" s="85" t="s">
        <v>238</v>
      </c>
      <c r="E530" s="77" t="s">
        <v>1797</v>
      </c>
      <c r="F530" s="81">
        <v>0</v>
      </c>
      <c r="G530" s="81">
        <v>0</v>
      </c>
      <c r="H530" s="82">
        <f ca="1">SUMIF(Measure_BB_Table[],Combined_header,Total_Exp._MeasureBB)</f>
        <v>0</v>
      </c>
      <c r="I530" s="82">
        <f ca="1">SUMIF(Measure_BB_Table[],Combined_header,Completed_MeasureBB)</f>
        <v>0</v>
      </c>
      <c r="J530" s="149" t="e">
        <f t="shared" ca="1" si="17"/>
        <v>#DIV/0!</v>
      </c>
    </row>
    <row r="531" spans="1:10" x14ac:dyDescent="0.25">
      <c r="A531" s="77" t="str">
        <f t="shared" si="16"/>
        <v>Grazide-Interim Housing-Modular Buildings</v>
      </c>
      <c r="B531" s="78">
        <v>3</v>
      </c>
      <c r="C531" s="85" t="s">
        <v>450</v>
      </c>
      <c r="D531" s="85" t="s">
        <v>238</v>
      </c>
      <c r="E531" s="85" t="s">
        <v>1573</v>
      </c>
      <c r="F531" s="81">
        <v>0</v>
      </c>
      <c r="G531" s="81">
        <v>0</v>
      </c>
      <c r="H531" s="82">
        <f ca="1">SUMIF(Measure_BB_Table[],Combined_header,Total_Exp._MeasureBB)</f>
        <v>0</v>
      </c>
      <c r="I531" s="82">
        <f ca="1">SUMIF(Measure_BB_Table[],Combined_header,Completed_MeasureBB)</f>
        <v>0</v>
      </c>
      <c r="J531" s="149" t="e">
        <f t="shared" ca="1" si="17"/>
        <v>#DIV/0!</v>
      </c>
    </row>
    <row r="532" spans="1:10" x14ac:dyDescent="0.25">
      <c r="A532" s="77" t="str">
        <f t="shared" si="16"/>
        <v>Grazide-Interim Housing-Move Management</v>
      </c>
      <c r="B532" s="78">
        <v>3</v>
      </c>
      <c r="C532" s="85" t="s">
        <v>450</v>
      </c>
      <c r="D532" s="85" t="s">
        <v>238</v>
      </c>
      <c r="E532" s="77" t="s">
        <v>1574</v>
      </c>
      <c r="F532" s="81">
        <v>0</v>
      </c>
      <c r="G532" s="81">
        <v>0</v>
      </c>
      <c r="H532" s="82">
        <f ca="1">SUMIF(Measure_BB_Table[],Combined_header,Total_Exp._MeasureBB)</f>
        <v>0</v>
      </c>
      <c r="I532" s="82">
        <f ca="1">SUMIF(Measure_BB_Table[],Combined_header,Completed_MeasureBB)</f>
        <v>0</v>
      </c>
      <c r="J532" s="149" t="e">
        <f t="shared" ca="1" si="17"/>
        <v>#DIV/0!</v>
      </c>
    </row>
    <row r="533" spans="1:10" x14ac:dyDescent="0.25">
      <c r="A533" s="77" t="str">
        <f t="shared" si="16"/>
        <v>Grazide-Interim Housing-Reprographics</v>
      </c>
      <c r="B533" s="78">
        <v>3</v>
      </c>
      <c r="C533" s="85" t="s">
        <v>450</v>
      </c>
      <c r="D533" s="85" t="s">
        <v>238</v>
      </c>
      <c r="E533" s="77" t="s">
        <v>1568</v>
      </c>
      <c r="F533" s="81">
        <v>400</v>
      </c>
      <c r="G533" s="81" t="s">
        <v>247</v>
      </c>
      <c r="H533" s="82">
        <f ca="1">SUMIF(Measure_BB_Table[],Combined_header,Total_Exp._MeasureBB)</f>
        <v>0</v>
      </c>
      <c r="I533" s="82">
        <f ca="1">SUMIF(Measure_BB_Table[],Combined_header,Completed_MeasureBB)</f>
        <v>0</v>
      </c>
      <c r="J533" s="149" t="e">
        <f t="shared" ca="1" si="17"/>
        <v>#DIV/0!</v>
      </c>
    </row>
    <row r="534" spans="1:10" x14ac:dyDescent="0.25">
      <c r="A534" s="77" t="str">
        <f t="shared" si="16"/>
        <v>Grazide-Interim Housing-Technology</v>
      </c>
      <c r="B534" s="78">
        <v>3</v>
      </c>
      <c r="C534" s="85" t="s">
        <v>450</v>
      </c>
      <c r="D534" s="85" t="s">
        <v>238</v>
      </c>
      <c r="E534" s="77" t="s">
        <v>1562</v>
      </c>
      <c r="F534" s="81">
        <v>0</v>
      </c>
      <c r="G534" s="81">
        <v>0</v>
      </c>
      <c r="H534" s="82">
        <f ca="1">SUMIF(Measure_BB_Table[],Combined_header,Total_Exp._MeasureBB)</f>
        <v>0</v>
      </c>
      <c r="I534" s="82">
        <f ca="1">SUMIF(Measure_BB_Table[],Combined_header,Completed_MeasureBB)</f>
        <v>0</v>
      </c>
      <c r="J534" s="149" t="e">
        <f t="shared" ca="1" si="17"/>
        <v>#DIV/0!</v>
      </c>
    </row>
    <row r="535" spans="1:10" x14ac:dyDescent="0.25">
      <c r="A535" s="77" t="str">
        <f t="shared" si="16"/>
        <v>Kwis-21st Century-Advertisement</v>
      </c>
      <c r="B535" s="78">
        <v>7</v>
      </c>
      <c r="C535" s="85" t="s">
        <v>452</v>
      </c>
      <c r="D535" s="80" t="s">
        <v>4</v>
      </c>
      <c r="E535" s="77" t="s">
        <v>1569</v>
      </c>
      <c r="F535" s="81">
        <v>1344.05</v>
      </c>
      <c r="G535" s="81" t="s">
        <v>247</v>
      </c>
      <c r="H535" s="82">
        <f ca="1">SUMIF(Measure_BB_Table[],Combined_header,Total_Exp._MeasureBB)</f>
        <v>0</v>
      </c>
      <c r="I535" s="82">
        <f ca="1">SUMIF(Measure_BB_Table[],Combined_header,Completed_MeasureBB)</f>
        <v>0</v>
      </c>
      <c r="J535" s="149" t="e">
        <f t="shared" ca="1" si="17"/>
        <v>#DIV/0!</v>
      </c>
    </row>
    <row r="536" spans="1:10" x14ac:dyDescent="0.25">
      <c r="A536" s="77" t="str">
        <f t="shared" si="16"/>
        <v>Kwis-21st Century-Asbestos oversight/survey/abatement</v>
      </c>
      <c r="B536" s="78">
        <v>7</v>
      </c>
      <c r="C536" s="85" t="s">
        <v>452</v>
      </c>
      <c r="D536" s="80" t="s">
        <v>4</v>
      </c>
      <c r="E536" s="77" t="s">
        <v>1563</v>
      </c>
      <c r="F536" s="81">
        <v>66500</v>
      </c>
      <c r="G536" s="81" t="s">
        <v>247</v>
      </c>
      <c r="H536" s="82">
        <f ca="1">SUMIF(Measure_BB_Table[],Combined_header,Total_Exp._MeasureBB)</f>
        <v>0</v>
      </c>
      <c r="I536" s="82">
        <f ca="1">SUMIF(Measure_BB_Table[],Combined_header,Completed_MeasureBB)</f>
        <v>0</v>
      </c>
      <c r="J536" s="149" t="e">
        <f t="shared" ca="1" si="17"/>
        <v>#DIV/0!</v>
      </c>
    </row>
    <row r="537" spans="1:10" x14ac:dyDescent="0.25">
      <c r="A537" s="77" t="str">
        <f t="shared" si="16"/>
        <v>Kwis-21st Century-CM/PM Management</v>
      </c>
      <c r="B537" s="78">
        <v>7</v>
      </c>
      <c r="C537" s="85" t="s">
        <v>452</v>
      </c>
      <c r="D537" s="80" t="s">
        <v>4</v>
      </c>
      <c r="E537" s="77" t="s">
        <v>1565</v>
      </c>
      <c r="F537" s="81">
        <v>213618.67</v>
      </c>
      <c r="G537" s="81" t="s">
        <v>247</v>
      </c>
      <c r="H537" s="82">
        <f ca="1">SUMIF(Measure_BB_Table[],Combined_header,Total_Exp._MeasureBB)</f>
        <v>0</v>
      </c>
      <c r="I537" s="82">
        <f ca="1">SUMIF(Measure_BB_Table[],Combined_header,Completed_MeasureBB)</f>
        <v>0</v>
      </c>
      <c r="J537" s="149" t="e">
        <f t="shared" ca="1" si="17"/>
        <v>#DIV/0!</v>
      </c>
    </row>
    <row r="538" spans="1:10" x14ac:dyDescent="0.25">
      <c r="A538" s="77" t="str">
        <f t="shared" si="16"/>
        <v>Kwis-21st Century-Construction Contingency</v>
      </c>
      <c r="B538" s="78">
        <v>7</v>
      </c>
      <c r="C538" s="85" t="s">
        <v>452</v>
      </c>
      <c r="D538" s="80" t="s">
        <v>4</v>
      </c>
      <c r="E538" s="83" t="s">
        <v>1796</v>
      </c>
      <c r="F538" s="81">
        <v>209456.6</v>
      </c>
      <c r="G538" s="81" t="s">
        <v>247</v>
      </c>
      <c r="H538" s="82">
        <f ca="1">SUMIF(Measure_BB_Table[],Combined_header,Total_Exp._MeasureBB)</f>
        <v>0</v>
      </c>
      <c r="I538" s="82">
        <f ca="1">SUMIF(Measure_BB_Table[],Combined_header,Completed_MeasureBB)</f>
        <v>0</v>
      </c>
      <c r="J538" s="149" t="e">
        <f t="shared" ca="1" si="17"/>
        <v>#DIV/0!</v>
      </c>
    </row>
    <row r="539" spans="1:10" x14ac:dyDescent="0.25">
      <c r="A539" s="77" t="str">
        <f t="shared" si="16"/>
        <v>Kwis-21st Century-Contractor</v>
      </c>
      <c r="B539" s="78">
        <v>7</v>
      </c>
      <c r="C539" s="85" t="s">
        <v>452</v>
      </c>
      <c r="D539" s="80" t="s">
        <v>4</v>
      </c>
      <c r="E539" s="83" t="s">
        <v>318</v>
      </c>
      <c r="F539" s="81">
        <v>2234273.5499999998</v>
      </c>
      <c r="G539" s="81" t="s">
        <v>247</v>
      </c>
      <c r="H539" s="82">
        <f ca="1">SUMIF(Measure_BB_Table[],Combined_header,Total_Exp._MeasureBB)</f>
        <v>49000</v>
      </c>
      <c r="I539" s="82">
        <f ca="1">SUMIF(Measure_BB_Table[],Combined_header,Completed_MeasureBB)</f>
        <v>49000</v>
      </c>
      <c r="J539" s="149">
        <f t="shared" ca="1" si="17"/>
        <v>1</v>
      </c>
    </row>
    <row r="540" spans="1:10" x14ac:dyDescent="0.25">
      <c r="A540" s="77" t="str">
        <f t="shared" si="16"/>
        <v>Kwis-21st Century-Design</v>
      </c>
      <c r="B540" s="78">
        <v>7</v>
      </c>
      <c r="C540" s="85" t="s">
        <v>452</v>
      </c>
      <c r="D540" s="80" t="s">
        <v>4</v>
      </c>
      <c r="E540" s="83" t="s">
        <v>1571</v>
      </c>
      <c r="F540" s="81">
        <v>256591.67</v>
      </c>
      <c r="G540" s="81" t="s">
        <v>247</v>
      </c>
      <c r="H540" s="82">
        <f ca="1">SUMIF(Measure_BB_Table[],Combined_header,Total_Exp._MeasureBB)</f>
        <v>0</v>
      </c>
      <c r="I540" s="82">
        <f ca="1">SUMIF(Measure_BB_Table[],Combined_header,Completed_MeasureBB)</f>
        <v>0</v>
      </c>
      <c r="J540" s="149" t="e">
        <f t="shared" ca="1" si="17"/>
        <v>#DIV/0!</v>
      </c>
    </row>
    <row r="541" spans="1:10" x14ac:dyDescent="0.25">
      <c r="A541" s="77" t="str">
        <f t="shared" si="16"/>
        <v>Kwis-21st Century-DSA Fees</v>
      </c>
      <c r="B541" s="78">
        <v>7</v>
      </c>
      <c r="C541" s="85" t="s">
        <v>452</v>
      </c>
      <c r="D541" s="80" t="s">
        <v>4</v>
      </c>
      <c r="E541" s="83" t="s">
        <v>1655</v>
      </c>
      <c r="F541" s="81">
        <v>42765.279999999999</v>
      </c>
      <c r="G541" s="81" t="s">
        <v>247</v>
      </c>
      <c r="H541" s="82">
        <f ca="1">SUMIF(Measure_BB_Table[],Combined_header,Total_Exp._MeasureBB)</f>
        <v>0</v>
      </c>
      <c r="I541" s="82">
        <f ca="1">SUMIF(Measure_BB_Table[],Combined_header,Completed_MeasureBB)</f>
        <v>0</v>
      </c>
      <c r="J541" s="149" t="e">
        <f t="shared" ca="1" si="17"/>
        <v>#DIV/0!</v>
      </c>
    </row>
    <row r="542" spans="1:10" x14ac:dyDescent="0.25">
      <c r="A542" s="77" t="str">
        <f t="shared" si="16"/>
        <v>Kwis-21st Century-DSA Inspection</v>
      </c>
      <c r="B542" s="78">
        <v>7</v>
      </c>
      <c r="C542" s="85" t="s">
        <v>452</v>
      </c>
      <c r="D542" s="80" t="s">
        <v>4</v>
      </c>
      <c r="E542" s="83" t="s">
        <v>1564</v>
      </c>
      <c r="F542" s="81">
        <v>36655.949999999997</v>
      </c>
      <c r="G542" s="81" t="s">
        <v>247</v>
      </c>
      <c r="H542" s="82">
        <f ca="1">SUMIF(Measure_BB_Table[],Combined_header,Total_Exp._MeasureBB)</f>
        <v>0</v>
      </c>
      <c r="I542" s="82">
        <f ca="1">SUMIF(Measure_BB_Table[],Combined_header,Completed_MeasureBB)</f>
        <v>0</v>
      </c>
      <c r="J542" s="149" t="e">
        <f t="shared" ca="1" si="17"/>
        <v>#DIV/0!</v>
      </c>
    </row>
    <row r="543" spans="1:10" x14ac:dyDescent="0.25">
      <c r="A543" s="77" t="str">
        <f t="shared" si="16"/>
        <v>Kwis-21st Century-DSA Special Inspection</v>
      </c>
      <c r="B543" s="78">
        <v>7</v>
      </c>
      <c r="C543" s="85" t="s">
        <v>452</v>
      </c>
      <c r="D543" s="80" t="s">
        <v>4</v>
      </c>
      <c r="E543" s="83" t="s">
        <v>1572</v>
      </c>
      <c r="F543" s="81">
        <v>18327.98</v>
      </c>
      <c r="G543" s="81" t="s">
        <v>247</v>
      </c>
      <c r="H543" s="82">
        <f ca="1">SUMIF(Measure_BB_Table[],Combined_header,Total_Exp._MeasureBB)</f>
        <v>0</v>
      </c>
      <c r="I543" s="82">
        <f ca="1">SUMIF(Measure_BB_Table[],Combined_header,Completed_MeasureBB)</f>
        <v>0</v>
      </c>
      <c r="J543" s="149" t="e">
        <f t="shared" ca="1" si="17"/>
        <v>#DIV/0!</v>
      </c>
    </row>
    <row r="544" spans="1:10" x14ac:dyDescent="0.25">
      <c r="A544" s="77" t="str">
        <f t="shared" si="16"/>
        <v>Kwis-21st Century-Environ Consultant</v>
      </c>
      <c r="B544" s="78">
        <v>7</v>
      </c>
      <c r="C544" s="85" t="s">
        <v>452</v>
      </c>
      <c r="D544" s="80" t="s">
        <v>4</v>
      </c>
      <c r="E544" s="77" t="s">
        <v>1566</v>
      </c>
      <c r="F544" s="81">
        <v>10752.41</v>
      </c>
      <c r="G544" s="81" t="s">
        <v>2495</v>
      </c>
      <c r="H544" s="82">
        <f ca="1">SUMIF(Measure_BB_Table[],Combined_header,Total_Exp._MeasureBB)</f>
        <v>2600</v>
      </c>
      <c r="I544" s="82">
        <f ca="1">SUMIF(Measure_BB_Table[],Combined_header,Completed_MeasureBB)</f>
        <v>2600</v>
      </c>
      <c r="J544" s="149">
        <f t="shared" ca="1" si="17"/>
        <v>1</v>
      </c>
    </row>
    <row r="545" spans="1:10" x14ac:dyDescent="0.25">
      <c r="A545" s="77" t="str">
        <f t="shared" si="16"/>
        <v>Kwis-21st Century-FF &amp; E</v>
      </c>
      <c r="B545" s="78">
        <v>7</v>
      </c>
      <c r="C545" s="85" t="s">
        <v>452</v>
      </c>
      <c r="D545" s="80" t="s">
        <v>4</v>
      </c>
      <c r="E545" s="77" t="s">
        <v>1656</v>
      </c>
      <c r="F545" s="81">
        <v>380000</v>
      </c>
      <c r="G545" s="81" t="s">
        <v>2495</v>
      </c>
      <c r="H545" s="82">
        <f ca="1">SUMIF(Measure_BB_Table[],Combined_header,Total_Exp._MeasureBB)</f>
        <v>38238.17</v>
      </c>
      <c r="I545" s="82">
        <f ca="1">SUMIF(Measure_BB_Table[],Combined_header,Completed_MeasureBB)</f>
        <v>38238.17</v>
      </c>
      <c r="J545" s="149">
        <f t="shared" ca="1" si="17"/>
        <v>1</v>
      </c>
    </row>
    <row r="546" spans="1:10" x14ac:dyDescent="0.25">
      <c r="A546" s="77" t="str">
        <f t="shared" si="16"/>
        <v>Kwis-21st Century-Legal Services</v>
      </c>
      <c r="B546" s="78">
        <v>7</v>
      </c>
      <c r="C546" s="85" t="s">
        <v>452</v>
      </c>
      <c r="D546" s="80" t="s">
        <v>4</v>
      </c>
      <c r="E546" s="77" t="s">
        <v>1797</v>
      </c>
      <c r="F546" s="81">
        <v>0</v>
      </c>
      <c r="G546" s="81">
        <v>0</v>
      </c>
      <c r="H546" s="82">
        <f ca="1">SUMIF(Measure_BB_Table[],Combined_header,Total_Exp._MeasureBB)</f>
        <v>0</v>
      </c>
      <c r="I546" s="82">
        <f ca="1">SUMIF(Measure_BB_Table[],Combined_header,Completed_MeasureBB)</f>
        <v>0</v>
      </c>
      <c r="J546" s="149" t="e">
        <f t="shared" ca="1" si="17"/>
        <v>#DIV/0!</v>
      </c>
    </row>
    <row r="547" spans="1:10" x14ac:dyDescent="0.25">
      <c r="A547" s="77" t="str">
        <f t="shared" si="16"/>
        <v>Kwis-21st Century-Move classroom</v>
      </c>
      <c r="B547" s="78">
        <v>7</v>
      </c>
      <c r="C547" s="85" t="s">
        <v>452</v>
      </c>
      <c r="D547" s="80" t="s">
        <v>4</v>
      </c>
      <c r="E547" s="77" t="s">
        <v>1570</v>
      </c>
      <c r="F547" s="81">
        <v>0</v>
      </c>
      <c r="G547" s="81">
        <v>0</v>
      </c>
      <c r="H547" s="82">
        <f ca="1">SUMIF(Measure_BB_Table[],Combined_header,Total_Exp._MeasureBB)</f>
        <v>0</v>
      </c>
      <c r="I547" s="82">
        <f ca="1">SUMIF(Measure_BB_Table[],Combined_header,Completed_MeasureBB)</f>
        <v>0</v>
      </c>
      <c r="J547" s="149" t="e">
        <f t="shared" ca="1" si="17"/>
        <v>#DIV/0!</v>
      </c>
    </row>
    <row r="548" spans="1:10" x14ac:dyDescent="0.25">
      <c r="A548" s="77" t="str">
        <f t="shared" si="16"/>
        <v>Kwis-21st Century-Move Management</v>
      </c>
      <c r="B548" s="78">
        <v>7</v>
      </c>
      <c r="C548" s="85" t="s">
        <v>452</v>
      </c>
      <c r="D548" s="80" t="s">
        <v>4</v>
      </c>
      <c r="E548" s="77" t="s">
        <v>1574</v>
      </c>
      <c r="F548" s="81">
        <v>9774.92</v>
      </c>
      <c r="G548" s="81">
        <v>0</v>
      </c>
      <c r="H548" s="82">
        <f ca="1">SUMIF(Measure_BB_Table[],Combined_header,Total_Exp._MeasureBB)</f>
        <v>0</v>
      </c>
      <c r="I548" s="82">
        <f ca="1">SUMIF(Measure_BB_Table[],Combined_header,Completed_MeasureBB)</f>
        <v>0</v>
      </c>
      <c r="J548" s="149" t="e">
        <f t="shared" ca="1" si="17"/>
        <v>#DIV/0!</v>
      </c>
    </row>
    <row r="549" spans="1:10" x14ac:dyDescent="0.25">
      <c r="A549" s="77" t="str">
        <f t="shared" si="16"/>
        <v>Kwis-21st Century-Reprographics</v>
      </c>
      <c r="B549" s="78">
        <v>7</v>
      </c>
      <c r="C549" s="85" t="s">
        <v>452</v>
      </c>
      <c r="D549" s="80" t="s">
        <v>4</v>
      </c>
      <c r="E549" s="77" t="s">
        <v>1568</v>
      </c>
      <c r="F549" s="81">
        <v>1344.05</v>
      </c>
      <c r="G549" s="81" t="s">
        <v>247</v>
      </c>
      <c r="H549" s="82">
        <f ca="1">SUMIF(Measure_BB_Table[],Combined_header,Total_Exp._MeasureBB)</f>
        <v>0</v>
      </c>
      <c r="I549" s="82">
        <f ca="1">SUMIF(Measure_BB_Table[],Combined_header,Completed_MeasureBB)</f>
        <v>0</v>
      </c>
      <c r="J549" s="149" t="e">
        <f t="shared" ca="1" si="17"/>
        <v>#DIV/0!</v>
      </c>
    </row>
    <row r="550" spans="1:10" x14ac:dyDescent="0.25">
      <c r="A550" s="77" t="str">
        <f t="shared" si="16"/>
        <v>Kwis-21st Century-Technology</v>
      </c>
      <c r="B550" s="78">
        <v>7</v>
      </c>
      <c r="C550" s="85" t="s">
        <v>452</v>
      </c>
      <c r="D550" s="80" t="s">
        <v>4</v>
      </c>
      <c r="E550" s="77" t="s">
        <v>1562</v>
      </c>
      <c r="F550" s="81">
        <v>380000</v>
      </c>
      <c r="G550" s="81" t="s">
        <v>2495</v>
      </c>
      <c r="H550" s="82">
        <f ca="1">SUMIF(Measure_BB_Table[],Combined_header,Total_Exp._MeasureBB)</f>
        <v>119134.89</v>
      </c>
      <c r="I550" s="82">
        <f ca="1">SUMIF(Measure_BB_Table[],Combined_header,Completed_MeasureBB)</f>
        <v>119134.89</v>
      </c>
      <c r="J550" s="149">
        <f t="shared" ca="1" si="17"/>
        <v>1</v>
      </c>
    </row>
    <row r="551" spans="1:10" x14ac:dyDescent="0.25">
      <c r="A551" s="77" t="str">
        <f t="shared" si="16"/>
        <v>Kwis-Ceiling replacement-CM/PM Management</v>
      </c>
      <c r="B551" s="78">
        <v>7</v>
      </c>
      <c r="C551" s="85" t="s">
        <v>452</v>
      </c>
      <c r="D551" s="79" t="s">
        <v>441</v>
      </c>
      <c r="E551" s="77" t="s">
        <v>1565</v>
      </c>
      <c r="F551" s="81">
        <v>0</v>
      </c>
      <c r="G551" s="81">
        <v>0</v>
      </c>
      <c r="H551" s="82">
        <f ca="1">SUMIF(Measure_BB_Table[],Combined_header,Total_Exp._MeasureBB)</f>
        <v>0</v>
      </c>
      <c r="I551" s="82">
        <f ca="1">SUMIF(Measure_BB_Table[],Combined_header,Completed_MeasureBB)</f>
        <v>0</v>
      </c>
      <c r="J551" s="149" t="e">
        <f t="shared" ca="1" si="17"/>
        <v>#DIV/0!</v>
      </c>
    </row>
    <row r="552" spans="1:10" x14ac:dyDescent="0.25">
      <c r="A552" s="77" t="str">
        <f t="shared" si="16"/>
        <v>Kwis-Ceiling replacement-Contractor</v>
      </c>
      <c r="B552" s="78">
        <v>7</v>
      </c>
      <c r="C552" s="85" t="s">
        <v>452</v>
      </c>
      <c r="D552" s="79" t="s">
        <v>441</v>
      </c>
      <c r="E552" s="77" t="s">
        <v>318</v>
      </c>
      <c r="F552" s="81">
        <v>271028</v>
      </c>
      <c r="G552" s="81">
        <v>271208</v>
      </c>
      <c r="H552" s="82">
        <f ca="1">SUMIF(Measure_BB_Table[],Combined_header,Total_Exp._MeasureBB)</f>
        <v>271028</v>
      </c>
      <c r="I552" s="82">
        <f ca="1">SUMIF(Measure_BB_Table[],Combined_header,Completed_MeasureBB)</f>
        <v>257476.6</v>
      </c>
      <c r="J552" s="149">
        <f t="shared" ca="1" si="17"/>
        <v>0.95000000000000007</v>
      </c>
    </row>
    <row r="553" spans="1:10" x14ac:dyDescent="0.25">
      <c r="A553" s="77" t="str">
        <f t="shared" si="16"/>
        <v>Kwis-Drinking fountain replacement-Advertisement</v>
      </c>
      <c r="B553" s="78">
        <v>7</v>
      </c>
      <c r="C553" s="85" t="s">
        <v>452</v>
      </c>
      <c r="D553" s="80" t="s">
        <v>1043</v>
      </c>
      <c r="E553" s="77" t="s">
        <v>1569</v>
      </c>
      <c r="F553" s="81">
        <v>0</v>
      </c>
      <c r="G553" s="81">
        <v>0</v>
      </c>
      <c r="H553" s="82">
        <f ca="1">SUMIF(Measure_BB_Table[],Combined_header,Total_Exp._MeasureBB)</f>
        <v>0</v>
      </c>
      <c r="I553" s="82">
        <f ca="1">SUMIF(Measure_BB_Table[],Combined_header,Completed_MeasureBB)</f>
        <v>0</v>
      </c>
      <c r="J553" s="149" t="e">
        <f t="shared" ca="1" si="17"/>
        <v>#DIV/0!</v>
      </c>
    </row>
    <row r="554" spans="1:10" x14ac:dyDescent="0.25">
      <c r="A554" s="77" t="str">
        <f t="shared" si="16"/>
        <v>Kwis-Drinking fountain replacement-Contractor</v>
      </c>
      <c r="B554" s="78">
        <v>7</v>
      </c>
      <c r="C554" s="85" t="s">
        <v>452</v>
      </c>
      <c r="D554" s="80" t="s">
        <v>1043</v>
      </c>
      <c r="E554" s="77" t="s">
        <v>318</v>
      </c>
      <c r="F554" s="81">
        <v>15000</v>
      </c>
      <c r="G554" s="81" t="s">
        <v>247</v>
      </c>
      <c r="H554" s="82">
        <f ca="1">SUMIF(Measure_BB_Table[],Combined_header,Total_Exp._MeasureBB)</f>
        <v>0</v>
      </c>
      <c r="I554" s="82">
        <f ca="1">SUMIF(Measure_BB_Table[],Combined_header,Completed_MeasureBB)</f>
        <v>0</v>
      </c>
      <c r="J554" s="149" t="e">
        <f t="shared" ca="1" si="17"/>
        <v>#DIV/0!</v>
      </c>
    </row>
    <row r="555" spans="1:10" x14ac:dyDescent="0.25">
      <c r="A555" s="77" t="str">
        <f t="shared" si="16"/>
        <v>Kwis-Drinking fountain replacement-Design</v>
      </c>
      <c r="B555" s="78">
        <v>7</v>
      </c>
      <c r="C555" s="85" t="s">
        <v>452</v>
      </c>
      <c r="D555" s="80" t="s">
        <v>1043</v>
      </c>
      <c r="E555" s="77" t="s">
        <v>1571</v>
      </c>
      <c r="F555" s="81">
        <v>0</v>
      </c>
      <c r="G555" s="81" t="s">
        <v>247</v>
      </c>
      <c r="H555" s="82">
        <f ca="1">SUMIF(Measure_BB_Table[],Combined_header,Total_Exp._MeasureBB)</f>
        <v>0</v>
      </c>
      <c r="I555" s="82">
        <f ca="1">SUMIF(Measure_BB_Table[],Combined_header,Completed_MeasureBB)</f>
        <v>0</v>
      </c>
      <c r="J555" s="149" t="e">
        <f t="shared" ca="1" si="17"/>
        <v>#DIV/0!</v>
      </c>
    </row>
    <row r="556" spans="1:10" x14ac:dyDescent="0.25">
      <c r="A556" s="77" t="str">
        <f t="shared" si="16"/>
        <v>Kwis-Drinking fountain replacement-DSA Fees</v>
      </c>
      <c r="B556" s="78">
        <v>7</v>
      </c>
      <c r="C556" s="85" t="s">
        <v>452</v>
      </c>
      <c r="D556" s="80" t="s">
        <v>1043</v>
      </c>
      <c r="E556" s="77" t="s">
        <v>1655</v>
      </c>
      <c r="F556" s="81">
        <v>0</v>
      </c>
      <c r="G556" s="81">
        <v>0</v>
      </c>
      <c r="H556" s="82">
        <f ca="1">SUMIF(Measure_BB_Table[],Combined_header,Total_Exp._MeasureBB)</f>
        <v>0</v>
      </c>
      <c r="I556" s="82">
        <f ca="1">SUMIF(Measure_BB_Table[],Combined_header,Completed_MeasureBB)</f>
        <v>0</v>
      </c>
      <c r="J556" s="149" t="e">
        <f t="shared" ca="1" si="17"/>
        <v>#DIV/0!</v>
      </c>
    </row>
    <row r="557" spans="1:10" x14ac:dyDescent="0.25">
      <c r="A557" s="77" t="str">
        <f t="shared" si="16"/>
        <v>Kwis-Drinking fountain replacement-DSA Inspection</v>
      </c>
      <c r="B557" s="78">
        <v>7</v>
      </c>
      <c r="C557" s="85" t="s">
        <v>452</v>
      </c>
      <c r="D557" s="80" t="s">
        <v>1043</v>
      </c>
      <c r="E557" s="77" t="s">
        <v>1564</v>
      </c>
      <c r="F557" s="81">
        <v>0</v>
      </c>
      <c r="G557" s="81">
        <v>0</v>
      </c>
      <c r="H557" s="82">
        <f ca="1">SUMIF(Measure_BB_Table[],Combined_header,Total_Exp._MeasureBB)</f>
        <v>1200</v>
      </c>
      <c r="I557" s="82">
        <f ca="1">SUMIF(Measure_BB_Table[],Combined_header,Completed_MeasureBB)</f>
        <v>0</v>
      </c>
      <c r="J557" s="149">
        <f t="shared" ca="1" si="17"/>
        <v>0</v>
      </c>
    </row>
    <row r="558" spans="1:10" x14ac:dyDescent="0.25">
      <c r="A558" s="77" t="str">
        <f t="shared" si="16"/>
        <v>Kwis-Drinking fountain replacement-DSA Special Inspection</v>
      </c>
      <c r="B558" s="78">
        <v>7</v>
      </c>
      <c r="C558" s="85" t="s">
        <v>452</v>
      </c>
      <c r="D558" s="80" t="s">
        <v>1043</v>
      </c>
      <c r="E558" s="83" t="s">
        <v>1572</v>
      </c>
      <c r="F558" s="81">
        <v>0</v>
      </c>
      <c r="G558" s="81">
        <v>0</v>
      </c>
      <c r="H558" s="82">
        <f ca="1">SUMIF(Measure_BB_Table[],Combined_header,Total_Exp._MeasureBB)</f>
        <v>0</v>
      </c>
      <c r="I558" s="82">
        <f ca="1">SUMIF(Measure_BB_Table[],Combined_header,Completed_MeasureBB)</f>
        <v>0</v>
      </c>
      <c r="J558" s="149" t="e">
        <f t="shared" ca="1" si="17"/>
        <v>#DIV/0!</v>
      </c>
    </row>
    <row r="559" spans="1:10" x14ac:dyDescent="0.25">
      <c r="A559" s="77" t="str">
        <f t="shared" si="16"/>
        <v>Kwis-Drinking fountain replacement-Environ Consultant</v>
      </c>
      <c r="B559" s="78">
        <v>7</v>
      </c>
      <c r="C559" s="85" t="s">
        <v>452</v>
      </c>
      <c r="D559" s="80" t="s">
        <v>1043</v>
      </c>
      <c r="E559" s="77" t="s">
        <v>1566</v>
      </c>
      <c r="F559" s="81">
        <v>0</v>
      </c>
      <c r="G559" s="81">
        <v>0</v>
      </c>
      <c r="H559" s="82">
        <f ca="1">SUMIF(Measure_BB_Table[],Combined_header,Total_Exp._MeasureBB)</f>
        <v>0</v>
      </c>
      <c r="I559" s="82">
        <f ca="1">SUMIF(Measure_BB_Table[],Combined_header,Completed_MeasureBB)</f>
        <v>0</v>
      </c>
      <c r="J559" s="149" t="e">
        <f t="shared" ca="1" si="17"/>
        <v>#DIV/0!</v>
      </c>
    </row>
    <row r="560" spans="1:10" x14ac:dyDescent="0.25">
      <c r="A560" s="77" t="str">
        <f t="shared" si="16"/>
        <v>Kwis-Drinking fountain replacement-Reprographics</v>
      </c>
      <c r="B560" s="78">
        <v>7</v>
      </c>
      <c r="C560" s="85" t="s">
        <v>452</v>
      </c>
      <c r="D560" s="80" t="s">
        <v>1043</v>
      </c>
      <c r="E560" s="77" t="s">
        <v>1568</v>
      </c>
      <c r="F560" s="81">
        <v>0</v>
      </c>
      <c r="G560" s="81">
        <v>0</v>
      </c>
      <c r="H560" s="82">
        <f ca="1">SUMIF(Measure_BB_Table[],Combined_header,Total_Exp._MeasureBB)</f>
        <v>0</v>
      </c>
      <c r="I560" s="82">
        <f ca="1">SUMIF(Measure_BB_Table[],Combined_header,Completed_MeasureBB)</f>
        <v>0</v>
      </c>
      <c r="J560" s="149" t="e">
        <f t="shared" ca="1" si="17"/>
        <v>#DIV/0!</v>
      </c>
    </row>
    <row r="561" spans="1:10" x14ac:dyDescent="0.25">
      <c r="A561" s="77" t="str">
        <f t="shared" si="16"/>
        <v>Kwis-Fire Alarm-Advertisement</v>
      </c>
      <c r="B561" s="78">
        <v>7</v>
      </c>
      <c r="C561" s="85" t="s">
        <v>452</v>
      </c>
      <c r="D561" s="80" t="s">
        <v>316</v>
      </c>
      <c r="E561" s="77" t="s">
        <v>1569</v>
      </c>
      <c r="F561" s="81">
        <v>0</v>
      </c>
      <c r="G561" s="81">
        <v>0</v>
      </c>
      <c r="H561" s="82">
        <f ca="1">SUMIF(Measure_BB_Table[],Combined_header,Total_Exp._MeasureBB)</f>
        <v>0</v>
      </c>
      <c r="I561" s="82">
        <f ca="1">SUMIF(Measure_BB_Table[],Combined_header,Completed_MeasureBB)</f>
        <v>0</v>
      </c>
      <c r="J561" s="149" t="e">
        <f t="shared" ca="1" si="17"/>
        <v>#DIV/0!</v>
      </c>
    </row>
    <row r="562" spans="1:10" x14ac:dyDescent="0.25">
      <c r="A562" s="77" t="str">
        <f t="shared" si="16"/>
        <v>Kwis-Fire Alarm-Contractor</v>
      </c>
      <c r="B562" s="78">
        <v>7</v>
      </c>
      <c r="C562" s="85" t="s">
        <v>452</v>
      </c>
      <c r="D562" s="80" t="s">
        <v>316</v>
      </c>
      <c r="E562" s="77" t="s">
        <v>318</v>
      </c>
      <c r="F562" s="81">
        <v>285000</v>
      </c>
      <c r="G562" s="81" t="s">
        <v>247</v>
      </c>
      <c r="H562" s="82">
        <f ca="1">SUMIF(Measure_BB_Table[],Combined_header,Total_Exp._MeasureBB)</f>
        <v>0</v>
      </c>
      <c r="I562" s="82">
        <f ca="1">SUMIF(Measure_BB_Table[],Combined_header,Completed_MeasureBB)</f>
        <v>0</v>
      </c>
      <c r="J562" s="149" t="e">
        <f t="shared" ca="1" si="17"/>
        <v>#DIV/0!</v>
      </c>
    </row>
    <row r="563" spans="1:10" x14ac:dyDescent="0.25">
      <c r="A563" s="77" t="str">
        <f t="shared" si="16"/>
        <v>Kwis-Fire Alarm-Design</v>
      </c>
      <c r="B563" s="78">
        <v>7</v>
      </c>
      <c r="C563" s="85" t="s">
        <v>452</v>
      </c>
      <c r="D563" s="80" t="s">
        <v>316</v>
      </c>
      <c r="E563" s="77" t="s">
        <v>1571</v>
      </c>
      <c r="F563" s="81">
        <v>48500</v>
      </c>
      <c r="G563" s="81" t="s">
        <v>2495</v>
      </c>
      <c r="H563" s="82">
        <f ca="1">SUMIF(Measure_BB_Table[],Combined_header,Total_Exp._MeasureBB)</f>
        <v>48500</v>
      </c>
      <c r="I563" s="82">
        <f ca="1">SUMIF(Measure_BB_Table[],Combined_header,Completed_MeasureBB)</f>
        <v>36375</v>
      </c>
      <c r="J563" s="149">
        <f t="shared" ca="1" si="17"/>
        <v>0.75</v>
      </c>
    </row>
    <row r="564" spans="1:10" x14ac:dyDescent="0.25">
      <c r="A564" s="77" t="str">
        <f t="shared" si="16"/>
        <v>Kwis-Fire Alarm-DSA Fees</v>
      </c>
      <c r="B564" s="78">
        <v>7</v>
      </c>
      <c r="C564" s="85" t="s">
        <v>452</v>
      </c>
      <c r="D564" s="80" t="s">
        <v>316</v>
      </c>
      <c r="E564" s="77" t="s">
        <v>1655</v>
      </c>
      <c r="F564" s="81">
        <v>0</v>
      </c>
      <c r="G564" s="81">
        <v>0</v>
      </c>
      <c r="H564" s="82">
        <f ca="1">SUMIF(Measure_BB_Table[],Combined_header,Total_Exp._MeasureBB)</f>
        <v>891</v>
      </c>
      <c r="I564" s="82">
        <f ca="1">SUMIF(Measure_BB_Table[],Combined_header,Completed_MeasureBB)</f>
        <v>891</v>
      </c>
      <c r="J564" s="149">
        <f t="shared" ca="1" si="17"/>
        <v>1</v>
      </c>
    </row>
    <row r="565" spans="1:10" x14ac:dyDescent="0.25">
      <c r="A565" s="77" t="str">
        <f t="shared" si="16"/>
        <v>Kwis-Fire Alarm-DSA Inspection</v>
      </c>
      <c r="B565" s="78">
        <v>7</v>
      </c>
      <c r="C565" s="85" t="s">
        <v>452</v>
      </c>
      <c r="D565" s="80" t="s">
        <v>316</v>
      </c>
      <c r="E565" s="77" t="s">
        <v>1564</v>
      </c>
      <c r="F565" s="81">
        <v>0</v>
      </c>
      <c r="G565" s="81">
        <v>0</v>
      </c>
      <c r="H565" s="82">
        <f ca="1">SUMIF(Measure_BB_Table[],Combined_header,Total_Exp._MeasureBB)</f>
        <v>0</v>
      </c>
      <c r="I565" s="82">
        <f ca="1">SUMIF(Measure_BB_Table[],Combined_header,Completed_MeasureBB)</f>
        <v>0</v>
      </c>
      <c r="J565" s="149" t="e">
        <f t="shared" ca="1" si="17"/>
        <v>#DIV/0!</v>
      </c>
    </row>
    <row r="566" spans="1:10" x14ac:dyDescent="0.25">
      <c r="A566" s="77" t="str">
        <f t="shared" si="16"/>
        <v>Kwis-Fire Alarm-Environ Consultant</v>
      </c>
      <c r="B566" s="78">
        <v>7</v>
      </c>
      <c r="C566" s="85" t="s">
        <v>452</v>
      </c>
      <c r="D566" s="80" t="s">
        <v>316</v>
      </c>
      <c r="E566" s="84" t="s">
        <v>1566</v>
      </c>
      <c r="F566" s="81">
        <v>0</v>
      </c>
      <c r="G566" s="81">
        <v>0</v>
      </c>
      <c r="H566" s="82">
        <f ca="1">SUMIF(Measure_BB_Table[],Combined_header,Total_Exp._MeasureBB)</f>
        <v>0</v>
      </c>
      <c r="I566" s="82">
        <f ca="1">SUMIF(Measure_BB_Table[],Combined_header,Completed_MeasureBB)</f>
        <v>0</v>
      </c>
      <c r="J566" s="149" t="e">
        <f t="shared" ca="1" si="17"/>
        <v>#DIV/0!</v>
      </c>
    </row>
    <row r="567" spans="1:10" x14ac:dyDescent="0.25">
      <c r="A567" s="77" t="str">
        <f t="shared" si="16"/>
        <v>Kwis-Fire Alarm-Reprographics</v>
      </c>
      <c r="B567" s="78">
        <v>7</v>
      </c>
      <c r="C567" s="85" t="s">
        <v>452</v>
      </c>
      <c r="D567" s="80" t="s">
        <v>316</v>
      </c>
      <c r="E567" s="77" t="s">
        <v>1568</v>
      </c>
      <c r="F567" s="81">
        <v>0</v>
      </c>
      <c r="G567" s="81">
        <v>0</v>
      </c>
      <c r="H567" s="82">
        <f ca="1">SUMIF(Measure_BB_Table[],Combined_header,Total_Exp._MeasureBB)</f>
        <v>0</v>
      </c>
      <c r="I567" s="82">
        <f ca="1">SUMIF(Measure_BB_Table[],Combined_header,Completed_MeasureBB)</f>
        <v>0</v>
      </c>
      <c r="J567" s="149" t="e">
        <f t="shared" ca="1" si="17"/>
        <v>#DIV/0!</v>
      </c>
    </row>
    <row r="568" spans="1:10" x14ac:dyDescent="0.25">
      <c r="A568" s="77" t="str">
        <f t="shared" si="16"/>
        <v>Kwis-Interim Housing-Advertisement</v>
      </c>
      <c r="B568" s="78">
        <v>7</v>
      </c>
      <c r="C568" s="85" t="s">
        <v>452</v>
      </c>
      <c r="D568" s="85" t="s">
        <v>238</v>
      </c>
      <c r="E568" s="77" t="s">
        <v>1569</v>
      </c>
      <c r="F568" s="81">
        <v>400</v>
      </c>
      <c r="G568" s="81" t="s">
        <v>247</v>
      </c>
      <c r="H568" s="82">
        <f ca="1">SUMIF(Measure_BB_Table[],Combined_header,Total_Exp._MeasureBB)</f>
        <v>0</v>
      </c>
      <c r="I568" s="82">
        <f ca="1">SUMIF(Measure_BB_Table[],Combined_header,Completed_MeasureBB)</f>
        <v>0</v>
      </c>
      <c r="J568" s="149" t="e">
        <f t="shared" ca="1" si="17"/>
        <v>#DIV/0!</v>
      </c>
    </row>
    <row r="569" spans="1:10" x14ac:dyDescent="0.25">
      <c r="A569" s="77" t="str">
        <f t="shared" si="16"/>
        <v>Kwis-Interim Housing-Alarm</v>
      </c>
      <c r="B569" s="78">
        <v>7</v>
      </c>
      <c r="C569" s="85" t="s">
        <v>452</v>
      </c>
      <c r="D569" s="85" t="s">
        <v>238</v>
      </c>
      <c r="E569" s="83" t="s">
        <v>1575</v>
      </c>
      <c r="F569" s="81">
        <v>0</v>
      </c>
      <c r="G569" s="81">
        <v>0</v>
      </c>
      <c r="H569" s="82">
        <f ca="1">SUMIF(Measure_BB_Table[],Combined_header,Total_Exp._MeasureBB)</f>
        <v>0</v>
      </c>
      <c r="I569" s="82">
        <f ca="1">SUMIF(Measure_BB_Table[],Combined_header,Completed_MeasureBB)</f>
        <v>0</v>
      </c>
      <c r="J569" s="149" t="e">
        <f t="shared" ca="1" si="17"/>
        <v>#DIV/0!</v>
      </c>
    </row>
    <row r="570" spans="1:10" x14ac:dyDescent="0.25">
      <c r="A570" s="77" t="str">
        <f t="shared" si="16"/>
        <v>Kwis-Interim Housing-CM/PM Management</v>
      </c>
      <c r="B570" s="78">
        <v>7</v>
      </c>
      <c r="C570" s="85" t="s">
        <v>452</v>
      </c>
      <c r="D570" s="85" t="s">
        <v>238</v>
      </c>
      <c r="E570" s="77" t="s">
        <v>1565</v>
      </c>
      <c r="F570" s="81">
        <v>43850</v>
      </c>
      <c r="G570" s="81" t="s">
        <v>247</v>
      </c>
      <c r="H570" s="82">
        <f ca="1">SUMIF(Measure_BB_Table[],Combined_header,Total_Exp._MeasureBB)</f>
        <v>0</v>
      </c>
      <c r="I570" s="82">
        <f ca="1">SUMIF(Measure_BB_Table[],Combined_header,Completed_MeasureBB)</f>
        <v>0</v>
      </c>
      <c r="J570" s="149" t="e">
        <f t="shared" ca="1" si="17"/>
        <v>#DIV/0!</v>
      </c>
    </row>
    <row r="571" spans="1:10" x14ac:dyDescent="0.25">
      <c r="A571" s="77" t="str">
        <f t="shared" si="16"/>
        <v>Kwis-Interim Housing-Construction Contingency</v>
      </c>
      <c r="B571" s="78">
        <v>7</v>
      </c>
      <c r="C571" s="85" t="s">
        <v>452</v>
      </c>
      <c r="D571" s="85" t="s">
        <v>238</v>
      </c>
      <c r="E571" s="83" t="s">
        <v>1796</v>
      </c>
      <c r="F571" s="81">
        <v>55000</v>
      </c>
      <c r="G571" s="81" t="s">
        <v>247</v>
      </c>
      <c r="H571" s="82">
        <f ca="1">SUMIF(Measure_BB_Table[],Combined_header,Total_Exp._MeasureBB)</f>
        <v>0</v>
      </c>
      <c r="I571" s="82">
        <f ca="1">SUMIF(Measure_BB_Table[],Combined_header,Completed_MeasureBB)</f>
        <v>0</v>
      </c>
      <c r="J571" s="149" t="e">
        <f t="shared" ca="1" si="17"/>
        <v>#DIV/0!</v>
      </c>
    </row>
    <row r="572" spans="1:10" x14ac:dyDescent="0.25">
      <c r="A572" s="77" t="str">
        <f t="shared" si="16"/>
        <v>Kwis-Interim Housing-Contractor</v>
      </c>
      <c r="B572" s="78">
        <v>7</v>
      </c>
      <c r="C572" s="85" t="s">
        <v>452</v>
      </c>
      <c r="D572" s="85" t="s">
        <v>238</v>
      </c>
      <c r="E572" s="83" t="s">
        <v>318</v>
      </c>
      <c r="F572" s="81">
        <v>550000</v>
      </c>
      <c r="G572" s="81" t="s">
        <v>247</v>
      </c>
      <c r="H572" s="82">
        <f ca="1">SUMIF(Measure_BB_Table[],Combined_header,Total_Exp._MeasureBB)</f>
        <v>0</v>
      </c>
      <c r="I572" s="82">
        <f ca="1">SUMIF(Measure_BB_Table[],Combined_header,Completed_MeasureBB)</f>
        <v>0</v>
      </c>
      <c r="J572" s="149" t="e">
        <f t="shared" ca="1" si="17"/>
        <v>#DIV/0!</v>
      </c>
    </row>
    <row r="573" spans="1:10" x14ac:dyDescent="0.25">
      <c r="A573" s="77" t="str">
        <f t="shared" si="16"/>
        <v>Kwis-Interim Housing-Design</v>
      </c>
      <c r="B573" s="78">
        <v>7</v>
      </c>
      <c r="C573" s="85" t="s">
        <v>452</v>
      </c>
      <c r="D573" s="85" t="s">
        <v>238</v>
      </c>
      <c r="E573" s="79" t="s">
        <v>1571</v>
      </c>
      <c r="F573" s="81">
        <v>80000</v>
      </c>
      <c r="G573" s="81" t="s">
        <v>247</v>
      </c>
      <c r="H573" s="82">
        <f ca="1">SUMIF(Measure_BB_Table[],Combined_header,Total_Exp._MeasureBB)</f>
        <v>0</v>
      </c>
      <c r="I573" s="82">
        <f ca="1">SUMIF(Measure_BB_Table[],Combined_header,Completed_MeasureBB)</f>
        <v>0</v>
      </c>
      <c r="J573" s="149" t="e">
        <f t="shared" ca="1" si="17"/>
        <v>#DIV/0!</v>
      </c>
    </row>
    <row r="574" spans="1:10" x14ac:dyDescent="0.25">
      <c r="A574" s="77" t="str">
        <f t="shared" si="16"/>
        <v>Kwis-Interim Housing-DSA Fees</v>
      </c>
      <c r="B574" s="78">
        <v>7</v>
      </c>
      <c r="C574" s="85" t="s">
        <v>452</v>
      </c>
      <c r="D574" s="85" t="s">
        <v>238</v>
      </c>
      <c r="E574" s="83" t="s">
        <v>1655</v>
      </c>
      <c r="F574" s="81">
        <v>14000</v>
      </c>
      <c r="G574" s="81" t="s">
        <v>247</v>
      </c>
      <c r="H574" s="82">
        <f ca="1">SUMIF(Measure_BB_Table[],Combined_header,Total_Exp._MeasureBB)</f>
        <v>0</v>
      </c>
      <c r="I574" s="82">
        <f ca="1">SUMIF(Measure_BB_Table[],Combined_header,Completed_MeasureBB)</f>
        <v>0</v>
      </c>
      <c r="J574" s="149" t="e">
        <f t="shared" ca="1" si="17"/>
        <v>#DIV/0!</v>
      </c>
    </row>
    <row r="575" spans="1:10" x14ac:dyDescent="0.25">
      <c r="A575" s="77" t="str">
        <f t="shared" si="16"/>
        <v>Kwis-Interim Housing-DSA Inspection</v>
      </c>
      <c r="B575" s="78">
        <v>7</v>
      </c>
      <c r="C575" s="85" t="s">
        <v>452</v>
      </c>
      <c r="D575" s="85" t="s">
        <v>238</v>
      </c>
      <c r="E575" s="83" t="s">
        <v>1564</v>
      </c>
      <c r="F575" s="81">
        <v>12000</v>
      </c>
      <c r="G575" s="81" t="s">
        <v>247</v>
      </c>
      <c r="H575" s="82">
        <f ca="1">SUMIF(Measure_BB_Table[],Combined_header,Total_Exp._MeasureBB)</f>
        <v>0</v>
      </c>
      <c r="I575" s="82">
        <f ca="1">SUMIF(Measure_BB_Table[],Combined_header,Completed_MeasureBB)</f>
        <v>0</v>
      </c>
      <c r="J575" s="149" t="e">
        <f t="shared" ca="1" si="17"/>
        <v>#DIV/0!</v>
      </c>
    </row>
    <row r="576" spans="1:10" x14ac:dyDescent="0.25">
      <c r="A576" s="77" t="str">
        <f t="shared" si="16"/>
        <v>Kwis-Interim Housing-DSA Special Inspection</v>
      </c>
      <c r="B576" s="78">
        <v>7</v>
      </c>
      <c r="C576" s="85" t="s">
        <v>452</v>
      </c>
      <c r="D576" s="85" t="s">
        <v>238</v>
      </c>
      <c r="E576" s="85" t="s">
        <v>1572</v>
      </c>
      <c r="F576" s="81">
        <v>12000</v>
      </c>
      <c r="G576" s="81" t="s">
        <v>247</v>
      </c>
      <c r="H576" s="82">
        <f ca="1">SUMIF(Measure_BB_Table[],Combined_header,Total_Exp._MeasureBB)</f>
        <v>0</v>
      </c>
      <c r="I576" s="82">
        <f ca="1">SUMIF(Measure_BB_Table[],Combined_header,Completed_MeasureBB)</f>
        <v>0</v>
      </c>
      <c r="J576" s="149" t="e">
        <f t="shared" ca="1" si="17"/>
        <v>#DIV/0!</v>
      </c>
    </row>
    <row r="577" spans="1:10" x14ac:dyDescent="0.25">
      <c r="A577" s="77" t="str">
        <f t="shared" si="16"/>
        <v>Kwis-Interim Housing-Environ Consultant</v>
      </c>
      <c r="B577" s="78">
        <v>7</v>
      </c>
      <c r="C577" s="85" t="s">
        <v>452</v>
      </c>
      <c r="D577" s="85" t="s">
        <v>238</v>
      </c>
      <c r="E577" s="77" t="s">
        <v>1566</v>
      </c>
      <c r="F577" s="81">
        <v>0</v>
      </c>
      <c r="G577" s="81">
        <v>0</v>
      </c>
      <c r="H577" s="82">
        <f ca="1">SUMIF(Measure_BB_Table[],Combined_header,Total_Exp._MeasureBB)</f>
        <v>0</v>
      </c>
      <c r="I577" s="82">
        <f ca="1">SUMIF(Measure_BB_Table[],Combined_header,Completed_MeasureBB)</f>
        <v>0</v>
      </c>
      <c r="J577" s="149" t="e">
        <f t="shared" ca="1" si="17"/>
        <v>#DIV/0!</v>
      </c>
    </row>
    <row r="578" spans="1:10" x14ac:dyDescent="0.25">
      <c r="A578" s="77" t="str">
        <f t="shared" ref="A578:A641" si="18">CONCATENATE(C578,"-",D578,"-",E578)</f>
        <v>Kwis-Interim Housing-FF &amp; E</v>
      </c>
      <c r="B578" s="78">
        <v>7</v>
      </c>
      <c r="C578" s="85" t="s">
        <v>452</v>
      </c>
      <c r="D578" s="85" t="s">
        <v>238</v>
      </c>
      <c r="E578" s="77" t="s">
        <v>1656</v>
      </c>
      <c r="F578" s="81">
        <v>0</v>
      </c>
      <c r="G578" s="81">
        <v>0</v>
      </c>
      <c r="H578" s="82">
        <f ca="1">SUMIF(Measure_BB_Table[],Combined_header,Total_Exp._MeasureBB)</f>
        <v>0</v>
      </c>
      <c r="I578" s="82">
        <f ca="1">SUMIF(Measure_BB_Table[],Combined_header,Completed_MeasureBB)</f>
        <v>0</v>
      </c>
      <c r="J578" s="149" t="e">
        <f t="shared" ref="J578:J641" ca="1" si="19">Completed_Comparison/Total_Exp._Comparison</f>
        <v>#DIV/0!</v>
      </c>
    </row>
    <row r="579" spans="1:10" x14ac:dyDescent="0.25">
      <c r="A579" s="77" t="str">
        <f t="shared" si="18"/>
        <v>Kwis-Interim Housing-Legal Services</v>
      </c>
      <c r="B579" s="78">
        <v>7</v>
      </c>
      <c r="C579" s="85" t="s">
        <v>452</v>
      </c>
      <c r="D579" s="85" t="s">
        <v>238</v>
      </c>
      <c r="E579" s="77" t="s">
        <v>1797</v>
      </c>
      <c r="F579" s="81">
        <v>0</v>
      </c>
      <c r="G579" s="81">
        <v>0</v>
      </c>
      <c r="H579" s="82">
        <f ca="1">SUMIF(Measure_BB_Table[],Combined_header,Total_Exp._MeasureBB)</f>
        <v>0</v>
      </c>
      <c r="I579" s="82">
        <f ca="1">SUMIF(Measure_BB_Table[],Combined_header,Completed_MeasureBB)</f>
        <v>0</v>
      </c>
      <c r="J579" s="149" t="e">
        <f t="shared" ca="1" si="19"/>
        <v>#DIV/0!</v>
      </c>
    </row>
    <row r="580" spans="1:10" x14ac:dyDescent="0.25">
      <c r="A580" s="77" t="str">
        <f t="shared" si="18"/>
        <v>Kwis-Interim Housing-Modular Buildings</v>
      </c>
      <c r="B580" s="78">
        <v>7</v>
      </c>
      <c r="C580" s="85" t="s">
        <v>452</v>
      </c>
      <c r="D580" s="85" t="s">
        <v>238</v>
      </c>
      <c r="E580" s="85" t="s">
        <v>1573</v>
      </c>
      <c r="F580" s="81">
        <v>150000</v>
      </c>
      <c r="G580" s="81" t="s">
        <v>247</v>
      </c>
      <c r="H580" s="82">
        <f ca="1">SUMIF(Measure_BB_Table[],Combined_header,Total_Exp._MeasureBB)</f>
        <v>0</v>
      </c>
      <c r="I580" s="82">
        <f ca="1">SUMIF(Measure_BB_Table[],Combined_header,Completed_MeasureBB)</f>
        <v>0</v>
      </c>
      <c r="J580" s="149" t="e">
        <f t="shared" ca="1" si="19"/>
        <v>#DIV/0!</v>
      </c>
    </row>
    <row r="581" spans="1:10" x14ac:dyDescent="0.25">
      <c r="A581" s="77" t="str">
        <f t="shared" si="18"/>
        <v>Kwis-Interim Housing-Move Management</v>
      </c>
      <c r="B581" s="78">
        <v>7</v>
      </c>
      <c r="C581" s="85" t="s">
        <v>452</v>
      </c>
      <c r="D581" s="85" t="s">
        <v>238</v>
      </c>
      <c r="E581" s="77" t="s">
        <v>1574</v>
      </c>
      <c r="F581" s="81">
        <v>0</v>
      </c>
      <c r="G581" s="81">
        <v>0</v>
      </c>
      <c r="H581" s="82">
        <f ca="1">SUMIF(Measure_BB_Table[],Combined_header,Total_Exp._MeasureBB)</f>
        <v>0</v>
      </c>
      <c r="I581" s="82">
        <f ca="1">SUMIF(Measure_BB_Table[],Combined_header,Completed_MeasureBB)</f>
        <v>0</v>
      </c>
      <c r="J581" s="149" t="e">
        <f t="shared" ca="1" si="19"/>
        <v>#DIV/0!</v>
      </c>
    </row>
    <row r="582" spans="1:10" x14ac:dyDescent="0.25">
      <c r="A582" s="77" t="str">
        <f t="shared" si="18"/>
        <v>Kwis-Interim Housing-Reprographics</v>
      </c>
      <c r="B582" s="78">
        <v>7</v>
      </c>
      <c r="C582" s="85" t="s">
        <v>452</v>
      </c>
      <c r="D582" s="85" t="s">
        <v>238</v>
      </c>
      <c r="E582" s="77" t="s">
        <v>1568</v>
      </c>
      <c r="F582" s="81">
        <v>400</v>
      </c>
      <c r="G582" s="81" t="s">
        <v>247</v>
      </c>
      <c r="H582" s="82">
        <f ca="1">SUMIF(Measure_BB_Table[],Combined_header,Total_Exp._MeasureBB)</f>
        <v>0</v>
      </c>
      <c r="I582" s="82">
        <f ca="1">SUMIF(Measure_BB_Table[],Combined_header,Completed_MeasureBB)</f>
        <v>0</v>
      </c>
      <c r="J582" s="149" t="e">
        <f t="shared" ca="1" si="19"/>
        <v>#DIV/0!</v>
      </c>
    </row>
    <row r="583" spans="1:10" x14ac:dyDescent="0.25">
      <c r="A583" s="77" t="str">
        <f t="shared" si="18"/>
        <v>Kwis-Interim Housing-Technology</v>
      </c>
      <c r="B583" s="78">
        <v>7</v>
      </c>
      <c r="C583" s="85" t="s">
        <v>452</v>
      </c>
      <c r="D583" s="85" t="s">
        <v>238</v>
      </c>
      <c r="E583" s="77" t="s">
        <v>1562</v>
      </c>
      <c r="F583" s="81">
        <v>0</v>
      </c>
      <c r="G583" s="81">
        <v>0</v>
      </c>
      <c r="H583" s="82">
        <f ca="1">SUMIF(Measure_BB_Table[],Combined_header,Total_Exp._MeasureBB)</f>
        <v>0</v>
      </c>
      <c r="I583" s="82">
        <f ca="1">SUMIF(Measure_BB_Table[],Combined_header,Completed_MeasureBB)</f>
        <v>0</v>
      </c>
      <c r="J583" s="149" t="e">
        <f t="shared" ca="1" si="19"/>
        <v>#DIV/0!</v>
      </c>
    </row>
    <row r="584" spans="1:10" x14ac:dyDescent="0.25">
      <c r="A584" s="77" t="str">
        <f t="shared" si="18"/>
        <v>La Puente HS-21st Century-Advertisement</v>
      </c>
      <c r="B584" s="78">
        <v>5</v>
      </c>
      <c r="C584" s="79" t="s">
        <v>320</v>
      </c>
      <c r="D584" s="80" t="s">
        <v>4</v>
      </c>
      <c r="E584" s="77" t="s">
        <v>1569</v>
      </c>
      <c r="F584" s="81">
        <v>5093.8</v>
      </c>
      <c r="G584" s="81" t="s">
        <v>247</v>
      </c>
      <c r="H584" s="82">
        <f ca="1">SUMIF(Measure_BB_Table[],Combined_header,Total_Exp._MeasureBB)</f>
        <v>0</v>
      </c>
      <c r="I584" s="82">
        <f ca="1">SUMIF(Measure_BB_Table[],Combined_header,Completed_MeasureBB)</f>
        <v>0</v>
      </c>
      <c r="J584" s="149" t="e">
        <f t="shared" ca="1" si="19"/>
        <v>#DIV/0!</v>
      </c>
    </row>
    <row r="585" spans="1:10" x14ac:dyDescent="0.25">
      <c r="A585" s="77" t="str">
        <f t="shared" si="18"/>
        <v>La Puente HS-21st Century-Asbestos oversight/survey/abatement</v>
      </c>
      <c r="B585" s="78">
        <v>5</v>
      </c>
      <c r="C585" s="79" t="s">
        <v>320</v>
      </c>
      <c r="D585" s="80" t="s">
        <v>4</v>
      </c>
      <c r="E585" s="77" t="s">
        <v>1563</v>
      </c>
      <c r="F585" s="81">
        <v>224000</v>
      </c>
      <c r="G585" s="81" t="s">
        <v>247</v>
      </c>
      <c r="H585" s="82">
        <f ca="1">SUMIF(Measure_BB_Table[],Combined_header,Total_Exp._MeasureBB)</f>
        <v>0</v>
      </c>
      <c r="I585" s="82">
        <f ca="1">SUMIF(Measure_BB_Table[],Combined_header,Completed_MeasureBB)</f>
        <v>0</v>
      </c>
      <c r="J585" s="149" t="e">
        <f t="shared" ca="1" si="19"/>
        <v>#DIV/0!</v>
      </c>
    </row>
    <row r="586" spans="1:10" x14ac:dyDescent="0.25">
      <c r="A586" s="77" t="str">
        <f t="shared" si="18"/>
        <v>La Puente HS-21st Century-CM/PM Management</v>
      </c>
      <c r="B586" s="78">
        <v>5</v>
      </c>
      <c r="C586" s="79" t="s">
        <v>320</v>
      </c>
      <c r="D586" s="80" t="s">
        <v>4</v>
      </c>
      <c r="E586" s="77" t="s">
        <v>1565</v>
      </c>
      <c r="F586" s="81">
        <v>788769.21</v>
      </c>
      <c r="G586" s="81" t="s">
        <v>247</v>
      </c>
      <c r="H586" s="82">
        <f ca="1">SUMIF(Measure_BB_Table[],Combined_header,Total_Exp._MeasureBB)</f>
        <v>0</v>
      </c>
      <c r="I586" s="82">
        <f ca="1">SUMIF(Measure_BB_Table[],Combined_header,Completed_MeasureBB)</f>
        <v>0</v>
      </c>
      <c r="J586" s="149" t="e">
        <f t="shared" ca="1" si="19"/>
        <v>#DIV/0!</v>
      </c>
    </row>
    <row r="587" spans="1:10" x14ac:dyDescent="0.25">
      <c r="A587" s="77" t="str">
        <f t="shared" si="18"/>
        <v>La Puente HS-21st Century-Construction Contingency</v>
      </c>
      <c r="B587" s="78">
        <v>5</v>
      </c>
      <c r="C587" s="79" t="s">
        <v>320</v>
      </c>
      <c r="D587" s="80" t="s">
        <v>4</v>
      </c>
      <c r="E587" s="83" t="s">
        <v>1796</v>
      </c>
      <c r="F587" s="81">
        <v>793815.6</v>
      </c>
      <c r="G587" s="81" t="s">
        <v>247</v>
      </c>
      <c r="H587" s="82">
        <f ca="1">SUMIF(Measure_BB_Table[],Combined_header,Total_Exp._MeasureBB)</f>
        <v>0</v>
      </c>
      <c r="I587" s="82">
        <f ca="1">SUMIF(Measure_BB_Table[],Combined_header,Completed_MeasureBB)</f>
        <v>0</v>
      </c>
      <c r="J587" s="149" t="e">
        <f t="shared" ca="1" si="19"/>
        <v>#DIV/0!</v>
      </c>
    </row>
    <row r="588" spans="1:10" x14ac:dyDescent="0.25">
      <c r="A588" s="77" t="str">
        <f t="shared" si="18"/>
        <v>La Puente HS-21st Century-Contractor</v>
      </c>
      <c r="B588" s="78">
        <v>5</v>
      </c>
      <c r="C588" s="79" t="s">
        <v>320</v>
      </c>
      <c r="D588" s="80" t="s">
        <v>4</v>
      </c>
      <c r="E588" s="83" t="s">
        <v>318</v>
      </c>
      <c r="F588" s="81">
        <v>8467631.0099999998</v>
      </c>
      <c r="G588" s="81" t="s">
        <v>247</v>
      </c>
      <c r="H588" s="82">
        <f ca="1">SUMIF(Measure_BB_Table[],Combined_header,Total_Exp._MeasureBB)</f>
        <v>0</v>
      </c>
      <c r="I588" s="82">
        <f ca="1">SUMIF(Measure_BB_Table[],Combined_header,Completed_MeasureBB)</f>
        <v>0</v>
      </c>
      <c r="J588" s="149" t="e">
        <f t="shared" ca="1" si="19"/>
        <v>#DIV/0!</v>
      </c>
    </row>
    <row r="589" spans="1:10" x14ac:dyDescent="0.25">
      <c r="A589" s="77" t="str">
        <f t="shared" si="18"/>
        <v>La Puente HS-21st Century-Design</v>
      </c>
      <c r="B589" s="78">
        <v>5</v>
      </c>
      <c r="C589" s="79" t="s">
        <v>320</v>
      </c>
      <c r="D589" s="80" t="s">
        <v>4</v>
      </c>
      <c r="E589" s="83" t="s">
        <v>1571</v>
      </c>
      <c r="F589" s="81">
        <v>972451.89</v>
      </c>
      <c r="G589" s="81" t="s">
        <v>247</v>
      </c>
      <c r="H589" s="82">
        <f ca="1">SUMIF(Measure_BB_Table[],Combined_header,Total_Exp._MeasureBB)</f>
        <v>0</v>
      </c>
      <c r="I589" s="82">
        <f ca="1">SUMIF(Measure_BB_Table[],Combined_header,Completed_MeasureBB)</f>
        <v>0</v>
      </c>
      <c r="J589" s="149" t="e">
        <f t="shared" ca="1" si="19"/>
        <v>#DIV/0!</v>
      </c>
    </row>
    <row r="590" spans="1:10" x14ac:dyDescent="0.25">
      <c r="A590" s="77" t="str">
        <f t="shared" si="18"/>
        <v>La Puente HS-21st Century-DSA Fees</v>
      </c>
      <c r="B590" s="78">
        <v>5</v>
      </c>
      <c r="C590" s="79" t="s">
        <v>320</v>
      </c>
      <c r="D590" s="80" t="s">
        <v>4</v>
      </c>
      <c r="E590" s="83" t="s">
        <v>1655</v>
      </c>
      <c r="F590" s="81">
        <v>162075.32</v>
      </c>
      <c r="G590" s="81" t="s">
        <v>247</v>
      </c>
      <c r="H590" s="82">
        <f ca="1">SUMIF(Measure_BB_Table[],Combined_header,Total_Exp._MeasureBB)</f>
        <v>0</v>
      </c>
      <c r="I590" s="82">
        <f ca="1">SUMIF(Measure_BB_Table[],Combined_header,Completed_MeasureBB)</f>
        <v>0</v>
      </c>
      <c r="J590" s="149" t="e">
        <f t="shared" ca="1" si="19"/>
        <v>#DIV/0!</v>
      </c>
    </row>
    <row r="591" spans="1:10" x14ac:dyDescent="0.25">
      <c r="A591" s="77" t="str">
        <f t="shared" si="18"/>
        <v>La Puente HS-21st Century-DSA Inspection</v>
      </c>
      <c r="B591" s="78">
        <v>5</v>
      </c>
      <c r="C591" s="79" t="s">
        <v>320</v>
      </c>
      <c r="D591" s="80" t="s">
        <v>4</v>
      </c>
      <c r="E591" s="83" t="s">
        <v>1564</v>
      </c>
      <c r="F591" s="81">
        <v>138921.70000000001</v>
      </c>
      <c r="G591" s="81" t="s">
        <v>247</v>
      </c>
      <c r="H591" s="82">
        <f ca="1">SUMIF(Measure_BB_Table[],Combined_header,Total_Exp._MeasureBB)</f>
        <v>0</v>
      </c>
      <c r="I591" s="82">
        <f ca="1">SUMIF(Measure_BB_Table[],Combined_header,Completed_MeasureBB)</f>
        <v>0</v>
      </c>
      <c r="J591" s="149" t="e">
        <f t="shared" ca="1" si="19"/>
        <v>#DIV/0!</v>
      </c>
    </row>
    <row r="592" spans="1:10" x14ac:dyDescent="0.25">
      <c r="A592" s="77" t="str">
        <f t="shared" si="18"/>
        <v>La Puente HS-21st Century-DSA Special Inspection</v>
      </c>
      <c r="B592" s="78">
        <v>5</v>
      </c>
      <c r="C592" s="79" t="s">
        <v>320</v>
      </c>
      <c r="D592" s="80" t="s">
        <v>4</v>
      </c>
      <c r="E592" s="83" t="s">
        <v>1572</v>
      </c>
      <c r="F592" s="81">
        <v>69460.850000000006</v>
      </c>
      <c r="G592" s="81" t="s">
        <v>247</v>
      </c>
      <c r="H592" s="82">
        <f ca="1">SUMIF(Measure_BB_Table[],Combined_header,Total_Exp._MeasureBB)</f>
        <v>0</v>
      </c>
      <c r="I592" s="82">
        <f ca="1">SUMIF(Measure_BB_Table[],Combined_header,Completed_MeasureBB)</f>
        <v>0</v>
      </c>
      <c r="J592" s="149" t="e">
        <f t="shared" ca="1" si="19"/>
        <v>#DIV/0!</v>
      </c>
    </row>
    <row r="593" spans="1:10" x14ac:dyDescent="0.25">
      <c r="A593" s="77" t="str">
        <f t="shared" si="18"/>
        <v>La Puente HS-21st Century-Environ Consultant</v>
      </c>
      <c r="B593" s="78">
        <v>5</v>
      </c>
      <c r="C593" s="79" t="s">
        <v>320</v>
      </c>
      <c r="D593" s="80" t="s">
        <v>4</v>
      </c>
      <c r="E593" s="77" t="s">
        <v>1566</v>
      </c>
      <c r="F593" s="81">
        <v>40750.370000000003</v>
      </c>
      <c r="G593" s="81" t="s">
        <v>2495</v>
      </c>
      <c r="H593" s="82">
        <f ca="1">SUMIF(Measure_BB_Table[],Combined_header,Total_Exp._MeasureBB)</f>
        <v>6900</v>
      </c>
      <c r="I593" s="82">
        <f ca="1">SUMIF(Measure_BB_Table[],Combined_header,Completed_MeasureBB)</f>
        <v>6900</v>
      </c>
      <c r="J593" s="149">
        <f t="shared" ca="1" si="19"/>
        <v>1</v>
      </c>
    </row>
    <row r="594" spans="1:10" x14ac:dyDescent="0.25">
      <c r="A594" s="77" t="str">
        <f t="shared" si="18"/>
        <v>La Puente HS-21st Century-FF &amp; E</v>
      </c>
      <c r="B594" s="78">
        <v>5</v>
      </c>
      <c r="C594" s="79" t="s">
        <v>320</v>
      </c>
      <c r="D594" s="80" t="s">
        <v>4</v>
      </c>
      <c r="E594" s="77" t="s">
        <v>1656</v>
      </c>
      <c r="F594" s="81">
        <v>1280000</v>
      </c>
      <c r="G594" s="81" t="s">
        <v>247</v>
      </c>
      <c r="H594" s="82">
        <f ca="1">SUMIF(Measure_BB_Table[],Combined_header,Total_Exp._MeasureBB)</f>
        <v>0</v>
      </c>
      <c r="I594" s="82">
        <f ca="1">SUMIF(Measure_BB_Table[],Combined_header,Completed_MeasureBB)</f>
        <v>0</v>
      </c>
      <c r="J594" s="149" t="e">
        <f t="shared" ca="1" si="19"/>
        <v>#DIV/0!</v>
      </c>
    </row>
    <row r="595" spans="1:10" x14ac:dyDescent="0.25">
      <c r="A595" s="77" t="str">
        <f t="shared" si="18"/>
        <v>La Puente HS-21st Century-Legal Services</v>
      </c>
      <c r="B595" s="78">
        <v>5</v>
      </c>
      <c r="C595" s="79" t="s">
        <v>320</v>
      </c>
      <c r="D595" s="80" t="s">
        <v>4</v>
      </c>
      <c r="E595" s="77" t="s">
        <v>1797</v>
      </c>
      <c r="F595" s="81">
        <v>0</v>
      </c>
      <c r="G595" s="81">
        <v>0</v>
      </c>
      <c r="H595" s="82">
        <f ca="1">SUMIF(Measure_BB_Table[],Combined_header,Total_Exp._MeasureBB)</f>
        <v>0</v>
      </c>
      <c r="I595" s="82">
        <f ca="1">SUMIF(Measure_BB_Table[],Combined_header,Completed_MeasureBB)</f>
        <v>0</v>
      </c>
      <c r="J595" s="149" t="e">
        <f t="shared" ca="1" si="19"/>
        <v>#DIV/0!</v>
      </c>
    </row>
    <row r="596" spans="1:10" x14ac:dyDescent="0.25">
      <c r="A596" s="77" t="str">
        <f t="shared" si="18"/>
        <v>La Puente HS-21st Century-Move classroom</v>
      </c>
      <c r="B596" s="78">
        <v>5</v>
      </c>
      <c r="C596" s="79" t="s">
        <v>320</v>
      </c>
      <c r="D596" s="80" t="s">
        <v>4</v>
      </c>
      <c r="E596" s="77" t="s">
        <v>1570</v>
      </c>
      <c r="F596" s="81">
        <v>0</v>
      </c>
      <c r="G596" s="81">
        <v>0</v>
      </c>
      <c r="H596" s="82">
        <f ca="1">SUMIF(Measure_BB_Table[],Combined_header,Total_Exp._MeasureBB)</f>
        <v>0</v>
      </c>
      <c r="I596" s="82">
        <f ca="1">SUMIF(Measure_BB_Table[],Combined_header,Completed_MeasureBB)</f>
        <v>0</v>
      </c>
      <c r="J596" s="149" t="e">
        <f t="shared" ca="1" si="19"/>
        <v>#DIV/0!</v>
      </c>
    </row>
    <row r="597" spans="1:10" x14ac:dyDescent="0.25">
      <c r="A597" s="77" t="str">
        <f t="shared" si="18"/>
        <v>La Puente HS-21st Century-Move Management</v>
      </c>
      <c r="B597" s="78">
        <v>5</v>
      </c>
      <c r="C597" s="79" t="s">
        <v>320</v>
      </c>
      <c r="D597" s="80" t="s">
        <v>4</v>
      </c>
      <c r="E597" s="77" t="s">
        <v>1574</v>
      </c>
      <c r="F597" s="81">
        <v>0</v>
      </c>
      <c r="G597" s="81">
        <v>0</v>
      </c>
      <c r="H597" s="82">
        <f ca="1">SUMIF(Measure_BB_Table[],Combined_header,Total_Exp._MeasureBB)</f>
        <v>0</v>
      </c>
      <c r="I597" s="82">
        <f ca="1">SUMIF(Measure_BB_Table[],Combined_header,Completed_MeasureBB)</f>
        <v>0</v>
      </c>
      <c r="J597" s="149" t="e">
        <f t="shared" ca="1" si="19"/>
        <v>#DIV/0!</v>
      </c>
    </row>
    <row r="598" spans="1:10" x14ac:dyDescent="0.25">
      <c r="A598" s="77" t="str">
        <f t="shared" si="18"/>
        <v>La Puente HS-21st Century-Reprographics</v>
      </c>
      <c r="B598" s="78">
        <v>5</v>
      </c>
      <c r="C598" s="79" t="s">
        <v>320</v>
      </c>
      <c r="D598" s="80" t="s">
        <v>4</v>
      </c>
      <c r="E598" s="77" t="s">
        <v>1568</v>
      </c>
      <c r="F598" s="81">
        <v>5093.8</v>
      </c>
      <c r="G598" s="81" t="s">
        <v>247</v>
      </c>
      <c r="H598" s="82">
        <f ca="1">SUMIF(Measure_BB_Table[],Combined_header,Total_Exp._MeasureBB)</f>
        <v>0</v>
      </c>
      <c r="I598" s="82">
        <f ca="1">SUMIF(Measure_BB_Table[],Combined_header,Completed_MeasureBB)</f>
        <v>0</v>
      </c>
      <c r="J598" s="149" t="e">
        <f t="shared" ca="1" si="19"/>
        <v>#DIV/0!</v>
      </c>
    </row>
    <row r="599" spans="1:10" x14ac:dyDescent="0.25">
      <c r="A599" s="77" t="str">
        <f t="shared" si="18"/>
        <v>La Puente HS-21st Century-Technology</v>
      </c>
      <c r="B599" s="78">
        <v>5</v>
      </c>
      <c r="C599" s="79" t="s">
        <v>320</v>
      </c>
      <c r="D599" s="80" t="s">
        <v>4</v>
      </c>
      <c r="E599" s="77" t="s">
        <v>1562</v>
      </c>
      <c r="F599" s="81">
        <v>1280000</v>
      </c>
      <c r="G599" s="81" t="s">
        <v>247</v>
      </c>
      <c r="H599" s="82">
        <f ca="1">SUMIF(Measure_BB_Table[],Combined_header,Total_Exp._MeasureBB)</f>
        <v>505300.94000000006</v>
      </c>
      <c r="I599" s="82">
        <f ca="1">SUMIF(Measure_BB_Table[],Combined_header,Completed_MeasureBB)</f>
        <v>505300.94000000006</v>
      </c>
      <c r="J599" s="149">
        <f t="shared" ca="1" si="19"/>
        <v>1</v>
      </c>
    </row>
    <row r="600" spans="1:10" x14ac:dyDescent="0.25">
      <c r="A600" s="77" t="str">
        <f t="shared" si="18"/>
        <v>La Puente HS-Ceiling replacement-CM/PM Management</v>
      </c>
      <c r="B600" s="78">
        <v>5</v>
      </c>
      <c r="C600" s="79" t="s">
        <v>320</v>
      </c>
      <c r="D600" s="79" t="s">
        <v>441</v>
      </c>
      <c r="E600" s="77" t="s">
        <v>1565</v>
      </c>
      <c r="F600" s="81">
        <v>0</v>
      </c>
      <c r="G600" s="81">
        <v>0</v>
      </c>
      <c r="H600" s="82">
        <f ca="1">SUMIF(Measure_BB_Table[],Combined_header,Total_Exp._MeasureBB)</f>
        <v>0</v>
      </c>
      <c r="I600" s="82">
        <f ca="1">SUMIF(Measure_BB_Table[],Combined_header,Completed_MeasureBB)</f>
        <v>0</v>
      </c>
      <c r="J600" s="149" t="e">
        <f t="shared" ca="1" si="19"/>
        <v>#DIV/0!</v>
      </c>
    </row>
    <row r="601" spans="1:10" x14ac:dyDescent="0.25">
      <c r="A601" s="77" t="str">
        <f t="shared" si="18"/>
        <v>La Puente HS-Ceiling replacement-Contractor</v>
      </c>
      <c r="B601" s="78">
        <v>5</v>
      </c>
      <c r="C601" s="79" t="s">
        <v>320</v>
      </c>
      <c r="D601" s="79" t="s">
        <v>441</v>
      </c>
      <c r="E601" s="77" t="s">
        <v>318</v>
      </c>
      <c r="F601" s="81">
        <v>0</v>
      </c>
      <c r="G601" s="81">
        <v>0</v>
      </c>
      <c r="H601" s="82">
        <f ca="1">SUMIF(Measure_BB_Table[],Combined_header,Total_Exp._MeasureBB)</f>
        <v>0</v>
      </c>
      <c r="I601" s="82">
        <f ca="1">SUMIF(Measure_BB_Table[],Combined_header,Completed_MeasureBB)</f>
        <v>0</v>
      </c>
      <c r="J601" s="149" t="e">
        <f t="shared" ca="1" si="19"/>
        <v>#DIV/0!</v>
      </c>
    </row>
    <row r="602" spans="1:10" x14ac:dyDescent="0.25">
      <c r="A602" s="77" t="str">
        <f t="shared" si="18"/>
        <v>La Puente HS-Drinking fountain replacement-Advertisement</v>
      </c>
      <c r="B602" s="78">
        <v>5</v>
      </c>
      <c r="C602" s="79" t="s">
        <v>320</v>
      </c>
      <c r="D602" s="80" t="s">
        <v>1043</v>
      </c>
      <c r="E602" s="77" t="s">
        <v>1569</v>
      </c>
      <c r="F602" s="81">
        <v>0</v>
      </c>
      <c r="G602" s="81">
        <v>0</v>
      </c>
      <c r="H602" s="82">
        <f ca="1">SUMIF(Measure_BB_Table[],Combined_header,Total_Exp._MeasureBB)</f>
        <v>0</v>
      </c>
      <c r="I602" s="82">
        <f ca="1">SUMIF(Measure_BB_Table[],Combined_header,Completed_MeasureBB)</f>
        <v>0</v>
      </c>
      <c r="J602" s="149" t="e">
        <f t="shared" ca="1" si="19"/>
        <v>#DIV/0!</v>
      </c>
    </row>
    <row r="603" spans="1:10" x14ac:dyDescent="0.25">
      <c r="A603" s="77" t="str">
        <f t="shared" si="18"/>
        <v>La Puente HS-Drinking fountain replacement-Contractor</v>
      </c>
      <c r="B603" s="78">
        <v>5</v>
      </c>
      <c r="C603" s="79" t="s">
        <v>320</v>
      </c>
      <c r="D603" s="80" t="s">
        <v>1043</v>
      </c>
      <c r="E603" s="77" t="s">
        <v>318</v>
      </c>
      <c r="F603" s="81">
        <v>60000</v>
      </c>
      <c r="G603" s="81" t="s">
        <v>247</v>
      </c>
      <c r="H603" s="82">
        <f ca="1">SUMIF(Measure_BB_Table[],Combined_header,Total_Exp._MeasureBB)</f>
        <v>0</v>
      </c>
      <c r="I603" s="82">
        <f ca="1">SUMIF(Measure_BB_Table[],Combined_header,Completed_MeasureBB)</f>
        <v>0</v>
      </c>
      <c r="J603" s="149" t="e">
        <f t="shared" ca="1" si="19"/>
        <v>#DIV/0!</v>
      </c>
    </row>
    <row r="604" spans="1:10" x14ac:dyDescent="0.25">
      <c r="A604" s="77" t="str">
        <f t="shared" si="18"/>
        <v>La Puente HS-Drinking fountain replacement-Design</v>
      </c>
      <c r="B604" s="78">
        <v>5</v>
      </c>
      <c r="C604" s="79" t="s">
        <v>320</v>
      </c>
      <c r="D604" s="80" t="s">
        <v>1043</v>
      </c>
      <c r="E604" s="77" t="s">
        <v>1571</v>
      </c>
      <c r="F604" s="81">
        <v>0</v>
      </c>
      <c r="G604" s="81">
        <v>0</v>
      </c>
      <c r="H604" s="82">
        <f ca="1">SUMIF(Measure_BB_Table[],Combined_header,Total_Exp._MeasureBB)</f>
        <v>0</v>
      </c>
      <c r="I604" s="82">
        <f ca="1">SUMIF(Measure_BB_Table[],Combined_header,Completed_MeasureBB)</f>
        <v>0</v>
      </c>
      <c r="J604" s="149" t="e">
        <f t="shared" ca="1" si="19"/>
        <v>#DIV/0!</v>
      </c>
    </row>
    <row r="605" spans="1:10" x14ac:dyDescent="0.25">
      <c r="A605" s="77" t="str">
        <f t="shared" si="18"/>
        <v>La Puente HS-Drinking fountain replacement-DSA Fees</v>
      </c>
      <c r="B605" s="78">
        <v>5</v>
      </c>
      <c r="C605" s="79" t="s">
        <v>320</v>
      </c>
      <c r="D605" s="80" t="s">
        <v>1043</v>
      </c>
      <c r="E605" s="77" t="s">
        <v>1655</v>
      </c>
      <c r="F605" s="81">
        <v>0</v>
      </c>
      <c r="G605" s="81">
        <v>0</v>
      </c>
      <c r="H605" s="82">
        <f ca="1">SUMIF(Measure_BB_Table[],Combined_header,Total_Exp._MeasureBB)</f>
        <v>0</v>
      </c>
      <c r="I605" s="82">
        <f ca="1">SUMIF(Measure_BB_Table[],Combined_header,Completed_MeasureBB)</f>
        <v>0</v>
      </c>
      <c r="J605" s="149" t="e">
        <f t="shared" ca="1" si="19"/>
        <v>#DIV/0!</v>
      </c>
    </row>
    <row r="606" spans="1:10" x14ac:dyDescent="0.25">
      <c r="A606" s="77" t="str">
        <f t="shared" si="18"/>
        <v>La Puente HS-Drinking fountain replacement-DSA Inspection</v>
      </c>
      <c r="B606" s="78">
        <v>5</v>
      </c>
      <c r="C606" s="79" t="s">
        <v>320</v>
      </c>
      <c r="D606" s="80" t="s">
        <v>1043</v>
      </c>
      <c r="E606" s="77" t="s">
        <v>1564</v>
      </c>
      <c r="F606" s="81">
        <v>0</v>
      </c>
      <c r="G606" s="81">
        <v>0</v>
      </c>
      <c r="H606" s="82">
        <f ca="1">SUMIF(Measure_BB_Table[],Combined_header,Total_Exp._MeasureBB)</f>
        <v>1200</v>
      </c>
      <c r="I606" s="82">
        <f ca="1">SUMIF(Measure_BB_Table[],Combined_header,Completed_MeasureBB)</f>
        <v>0</v>
      </c>
      <c r="J606" s="149">
        <f t="shared" ca="1" si="19"/>
        <v>0</v>
      </c>
    </row>
    <row r="607" spans="1:10" x14ac:dyDescent="0.25">
      <c r="A607" s="77" t="str">
        <f t="shared" si="18"/>
        <v>La Puente HS-Drinking fountain replacement-DSA Special Inspection</v>
      </c>
      <c r="B607" s="78">
        <v>5</v>
      </c>
      <c r="C607" s="79" t="s">
        <v>320</v>
      </c>
      <c r="D607" s="80" t="s">
        <v>1043</v>
      </c>
      <c r="E607" s="83" t="s">
        <v>1572</v>
      </c>
      <c r="F607" s="81">
        <v>0</v>
      </c>
      <c r="G607" s="81">
        <v>0</v>
      </c>
      <c r="H607" s="82">
        <f ca="1">SUMIF(Measure_BB_Table[],Combined_header,Total_Exp._MeasureBB)</f>
        <v>0</v>
      </c>
      <c r="I607" s="82">
        <f ca="1">SUMIF(Measure_BB_Table[],Combined_header,Completed_MeasureBB)</f>
        <v>0</v>
      </c>
      <c r="J607" s="149" t="e">
        <f t="shared" ca="1" si="19"/>
        <v>#DIV/0!</v>
      </c>
    </row>
    <row r="608" spans="1:10" x14ac:dyDescent="0.25">
      <c r="A608" s="77" t="str">
        <f t="shared" si="18"/>
        <v>La Puente HS-Drinking fountain replacement-Environ Consultant</v>
      </c>
      <c r="B608" s="78">
        <v>5</v>
      </c>
      <c r="C608" s="79" t="s">
        <v>320</v>
      </c>
      <c r="D608" s="80" t="s">
        <v>1043</v>
      </c>
      <c r="E608" s="77" t="s">
        <v>1566</v>
      </c>
      <c r="F608" s="81">
        <v>0</v>
      </c>
      <c r="G608" s="81">
        <v>0</v>
      </c>
      <c r="H608" s="82">
        <f ca="1">SUMIF(Measure_BB_Table[],Combined_header,Total_Exp._MeasureBB)</f>
        <v>0</v>
      </c>
      <c r="I608" s="82">
        <f ca="1">SUMIF(Measure_BB_Table[],Combined_header,Completed_MeasureBB)</f>
        <v>0</v>
      </c>
      <c r="J608" s="149" t="e">
        <f t="shared" ca="1" si="19"/>
        <v>#DIV/0!</v>
      </c>
    </row>
    <row r="609" spans="1:10" x14ac:dyDescent="0.25">
      <c r="A609" s="77" t="str">
        <f t="shared" si="18"/>
        <v>La Puente HS-Drinking fountain replacement-Reprographics</v>
      </c>
      <c r="B609" s="78">
        <v>5</v>
      </c>
      <c r="C609" s="79" t="s">
        <v>320</v>
      </c>
      <c r="D609" s="80" t="s">
        <v>1043</v>
      </c>
      <c r="E609" s="77" t="s">
        <v>1568</v>
      </c>
      <c r="F609" s="81">
        <v>0</v>
      </c>
      <c r="G609" s="81">
        <v>0</v>
      </c>
      <c r="H609" s="82">
        <f ca="1">SUMIF(Measure_BB_Table[],Combined_header,Total_Exp._MeasureBB)</f>
        <v>0</v>
      </c>
      <c r="I609" s="82">
        <f ca="1">SUMIF(Measure_BB_Table[],Combined_header,Completed_MeasureBB)</f>
        <v>0</v>
      </c>
      <c r="J609" s="149" t="e">
        <f t="shared" ca="1" si="19"/>
        <v>#DIV/0!</v>
      </c>
    </row>
    <row r="610" spans="1:10" x14ac:dyDescent="0.25">
      <c r="A610" s="77" t="str">
        <f t="shared" si="18"/>
        <v>La Puente HS-Fire Alarm-Advertisement</v>
      </c>
      <c r="B610" s="78">
        <v>5</v>
      </c>
      <c r="C610" s="79" t="s">
        <v>320</v>
      </c>
      <c r="D610" s="80" t="s">
        <v>316</v>
      </c>
      <c r="E610" s="77" t="s">
        <v>1569</v>
      </c>
      <c r="F610" s="81">
        <v>0</v>
      </c>
      <c r="G610" s="81">
        <v>0</v>
      </c>
      <c r="H610" s="82">
        <f ca="1">SUMIF(Measure_BB_Table[],Combined_header,Total_Exp._MeasureBB)</f>
        <v>0</v>
      </c>
      <c r="I610" s="82">
        <f ca="1">SUMIF(Measure_BB_Table[],Combined_header,Completed_MeasureBB)</f>
        <v>0</v>
      </c>
      <c r="J610" s="149" t="e">
        <f t="shared" ca="1" si="19"/>
        <v>#DIV/0!</v>
      </c>
    </row>
    <row r="611" spans="1:10" x14ac:dyDescent="0.25">
      <c r="A611" s="77" t="str">
        <f t="shared" si="18"/>
        <v>La Puente HS-Fire Alarm-Contractor</v>
      </c>
      <c r="B611" s="78">
        <v>5</v>
      </c>
      <c r="C611" s="79" t="s">
        <v>320</v>
      </c>
      <c r="D611" s="80" t="s">
        <v>316</v>
      </c>
      <c r="E611" s="77" t="s">
        <v>318</v>
      </c>
      <c r="F611" s="81">
        <v>1152000</v>
      </c>
      <c r="G611" s="81" t="s">
        <v>2495</v>
      </c>
      <c r="H611" s="82">
        <f ca="1">SUMIF(Measure_BB_Table[],Combined_header,Total_Exp._MeasureBB)</f>
        <v>2717.95</v>
      </c>
      <c r="I611" s="82">
        <f ca="1">SUMIF(Measure_BB_Table[],Combined_header,Completed_MeasureBB)</f>
        <v>2717.95</v>
      </c>
      <c r="J611" s="149">
        <f t="shared" ca="1" si="19"/>
        <v>1</v>
      </c>
    </row>
    <row r="612" spans="1:10" x14ac:dyDescent="0.25">
      <c r="A612" s="77" t="str">
        <f t="shared" si="18"/>
        <v>La Puente HS-Fire Alarm-Design</v>
      </c>
      <c r="B612" s="78">
        <v>5</v>
      </c>
      <c r="C612" s="79" t="s">
        <v>320</v>
      </c>
      <c r="D612" s="80" t="s">
        <v>316</v>
      </c>
      <c r="E612" s="77" t="s">
        <v>1571</v>
      </c>
      <c r="F612" s="81">
        <v>0</v>
      </c>
      <c r="G612" s="81">
        <v>0</v>
      </c>
      <c r="H612" s="82">
        <f ca="1">SUMIF(Measure_BB_Table[],Combined_header,Total_Exp._MeasureBB)</f>
        <v>14700</v>
      </c>
      <c r="I612" s="82">
        <f ca="1">SUMIF(Measure_BB_Table[],Combined_header,Completed_MeasureBB)</f>
        <v>0</v>
      </c>
      <c r="J612" s="149">
        <f t="shared" ca="1" si="19"/>
        <v>0</v>
      </c>
    </row>
    <row r="613" spans="1:10" x14ac:dyDescent="0.25">
      <c r="A613" s="77" t="str">
        <f t="shared" si="18"/>
        <v>La Puente HS-Fire Alarm-DSA Fees</v>
      </c>
      <c r="B613" s="78">
        <v>5</v>
      </c>
      <c r="C613" s="79" t="s">
        <v>320</v>
      </c>
      <c r="D613" s="80" t="s">
        <v>316</v>
      </c>
      <c r="E613" s="77" t="s">
        <v>1655</v>
      </c>
      <c r="F613" s="81">
        <v>0</v>
      </c>
      <c r="G613" s="81">
        <v>0</v>
      </c>
      <c r="H613" s="82">
        <f ca="1">SUMIF(Measure_BB_Table[],Combined_header,Total_Exp._MeasureBB)</f>
        <v>0</v>
      </c>
      <c r="I613" s="82">
        <f ca="1">SUMIF(Measure_BB_Table[],Combined_header,Completed_MeasureBB)</f>
        <v>0</v>
      </c>
      <c r="J613" s="149" t="e">
        <f t="shared" ca="1" si="19"/>
        <v>#DIV/0!</v>
      </c>
    </row>
    <row r="614" spans="1:10" x14ac:dyDescent="0.25">
      <c r="A614" s="77" t="str">
        <f t="shared" si="18"/>
        <v>La Puente HS-Fire Alarm-DSA Inspection</v>
      </c>
      <c r="B614" s="78">
        <v>5</v>
      </c>
      <c r="C614" s="79" t="s">
        <v>320</v>
      </c>
      <c r="D614" s="80" t="s">
        <v>316</v>
      </c>
      <c r="E614" s="77" t="s">
        <v>1564</v>
      </c>
      <c r="F614" s="81">
        <v>0</v>
      </c>
      <c r="G614" s="81">
        <v>0</v>
      </c>
      <c r="H614" s="82">
        <f ca="1">SUMIF(Measure_BB_Table[],Combined_header,Total_Exp._MeasureBB)</f>
        <v>0</v>
      </c>
      <c r="I614" s="82">
        <f ca="1">SUMIF(Measure_BB_Table[],Combined_header,Completed_MeasureBB)</f>
        <v>0</v>
      </c>
      <c r="J614" s="149" t="e">
        <f t="shared" ca="1" si="19"/>
        <v>#DIV/0!</v>
      </c>
    </row>
    <row r="615" spans="1:10" x14ac:dyDescent="0.25">
      <c r="A615" s="77" t="str">
        <f t="shared" si="18"/>
        <v>La Puente HS-Fire Alarm-Environ Consultant</v>
      </c>
      <c r="B615" s="78">
        <v>5</v>
      </c>
      <c r="C615" s="79" t="s">
        <v>320</v>
      </c>
      <c r="D615" s="80" t="s">
        <v>316</v>
      </c>
      <c r="E615" s="84" t="s">
        <v>1566</v>
      </c>
      <c r="F615" s="81">
        <v>0</v>
      </c>
      <c r="G615" s="81">
        <v>0</v>
      </c>
      <c r="H615" s="82">
        <f ca="1">SUMIF(Measure_BB_Table[],Combined_header,Total_Exp._MeasureBB)</f>
        <v>0</v>
      </c>
      <c r="I615" s="82">
        <f ca="1">SUMIF(Measure_BB_Table[],Combined_header,Completed_MeasureBB)</f>
        <v>0</v>
      </c>
      <c r="J615" s="149" t="e">
        <f t="shared" ca="1" si="19"/>
        <v>#DIV/0!</v>
      </c>
    </row>
    <row r="616" spans="1:10" x14ac:dyDescent="0.25">
      <c r="A616" s="77" t="str">
        <f t="shared" si="18"/>
        <v>La Puente HS-Fire Alarm-Reprographics</v>
      </c>
      <c r="B616" s="78">
        <v>5</v>
      </c>
      <c r="C616" s="79" t="s">
        <v>320</v>
      </c>
      <c r="D616" s="80" t="s">
        <v>316</v>
      </c>
      <c r="E616" s="77" t="s">
        <v>1568</v>
      </c>
      <c r="F616" s="81">
        <v>0</v>
      </c>
      <c r="G616" s="81">
        <v>0</v>
      </c>
      <c r="H616" s="82">
        <f ca="1">SUMIF(Measure_BB_Table[],Combined_header,Total_Exp._MeasureBB)</f>
        <v>0</v>
      </c>
      <c r="I616" s="82">
        <f ca="1">SUMIF(Measure_BB_Table[],Combined_header,Completed_MeasureBB)</f>
        <v>0</v>
      </c>
      <c r="J616" s="149" t="e">
        <f t="shared" ca="1" si="19"/>
        <v>#DIV/0!</v>
      </c>
    </row>
    <row r="617" spans="1:10" x14ac:dyDescent="0.25">
      <c r="A617" s="77" t="str">
        <f t="shared" si="18"/>
        <v>La Puente HS-Interim Housing-Advertisement</v>
      </c>
      <c r="B617" s="78">
        <v>5</v>
      </c>
      <c r="C617" s="79" t="s">
        <v>320</v>
      </c>
      <c r="D617" s="85" t="s">
        <v>238</v>
      </c>
      <c r="E617" s="77" t="s">
        <v>1569</v>
      </c>
      <c r="F617" s="81">
        <v>412.5</v>
      </c>
      <c r="G617" s="81" t="s">
        <v>247</v>
      </c>
      <c r="H617" s="82">
        <f ca="1">SUMIF(Measure_BB_Table[],Combined_header,Total_Exp._MeasureBB)</f>
        <v>0</v>
      </c>
      <c r="I617" s="82">
        <f ca="1">SUMIF(Measure_BB_Table[],Combined_header,Completed_MeasureBB)</f>
        <v>0</v>
      </c>
      <c r="J617" s="149" t="e">
        <f t="shared" ca="1" si="19"/>
        <v>#DIV/0!</v>
      </c>
    </row>
    <row r="618" spans="1:10" x14ac:dyDescent="0.25">
      <c r="A618" s="77" t="str">
        <f t="shared" si="18"/>
        <v>La Puente HS-Interim Housing-Alarm</v>
      </c>
      <c r="B618" s="78">
        <v>5</v>
      </c>
      <c r="C618" s="79" t="s">
        <v>320</v>
      </c>
      <c r="D618" s="85" t="s">
        <v>238</v>
      </c>
      <c r="E618" s="83" t="s">
        <v>1575</v>
      </c>
      <c r="F618" s="81">
        <v>0</v>
      </c>
      <c r="G618" s="81">
        <v>0</v>
      </c>
      <c r="H618" s="82">
        <f ca="1">SUMIF(Measure_BB_Table[],Combined_header,Total_Exp._MeasureBB)</f>
        <v>0</v>
      </c>
      <c r="I618" s="82">
        <f ca="1">SUMIF(Measure_BB_Table[],Combined_header,Completed_MeasureBB)</f>
        <v>0</v>
      </c>
      <c r="J618" s="149" t="e">
        <f t="shared" ca="1" si="19"/>
        <v>#DIV/0!</v>
      </c>
    </row>
    <row r="619" spans="1:10" x14ac:dyDescent="0.25">
      <c r="A619" s="77" t="str">
        <f t="shared" si="18"/>
        <v>La Puente HS-Interim Housing-CM/PM Management</v>
      </c>
      <c r="B619" s="78">
        <v>5</v>
      </c>
      <c r="C619" s="79" t="s">
        <v>320</v>
      </c>
      <c r="D619" s="85" t="s">
        <v>238</v>
      </c>
      <c r="E619" s="77" t="s">
        <v>1565</v>
      </c>
      <c r="F619" s="81">
        <v>54275</v>
      </c>
      <c r="G619" s="81" t="s">
        <v>247</v>
      </c>
      <c r="H619" s="82">
        <f ca="1">SUMIF(Measure_BB_Table[],Combined_header,Total_Exp._MeasureBB)</f>
        <v>0</v>
      </c>
      <c r="I619" s="82">
        <f ca="1">SUMIF(Measure_BB_Table[],Combined_header,Completed_MeasureBB)</f>
        <v>0</v>
      </c>
      <c r="J619" s="149" t="e">
        <f t="shared" ca="1" si="19"/>
        <v>#DIV/0!</v>
      </c>
    </row>
    <row r="620" spans="1:10" x14ac:dyDescent="0.25">
      <c r="A620" s="77" t="str">
        <f t="shared" si="18"/>
        <v>La Puente HS-Interim Housing-Construction Contingency</v>
      </c>
      <c r="B620" s="78">
        <v>5</v>
      </c>
      <c r="C620" s="79" t="s">
        <v>320</v>
      </c>
      <c r="D620" s="85" t="s">
        <v>238</v>
      </c>
      <c r="E620" s="83" t="s">
        <v>1796</v>
      </c>
      <c r="F620" s="81">
        <v>82500</v>
      </c>
      <c r="G620" s="81" t="s">
        <v>247</v>
      </c>
      <c r="H620" s="82">
        <f ca="1">SUMIF(Measure_BB_Table[],Combined_header,Total_Exp._MeasureBB)</f>
        <v>0</v>
      </c>
      <c r="I620" s="82">
        <f ca="1">SUMIF(Measure_BB_Table[],Combined_header,Completed_MeasureBB)</f>
        <v>0</v>
      </c>
      <c r="J620" s="149" t="e">
        <f t="shared" ca="1" si="19"/>
        <v>#DIV/0!</v>
      </c>
    </row>
    <row r="621" spans="1:10" x14ac:dyDescent="0.25">
      <c r="A621" s="77" t="str">
        <f t="shared" si="18"/>
        <v>La Puente HS-Interim Housing-Contractor</v>
      </c>
      <c r="B621" s="78">
        <v>5</v>
      </c>
      <c r="C621" s="79" t="s">
        <v>320</v>
      </c>
      <c r="D621" s="85" t="s">
        <v>238</v>
      </c>
      <c r="E621" s="83" t="s">
        <v>318</v>
      </c>
      <c r="F621" s="81">
        <v>825000</v>
      </c>
      <c r="G621" s="81" t="s">
        <v>247</v>
      </c>
      <c r="H621" s="82">
        <f ca="1">SUMIF(Measure_BB_Table[],Combined_header,Total_Exp._MeasureBB)</f>
        <v>0</v>
      </c>
      <c r="I621" s="82">
        <f ca="1">SUMIF(Measure_BB_Table[],Combined_header,Completed_MeasureBB)</f>
        <v>0</v>
      </c>
      <c r="J621" s="149" t="e">
        <f t="shared" ca="1" si="19"/>
        <v>#DIV/0!</v>
      </c>
    </row>
    <row r="622" spans="1:10" x14ac:dyDescent="0.25">
      <c r="A622" s="77" t="str">
        <f t="shared" si="18"/>
        <v>La Puente HS-Interim Housing-Design</v>
      </c>
      <c r="B622" s="78">
        <v>5</v>
      </c>
      <c r="C622" s="79" t="s">
        <v>320</v>
      </c>
      <c r="D622" s="85" t="s">
        <v>238</v>
      </c>
      <c r="E622" s="79" t="s">
        <v>1571</v>
      </c>
      <c r="F622" s="81">
        <v>82500</v>
      </c>
      <c r="G622" s="81" t="s">
        <v>247</v>
      </c>
      <c r="H622" s="82">
        <f ca="1">SUMIF(Measure_BB_Table[],Combined_header,Total_Exp._MeasureBB)</f>
        <v>0</v>
      </c>
      <c r="I622" s="82">
        <f ca="1">SUMIF(Measure_BB_Table[],Combined_header,Completed_MeasureBB)</f>
        <v>0</v>
      </c>
      <c r="J622" s="149" t="e">
        <f t="shared" ca="1" si="19"/>
        <v>#DIV/0!</v>
      </c>
    </row>
    <row r="623" spans="1:10" x14ac:dyDescent="0.25">
      <c r="A623" s="77" t="str">
        <f t="shared" si="18"/>
        <v>La Puente HS-Interim Housing-DSA Fees</v>
      </c>
      <c r="B623" s="78">
        <v>5</v>
      </c>
      <c r="C623" s="79" t="s">
        <v>320</v>
      </c>
      <c r="D623" s="85" t="s">
        <v>238</v>
      </c>
      <c r="E623" s="83" t="s">
        <v>1655</v>
      </c>
      <c r="F623" s="81">
        <v>14437.5</v>
      </c>
      <c r="G623" s="81" t="s">
        <v>247</v>
      </c>
      <c r="H623" s="82">
        <f ca="1">SUMIF(Measure_BB_Table[],Combined_header,Total_Exp._MeasureBB)</f>
        <v>0</v>
      </c>
      <c r="I623" s="82">
        <f ca="1">SUMIF(Measure_BB_Table[],Combined_header,Completed_MeasureBB)</f>
        <v>0</v>
      </c>
      <c r="J623" s="149" t="e">
        <f t="shared" ca="1" si="19"/>
        <v>#DIV/0!</v>
      </c>
    </row>
    <row r="624" spans="1:10" x14ac:dyDescent="0.25">
      <c r="A624" s="77" t="str">
        <f t="shared" si="18"/>
        <v>La Puente HS-Interim Housing-DSA Inspection</v>
      </c>
      <c r="B624" s="78">
        <v>5</v>
      </c>
      <c r="C624" s="79" t="s">
        <v>320</v>
      </c>
      <c r="D624" s="85" t="s">
        <v>238</v>
      </c>
      <c r="E624" s="83" t="s">
        <v>1564</v>
      </c>
      <c r="F624" s="81">
        <v>15750</v>
      </c>
      <c r="G624" s="81" t="s">
        <v>247</v>
      </c>
      <c r="H624" s="82">
        <f ca="1">SUMIF(Measure_BB_Table[],Combined_header,Total_Exp._MeasureBB)</f>
        <v>0</v>
      </c>
      <c r="I624" s="82">
        <f ca="1">SUMIF(Measure_BB_Table[],Combined_header,Completed_MeasureBB)</f>
        <v>0</v>
      </c>
      <c r="J624" s="149" t="e">
        <f t="shared" ca="1" si="19"/>
        <v>#DIV/0!</v>
      </c>
    </row>
    <row r="625" spans="1:10" x14ac:dyDescent="0.25">
      <c r="A625" s="77" t="str">
        <f t="shared" si="18"/>
        <v>La Puente HS-Interim Housing-DSA Special Inspection</v>
      </c>
      <c r="B625" s="78">
        <v>5</v>
      </c>
      <c r="C625" s="79" t="s">
        <v>320</v>
      </c>
      <c r="D625" s="85" t="s">
        <v>238</v>
      </c>
      <c r="E625" s="85" t="s">
        <v>1572</v>
      </c>
      <c r="F625" s="81">
        <v>15750</v>
      </c>
      <c r="G625" s="81" t="s">
        <v>247</v>
      </c>
      <c r="H625" s="82">
        <f ca="1">SUMIF(Measure_BB_Table[],Combined_header,Total_Exp._MeasureBB)</f>
        <v>0</v>
      </c>
      <c r="I625" s="82">
        <f ca="1">SUMIF(Measure_BB_Table[],Combined_header,Completed_MeasureBB)</f>
        <v>0</v>
      </c>
      <c r="J625" s="149" t="e">
        <f t="shared" ca="1" si="19"/>
        <v>#DIV/0!</v>
      </c>
    </row>
    <row r="626" spans="1:10" x14ac:dyDescent="0.25">
      <c r="A626" s="77" t="str">
        <f t="shared" si="18"/>
        <v>La Puente HS-Interim Housing-Environ Consultant</v>
      </c>
      <c r="B626" s="78">
        <v>5</v>
      </c>
      <c r="C626" s="79" t="s">
        <v>320</v>
      </c>
      <c r="D626" s="85" t="s">
        <v>238</v>
      </c>
      <c r="E626" s="77" t="s">
        <v>1566</v>
      </c>
      <c r="F626" s="81">
        <v>0</v>
      </c>
      <c r="G626" s="81">
        <v>0</v>
      </c>
      <c r="H626" s="82">
        <f ca="1">SUMIF(Measure_BB_Table[],Combined_header,Total_Exp._MeasureBB)</f>
        <v>0</v>
      </c>
      <c r="I626" s="82">
        <f ca="1">SUMIF(Measure_BB_Table[],Combined_header,Completed_MeasureBB)</f>
        <v>0</v>
      </c>
      <c r="J626" s="149" t="e">
        <f t="shared" ca="1" si="19"/>
        <v>#DIV/0!</v>
      </c>
    </row>
    <row r="627" spans="1:10" x14ac:dyDescent="0.25">
      <c r="A627" s="77" t="str">
        <f t="shared" si="18"/>
        <v>La Puente HS-Interim Housing-FF &amp; E</v>
      </c>
      <c r="B627" s="78">
        <v>5</v>
      </c>
      <c r="C627" s="79" t="s">
        <v>320</v>
      </c>
      <c r="D627" s="85" t="s">
        <v>238</v>
      </c>
      <c r="E627" s="77" t="s">
        <v>1656</v>
      </c>
      <c r="F627" s="81">
        <v>0</v>
      </c>
      <c r="G627" s="81">
        <v>0</v>
      </c>
      <c r="H627" s="82">
        <f ca="1">SUMIF(Measure_BB_Table[],Combined_header,Total_Exp._MeasureBB)</f>
        <v>0</v>
      </c>
      <c r="I627" s="82">
        <f ca="1">SUMIF(Measure_BB_Table[],Combined_header,Completed_MeasureBB)</f>
        <v>0</v>
      </c>
      <c r="J627" s="149" t="e">
        <f t="shared" ca="1" si="19"/>
        <v>#DIV/0!</v>
      </c>
    </row>
    <row r="628" spans="1:10" x14ac:dyDescent="0.25">
      <c r="A628" s="77" t="str">
        <f t="shared" si="18"/>
        <v>La Puente HS-Interim Housing-Legal Services</v>
      </c>
      <c r="B628" s="78">
        <v>5</v>
      </c>
      <c r="C628" s="79" t="s">
        <v>320</v>
      </c>
      <c r="D628" s="85" t="s">
        <v>238</v>
      </c>
      <c r="E628" s="77" t="s">
        <v>1797</v>
      </c>
      <c r="F628" s="81">
        <v>0</v>
      </c>
      <c r="G628" s="81">
        <v>0</v>
      </c>
      <c r="H628" s="82">
        <f ca="1">SUMIF(Measure_BB_Table[],Combined_header,Total_Exp._MeasureBB)</f>
        <v>0</v>
      </c>
      <c r="I628" s="82">
        <f ca="1">SUMIF(Measure_BB_Table[],Combined_header,Completed_MeasureBB)</f>
        <v>0</v>
      </c>
      <c r="J628" s="149" t="e">
        <f t="shared" ca="1" si="19"/>
        <v>#DIV/0!</v>
      </c>
    </row>
    <row r="629" spans="1:10" x14ac:dyDescent="0.25">
      <c r="A629" s="77" t="str">
        <f t="shared" si="18"/>
        <v>La Puente HS-Interim Housing-Modular Buildings</v>
      </c>
      <c r="B629" s="78">
        <v>5</v>
      </c>
      <c r="C629" s="79" t="s">
        <v>320</v>
      </c>
      <c r="D629" s="85" t="s">
        <v>238</v>
      </c>
      <c r="E629" s="85" t="s">
        <v>1573</v>
      </c>
      <c r="F629" s="81">
        <v>225000</v>
      </c>
      <c r="G629" s="81" t="s">
        <v>247</v>
      </c>
      <c r="H629" s="82">
        <f ca="1">SUMIF(Measure_BB_Table[],Combined_header,Total_Exp._MeasureBB)</f>
        <v>0</v>
      </c>
      <c r="I629" s="82">
        <f ca="1">SUMIF(Measure_BB_Table[],Combined_header,Completed_MeasureBB)</f>
        <v>0</v>
      </c>
      <c r="J629" s="149" t="e">
        <f t="shared" ca="1" si="19"/>
        <v>#DIV/0!</v>
      </c>
    </row>
    <row r="630" spans="1:10" x14ac:dyDescent="0.25">
      <c r="A630" s="77" t="str">
        <f t="shared" si="18"/>
        <v>La Puente HS-Interim Housing-Move Management</v>
      </c>
      <c r="B630" s="78">
        <v>5</v>
      </c>
      <c r="C630" s="79" t="s">
        <v>320</v>
      </c>
      <c r="D630" s="85" t="s">
        <v>238</v>
      </c>
      <c r="E630" s="77" t="s">
        <v>1574</v>
      </c>
      <c r="F630" s="81">
        <v>0</v>
      </c>
      <c r="G630" s="81">
        <v>0</v>
      </c>
      <c r="H630" s="82">
        <f ca="1">SUMIF(Measure_BB_Table[],Combined_header,Total_Exp._MeasureBB)</f>
        <v>0</v>
      </c>
      <c r="I630" s="82">
        <f ca="1">SUMIF(Measure_BB_Table[],Combined_header,Completed_MeasureBB)</f>
        <v>0</v>
      </c>
      <c r="J630" s="149" t="e">
        <f t="shared" ca="1" si="19"/>
        <v>#DIV/0!</v>
      </c>
    </row>
    <row r="631" spans="1:10" x14ac:dyDescent="0.25">
      <c r="A631" s="77" t="str">
        <f t="shared" si="18"/>
        <v>La Puente HS-Interim Housing-Reprographics</v>
      </c>
      <c r="B631" s="78">
        <v>5</v>
      </c>
      <c r="C631" s="79" t="s">
        <v>320</v>
      </c>
      <c r="D631" s="85" t="s">
        <v>238</v>
      </c>
      <c r="E631" s="77" t="s">
        <v>1568</v>
      </c>
      <c r="F631" s="81">
        <v>412.5</v>
      </c>
      <c r="G631" s="81" t="s">
        <v>247</v>
      </c>
      <c r="H631" s="82">
        <f ca="1">SUMIF(Measure_BB_Table[],Combined_header,Total_Exp._MeasureBB)</f>
        <v>0</v>
      </c>
      <c r="I631" s="82">
        <f ca="1">SUMIF(Measure_BB_Table[],Combined_header,Completed_MeasureBB)</f>
        <v>0</v>
      </c>
      <c r="J631" s="149" t="e">
        <f t="shared" ca="1" si="19"/>
        <v>#DIV/0!</v>
      </c>
    </row>
    <row r="632" spans="1:10" x14ac:dyDescent="0.25">
      <c r="A632" s="77" t="str">
        <f t="shared" si="18"/>
        <v>La Puente HS-Interim Housing-Technology</v>
      </c>
      <c r="B632" s="78">
        <v>5</v>
      </c>
      <c r="C632" s="79" t="s">
        <v>320</v>
      </c>
      <c r="D632" s="85" t="s">
        <v>238</v>
      </c>
      <c r="E632" s="77" t="s">
        <v>1562</v>
      </c>
      <c r="F632" s="81">
        <v>0</v>
      </c>
      <c r="G632" s="81">
        <v>0</v>
      </c>
      <c r="H632" s="82">
        <f ca="1">SUMIF(Measure_BB_Table[],Combined_header,Total_Exp._MeasureBB)</f>
        <v>0</v>
      </c>
      <c r="I632" s="82">
        <f ca="1">SUMIF(Measure_BB_Table[],Combined_header,Completed_MeasureBB)</f>
        <v>0</v>
      </c>
      <c r="J632" s="149" t="e">
        <f t="shared" ca="1" si="19"/>
        <v>#DIV/0!</v>
      </c>
    </row>
    <row r="633" spans="1:10" x14ac:dyDescent="0.25">
      <c r="A633" s="77" t="str">
        <f t="shared" si="18"/>
        <v>Lassalette-21st Century-Advertisement</v>
      </c>
      <c r="B633" s="78">
        <v>6</v>
      </c>
      <c r="C633" s="89" t="s">
        <v>516</v>
      </c>
      <c r="D633" s="80" t="s">
        <v>4</v>
      </c>
      <c r="E633" s="77" t="s">
        <v>1569</v>
      </c>
      <c r="F633" s="81">
        <v>2881.28</v>
      </c>
      <c r="G633" s="81" t="s">
        <v>247</v>
      </c>
      <c r="H633" s="82">
        <f ca="1">SUMIF(Measure_BB_Table[],Combined_header,Total_Exp._MeasureBB)</f>
        <v>0</v>
      </c>
      <c r="I633" s="82">
        <f ca="1">SUMIF(Measure_BB_Table[],Combined_header,Completed_MeasureBB)</f>
        <v>0</v>
      </c>
      <c r="J633" s="149" t="e">
        <f t="shared" ca="1" si="19"/>
        <v>#DIV/0!</v>
      </c>
    </row>
    <row r="634" spans="1:10" x14ac:dyDescent="0.25">
      <c r="A634" s="77" t="str">
        <f t="shared" si="18"/>
        <v>Lassalette-21st Century-Asbestos oversight/survey/abatement</v>
      </c>
      <c r="B634" s="78">
        <v>6</v>
      </c>
      <c r="C634" s="89" t="s">
        <v>516</v>
      </c>
      <c r="D634" s="80" t="s">
        <v>4</v>
      </c>
      <c r="E634" s="77" t="s">
        <v>1563</v>
      </c>
      <c r="F634" s="81">
        <v>94500</v>
      </c>
      <c r="G634" s="81" t="s">
        <v>247</v>
      </c>
      <c r="H634" s="82">
        <f ca="1">SUMIF(Measure_BB_Table[],Combined_header,Total_Exp._MeasureBB)</f>
        <v>0</v>
      </c>
      <c r="I634" s="82">
        <f ca="1">SUMIF(Measure_BB_Table[],Combined_header,Completed_MeasureBB)</f>
        <v>0</v>
      </c>
      <c r="J634" s="149" t="e">
        <f t="shared" ca="1" si="19"/>
        <v>#DIV/0!</v>
      </c>
    </row>
    <row r="635" spans="1:10" x14ac:dyDescent="0.25">
      <c r="A635" s="77" t="str">
        <f t="shared" si="18"/>
        <v>Lassalette-21st Century-CM/PM Management</v>
      </c>
      <c r="B635" s="78">
        <v>6</v>
      </c>
      <c r="C635" s="89" t="s">
        <v>516</v>
      </c>
      <c r="D635" s="80" t="s">
        <v>4</v>
      </c>
      <c r="E635" s="77" t="s">
        <v>1565</v>
      </c>
      <c r="F635" s="81">
        <v>304893.42</v>
      </c>
      <c r="G635" s="81" t="s">
        <v>247</v>
      </c>
      <c r="H635" s="82">
        <f ca="1">SUMIF(Measure_BB_Table[],Combined_header,Total_Exp._MeasureBB)</f>
        <v>0</v>
      </c>
      <c r="I635" s="82">
        <f ca="1">SUMIF(Measure_BB_Table[],Combined_header,Completed_MeasureBB)</f>
        <v>0</v>
      </c>
      <c r="J635" s="149" t="e">
        <f t="shared" ca="1" si="19"/>
        <v>#DIV/0!</v>
      </c>
    </row>
    <row r="636" spans="1:10" x14ac:dyDescent="0.25">
      <c r="A636" s="77" t="str">
        <f t="shared" si="18"/>
        <v>Lassalette-21st Century-Construction Contingency</v>
      </c>
      <c r="B636" s="78">
        <v>6</v>
      </c>
      <c r="C636" s="89" t="s">
        <v>516</v>
      </c>
      <c r="D636" s="80" t="s">
        <v>4</v>
      </c>
      <c r="E636" s="83" t="s">
        <v>1796</v>
      </c>
      <c r="F636" s="81">
        <v>299345.3</v>
      </c>
      <c r="G636" s="81" t="s">
        <v>247</v>
      </c>
      <c r="H636" s="82">
        <f ca="1">SUMIF(Measure_BB_Table[],Combined_header,Total_Exp._MeasureBB)</f>
        <v>0</v>
      </c>
      <c r="I636" s="82">
        <f ca="1">SUMIF(Measure_BB_Table[],Combined_header,Completed_MeasureBB)</f>
        <v>0</v>
      </c>
      <c r="J636" s="149" t="e">
        <f t="shared" ca="1" si="19"/>
        <v>#DIV/0!</v>
      </c>
    </row>
    <row r="637" spans="1:10" x14ac:dyDescent="0.25">
      <c r="A637" s="77" t="str">
        <f t="shared" si="18"/>
        <v>Lassalette-21st Century-Contractor</v>
      </c>
      <c r="B637" s="78">
        <v>6</v>
      </c>
      <c r="C637" s="89" t="s">
        <v>516</v>
      </c>
      <c r="D637" s="80" t="s">
        <v>4</v>
      </c>
      <c r="E637" s="83" t="s">
        <v>318</v>
      </c>
      <c r="F637" s="81">
        <v>3193116.32</v>
      </c>
      <c r="G637" s="81" t="s">
        <v>247</v>
      </c>
      <c r="H637" s="82">
        <f ca="1">SUMIF(Measure_BB_Table[],Combined_header,Total_Exp._MeasureBB)</f>
        <v>0</v>
      </c>
      <c r="I637" s="82">
        <f ca="1">SUMIF(Measure_BB_Table[],Combined_header,Completed_MeasureBB)</f>
        <v>0</v>
      </c>
      <c r="J637" s="149" t="e">
        <f t="shared" ca="1" si="19"/>
        <v>#DIV/0!</v>
      </c>
    </row>
    <row r="638" spans="1:10" x14ac:dyDescent="0.25">
      <c r="A638" s="77" t="str">
        <f t="shared" si="18"/>
        <v>Lassalette-21st Century-Design</v>
      </c>
      <c r="B638" s="78">
        <v>6</v>
      </c>
      <c r="C638" s="89" t="s">
        <v>516</v>
      </c>
      <c r="D638" s="80" t="s">
        <v>4</v>
      </c>
      <c r="E638" s="83" t="s">
        <v>1571</v>
      </c>
      <c r="F638" s="81">
        <v>366708.47</v>
      </c>
      <c r="G638" s="81" t="s">
        <v>247</v>
      </c>
      <c r="H638" s="82">
        <f ca="1">SUMIF(Measure_BB_Table[],Combined_header,Total_Exp._MeasureBB)</f>
        <v>0</v>
      </c>
      <c r="I638" s="82">
        <f ca="1">SUMIF(Measure_BB_Table[],Combined_header,Completed_MeasureBB)</f>
        <v>0</v>
      </c>
      <c r="J638" s="149" t="e">
        <f t="shared" ca="1" si="19"/>
        <v>#DIV/0!</v>
      </c>
    </row>
    <row r="639" spans="1:10" x14ac:dyDescent="0.25">
      <c r="A639" s="77" t="str">
        <f t="shared" si="18"/>
        <v>Lassalette-21st Century-DSA Fees</v>
      </c>
      <c r="B639" s="78">
        <v>6</v>
      </c>
      <c r="C639" s="89" t="s">
        <v>516</v>
      </c>
      <c r="D639" s="80" t="s">
        <v>4</v>
      </c>
      <c r="E639" s="83" t="s">
        <v>1655</v>
      </c>
      <c r="F639" s="81">
        <v>61118.080000000002</v>
      </c>
      <c r="G639" s="81" t="s">
        <v>247</v>
      </c>
      <c r="H639" s="82">
        <f ca="1">SUMIF(Measure_BB_Table[],Combined_header,Total_Exp._MeasureBB)</f>
        <v>0</v>
      </c>
      <c r="I639" s="82">
        <f ca="1">SUMIF(Measure_BB_Table[],Combined_header,Completed_MeasureBB)</f>
        <v>0</v>
      </c>
      <c r="J639" s="149" t="e">
        <f t="shared" ca="1" si="19"/>
        <v>#DIV/0!</v>
      </c>
    </row>
    <row r="640" spans="1:10" x14ac:dyDescent="0.25">
      <c r="A640" s="77" t="str">
        <f t="shared" si="18"/>
        <v>Lassalette-21st Century-DSA Inspection</v>
      </c>
      <c r="B640" s="78">
        <v>6</v>
      </c>
      <c r="C640" s="89" t="s">
        <v>516</v>
      </c>
      <c r="D640" s="80" t="s">
        <v>4</v>
      </c>
      <c r="E640" s="83" t="s">
        <v>1564</v>
      </c>
      <c r="F640" s="81">
        <v>52386.92</v>
      </c>
      <c r="G640" s="81" t="s">
        <v>247</v>
      </c>
      <c r="H640" s="82">
        <f ca="1">SUMIF(Measure_BB_Table[],Combined_header,Total_Exp._MeasureBB)</f>
        <v>0</v>
      </c>
      <c r="I640" s="82">
        <f ca="1">SUMIF(Measure_BB_Table[],Combined_header,Completed_MeasureBB)</f>
        <v>0</v>
      </c>
      <c r="J640" s="149" t="e">
        <f t="shared" ca="1" si="19"/>
        <v>#DIV/0!</v>
      </c>
    </row>
    <row r="641" spans="1:10" x14ac:dyDescent="0.25">
      <c r="A641" s="77" t="str">
        <f t="shared" si="18"/>
        <v>Lassalette-21st Century-DSA Special Inspection</v>
      </c>
      <c r="B641" s="78">
        <v>6</v>
      </c>
      <c r="C641" s="89" t="s">
        <v>516</v>
      </c>
      <c r="D641" s="80" t="s">
        <v>4</v>
      </c>
      <c r="E641" s="83" t="s">
        <v>1572</v>
      </c>
      <c r="F641" s="81">
        <v>26193.46</v>
      </c>
      <c r="G641" s="81" t="s">
        <v>247</v>
      </c>
      <c r="H641" s="82">
        <f ca="1">SUMIF(Measure_BB_Table[],Combined_header,Total_Exp._MeasureBB)</f>
        <v>0</v>
      </c>
      <c r="I641" s="82">
        <f ca="1">SUMIF(Measure_BB_Table[],Combined_header,Completed_MeasureBB)</f>
        <v>0</v>
      </c>
      <c r="J641" s="149" t="e">
        <f t="shared" ca="1" si="19"/>
        <v>#DIV/0!</v>
      </c>
    </row>
    <row r="642" spans="1:10" x14ac:dyDescent="0.25">
      <c r="A642" s="77" t="str">
        <f t="shared" ref="A642:A705" si="20">CONCATENATE(C642,"-",D642,"-",E642)</f>
        <v>Lassalette-21st Century-Environ Consultant</v>
      </c>
      <c r="B642" s="78">
        <v>6</v>
      </c>
      <c r="C642" s="89" t="s">
        <v>516</v>
      </c>
      <c r="D642" s="80" t="s">
        <v>4</v>
      </c>
      <c r="E642" s="77" t="s">
        <v>1566</v>
      </c>
      <c r="F642" s="81">
        <v>15366.83</v>
      </c>
      <c r="G642" s="81" t="s">
        <v>247</v>
      </c>
      <c r="H642" s="82">
        <f ca="1">SUMIF(Measure_BB_Table[],Combined_header,Total_Exp._MeasureBB)</f>
        <v>2800</v>
      </c>
      <c r="I642" s="82">
        <f ca="1">SUMIF(Measure_BB_Table[],Combined_header,Completed_MeasureBB)</f>
        <v>2800</v>
      </c>
      <c r="J642" s="149">
        <f t="shared" ref="J642:J705" ca="1" si="21">Completed_Comparison/Total_Exp._Comparison</f>
        <v>1</v>
      </c>
    </row>
    <row r="643" spans="1:10" x14ac:dyDescent="0.25">
      <c r="A643" s="77" t="str">
        <f t="shared" si="20"/>
        <v>Lassalette-21st Century-FF &amp; E</v>
      </c>
      <c r="B643" s="78">
        <v>6</v>
      </c>
      <c r="C643" s="89" t="s">
        <v>516</v>
      </c>
      <c r="D643" s="80" t="s">
        <v>4</v>
      </c>
      <c r="E643" s="77" t="s">
        <v>1656</v>
      </c>
      <c r="F643" s="81">
        <v>540000</v>
      </c>
      <c r="G643" s="81" t="s">
        <v>2495</v>
      </c>
      <c r="H643" s="82">
        <f ca="1">SUMIF(Measure_BB_Table[],Combined_header,Total_Exp._MeasureBB)</f>
        <v>20720.61</v>
      </c>
      <c r="I643" s="82">
        <f ca="1">SUMIF(Measure_BB_Table[],Combined_header,Completed_MeasureBB)</f>
        <v>20720.61</v>
      </c>
      <c r="J643" s="149">
        <f t="shared" ca="1" si="21"/>
        <v>1</v>
      </c>
    </row>
    <row r="644" spans="1:10" x14ac:dyDescent="0.25">
      <c r="A644" s="77" t="str">
        <f t="shared" si="20"/>
        <v>Lassalette-21st Century-Legal Services</v>
      </c>
      <c r="B644" s="78">
        <v>6</v>
      </c>
      <c r="C644" s="89" t="s">
        <v>516</v>
      </c>
      <c r="D644" s="80" t="s">
        <v>4</v>
      </c>
      <c r="E644" s="77" t="s">
        <v>1797</v>
      </c>
      <c r="F644" s="81">
        <v>0</v>
      </c>
      <c r="G644" s="81">
        <v>0</v>
      </c>
      <c r="H644" s="82">
        <f ca="1">SUMIF(Measure_BB_Table[],Combined_header,Total_Exp._MeasureBB)</f>
        <v>0</v>
      </c>
      <c r="I644" s="82">
        <f ca="1">SUMIF(Measure_BB_Table[],Combined_header,Completed_MeasureBB)</f>
        <v>0</v>
      </c>
      <c r="J644" s="149" t="e">
        <f t="shared" ca="1" si="21"/>
        <v>#DIV/0!</v>
      </c>
    </row>
    <row r="645" spans="1:10" x14ac:dyDescent="0.25">
      <c r="A645" s="77" t="str">
        <f t="shared" si="20"/>
        <v>Lassalette-21st Century-Move classroom</v>
      </c>
      <c r="B645" s="78">
        <v>6</v>
      </c>
      <c r="C645" s="89" t="s">
        <v>516</v>
      </c>
      <c r="D645" s="80" t="s">
        <v>4</v>
      </c>
      <c r="E645" s="77" t="s">
        <v>1570</v>
      </c>
      <c r="F645" s="81">
        <v>0</v>
      </c>
      <c r="G645" s="81">
        <v>0</v>
      </c>
      <c r="H645" s="82">
        <f ca="1">SUMIF(Measure_BB_Table[],Combined_header,Total_Exp._MeasureBB)</f>
        <v>0</v>
      </c>
      <c r="I645" s="82">
        <f ca="1">SUMIF(Measure_BB_Table[],Combined_header,Completed_MeasureBB)</f>
        <v>0</v>
      </c>
      <c r="J645" s="149" t="e">
        <f t="shared" ca="1" si="21"/>
        <v>#DIV/0!</v>
      </c>
    </row>
    <row r="646" spans="1:10" x14ac:dyDescent="0.25">
      <c r="A646" s="77" t="str">
        <f t="shared" si="20"/>
        <v>Lassalette-21st Century-Move Management</v>
      </c>
      <c r="B646" s="78">
        <v>6</v>
      </c>
      <c r="C646" s="89" t="s">
        <v>516</v>
      </c>
      <c r="D646" s="80" t="s">
        <v>4</v>
      </c>
      <c r="E646" s="77" t="s">
        <v>1574</v>
      </c>
      <c r="F646" s="81">
        <v>13969.85</v>
      </c>
      <c r="G646" s="81" t="s">
        <v>247</v>
      </c>
      <c r="H646" s="82">
        <f ca="1">SUMIF(Measure_BB_Table[],Combined_header,Total_Exp._MeasureBB)</f>
        <v>0</v>
      </c>
      <c r="I646" s="82">
        <f ca="1">SUMIF(Measure_BB_Table[],Combined_header,Completed_MeasureBB)</f>
        <v>0</v>
      </c>
      <c r="J646" s="149" t="e">
        <f t="shared" ca="1" si="21"/>
        <v>#DIV/0!</v>
      </c>
    </row>
    <row r="647" spans="1:10" x14ac:dyDescent="0.25">
      <c r="A647" s="77" t="str">
        <f t="shared" si="20"/>
        <v>Lassalette-21st Century-Reprographics</v>
      </c>
      <c r="B647" s="78">
        <v>6</v>
      </c>
      <c r="C647" s="89" t="s">
        <v>516</v>
      </c>
      <c r="D647" s="80" t="s">
        <v>4</v>
      </c>
      <c r="E647" s="77" t="s">
        <v>1568</v>
      </c>
      <c r="F647" s="81">
        <v>2881.28</v>
      </c>
      <c r="G647" s="81" t="s">
        <v>247</v>
      </c>
      <c r="H647" s="82">
        <f ca="1">SUMIF(Measure_BB_Table[],Combined_header,Total_Exp._MeasureBB)</f>
        <v>0</v>
      </c>
      <c r="I647" s="82">
        <f ca="1">SUMIF(Measure_BB_Table[],Combined_header,Completed_MeasureBB)</f>
        <v>0</v>
      </c>
      <c r="J647" s="149" t="e">
        <f t="shared" ca="1" si="21"/>
        <v>#DIV/0!</v>
      </c>
    </row>
    <row r="648" spans="1:10" x14ac:dyDescent="0.25">
      <c r="A648" s="77" t="str">
        <f t="shared" si="20"/>
        <v>Lassalette-21st Century-Technology</v>
      </c>
      <c r="B648" s="78">
        <v>6</v>
      </c>
      <c r="C648" s="89" t="s">
        <v>516</v>
      </c>
      <c r="D648" s="80" t="s">
        <v>4</v>
      </c>
      <c r="E648" s="77" t="s">
        <v>1562</v>
      </c>
      <c r="F648" s="81">
        <v>540000</v>
      </c>
      <c r="G648" s="81" t="s">
        <v>2495</v>
      </c>
      <c r="H648" s="82">
        <f ca="1">SUMIF(Measure_BB_Table[],Combined_header,Total_Exp._MeasureBB)</f>
        <v>243109.49999999997</v>
      </c>
      <c r="I648" s="82">
        <f ca="1">SUMIF(Measure_BB_Table[],Combined_header,Completed_MeasureBB)</f>
        <v>243109.49999999997</v>
      </c>
      <c r="J648" s="149">
        <f t="shared" ca="1" si="21"/>
        <v>1</v>
      </c>
    </row>
    <row r="649" spans="1:10" x14ac:dyDescent="0.25">
      <c r="A649" s="77" t="str">
        <f t="shared" si="20"/>
        <v>Lassalette-Ceiling replacement-CM/PM Management</v>
      </c>
      <c r="B649" s="78">
        <v>6</v>
      </c>
      <c r="C649" s="89" t="s">
        <v>516</v>
      </c>
      <c r="D649" s="79" t="s">
        <v>441</v>
      </c>
      <c r="E649" s="77" t="s">
        <v>1565</v>
      </c>
      <c r="F649" s="81">
        <v>0</v>
      </c>
      <c r="G649" s="81">
        <v>0</v>
      </c>
      <c r="H649" s="82">
        <f ca="1">SUMIF(Measure_BB_Table[],Combined_header,Total_Exp._MeasureBB)</f>
        <v>0</v>
      </c>
      <c r="I649" s="82">
        <f ca="1">SUMIF(Measure_BB_Table[],Combined_header,Completed_MeasureBB)</f>
        <v>0</v>
      </c>
      <c r="J649" s="149" t="e">
        <f t="shared" ca="1" si="21"/>
        <v>#DIV/0!</v>
      </c>
    </row>
    <row r="650" spans="1:10" x14ac:dyDescent="0.25">
      <c r="A650" s="77" t="str">
        <f t="shared" si="20"/>
        <v>Lassalette-Ceiling replacement-Contractor</v>
      </c>
      <c r="B650" s="78">
        <v>6</v>
      </c>
      <c r="C650" s="89" t="s">
        <v>516</v>
      </c>
      <c r="D650" s="79" t="s">
        <v>441</v>
      </c>
      <c r="E650" s="77" t="s">
        <v>318</v>
      </c>
      <c r="F650" s="81">
        <v>0</v>
      </c>
      <c r="G650" s="81">
        <v>0</v>
      </c>
      <c r="H650" s="82">
        <f ca="1">SUMIF(Measure_BB_Table[],Combined_header,Total_Exp._MeasureBB)</f>
        <v>0</v>
      </c>
      <c r="I650" s="82">
        <f ca="1">SUMIF(Measure_BB_Table[],Combined_header,Completed_MeasureBB)</f>
        <v>0</v>
      </c>
      <c r="J650" s="149" t="e">
        <f t="shared" ca="1" si="21"/>
        <v>#DIV/0!</v>
      </c>
    </row>
    <row r="651" spans="1:10" x14ac:dyDescent="0.25">
      <c r="A651" s="77" t="str">
        <f t="shared" si="20"/>
        <v>Lassalette-Drinking fountain replacement-Advertisement</v>
      </c>
      <c r="B651" s="78">
        <v>6</v>
      </c>
      <c r="C651" s="89" t="s">
        <v>516</v>
      </c>
      <c r="D651" s="80" t="s">
        <v>1043</v>
      </c>
      <c r="E651" s="77" t="s">
        <v>1569</v>
      </c>
      <c r="F651" s="81">
        <v>0</v>
      </c>
      <c r="G651" s="81">
        <v>0</v>
      </c>
      <c r="H651" s="82">
        <f ca="1">SUMIF(Measure_BB_Table[],Combined_header,Total_Exp._MeasureBB)</f>
        <v>0</v>
      </c>
      <c r="I651" s="82">
        <f ca="1">SUMIF(Measure_BB_Table[],Combined_header,Completed_MeasureBB)</f>
        <v>0</v>
      </c>
      <c r="J651" s="149" t="e">
        <f t="shared" ca="1" si="21"/>
        <v>#DIV/0!</v>
      </c>
    </row>
    <row r="652" spans="1:10" x14ac:dyDescent="0.25">
      <c r="A652" s="77" t="str">
        <f t="shared" si="20"/>
        <v>Lassalette-Drinking fountain replacement-Contractor</v>
      </c>
      <c r="B652" s="78">
        <v>6</v>
      </c>
      <c r="C652" s="89" t="s">
        <v>516</v>
      </c>
      <c r="D652" s="80" t="s">
        <v>1043</v>
      </c>
      <c r="E652" s="77" t="s">
        <v>318</v>
      </c>
      <c r="F652" s="81">
        <v>30000</v>
      </c>
      <c r="G652" s="81" t="s">
        <v>247</v>
      </c>
      <c r="H652" s="82">
        <f ca="1">SUMIF(Measure_BB_Table[],Combined_header,Total_Exp._MeasureBB)</f>
        <v>0</v>
      </c>
      <c r="I652" s="82">
        <f ca="1">SUMIF(Measure_BB_Table[],Combined_header,Completed_MeasureBB)</f>
        <v>0</v>
      </c>
      <c r="J652" s="149" t="e">
        <f t="shared" ca="1" si="21"/>
        <v>#DIV/0!</v>
      </c>
    </row>
    <row r="653" spans="1:10" x14ac:dyDescent="0.25">
      <c r="A653" s="77" t="str">
        <f t="shared" si="20"/>
        <v>Lassalette-Drinking fountain replacement-Design</v>
      </c>
      <c r="B653" s="78">
        <v>6</v>
      </c>
      <c r="C653" s="89" t="s">
        <v>516</v>
      </c>
      <c r="D653" s="80" t="s">
        <v>1043</v>
      </c>
      <c r="E653" s="77" t="s">
        <v>1571</v>
      </c>
      <c r="F653" s="81">
        <v>0</v>
      </c>
      <c r="G653" s="81">
        <v>0</v>
      </c>
      <c r="H653" s="82">
        <f ca="1">SUMIF(Measure_BB_Table[],Combined_header,Total_Exp._MeasureBB)</f>
        <v>0</v>
      </c>
      <c r="I653" s="82">
        <f ca="1">SUMIF(Measure_BB_Table[],Combined_header,Completed_MeasureBB)</f>
        <v>0</v>
      </c>
      <c r="J653" s="149" t="e">
        <f t="shared" ca="1" si="21"/>
        <v>#DIV/0!</v>
      </c>
    </row>
    <row r="654" spans="1:10" x14ac:dyDescent="0.25">
      <c r="A654" s="77" t="str">
        <f t="shared" si="20"/>
        <v>Lassalette-Drinking fountain replacement-DSA Fees</v>
      </c>
      <c r="B654" s="78">
        <v>6</v>
      </c>
      <c r="C654" s="89" t="s">
        <v>516</v>
      </c>
      <c r="D654" s="80" t="s">
        <v>1043</v>
      </c>
      <c r="E654" s="77" t="s">
        <v>1655</v>
      </c>
      <c r="F654" s="81">
        <v>0</v>
      </c>
      <c r="G654" s="81">
        <v>0</v>
      </c>
      <c r="H654" s="82">
        <f ca="1">SUMIF(Measure_BB_Table[],Combined_header,Total_Exp._MeasureBB)</f>
        <v>0</v>
      </c>
      <c r="I654" s="82">
        <f ca="1">SUMIF(Measure_BB_Table[],Combined_header,Completed_MeasureBB)</f>
        <v>0</v>
      </c>
      <c r="J654" s="149" t="e">
        <f t="shared" ca="1" si="21"/>
        <v>#DIV/0!</v>
      </c>
    </row>
    <row r="655" spans="1:10" x14ac:dyDescent="0.25">
      <c r="A655" s="77" t="str">
        <f t="shared" si="20"/>
        <v>Lassalette-Drinking fountain replacement-DSA Inspection</v>
      </c>
      <c r="B655" s="78">
        <v>6</v>
      </c>
      <c r="C655" s="89" t="s">
        <v>516</v>
      </c>
      <c r="D655" s="80" t="s">
        <v>1043</v>
      </c>
      <c r="E655" s="77" t="s">
        <v>1564</v>
      </c>
      <c r="F655" s="81">
        <v>1200</v>
      </c>
      <c r="G655" s="81" t="s">
        <v>2495</v>
      </c>
      <c r="H655" s="82">
        <f ca="1">SUMIF(Measure_BB_Table[],Combined_header,Total_Exp._MeasureBB)</f>
        <v>1200</v>
      </c>
      <c r="I655" s="82">
        <f ca="1">SUMIF(Measure_BB_Table[],Combined_header,Completed_MeasureBB)</f>
        <v>0</v>
      </c>
      <c r="J655" s="149">
        <f t="shared" ca="1" si="21"/>
        <v>0</v>
      </c>
    </row>
    <row r="656" spans="1:10" x14ac:dyDescent="0.25">
      <c r="A656" s="77" t="str">
        <f t="shared" si="20"/>
        <v>Lassalette-Drinking fountain replacement-DSA Special Inspection</v>
      </c>
      <c r="B656" s="78">
        <v>6</v>
      </c>
      <c r="C656" s="89" t="s">
        <v>516</v>
      </c>
      <c r="D656" s="80" t="s">
        <v>1043</v>
      </c>
      <c r="E656" s="83" t="s">
        <v>1572</v>
      </c>
      <c r="F656" s="81">
        <v>0</v>
      </c>
      <c r="G656" s="81">
        <v>0</v>
      </c>
      <c r="H656" s="82">
        <f ca="1">SUMIF(Measure_BB_Table[],Combined_header,Total_Exp._MeasureBB)</f>
        <v>0</v>
      </c>
      <c r="I656" s="82">
        <f ca="1">SUMIF(Measure_BB_Table[],Combined_header,Completed_MeasureBB)</f>
        <v>0</v>
      </c>
      <c r="J656" s="149" t="e">
        <f t="shared" ca="1" si="21"/>
        <v>#DIV/0!</v>
      </c>
    </row>
    <row r="657" spans="1:10" x14ac:dyDescent="0.25">
      <c r="A657" s="77" t="str">
        <f t="shared" si="20"/>
        <v>Lassalette-Drinking fountain replacement-Environ Consultant</v>
      </c>
      <c r="B657" s="78">
        <v>6</v>
      </c>
      <c r="C657" s="89" t="s">
        <v>516</v>
      </c>
      <c r="D657" s="80" t="s">
        <v>1043</v>
      </c>
      <c r="E657" s="77" t="s">
        <v>1566</v>
      </c>
      <c r="F657" s="81">
        <v>0</v>
      </c>
      <c r="G657" s="81">
        <v>0</v>
      </c>
      <c r="H657" s="82">
        <f ca="1">SUMIF(Measure_BB_Table[],Combined_header,Total_Exp._MeasureBB)</f>
        <v>0</v>
      </c>
      <c r="I657" s="82">
        <f ca="1">SUMIF(Measure_BB_Table[],Combined_header,Completed_MeasureBB)</f>
        <v>0</v>
      </c>
      <c r="J657" s="149" t="e">
        <f t="shared" ca="1" si="21"/>
        <v>#DIV/0!</v>
      </c>
    </row>
    <row r="658" spans="1:10" x14ac:dyDescent="0.25">
      <c r="A658" s="77" t="str">
        <f t="shared" si="20"/>
        <v>Lassalette-Drinking fountain replacement-Reprographics</v>
      </c>
      <c r="B658" s="78">
        <v>6</v>
      </c>
      <c r="C658" s="89" t="s">
        <v>516</v>
      </c>
      <c r="D658" s="80" t="s">
        <v>1043</v>
      </c>
      <c r="E658" s="77" t="s">
        <v>1568</v>
      </c>
      <c r="F658" s="81">
        <v>0</v>
      </c>
      <c r="G658" s="81">
        <v>0</v>
      </c>
      <c r="H658" s="82">
        <f ca="1">SUMIF(Measure_BB_Table[],Combined_header,Total_Exp._MeasureBB)</f>
        <v>0</v>
      </c>
      <c r="I658" s="82">
        <f ca="1">SUMIF(Measure_BB_Table[],Combined_header,Completed_MeasureBB)</f>
        <v>0</v>
      </c>
      <c r="J658" s="149" t="e">
        <f t="shared" ca="1" si="21"/>
        <v>#DIV/0!</v>
      </c>
    </row>
    <row r="659" spans="1:10" x14ac:dyDescent="0.25">
      <c r="A659" s="77" t="str">
        <f t="shared" si="20"/>
        <v>Lassalette-Fire Alarm-Advertisement</v>
      </c>
      <c r="B659" s="78">
        <v>6</v>
      </c>
      <c r="C659" s="89" t="s">
        <v>516</v>
      </c>
      <c r="D659" s="80" t="s">
        <v>316</v>
      </c>
      <c r="E659" s="77" t="s">
        <v>1569</v>
      </c>
      <c r="F659" s="81">
        <v>0</v>
      </c>
      <c r="G659" s="81">
        <v>0</v>
      </c>
      <c r="H659" s="82">
        <f ca="1">SUMIF(Measure_BB_Table[],Combined_header,Total_Exp._MeasureBB)</f>
        <v>0</v>
      </c>
      <c r="I659" s="82">
        <f ca="1">SUMIF(Measure_BB_Table[],Combined_header,Completed_MeasureBB)</f>
        <v>0</v>
      </c>
      <c r="J659" s="149" t="e">
        <f t="shared" ca="1" si="21"/>
        <v>#DIV/0!</v>
      </c>
    </row>
    <row r="660" spans="1:10" x14ac:dyDescent="0.25">
      <c r="A660" s="77" t="str">
        <f t="shared" si="20"/>
        <v>Lassalette-Fire Alarm-Contractor</v>
      </c>
      <c r="B660" s="78">
        <v>6</v>
      </c>
      <c r="C660" s="89" t="s">
        <v>516</v>
      </c>
      <c r="D660" s="80" t="s">
        <v>316</v>
      </c>
      <c r="E660" s="77" t="s">
        <v>318</v>
      </c>
      <c r="F660" s="81">
        <v>405000</v>
      </c>
      <c r="G660" s="81" t="s">
        <v>247</v>
      </c>
      <c r="H660" s="82">
        <f ca="1">SUMIF(Measure_BB_Table[],Combined_header,Total_Exp._MeasureBB)</f>
        <v>0</v>
      </c>
      <c r="I660" s="82">
        <f ca="1">SUMIF(Measure_BB_Table[],Combined_header,Completed_MeasureBB)</f>
        <v>0</v>
      </c>
      <c r="J660" s="149" t="e">
        <f t="shared" ca="1" si="21"/>
        <v>#DIV/0!</v>
      </c>
    </row>
    <row r="661" spans="1:10" x14ac:dyDescent="0.25">
      <c r="A661" s="77" t="str">
        <f t="shared" si="20"/>
        <v>Lassalette-Fire Alarm-Design</v>
      </c>
      <c r="B661" s="78">
        <v>6</v>
      </c>
      <c r="C661" s="89" t="s">
        <v>516</v>
      </c>
      <c r="D661" s="80" t="s">
        <v>316</v>
      </c>
      <c r="E661" s="77" t="s">
        <v>1571</v>
      </c>
      <c r="F661" s="81">
        <v>12375</v>
      </c>
      <c r="G661" s="81" t="s">
        <v>2495</v>
      </c>
      <c r="H661" s="82">
        <f ca="1">SUMIF(Measure_BB_Table[],Combined_header,Total_Exp._MeasureBB)</f>
        <v>12375</v>
      </c>
      <c r="I661" s="82">
        <f ca="1">SUMIF(Measure_BB_Table[],Combined_header,Completed_MeasureBB)</f>
        <v>0</v>
      </c>
      <c r="J661" s="149">
        <f t="shared" ca="1" si="21"/>
        <v>0</v>
      </c>
    </row>
    <row r="662" spans="1:10" x14ac:dyDescent="0.25">
      <c r="A662" s="77" t="str">
        <f t="shared" si="20"/>
        <v>Lassalette-Fire Alarm-DSA Fees</v>
      </c>
      <c r="B662" s="78">
        <v>6</v>
      </c>
      <c r="C662" s="89" t="s">
        <v>516</v>
      </c>
      <c r="D662" s="80" t="s">
        <v>316</v>
      </c>
      <c r="E662" s="77" t="s">
        <v>1655</v>
      </c>
      <c r="F662" s="81">
        <v>0</v>
      </c>
      <c r="G662" s="81">
        <v>0</v>
      </c>
      <c r="H662" s="82">
        <f ca="1">SUMIF(Measure_BB_Table[],Combined_header,Total_Exp._MeasureBB)</f>
        <v>0</v>
      </c>
      <c r="I662" s="82">
        <f ca="1">SUMIF(Measure_BB_Table[],Combined_header,Completed_MeasureBB)</f>
        <v>0</v>
      </c>
      <c r="J662" s="149" t="e">
        <f t="shared" ca="1" si="21"/>
        <v>#DIV/0!</v>
      </c>
    </row>
    <row r="663" spans="1:10" x14ac:dyDescent="0.25">
      <c r="A663" s="77" t="str">
        <f t="shared" si="20"/>
        <v>Lassalette-Fire Alarm-DSA Inspection</v>
      </c>
      <c r="B663" s="78">
        <v>6</v>
      </c>
      <c r="C663" s="89" t="s">
        <v>516</v>
      </c>
      <c r="D663" s="80" t="s">
        <v>316</v>
      </c>
      <c r="E663" s="77" t="s">
        <v>1564</v>
      </c>
      <c r="F663" s="81">
        <v>0</v>
      </c>
      <c r="G663" s="81">
        <v>0</v>
      </c>
      <c r="H663" s="82">
        <f ca="1">SUMIF(Measure_BB_Table[],Combined_header,Total_Exp._MeasureBB)</f>
        <v>0</v>
      </c>
      <c r="I663" s="82">
        <f ca="1">SUMIF(Measure_BB_Table[],Combined_header,Completed_MeasureBB)</f>
        <v>0</v>
      </c>
      <c r="J663" s="149" t="e">
        <f t="shared" ca="1" si="21"/>
        <v>#DIV/0!</v>
      </c>
    </row>
    <row r="664" spans="1:10" x14ac:dyDescent="0.25">
      <c r="A664" s="77" t="str">
        <f t="shared" si="20"/>
        <v>Lassalette-Fire Alarm-Environ Consultant</v>
      </c>
      <c r="B664" s="78">
        <v>6</v>
      </c>
      <c r="C664" s="89" t="s">
        <v>516</v>
      </c>
      <c r="D664" s="80" t="s">
        <v>316</v>
      </c>
      <c r="E664" s="84" t="s">
        <v>1566</v>
      </c>
      <c r="F664" s="81">
        <v>0</v>
      </c>
      <c r="G664" s="81">
        <v>0</v>
      </c>
      <c r="H664" s="82">
        <f ca="1">SUMIF(Measure_BB_Table[],Combined_header,Total_Exp._MeasureBB)</f>
        <v>0</v>
      </c>
      <c r="I664" s="82">
        <f ca="1">SUMIF(Measure_BB_Table[],Combined_header,Completed_MeasureBB)</f>
        <v>0</v>
      </c>
      <c r="J664" s="149" t="e">
        <f t="shared" ca="1" si="21"/>
        <v>#DIV/0!</v>
      </c>
    </row>
    <row r="665" spans="1:10" x14ac:dyDescent="0.25">
      <c r="A665" s="77" t="str">
        <f t="shared" si="20"/>
        <v>Lassalette-Fire Alarm-Reprographics</v>
      </c>
      <c r="B665" s="78">
        <v>6</v>
      </c>
      <c r="C665" s="89" t="s">
        <v>516</v>
      </c>
      <c r="D665" s="80" t="s">
        <v>316</v>
      </c>
      <c r="E665" s="77" t="s">
        <v>1568</v>
      </c>
      <c r="F665" s="81">
        <v>0</v>
      </c>
      <c r="G665" s="81">
        <v>0</v>
      </c>
      <c r="H665" s="82">
        <f ca="1">SUMIF(Measure_BB_Table[],Combined_header,Total_Exp._MeasureBB)</f>
        <v>0</v>
      </c>
      <c r="I665" s="82">
        <f ca="1">SUMIF(Measure_BB_Table[],Combined_header,Completed_MeasureBB)</f>
        <v>0</v>
      </c>
      <c r="J665" s="149" t="e">
        <f t="shared" ca="1" si="21"/>
        <v>#DIV/0!</v>
      </c>
    </row>
    <row r="666" spans="1:10" x14ac:dyDescent="0.25">
      <c r="A666" s="77" t="str">
        <f t="shared" si="20"/>
        <v>Lassalette-Interim Housing-Advertisement</v>
      </c>
      <c r="B666" s="78">
        <v>6</v>
      </c>
      <c r="C666" s="89" t="s">
        <v>516</v>
      </c>
      <c r="D666" s="85" t="s">
        <v>238</v>
      </c>
      <c r="E666" s="77" t="s">
        <v>1569</v>
      </c>
      <c r="F666" s="81">
        <v>400</v>
      </c>
      <c r="G666" s="81" t="s">
        <v>247</v>
      </c>
      <c r="H666" s="82">
        <f ca="1">SUMIF(Measure_BB_Table[],Combined_header,Total_Exp._MeasureBB)</f>
        <v>0</v>
      </c>
      <c r="I666" s="82">
        <f ca="1">SUMIF(Measure_BB_Table[],Combined_header,Completed_MeasureBB)</f>
        <v>0</v>
      </c>
      <c r="J666" s="149" t="e">
        <f t="shared" ca="1" si="21"/>
        <v>#DIV/0!</v>
      </c>
    </row>
    <row r="667" spans="1:10" x14ac:dyDescent="0.25">
      <c r="A667" s="77" t="str">
        <f t="shared" si="20"/>
        <v>Lassalette-Interim Housing-Alarm</v>
      </c>
      <c r="B667" s="78">
        <v>6</v>
      </c>
      <c r="C667" s="89" t="s">
        <v>516</v>
      </c>
      <c r="D667" s="85" t="s">
        <v>238</v>
      </c>
      <c r="E667" s="83" t="s">
        <v>1575</v>
      </c>
      <c r="F667" s="81">
        <v>0</v>
      </c>
      <c r="G667" s="81">
        <v>0</v>
      </c>
      <c r="H667" s="82">
        <f ca="1">SUMIF(Measure_BB_Table[],Combined_header,Total_Exp._MeasureBB)</f>
        <v>0</v>
      </c>
      <c r="I667" s="82">
        <f ca="1">SUMIF(Measure_BB_Table[],Combined_header,Completed_MeasureBB)</f>
        <v>0</v>
      </c>
      <c r="J667" s="149" t="e">
        <f t="shared" ca="1" si="21"/>
        <v>#DIV/0!</v>
      </c>
    </row>
    <row r="668" spans="1:10" x14ac:dyDescent="0.25">
      <c r="A668" s="77" t="str">
        <f t="shared" si="20"/>
        <v>Lassalette-Interim Housing-CM/PM Management</v>
      </c>
      <c r="B668" s="78">
        <v>6</v>
      </c>
      <c r="C668" s="89" t="s">
        <v>516</v>
      </c>
      <c r="D668" s="85" t="s">
        <v>238</v>
      </c>
      <c r="E668" s="77" t="s">
        <v>1565</v>
      </c>
      <c r="F668" s="81">
        <v>43850</v>
      </c>
      <c r="G668" s="81" t="s">
        <v>247</v>
      </c>
      <c r="H668" s="82">
        <f ca="1">SUMIF(Measure_BB_Table[],Combined_header,Total_Exp._MeasureBB)</f>
        <v>0</v>
      </c>
      <c r="I668" s="82">
        <f ca="1">SUMIF(Measure_BB_Table[],Combined_header,Completed_MeasureBB)</f>
        <v>0</v>
      </c>
      <c r="J668" s="149" t="e">
        <f t="shared" ca="1" si="21"/>
        <v>#DIV/0!</v>
      </c>
    </row>
    <row r="669" spans="1:10" x14ac:dyDescent="0.25">
      <c r="A669" s="77" t="str">
        <f t="shared" si="20"/>
        <v>Lassalette-Interim Housing-Construction Contingency</v>
      </c>
      <c r="B669" s="78">
        <v>6</v>
      </c>
      <c r="C669" s="89" t="s">
        <v>516</v>
      </c>
      <c r="D669" s="85" t="s">
        <v>238</v>
      </c>
      <c r="E669" s="83" t="s">
        <v>1796</v>
      </c>
      <c r="F669" s="81">
        <v>55000</v>
      </c>
      <c r="G669" s="81" t="s">
        <v>247</v>
      </c>
      <c r="H669" s="82">
        <f ca="1">SUMIF(Measure_BB_Table[],Combined_header,Total_Exp._MeasureBB)</f>
        <v>0</v>
      </c>
      <c r="I669" s="82">
        <f ca="1">SUMIF(Measure_BB_Table[],Combined_header,Completed_MeasureBB)</f>
        <v>0</v>
      </c>
      <c r="J669" s="149" t="e">
        <f t="shared" ca="1" si="21"/>
        <v>#DIV/0!</v>
      </c>
    </row>
    <row r="670" spans="1:10" x14ac:dyDescent="0.25">
      <c r="A670" s="77" t="str">
        <f t="shared" si="20"/>
        <v>Lassalette-Interim Housing-Contractor</v>
      </c>
      <c r="B670" s="78">
        <v>6</v>
      </c>
      <c r="C670" s="89" t="s">
        <v>516</v>
      </c>
      <c r="D670" s="85" t="s">
        <v>238</v>
      </c>
      <c r="E670" s="83" t="s">
        <v>318</v>
      </c>
      <c r="F670" s="81">
        <v>550000</v>
      </c>
      <c r="G670" s="81" t="s">
        <v>247</v>
      </c>
      <c r="H670" s="82">
        <f ca="1">SUMIF(Measure_BB_Table[],Combined_header,Total_Exp._MeasureBB)</f>
        <v>0</v>
      </c>
      <c r="I670" s="82">
        <f ca="1">SUMIF(Measure_BB_Table[],Combined_header,Completed_MeasureBB)</f>
        <v>0</v>
      </c>
      <c r="J670" s="149" t="e">
        <f t="shared" ca="1" si="21"/>
        <v>#DIV/0!</v>
      </c>
    </row>
    <row r="671" spans="1:10" x14ac:dyDescent="0.25">
      <c r="A671" s="77" t="str">
        <f t="shared" si="20"/>
        <v>Lassalette-Interim Housing-Design</v>
      </c>
      <c r="B671" s="78">
        <v>6</v>
      </c>
      <c r="C671" s="89" t="s">
        <v>516</v>
      </c>
      <c r="D671" s="85" t="s">
        <v>238</v>
      </c>
      <c r="E671" s="79" t="s">
        <v>1571</v>
      </c>
      <c r="F671" s="81">
        <v>80000</v>
      </c>
      <c r="G671" s="81" t="s">
        <v>247</v>
      </c>
      <c r="H671" s="82">
        <f ca="1">SUMIF(Measure_BB_Table[],Combined_header,Total_Exp._MeasureBB)</f>
        <v>0</v>
      </c>
      <c r="I671" s="82">
        <f ca="1">SUMIF(Measure_BB_Table[],Combined_header,Completed_MeasureBB)</f>
        <v>0</v>
      </c>
      <c r="J671" s="149" t="e">
        <f t="shared" ca="1" si="21"/>
        <v>#DIV/0!</v>
      </c>
    </row>
    <row r="672" spans="1:10" x14ac:dyDescent="0.25">
      <c r="A672" s="77" t="str">
        <f t="shared" si="20"/>
        <v>Lassalette-Interim Housing-DSA Fees</v>
      </c>
      <c r="B672" s="78">
        <v>6</v>
      </c>
      <c r="C672" s="89" t="s">
        <v>516</v>
      </c>
      <c r="D672" s="85" t="s">
        <v>238</v>
      </c>
      <c r="E672" s="83" t="s">
        <v>1655</v>
      </c>
      <c r="F672" s="81">
        <v>14000</v>
      </c>
      <c r="G672" s="81" t="s">
        <v>247</v>
      </c>
      <c r="H672" s="82">
        <f ca="1">SUMIF(Measure_BB_Table[],Combined_header,Total_Exp._MeasureBB)</f>
        <v>0</v>
      </c>
      <c r="I672" s="82">
        <f ca="1">SUMIF(Measure_BB_Table[],Combined_header,Completed_MeasureBB)</f>
        <v>0</v>
      </c>
      <c r="J672" s="149" t="e">
        <f t="shared" ca="1" si="21"/>
        <v>#DIV/0!</v>
      </c>
    </row>
    <row r="673" spans="1:10" x14ac:dyDescent="0.25">
      <c r="A673" s="77" t="str">
        <f t="shared" si="20"/>
        <v>Lassalette-Interim Housing-DSA Inspection</v>
      </c>
      <c r="B673" s="78">
        <v>6</v>
      </c>
      <c r="C673" s="89" t="s">
        <v>516</v>
      </c>
      <c r="D673" s="85" t="s">
        <v>238</v>
      </c>
      <c r="E673" s="83" t="s">
        <v>1564</v>
      </c>
      <c r="F673" s="81">
        <v>12000</v>
      </c>
      <c r="G673" s="81" t="s">
        <v>247</v>
      </c>
      <c r="H673" s="82">
        <f ca="1">SUMIF(Measure_BB_Table[],Combined_header,Total_Exp._MeasureBB)</f>
        <v>0</v>
      </c>
      <c r="I673" s="82">
        <f ca="1">SUMIF(Measure_BB_Table[],Combined_header,Completed_MeasureBB)</f>
        <v>0</v>
      </c>
      <c r="J673" s="149" t="e">
        <f t="shared" ca="1" si="21"/>
        <v>#DIV/0!</v>
      </c>
    </row>
    <row r="674" spans="1:10" x14ac:dyDescent="0.25">
      <c r="A674" s="77" t="str">
        <f t="shared" si="20"/>
        <v>Lassalette-Interim Housing-DSA Special Inspection</v>
      </c>
      <c r="B674" s="78">
        <v>6</v>
      </c>
      <c r="C674" s="89" t="s">
        <v>516</v>
      </c>
      <c r="D674" s="85" t="s">
        <v>238</v>
      </c>
      <c r="E674" s="85" t="s">
        <v>1572</v>
      </c>
      <c r="F674" s="81">
        <v>12000</v>
      </c>
      <c r="G674" s="81" t="s">
        <v>247</v>
      </c>
      <c r="H674" s="82">
        <f ca="1">SUMIF(Measure_BB_Table[],Combined_header,Total_Exp._MeasureBB)</f>
        <v>0</v>
      </c>
      <c r="I674" s="82">
        <f ca="1">SUMIF(Measure_BB_Table[],Combined_header,Completed_MeasureBB)</f>
        <v>0</v>
      </c>
      <c r="J674" s="149" t="e">
        <f t="shared" ca="1" si="21"/>
        <v>#DIV/0!</v>
      </c>
    </row>
    <row r="675" spans="1:10" x14ac:dyDescent="0.25">
      <c r="A675" s="77" t="str">
        <f t="shared" si="20"/>
        <v>Lassalette-Interim Housing-Environ Consultant</v>
      </c>
      <c r="B675" s="78">
        <v>6</v>
      </c>
      <c r="C675" s="89" t="s">
        <v>516</v>
      </c>
      <c r="D675" s="85" t="s">
        <v>238</v>
      </c>
      <c r="E675" s="77" t="s">
        <v>1566</v>
      </c>
      <c r="F675" s="81">
        <v>0</v>
      </c>
      <c r="G675" s="81">
        <v>0</v>
      </c>
      <c r="H675" s="82">
        <f ca="1">SUMIF(Measure_BB_Table[],Combined_header,Total_Exp._MeasureBB)</f>
        <v>0</v>
      </c>
      <c r="I675" s="82">
        <f ca="1">SUMIF(Measure_BB_Table[],Combined_header,Completed_MeasureBB)</f>
        <v>0</v>
      </c>
      <c r="J675" s="149" t="e">
        <f t="shared" ca="1" si="21"/>
        <v>#DIV/0!</v>
      </c>
    </row>
    <row r="676" spans="1:10" x14ac:dyDescent="0.25">
      <c r="A676" s="77" t="str">
        <f t="shared" si="20"/>
        <v>Lassalette-Interim Housing-FF &amp; E</v>
      </c>
      <c r="B676" s="78">
        <v>6</v>
      </c>
      <c r="C676" s="89" t="s">
        <v>516</v>
      </c>
      <c r="D676" s="85" t="s">
        <v>238</v>
      </c>
      <c r="E676" s="77" t="s">
        <v>1656</v>
      </c>
      <c r="F676" s="81">
        <v>0</v>
      </c>
      <c r="G676" s="81">
        <v>0</v>
      </c>
      <c r="H676" s="82">
        <f ca="1">SUMIF(Measure_BB_Table[],Combined_header,Total_Exp._MeasureBB)</f>
        <v>0</v>
      </c>
      <c r="I676" s="82">
        <f ca="1">SUMIF(Measure_BB_Table[],Combined_header,Completed_MeasureBB)</f>
        <v>0</v>
      </c>
      <c r="J676" s="149" t="e">
        <f t="shared" ca="1" si="21"/>
        <v>#DIV/0!</v>
      </c>
    </row>
    <row r="677" spans="1:10" x14ac:dyDescent="0.25">
      <c r="A677" s="77" t="str">
        <f t="shared" si="20"/>
        <v>Lassalette-Interim Housing-Legal Services</v>
      </c>
      <c r="B677" s="78">
        <v>6</v>
      </c>
      <c r="C677" s="89" t="s">
        <v>516</v>
      </c>
      <c r="D677" s="85" t="s">
        <v>238</v>
      </c>
      <c r="E677" s="77" t="s">
        <v>1797</v>
      </c>
      <c r="F677" s="81">
        <v>0</v>
      </c>
      <c r="G677" s="81">
        <v>0</v>
      </c>
      <c r="H677" s="82">
        <f ca="1">SUMIF(Measure_BB_Table[],Combined_header,Total_Exp._MeasureBB)</f>
        <v>0</v>
      </c>
      <c r="I677" s="82">
        <f ca="1">SUMIF(Measure_BB_Table[],Combined_header,Completed_MeasureBB)</f>
        <v>0</v>
      </c>
      <c r="J677" s="149" t="e">
        <f t="shared" ca="1" si="21"/>
        <v>#DIV/0!</v>
      </c>
    </row>
    <row r="678" spans="1:10" x14ac:dyDescent="0.25">
      <c r="A678" s="77" t="str">
        <f t="shared" si="20"/>
        <v>Lassalette-Interim Housing-Modular Buildings</v>
      </c>
      <c r="B678" s="78">
        <v>6</v>
      </c>
      <c r="C678" s="89" t="s">
        <v>516</v>
      </c>
      <c r="D678" s="85" t="s">
        <v>238</v>
      </c>
      <c r="E678" s="85" t="s">
        <v>1573</v>
      </c>
      <c r="F678" s="81">
        <v>150000</v>
      </c>
      <c r="G678" s="81" t="s">
        <v>247</v>
      </c>
      <c r="H678" s="82">
        <f ca="1">SUMIF(Measure_BB_Table[],Combined_header,Total_Exp._MeasureBB)</f>
        <v>0</v>
      </c>
      <c r="I678" s="82">
        <f ca="1">SUMIF(Measure_BB_Table[],Combined_header,Completed_MeasureBB)</f>
        <v>0</v>
      </c>
      <c r="J678" s="149" t="e">
        <f t="shared" ca="1" si="21"/>
        <v>#DIV/0!</v>
      </c>
    </row>
    <row r="679" spans="1:10" x14ac:dyDescent="0.25">
      <c r="A679" s="77" t="str">
        <f t="shared" si="20"/>
        <v>Lassalette-Interim Housing-Move Management</v>
      </c>
      <c r="B679" s="78">
        <v>6</v>
      </c>
      <c r="C679" s="89" t="s">
        <v>516</v>
      </c>
      <c r="D679" s="85" t="s">
        <v>238</v>
      </c>
      <c r="E679" s="77" t="s">
        <v>1574</v>
      </c>
      <c r="F679" s="81">
        <v>0</v>
      </c>
      <c r="G679" s="81">
        <v>0</v>
      </c>
      <c r="H679" s="82">
        <f ca="1">SUMIF(Measure_BB_Table[],Combined_header,Total_Exp._MeasureBB)</f>
        <v>0</v>
      </c>
      <c r="I679" s="82">
        <f ca="1">SUMIF(Measure_BB_Table[],Combined_header,Completed_MeasureBB)</f>
        <v>0</v>
      </c>
      <c r="J679" s="149" t="e">
        <f t="shared" ca="1" si="21"/>
        <v>#DIV/0!</v>
      </c>
    </row>
    <row r="680" spans="1:10" x14ac:dyDescent="0.25">
      <c r="A680" s="77" t="str">
        <f t="shared" si="20"/>
        <v>Lassalette-Interim Housing-Reprographics</v>
      </c>
      <c r="B680" s="78">
        <v>6</v>
      </c>
      <c r="C680" s="89" t="s">
        <v>516</v>
      </c>
      <c r="D680" s="85" t="s">
        <v>238</v>
      </c>
      <c r="E680" s="77" t="s">
        <v>1568</v>
      </c>
      <c r="F680" s="81">
        <v>400</v>
      </c>
      <c r="G680" s="81" t="s">
        <v>247</v>
      </c>
      <c r="H680" s="82">
        <f ca="1">SUMIF(Measure_BB_Table[],Combined_header,Total_Exp._MeasureBB)</f>
        <v>0</v>
      </c>
      <c r="I680" s="82">
        <f ca="1">SUMIF(Measure_BB_Table[],Combined_header,Completed_MeasureBB)</f>
        <v>0</v>
      </c>
      <c r="J680" s="149" t="e">
        <f t="shared" ca="1" si="21"/>
        <v>#DIV/0!</v>
      </c>
    </row>
    <row r="681" spans="1:10" x14ac:dyDescent="0.25">
      <c r="A681" s="77" t="str">
        <f t="shared" si="20"/>
        <v>Lassalette-Interim Housing-Technology</v>
      </c>
      <c r="B681" s="78">
        <v>6</v>
      </c>
      <c r="C681" s="89" t="s">
        <v>516</v>
      </c>
      <c r="D681" s="85" t="s">
        <v>238</v>
      </c>
      <c r="E681" s="77" t="s">
        <v>1562</v>
      </c>
      <c r="F681" s="81">
        <v>0</v>
      </c>
      <c r="G681" s="81">
        <v>0</v>
      </c>
      <c r="H681" s="82">
        <f ca="1">SUMIF(Measure_BB_Table[],Combined_header,Total_Exp._MeasureBB)</f>
        <v>0</v>
      </c>
      <c r="I681" s="82">
        <f ca="1">SUMIF(Measure_BB_Table[],Combined_header,Completed_MeasureBB)</f>
        <v>0</v>
      </c>
      <c r="J681" s="149" t="e">
        <f t="shared" ca="1" si="21"/>
        <v>#DIV/0!</v>
      </c>
    </row>
    <row r="682" spans="1:10" x14ac:dyDescent="0.25">
      <c r="A682" s="77" t="str">
        <f t="shared" si="20"/>
        <v>Los Altos ES-21st Century-Advertisement</v>
      </c>
      <c r="B682" s="78">
        <v>2</v>
      </c>
      <c r="C682" s="79" t="s">
        <v>279</v>
      </c>
      <c r="D682" s="80" t="s">
        <v>4</v>
      </c>
      <c r="E682" s="77" t="s">
        <v>1569</v>
      </c>
      <c r="F682" s="81">
        <v>1328.33</v>
      </c>
      <c r="G682" s="81">
        <v>0</v>
      </c>
      <c r="H682" s="82">
        <f ca="1">SUMIF(Measure_BB_Table[],Combined_header,Total_Exp._MeasureBB)</f>
        <v>0</v>
      </c>
      <c r="I682" s="82">
        <f ca="1">SUMIF(Measure_BB_Table[],Combined_header,Completed_MeasureBB)</f>
        <v>0</v>
      </c>
      <c r="J682" s="149" t="e">
        <f t="shared" ca="1" si="21"/>
        <v>#DIV/0!</v>
      </c>
    </row>
    <row r="683" spans="1:10" x14ac:dyDescent="0.25">
      <c r="A683" s="77" t="str">
        <f t="shared" si="20"/>
        <v>Los Altos ES-21st Century-Asbestos oversight/survey/abatement</v>
      </c>
      <c r="B683" s="78">
        <v>2</v>
      </c>
      <c r="C683" s="79" t="s">
        <v>279</v>
      </c>
      <c r="D683" s="80" t="s">
        <v>4</v>
      </c>
      <c r="E683" s="77" t="s">
        <v>1563</v>
      </c>
      <c r="F683" s="81">
        <v>66500</v>
      </c>
      <c r="G683" s="81">
        <v>0</v>
      </c>
      <c r="H683" s="82">
        <f ca="1">SUMIF(Measure_BB_Table[],Combined_header,Total_Exp._MeasureBB)</f>
        <v>0</v>
      </c>
      <c r="I683" s="82">
        <f ca="1">SUMIF(Measure_BB_Table[],Combined_header,Completed_MeasureBB)</f>
        <v>0</v>
      </c>
      <c r="J683" s="149" t="e">
        <f t="shared" ca="1" si="21"/>
        <v>#DIV/0!</v>
      </c>
    </row>
    <row r="684" spans="1:10" x14ac:dyDescent="0.25">
      <c r="A684" s="77" t="str">
        <f t="shared" si="20"/>
        <v>Los Altos ES-21st Century-CM/PM Management</v>
      </c>
      <c r="B684" s="78">
        <v>2</v>
      </c>
      <c r="C684" s="79" t="s">
        <v>279</v>
      </c>
      <c r="D684" s="80" t="s">
        <v>4</v>
      </c>
      <c r="E684" s="77" t="s">
        <v>1565</v>
      </c>
      <c r="F684" s="81">
        <v>211697.5</v>
      </c>
      <c r="G684" s="81">
        <v>145452</v>
      </c>
      <c r="H684" s="82">
        <f ca="1">SUMIF(Measure_BB_Table[],Combined_header,Total_Exp._MeasureBB)</f>
        <v>145452</v>
      </c>
      <c r="I684" s="82">
        <f ca="1">SUMIF(Measure_BB_Table[],Combined_header,Completed_MeasureBB)</f>
        <v>145426.24999999997</v>
      </c>
      <c r="J684" s="149">
        <f t="shared" ca="1" si="21"/>
        <v>0.99982296565189865</v>
      </c>
    </row>
    <row r="685" spans="1:10" x14ac:dyDescent="0.25">
      <c r="A685" s="77" t="str">
        <f t="shared" si="20"/>
        <v>Los Altos ES-21st Century-Construction Contingency</v>
      </c>
      <c r="B685" s="78">
        <v>2</v>
      </c>
      <c r="C685" s="79" t="s">
        <v>279</v>
      </c>
      <c r="D685" s="80" t="s">
        <v>4</v>
      </c>
      <c r="E685" s="83" t="s">
        <v>1796</v>
      </c>
      <c r="F685" s="81">
        <v>207006.2</v>
      </c>
      <c r="G685" s="81">
        <v>0</v>
      </c>
      <c r="H685" s="82">
        <f ca="1">SUMIF(Measure_BB_Table[],Combined_header,Total_Exp._MeasureBB)</f>
        <v>0</v>
      </c>
      <c r="I685" s="82">
        <f ca="1">SUMIF(Measure_BB_Table[],Combined_header,Completed_MeasureBB)</f>
        <v>0</v>
      </c>
      <c r="J685" s="149" t="e">
        <f t="shared" ca="1" si="21"/>
        <v>#DIV/0!</v>
      </c>
    </row>
    <row r="686" spans="1:10" x14ac:dyDescent="0.25">
      <c r="A686" s="77" t="str">
        <f t="shared" si="20"/>
        <v>Los Altos ES-21st Century-Contractor</v>
      </c>
      <c r="B686" s="78">
        <v>2</v>
      </c>
      <c r="C686" s="79" t="s">
        <v>279</v>
      </c>
      <c r="D686" s="80" t="s">
        <v>4</v>
      </c>
      <c r="E686" s="83" t="s">
        <v>318</v>
      </c>
      <c r="F686" s="81">
        <v>2208135.14</v>
      </c>
      <c r="G686" s="81">
        <v>2288481</v>
      </c>
      <c r="H686" s="82">
        <f ca="1">SUMIF(Measure_BB_Table[],Combined_header,Total_Exp._MeasureBB)</f>
        <v>2338611.8000000003</v>
      </c>
      <c r="I686" s="82">
        <f ca="1">SUMIF(Measure_BB_Table[],Combined_header,Completed_MeasureBB)</f>
        <v>2223725.0000000005</v>
      </c>
      <c r="J686" s="149">
        <f t="shared" ca="1" si="21"/>
        <v>0.95087393298879286</v>
      </c>
    </row>
    <row r="687" spans="1:10" x14ac:dyDescent="0.25">
      <c r="A687" s="77" t="str">
        <f t="shared" si="20"/>
        <v>Los Altos ES-21st Century-Design</v>
      </c>
      <c r="B687" s="78">
        <v>2</v>
      </c>
      <c r="C687" s="79" t="s">
        <v>279</v>
      </c>
      <c r="D687" s="80" t="s">
        <v>4</v>
      </c>
      <c r="E687" s="83" t="s">
        <v>1571</v>
      </c>
      <c r="F687" s="81">
        <v>0</v>
      </c>
      <c r="G687" s="81">
        <v>0</v>
      </c>
      <c r="H687" s="82">
        <f ca="1">SUMIF(Measure_BB_Table[],Combined_header,Total_Exp._MeasureBB)</f>
        <v>105694.72000000002</v>
      </c>
      <c r="I687" s="82">
        <f ca="1">SUMIF(Measure_BB_Table[],Combined_header,Completed_MeasureBB)</f>
        <v>105694.72000000002</v>
      </c>
      <c r="J687" s="149">
        <f t="shared" ca="1" si="21"/>
        <v>1</v>
      </c>
    </row>
    <row r="688" spans="1:10" x14ac:dyDescent="0.25">
      <c r="A688" s="77" t="str">
        <f t="shared" si="20"/>
        <v>Los Altos ES-21st Century-DSA Fees</v>
      </c>
      <c r="B688" s="78">
        <v>2</v>
      </c>
      <c r="C688" s="79" t="s">
        <v>279</v>
      </c>
      <c r="D688" s="80" t="s">
        <v>4</v>
      </c>
      <c r="E688" s="83" t="s">
        <v>1655</v>
      </c>
      <c r="F688" s="81">
        <v>42264.97</v>
      </c>
      <c r="G688" s="81" t="s">
        <v>2495</v>
      </c>
      <c r="H688" s="82">
        <f ca="1">SUMIF(Measure_BB_Table[],Combined_header,Total_Exp._MeasureBB)</f>
        <v>30129.11</v>
      </c>
      <c r="I688" s="82">
        <f ca="1">SUMIF(Measure_BB_Table[],Combined_header,Completed_MeasureBB)</f>
        <v>30129.11</v>
      </c>
      <c r="J688" s="149">
        <f t="shared" ca="1" si="21"/>
        <v>1</v>
      </c>
    </row>
    <row r="689" spans="1:10" x14ac:dyDescent="0.25">
      <c r="A689" s="77" t="str">
        <f t="shared" si="20"/>
        <v>Los Altos ES-21st Century-DSA Inspection</v>
      </c>
      <c r="B689" s="78">
        <v>2</v>
      </c>
      <c r="C689" s="79" t="s">
        <v>279</v>
      </c>
      <c r="D689" s="80" t="s">
        <v>4</v>
      </c>
      <c r="E689" s="83" t="s">
        <v>1564</v>
      </c>
      <c r="F689" s="81">
        <v>36227.120000000003</v>
      </c>
      <c r="G689" s="81" t="s">
        <v>2495</v>
      </c>
      <c r="H689" s="82">
        <f ca="1">SUMIF(Measure_BB_Table[],Combined_header,Total_Exp._MeasureBB)</f>
        <v>34720</v>
      </c>
      <c r="I689" s="82">
        <f ca="1">SUMIF(Measure_BB_Table[],Combined_header,Completed_MeasureBB)</f>
        <v>34720</v>
      </c>
      <c r="J689" s="149">
        <f t="shared" ca="1" si="21"/>
        <v>1</v>
      </c>
    </row>
    <row r="690" spans="1:10" x14ac:dyDescent="0.25">
      <c r="A690" s="77" t="str">
        <f t="shared" si="20"/>
        <v>Los Altos ES-21st Century-DSA Special Inspection</v>
      </c>
      <c r="B690" s="78">
        <v>2</v>
      </c>
      <c r="C690" s="79" t="s">
        <v>279</v>
      </c>
      <c r="D690" s="80" t="s">
        <v>4</v>
      </c>
      <c r="E690" s="83" t="s">
        <v>1572</v>
      </c>
      <c r="F690" s="81">
        <v>18113.560000000001</v>
      </c>
      <c r="G690" s="81" t="s">
        <v>2495</v>
      </c>
      <c r="H690" s="82">
        <f ca="1">SUMIF(Measure_BB_Table[],Combined_header,Total_Exp._MeasureBB)</f>
        <v>26217.5</v>
      </c>
      <c r="I690" s="82">
        <f ca="1">SUMIF(Measure_BB_Table[],Combined_header,Completed_MeasureBB)</f>
        <v>14916.5</v>
      </c>
      <c r="J690" s="149">
        <f t="shared" ca="1" si="21"/>
        <v>0.56895203585391441</v>
      </c>
    </row>
    <row r="691" spans="1:10" x14ac:dyDescent="0.25">
      <c r="A691" s="77" t="str">
        <f t="shared" si="20"/>
        <v>Los Altos ES-21st Century-Environ Consultant</v>
      </c>
      <c r="B691" s="78">
        <v>2</v>
      </c>
      <c r="C691" s="79" t="s">
        <v>279</v>
      </c>
      <c r="D691" s="80" t="s">
        <v>4</v>
      </c>
      <c r="E691" s="77" t="s">
        <v>1566</v>
      </c>
      <c r="F691" s="81">
        <v>10626.62</v>
      </c>
      <c r="G691" s="81">
        <v>13900</v>
      </c>
      <c r="H691" s="82">
        <f ca="1">SUMIF(Measure_BB_Table[],Combined_header,Total_Exp._MeasureBB)</f>
        <v>16700</v>
      </c>
      <c r="I691" s="82">
        <f ca="1">SUMIF(Measure_BB_Table[],Combined_header,Completed_MeasureBB)</f>
        <v>10575</v>
      </c>
      <c r="J691" s="149">
        <f t="shared" ca="1" si="21"/>
        <v>0.63323353293413176</v>
      </c>
    </row>
    <row r="692" spans="1:10" x14ac:dyDescent="0.25">
      <c r="A692" s="77" t="str">
        <f t="shared" si="20"/>
        <v>Los Altos ES-21st Century-FF &amp; E</v>
      </c>
      <c r="B692" s="78">
        <v>2</v>
      </c>
      <c r="C692" s="79" t="s">
        <v>279</v>
      </c>
      <c r="D692" s="80" t="s">
        <v>4</v>
      </c>
      <c r="E692" s="77" t="s">
        <v>1656</v>
      </c>
      <c r="F692" s="81">
        <v>380000</v>
      </c>
      <c r="G692" s="81">
        <v>249195.59</v>
      </c>
      <c r="H692" s="82">
        <f ca="1">SUMIF(Measure_BB_Table[],Combined_header,Total_Exp._MeasureBB)</f>
        <v>405886.01000000007</v>
      </c>
      <c r="I692" s="82">
        <f ca="1">SUMIF(Measure_BB_Table[],Combined_header,Completed_MeasureBB)</f>
        <v>386667.45000000007</v>
      </c>
      <c r="J692" s="149">
        <f t="shared" ca="1" si="21"/>
        <v>0.95265035126487851</v>
      </c>
    </row>
    <row r="693" spans="1:10" x14ac:dyDescent="0.25">
      <c r="A693" s="77" t="str">
        <f t="shared" si="20"/>
        <v>Los Altos ES-21st Century-Legal Services</v>
      </c>
      <c r="B693" s="78">
        <v>2</v>
      </c>
      <c r="C693" s="79" t="s">
        <v>279</v>
      </c>
      <c r="D693" s="80" t="s">
        <v>4</v>
      </c>
      <c r="E693" s="77" t="s">
        <v>1797</v>
      </c>
      <c r="F693" s="81">
        <v>0</v>
      </c>
      <c r="G693" s="81">
        <v>0</v>
      </c>
      <c r="H693" s="82">
        <f ca="1">SUMIF(Measure_BB_Table[],Combined_header,Total_Exp._MeasureBB)</f>
        <v>0</v>
      </c>
      <c r="I693" s="82">
        <f ca="1">SUMIF(Measure_BB_Table[],Combined_header,Completed_MeasureBB)</f>
        <v>0</v>
      </c>
      <c r="J693" s="149" t="e">
        <f t="shared" ca="1" si="21"/>
        <v>#DIV/0!</v>
      </c>
    </row>
    <row r="694" spans="1:10" x14ac:dyDescent="0.25">
      <c r="A694" s="77" t="str">
        <f t="shared" si="20"/>
        <v>Los Altos ES-21st Century-Move classroom</v>
      </c>
      <c r="B694" s="78">
        <v>2</v>
      </c>
      <c r="C694" s="79" t="s">
        <v>279</v>
      </c>
      <c r="D694" s="80" t="s">
        <v>4</v>
      </c>
      <c r="E694" s="77" t="s">
        <v>1570</v>
      </c>
      <c r="F694" s="81">
        <v>0</v>
      </c>
      <c r="G694" s="81">
        <v>0</v>
      </c>
      <c r="H694" s="82">
        <f ca="1">SUMIF(Measure_BB_Table[],Combined_header,Total_Exp._MeasureBB)</f>
        <v>0</v>
      </c>
      <c r="I694" s="82">
        <f ca="1">SUMIF(Measure_BB_Table[],Combined_header,Completed_MeasureBB)</f>
        <v>0</v>
      </c>
      <c r="J694" s="149" t="e">
        <f t="shared" ca="1" si="21"/>
        <v>#DIV/0!</v>
      </c>
    </row>
    <row r="695" spans="1:10" x14ac:dyDescent="0.25">
      <c r="A695" s="77" t="str">
        <f t="shared" si="20"/>
        <v>Los Altos ES-21st Century-Move Management</v>
      </c>
      <c r="B695" s="78">
        <v>2</v>
      </c>
      <c r="C695" s="79" t="s">
        <v>279</v>
      </c>
      <c r="D695" s="80" t="s">
        <v>4</v>
      </c>
      <c r="E695" s="77" t="s">
        <v>1574</v>
      </c>
      <c r="F695" s="81">
        <v>9660.57</v>
      </c>
      <c r="G695" s="81">
        <v>0</v>
      </c>
      <c r="H695" s="82">
        <f ca="1">SUMIF(Measure_BB_Table[],Combined_header,Total_Exp._MeasureBB)</f>
        <v>12975.74</v>
      </c>
      <c r="I695" s="82">
        <f ca="1">SUMIF(Measure_BB_Table[],Combined_header,Completed_MeasureBB)</f>
        <v>12975.74</v>
      </c>
      <c r="J695" s="149">
        <f t="shared" ca="1" si="21"/>
        <v>1</v>
      </c>
    </row>
    <row r="696" spans="1:10" x14ac:dyDescent="0.25">
      <c r="A696" s="77" t="str">
        <f t="shared" si="20"/>
        <v>Los Altos ES-21st Century-Reprographics</v>
      </c>
      <c r="B696" s="78">
        <v>2</v>
      </c>
      <c r="C696" s="79" t="s">
        <v>279</v>
      </c>
      <c r="D696" s="80" t="s">
        <v>4</v>
      </c>
      <c r="E696" s="77" t="s">
        <v>1568</v>
      </c>
      <c r="F696" s="81">
        <v>1328.33</v>
      </c>
      <c r="G696" s="81">
        <v>0</v>
      </c>
      <c r="H696" s="82">
        <f ca="1">SUMIF(Measure_BB_Table[],Combined_header,Total_Exp._MeasureBB)</f>
        <v>728.6</v>
      </c>
      <c r="I696" s="82">
        <f ca="1">SUMIF(Measure_BB_Table[],Combined_header,Completed_MeasureBB)</f>
        <v>728.6</v>
      </c>
      <c r="J696" s="149">
        <f t="shared" ca="1" si="21"/>
        <v>1</v>
      </c>
    </row>
    <row r="697" spans="1:10" x14ac:dyDescent="0.25">
      <c r="A697" s="77" t="str">
        <f t="shared" si="20"/>
        <v>Los Altos ES-21st Century-Technology</v>
      </c>
      <c r="B697" s="78">
        <v>2</v>
      </c>
      <c r="C697" s="79" t="s">
        <v>279</v>
      </c>
      <c r="D697" s="80" t="s">
        <v>4</v>
      </c>
      <c r="E697" s="77" t="s">
        <v>1562</v>
      </c>
      <c r="F697" s="81">
        <v>380000</v>
      </c>
      <c r="G697" s="81">
        <v>43694.21</v>
      </c>
      <c r="H697" s="82">
        <f ca="1">SUMIF(Measure_BB_Table[],Combined_header,Total_Exp._MeasureBB)</f>
        <v>300395.25</v>
      </c>
      <c r="I697" s="82">
        <f ca="1">SUMIF(Measure_BB_Table[],Combined_header,Completed_MeasureBB)</f>
        <v>300395.25</v>
      </c>
      <c r="J697" s="149">
        <f t="shared" ca="1" si="21"/>
        <v>1</v>
      </c>
    </row>
    <row r="698" spans="1:10" x14ac:dyDescent="0.25">
      <c r="A698" s="77" t="str">
        <f t="shared" si="20"/>
        <v>Los Altos ES-Ceiling replacement-CM/PM Management</v>
      </c>
      <c r="B698" s="78">
        <v>2</v>
      </c>
      <c r="C698" s="79" t="s">
        <v>279</v>
      </c>
      <c r="D698" s="79" t="s">
        <v>441</v>
      </c>
      <c r="E698" s="77" t="s">
        <v>1565</v>
      </c>
      <c r="F698" s="81">
        <v>0</v>
      </c>
      <c r="G698" s="81">
        <v>0</v>
      </c>
      <c r="H698" s="82">
        <f ca="1">SUMIF(Measure_BB_Table[],Combined_header,Total_Exp._MeasureBB)</f>
        <v>0</v>
      </c>
      <c r="I698" s="82">
        <f ca="1">SUMIF(Measure_BB_Table[],Combined_header,Completed_MeasureBB)</f>
        <v>0</v>
      </c>
      <c r="J698" s="149" t="e">
        <f t="shared" ca="1" si="21"/>
        <v>#DIV/0!</v>
      </c>
    </row>
    <row r="699" spans="1:10" x14ac:dyDescent="0.25">
      <c r="A699" s="77" t="str">
        <f t="shared" si="20"/>
        <v>Los Altos ES-Ceiling replacement-Contractor</v>
      </c>
      <c r="B699" s="78">
        <v>2</v>
      </c>
      <c r="C699" s="79" t="s">
        <v>279</v>
      </c>
      <c r="D699" s="79" t="s">
        <v>441</v>
      </c>
      <c r="E699" s="77" t="s">
        <v>318</v>
      </c>
      <c r="F699" s="81">
        <v>232310</v>
      </c>
      <c r="G699" s="81">
        <v>232310</v>
      </c>
      <c r="H699" s="82">
        <f ca="1">SUMIF(Measure_BB_Table[],Combined_header,Total_Exp._MeasureBB)</f>
        <v>232310</v>
      </c>
      <c r="I699" s="82">
        <f ca="1">SUMIF(Measure_BB_Table[],Combined_header,Completed_MeasureBB)</f>
        <v>220694.5</v>
      </c>
      <c r="J699" s="149">
        <f t="shared" ca="1" si="21"/>
        <v>0.95</v>
      </c>
    </row>
    <row r="700" spans="1:10" x14ac:dyDescent="0.25">
      <c r="A700" s="77" t="str">
        <f t="shared" si="20"/>
        <v>Los Altos ES-Drinking fountain replacement-Advertisement</v>
      </c>
      <c r="B700" s="78">
        <v>2</v>
      </c>
      <c r="C700" s="79" t="s">
        <v>279</v>
      </c>
      <c r="D700" s="80" t="s">
        <v>1043</v>
      </c>
      <c r="E700" s="77" t="s">
        <v>1569</v>
      </c>
      <c r="F700" s="81">
        <v>0</v>
      </c>
      <c r="G700" s="81">
        <v>0</v>
      </c>
      <c r="H700" s="82">
        <f ca="1">SUMIF(Measure_BB_Table[],Combined_header,Total_Exp._MeasureBB)</f>
        <v>0</v>
      </c>
      <c r="I700" s="82">
        <f ca="1">SUMIF(Measure_BB_Table[],Combined_header,Completed_MeasureBB)</f>
        <v>0</v>
      </c>
      <c r="J700" s="149" t="e">
        <f t="shared" ca="1" si="21"/>
        <v>#DIV/0!</v>
      </c>
    </row>
    <row r="701" spans="1:10" x14ac:dyDescent="0.25">
      <c r="A701" s="77" t="str">
        <f t="shared" si="20"/>
        <v>Los Altos ES-Drinking fountain replacement-Contractor</v>
      </c>
      <c r="B701" s="78">
        <v>2</v>
      </c>
      <c r="C701" s="79" t="s">
        <v>279</v>
      </c>
      <c r="D701" s="80" t="s">
        <v>1043</v>
      </c>
      <c r="E701" s="77" t="s">
        <v>318</v>
      </c>
      <c r="F701" s="81">
        <v>15000</v>
      </c>
      <c r="G701" s="81" t="s">
        <v>2496</v>
      </c>
      <c r="H701" s="82">
        <f ca="1">SUMIF(Measure_BB_Table[],Combined_header,Total_Exp._MeasureBB)</f>
        <v>0</v>
      </c>
      <c r="I701" s="82">
        <f ca="1">SUMIF(Measure_BB_Table[],Combined_header,Completed_MeasureBB)</f>
        <v>0</v>
      </c>
      <c r="J701" s="149" t="e">
        <f t="shared" ca="1" si="21"/>
        <v>#DIV/0!</v>
      </c>
    </row>
    <row r="702" spans="1:10" x14ac:dyDescent="0.25">
      <c r="A702" s="77" t="str">
        <f t="shared" si="20"/>
        <v>Los Altos ES-Drinking fountain replacement-Design</v>
      </c>
      <c r="B702" s="78">
        <v>2</v>
      </c>
      <c r="C702" s="79" t="s">
        <v>279</v>
      </c>
      <c r="D702" s="80" t="s">
        <v>1043</v>
      </c>
      <c r="E702" s="77" t="s">
        <v>1571</v>
      </c>
      <c r="F702" s="81">
        <v>0</v>
      </c>
      <c r="G702" s="81">
        <v>0</v>
      </c>
      <c r="H702" s="82">
        <f ca="1">SUMIF(Measure_BB_Table[],Combined_header,Total_Exp._MeasureBB)</f>
        <v>0</v>
      </c>
      <c r="I702" s="82">
        <f ca="1">SUMIF(Measure_BB_Table[],Combined_header,Completed_MeasureBB)</f>
        <v>0</v>
      </c>
      <c r="J702" s="149" t="e">
        <f t="shared" ca="1" si="21"/>
        <v>#DIV/0!</v>
      </c>
    </row>
    <row r="703" spans="1:10" x14ac:dyDescent="0.25">
      <c r="A703" s="77" t="str">
        <f t="shared" si="20"/>
        <v>Los Altos ES-Drinking fountain replacement-DSA Fees</v>
      </c>
      <c r="B703" s="78">
        <v>2</v>
      </c>
      <c r="C703" s="79" t="s">
        <v>279</v>
      </c>
      <c r="D703" s="80" t="s">
        <v>1043</v>
      </c>
      <c r="E703" s="77" t="s">
        <v>1655</v>
      </c>
      <c r="F703" s="81">
        <v>1050</v>
      </c>
      <c r="G703" s="81" t="s">
        <v>2495</v>
      </c>
      <c r="H703" s="82">
        <f ca="1">SUMIF(Measure_BB_Table[],Combined_header,Total_Exp._MeasureBB)</f>
        <v>1050</v>
      </c>
      <c r="I703" s="82">
        <f ca="1">SUMIF(Measure_BB_Table[],Combined_header,Completed_MeasureBB)</f>
        <v>1050</v>
      </c>
      <c r="J703" s="149">
        <f t="shared" ca="1" si="21"/>
        <v>1</v>
      </c>
    </row>
    <row r="704" spans="1:10" x14ac:dyDescent="0.25">
      <c r="A704" s="77" t="str">
        <f t="shared" si="20"/>
        <v>Los Altos ES-Drinking fountain replacement-DSA Inspection</v>
      </c>
      <c r="B704" s="78">
        <v>2</v>
      </c>
      <c r="C704" s="79" t="s">
        <v>279</v>
      </c>
      <c r="D704" s="80" t="s">
        <v>1043</v>
      </c>
      <c r="E704" s="77" t="s">
        <v>1564</v>
      </c>
      <c r="F704" s="81">
        <v>0</v>
      </c>
      <c r="G704" s="81">
        <v>0</v>
      </c>
      <c r="H704" s="82">
        <f ca="1">SUMIF(Measure_BB_Table[],Combined_header,Total_Exp._MeasureBB)</f>
        <v>0</v>
      </c>
      <c r="I704" s="82">
        <f ca="1">SUMIF(Measure_BB_Table[],Combined_header,Completed_MeasureBB)</f>
        <v>0</v>
      </c>
      <c r="J704" s="149" t="e">
        <f t="shared" ca="1" si="21"/>
        <v>#DIV/0!</v>
      </c>
    </row>
    <row r="705" spans="1:10" x14ac:dyDescent="0.25">
      <c r="A705" s="77" t="str">
        <f t="shared" si="20"/>
        <v>Los Altos ES-Drinking fountain replacement-DSA Special Inspection</v>
      </c>
      <c r="B705" s="78">
        <v>2</v>
      </c>
      <c r="C705" s="79" t="s">
        <v>279</v>
      </c>
      <c r="D705" s="80" t="s">
        <v>1043</v>
      </c>
      <c r="E705" s="83" t="s">
        <v>1572</v>
      </c>
      <c r="F705" s="81">
        <v>0</v>
      </c>
      <c r="G705" s="81">
        <v>0</v>
      </c>
      <c r="H705" s="82">
        <f ca="1">SUMIF(Measure_BB_Table[],Combined_header,Total_Exp._MeasureBB)</f>
        <v>0</v>
      </c>
      <c r="I705" s="82">
        <f ca="1">SUMIF(Measure_BB_Table[],Combined_header,Completed_MeasureBB)</f>
        <v>0</v>
      </c>
      <c r="J705" s="149" t="e">
        <f t="shared" ca="1" si="21"/>
        <v>#DIV/0!</v>
      </c>
    </row>
    <row r="706" spans="1:10" x14ac:dyDescent="0.25">
      <c r="A706" s="77" t="str">
        <f t="shared" ref="A706:A769" si="22">CONCATENATE(C706,"-",D706,"-",E706)</f>
        <v>Los Altos ES-Drinking fountain replacement-Environ Consultant</v>
      </c>
      <c r="B706" s="78">
        <v>2</v>
      </c>
      <c r="C706" s="79" t="s">
        <v>279</v>
      </c>
      <c r="D706" s="80" t="s">
        <v>1043</v>
      </c>
      <c r="E706" s="77" t="s">
        <v>1566</v>
      </c>
      <c r="F706" s="81">
        <v>0</v>
      </c>
      <c r="G706" s="81">
        <v>0</v>
      </c>
      <c r="H706" s="82">
        <f ca="1">SUMIF(Measure_BB_Table[],Combined_header,Total_Exp._MeasureBB)</f>
        <v>0</v>
      </c>
      <c r="I706" s="82">
        <f ca="1">SUMIF(Measure_BB_Table[],Combined_header,Completed_MeasureBB)</f>
        <v>0</v>
      </c>
      <c r="J706" s="149" t="e">
        <f t="shared" ref="J706:J769" ca="1" si="23">Completed_Comparison/Total_Exp._Comparison</f>
        <v>#DIV/0!</v>
      </c>
    </row>
    <row r="707" spans="1:10" x14ac:dyDescent="0.25">
      <c r="A707" s="77" t="str">
        <f t="shared" si="22"/>
        <v>Los Altos ES-Drinking fountain replacement-Reprographics</v>
      </c>
      <c r="B707" s="78">
        <v>2</v>
      </c>
      <c r="C707" s="79" t="s">
        <v>279</v>
      </c>
      <c r="D707" s="80" t="s">
        <v>1043</v>
      </c>
      <c r="E707" s="77" t="s">
        <v>1568</v>
      </c>
      <c r="F707" s="81">
        <v>0</v>
      </c>
      <c r="G707" s="81">
        <v>0</v>
      </c>
      <c r="H707" s="82">
        <f ca="1">SUMIF(Measure_BB_Table[],Combined_header,Total_Exp._MeasureBB)</f>
        <v>0</v>
      </c>
      <c r="I707" s="82">
        <f ca="1">SUMIF(Measure_BB_Table[],Combined_header,Completed_MeasureBB)</f>
        <v>0</v>
      </c>
      <c r="J707" s="149" t="e">
        <f t="shared" ca="1" si="23"/>
        <v>#DIV/0!</v>
      </c>
    </row>
    <row r="708" spans="1:10" x14ac:dyDescent="0.25">
      <c r="A708" s="77" t="str">
        <f t="shared" si="22"/>
        <v>Los Altos ES-Fire Alarm-Advertisement</v>
      </c>
      <c r="B708" s="78">
        <v>2</v>
      </c>
      <c r="C708" s="79" t="s">
        <v>279</v>
      </c>
      <c r="D708" s="80" t="s">
        <v>316</v>
      </c>
      <c r="E708" s="77" t="s">
        <v>1569</v>
      </c>
      <c r="F708" s="81">
        <v>0</v>
      </c>
      <c r="G708" s="81">
        <v>0</v>
      </c>
      <c r="H708" s="82">
        <f ca="1">SUMIF(Measure_BB_Table[],Combined_header,Total_Exp._MeasureBB)</f>
        <v>0</v>
      </c>
      <c r="I708" s="82">
        <f ca="1">SUMIF(Measure_BB_Table[],Combined_header,Completed_MeasureBB)</f>
        <v>0</v>
      </c>
      <c r="J708" s="149" t="e">
        <f t="shared" ca="1" si="23"/>
        <v>#DIV/0!</v>
      </c>
    </row>
    <row r="709" spans="1:10" x14ac:dyDescent="0.25">
      <c r="A709" s="77" t="str">
        <f t="shared" si="22"/>
        <v>Los Altos ES-Fire Alarm-Contractor</v>
      </c>
      <c r="B709" s="78">
        <v>2</v>
      </c>
      <c r="C709" s="79" t="s">
        <v>279</v>
      </c>
      <c r="D709" s="80" t="s">
        <v>316</v>
      </c>
      <c r="E709" s="77" t="s">
        <v>318</v>
      </c>
      <c r="F709" s="81">
        <v>285000</v>
      </c>
      <c r="G709" s="81">
        <v>91250</v>
      </c>
      <c r="H709" s="82">
        <f ca="1">SUMIF(Measure_BB_Table[],Combined_header,Total_Exp._MeasureBB)</f>
        <v>107228.53</v>
      </c>
      <c r="I709" s="82">
        <f ca="1">SUMIF(Measure_BB_Table[],Combined_header,Completed_MeasureBB)</f>
        <v>100917.09999999998</v>
      </c>
      <c r="J709" s="149">
        <f t="shared" ca="1" si="23"/>
        <v>0.94114038493300223</v>
      </c>
    </row>
    <row r="710" spans="1:10" x14ac:dyDescent="0.25">
      <c r="A710" s="77" t="str">
        <f t="shared" si="22"/>
        <v>Los Altos ES-Fire Alarm-Design</v>
      </c>
      <c r="B710" s="78">
        <v>2</v>
      </c>
      <c r="C710" s="79" t="s">
        <v>279</v>
      </c>
      <c r="D710" s="80" t="s">
        <v>316</v>
      </c>
      <c r="E710" s="77" t="s">
        <v>1571</v>
      </c>
      <c r="F710" s="81">
        <v>0</v>
      </c>
      <c r="G710" s="81">
        <v>0</v>
      </c>
      <c r="H710" s="82">
        <f ca="1">SUMIF(Measure_BB_Table[],Combined_header,Total_Exp._MeasureBB)</f>
        <v>11875</v>
      </c>
      <c r="I710" s="82">
        <f ca="1">SUMIF(Measure_BB_Table[],Combined_header,Completed_MeasureBB)</f>
        <v>11875</v>
      </c>
      <c r="J710" s="149">
        <f t="shared" ca="1" si="23"/>
        <v>1</v>
      </c>
    </row>
    <row r="711" spans="1:10" x14ac:dyDescent="0.25">
      <c r="A711" s="77" t="str">
        <f t="shared" si="22"/>
        <v>Los Altos ES-Fire Alarm-DSA Fees</v>
      </c>
      <c r="B711" s="78">
        <v>2</v>
      </c>
      <c r="C711" s="79" t="s">
        <v>279</v>
      </c>
      <c r="D711" s="80" t="s">
        <v>316</v>
      </c>
      <c r="E711" s="77" t="s">
        <v>1655</v>
      </c>
      <c r="F711" s="81">
        <v>945</v>
      </c>
      <c r="G711" s="81" t="s">
        <v>2495</v>
      </c>
      <c r="H711" s="82">
        <f ca="1">SUMIF(Measure_BB_Table[],Combined_header,Total_Exp._MeasureBB)</f>
        <v>0</v>
      </c>
      <c r="I711" s="82">
        <f ca="1">SUMIF(Measure_BB_Table[],Combined_header,Completed_MeasureBB)</f>
        <v>0</v>
      </c>
      <c r="J711" s="149" t="e">
        <f t="shared" ca="1" si="23"/>
        <v>#DIV/0!</v>
      </c>
    </row>
    <row r="712" spans="1:10" x14ac:dyDescent="0.25">
      <c r="A712" s="77" t="str">
        <f t="shared" si="22"/>
        <v>Los Altos ES-Fire Alarm-DSA Inspection</v>
      </c>
      <c r="B712" s="78">
        <v>2</v>
      </c>
      <c r="C712" s="79" t="s">
        <v>279</v>
      </c>
      <c r="D712" s="80" t="s">
        <v>316</v>
      </c>
      <c r="E712" s="77" t="s">
        <v>1564</v>
      </c>
      <c r="F712" s="81">
        <v>12250</v>
      </c>
      <c r="G712" s="81" t="s">
        <v>2495</v>
      </c>
      <c r="H712" s="82">
        <f ca="1">SUMIF(Measure_BB_Table[],Combined_header,Total_Exp._MeasureBB)</f>
        <v>12250</v>
      </c>
      <c r="I712" s="82">
        <f ca="1">SUMIF(Measure_BB_Table[],Combined_header,Completed_MeasureBB)</f>
        <v>12250</v>
      </c>
      <c r="J712" s="149">
        <f t="shared" ca="1" si="23"/>
        <v>1</v>
      </c>
    </row>
    <row r="713" spans="1:10" x14ac:dyDescent="0.25">
      <c r="A713" s="77" t="str">
        <f t="shared" si="22"/>
        <v>Los Altos ES-Fire Alarm-Environ Consultant</v>
      </c>
      <c r="B713" s="78">
        <v>2</v>
      </c>
      <c r="C713" s="79" t="s">
        <v>279</v>
      </c>
      <c r="D713" s="80" t="s">
        <v>316</v>
      </c>
      <c r="E713" s="84" t="s">
        <v>1566</v>
      </c>
      <c r="F713" s="81">
        <v>0</v>
      </c>
      <c r="G713" s="81">
        <v>0</v>
      </c>
      <c r="H713" s="82">
        <f ca="1">SUMIF(Measure_BB_Table[],Combined_header,Total_Exp._MeasureBB)</f>
        <v>0</v>
      </c>
      <c r="I713" s="82">
        <f ca="1">SUMIF(Measure_BB_Table[],Combined_header,Completed_MeasureBB)</f>
        <v>0</v>
      </c>
      <c r="J713" s="149" t="e">
        <f t="shared" ca="1" si="23"/>
        <v>#DIV/0!</v>
      </c>
    </row>
    <row r="714" spans="1:10" x14ac:dyDescent="0.25">
      <c r="A714" s="77" t="str">
        <f t="shared" si="22"/>
        <v>Los Altos ES-Fire Alarm-Reprographics</v>
      </c>
      <c r="B714" s="78">
        <v>2</v>
      </c>
      <c r="C714" s="79" t="s">
        <v>279</v>
      </c>
      <c r="D714" s="80" t="s">
        <v>316</v>
      </c>
      <c r="E714" s="77" t="s">
        <v>1568</v>
      </c>
      <c r="F714" s="81">
        <v>0</v>
      </c>
      <c r="G714" s="81">
        <v>0</v>
      </c>
      <c r="H714" s="82">
        <f ca="1">SUMIF(Measure_BB_Table[],Combined_header,Total_Exp._MeasureBB)</f>
        <v>0</v>
      </c>
      <c r="I714" s="82">
        <f ca="1">SUMIF(Measure_BB_Table[],Combined_header,Completed_MeasureBB)</f>
        <v>0</v>
      </c>
      <c r="J714" s="149" t="e">
        <f t="shared" ca="1" si="23"/>
        <v>#DIV/0!</v>
      </c>
    </row>
    <row r="715" spans="1:10" x14ac:dyDescent="0.25">
      <c r="A715" s="77" t="str">
        <f t="shared" si="22"/>
        <v>Los Altos ES-Interim Housing-Advertisement</v>
      </c>
      <c r="B715" s="78">
        <v>2</v>
      </c>
      <c r="C715" s="79" t="s">
        <v>279</v>
      </c>
      <c r="D715" s="85" t="s">
        <v>238</v>
      </c>
      <c r="E715" s="77" t="s">
        <v>1569</v>
      </c>
      <c r="F715" s="81">
        <v>0</v>
      </c>
      <c r="G715" s="81">
        <v>0</v>
      </c>
      <c r="H715" s="82">
        <f ca="1">SUMIF(Measure_BB_Table[],Combined_header,Total_Exp._MeasureBB)</f>
        <v>0</v>
      </c>
      <c r="I715" s="82">
        <f ca="1">SUMIF(Measure_BB_Table[],Combined_header,Completed_MeasureBB)</f>
        <v>0</v>
      </c>
      <c r="J715" s="149" t="e">
        <f t="shared" ca="1" si="23"/>
        <v>#DIV/0!</v>
      </c>
    </row>
    <row r="716" spans="1:10" x14ac:dyDescent="0.25">
      <c r="A716" s="77" t="str">
        <f t="shared" si="22"/>
        <v>Los Altos ES-Interim Housing-Alarm</v>
      </c>
      <c r="B716" s="78">
        <v>2</v>
      </c>
      <c r="C716" s="79" t="s">
        <v>279</v>
      </c>
      <c r="D716" s="85" t="s">
        <v>238</v>
      </c>
      <c r="E716" s="83" t="s">
        <v>1575</v>
      </c>
      <c r="F716" s="81">
        <v>3498</v>
      </c>
      <c r="G716" s="81" t="s">
        <v>2495</v>
      </c>
      <c r="H716" s="82">
        <f ca="1">SUMIF(Measure_BB_Table[],Combined_header,Total_Exp._MeasureBB)</f>
        <v>3498</v>
      </c>
      <c r="I716" s="82">
        <f ca="1">SUMIF(Measure_BB_Table[],Combined_header,Completed_MeasureBB)</f>
        <v>715.5</v>
      </c>
      <c r="J716" s="149">
        <f t="shared" ca="1" si="23"/>
        <v>0.20454545454545456</v>
      </c>
    </row>
    <row r="717" spans="1:10" x14ac:dyDescent="0.25">
      <c r="A717" s="77" t="str">
        <f t="shared" si="22"/>
        <v>Los Altos ES-Interim Housing-CM/PM Management</v>
      </c>
      <c r="B717" s="78">
        <v>2</v>
      </c>
      <c r="C717" s="79" t="s">
        <v>279</v>
      </c>
      <c r="D717" s="85" t="s">
        <v>238</v>
      </c>
      <c r="E717" s="77" t="s">
        <v>1565</v>
      </c>
      <c r="F717" s="81">
        <v>0</v>
      </c>
      <c r="G717" s="81">
        <v>0</v>
      </c>
      <c r="H717" s="82">
        <f ca="1">SUMIF(Measure_BB_Table[],Combined_header,Total_Exp._MeasureBB)</f>
        <v>0</v>
      </c>
      <c r="I717" s="82">
        <f ca="1">SUMIF(Measure_BB_Table[],Combined_header,Completed_MeasureBB)</f>
        <v>0</v>
      </c>
      <c r="J717" s="149" t="e">
        <f t="shared" ca="1" si="23"/>
        <v>#DIV/0!</v>
      </c>
    </row>
    <row r="718" spans="1:10" x14ac:dyDescent="0.25">
      <c r="A718" s="77" t="str">
        <f t="shared" si="22"/>
        <v>Los Altos ES-Interim Housing-Construction Contingency</v>
      </c>
      <c r="B718" s="78">
        <v>2</v>
      </c>
      <c r="C718" s="79" t="s">
        <v>279</v>
      </c>
      <c r="D718" s="85" t="s">
        <v>238</v>
      </c>
      <c r="E718" s="83" t="s">
        <v>1796</v>
      </c>
      <c r="F718" s="81">
        <v>59526</v>
      </c>
      <c r="G718" s="81">
        <v>0</v>
      </c>
      <c r="H718" s="82">
        <f ca="1">SUMIF(Measure_BB_Table[],Combined_header,Total_Exp._MeasureBB)</f>
        <v>0</v>
      </c>
      <c r="I718" s="82">
        <f ca="1">SUMIF(Measure_BB_Table[],Combined_header,Completed_MeasureBB)</f>
        <v>0</v>
      </c>
      <c r="J718" s="149" t="e">
        <f t="shared" ca="1" si="23"/>
        <v>#DIV/0!</v>
      </c>
    </row>
    <row r="719" spans="1:10" x14ac:dyDescent="0.25">
      <c r="A719" s="77" t="str">
        <f t="shared" si="22"/>
        <v>Los Altos ES-Interim Housing-Contractor</v>
      </c>
      <c r="B719" s="78">
        <v>2</v>
      </c>
      <c r="C719" s="79" t="s">
        <v>279</v>
      </c>
      <c r="D719" s="85" t="s">
        <v>238</v>
      </c>
      <c r="E719" s="83" t="s">
        <v>318</v>
      </c>
      <c r="F719" s="81">
        <v>254951.88</v>
      </c>
      <c r="G719" s="81">
        <v>254951.88</v>
      </c>
      <c r="H719" s="82">
        <f ca="1">SUMIF(Measure_BB_Table[],Combined_header,Total_Exp._MeasureBB)</f>
        <v>254951.88</v>
      </c>
      <c r="I719" s="82">
        <f ca="1">SUMIF(Measure_BB_Table[],Combined_header,Completed_MeasureBB)</f>
        <v>254951.88</v>
      </c>
      <c r="J719" s="149">
        <f t="shared" ca="1" si="23"/>
        <v>1</v>
      </c>
    </row>
    <row r="720" spans="1:10" x14ac:dyDescent="0.25">
      <c r="A720" s="77" t="str">
        <f t="shared" si="22"/>
        <v>Los Altos ES-Interim Housing-Design</v>
      </c>
      <c r="B720" s="78">
        <v>2</v>
      </c>
      <c r="C720" s="79" t="s">
        <v>279</v>
      </c>
      <c r="D720" s="85" t="s">
        <v>238</v>
      </c>
      <c r="E720" s="79" t="s">
        <v>1571</v>
      </c>
      <c r="F720" s="81">
        <v>57890.18</v>
      </c>
      <c r="G720" s="81">
        <v>57890.18</v>
      </c>
      <c r="H720" s="82">
        <f ca="1">SUMIF(Measure_BB_Table[],Combined_header,Total_Exp._MeasureBB)</f>
        <v>57890.18</v>
      </c>
      <c r="I720" s="82">
        <f ca="1">SUMIF(Measure_BB_Table[],Combined_header,Completed_MeasureBB)</f>
        <v>40706.18</v>
      </c>
      <c r="J720" s="149">
        <f t="shared" ca="1" si="23"/>
        <v>0.70316209070346647</v>
      </c>
    </row>
    <row r="721" spans="1:10" x14ac:dyDescent="0.25">
      <c r="A721" s="77" t="str">
        <f t="shared" si="22"/>
        <v>Los Altos ES-Interim Housing-DSA Fees</v>
      </c>
      <c r="B721" s="78">
        <v>2</v>
      </c>
      <c r="C721" s="79" t="s">
        <v>279</v>
      </c>
      <c r="D721" s="85" t="s">
        <v>238</v>
      </c>
      <c r="E721" s="83" t="s">
        <v>1655</v>
      </c>
      <c r="F721" s="81">
        <v>6169.04</v>
      </c>
      <c r="G721" s="81" t="s">
        <v>2495</v>
      </c>
      <c r="H721" s="82">
        <f ca="1">SUMIF(Measure_BB_Table[],Combined_header,Total_Exp._MeasureBB)</f>
        <v>6169.04</v>
      </c>
      <c r="I721" s="82">
        <f ca="1">SUMIF(Measure_BB_Table[],Combined_header,Completed_MeasureBB)</f>
        <v>6169.04</v>
      </c>
      <c r="J721" s="149">
        <f t="shared" ca="1" si="23"/>
        <v>1</v>
      </c>
    </row>
    <row r="722" spans="1:10" x14ac:dyDescent="0.25">
      <c r="A722" s="77" t="str">
        <f t="shared" si="22"/>
        <v>Los Altos ES-Interim Housing-DSA Inspection</v>
      </c>
      <c r="B722" s="78">
        <v>2</v>
      </c>
      <c r="C722" s="79" t="s">
        <v>279</v>
      </c>
      <c r="D722" s="85" t="s">
        <v>238</v>
      </c>
      <c r="E722" s="83" t="s">
        <v>1564</v>
      </c>
      <c r="F722" s="81">
        <v>19369.04</v>
      </c>
      <c r="G722" s="81" t="s">
        <v>2495</v>
      </c>
      <c r="H722" s="82">
        <f ca="1">SUMIF(Measure_BB_Table[],Combined_header,Total_Exp._MeasureBB)</f>
        <v>13200</v>
      </c>
      <c r="I722" s="82">
        <f ca="1">SUMIF(Measure_BB_Table[],Combined_header,Completed_MeasureBB)</f>
        <v>13200</v>
      </c>
      <c r="J722" s="149">
        <f t="shared" ca="1" si="23"/>
        <v>1</v>
      </c>
    </row>
    <row r="723" spans="1:10" x14ac:dyDescent="0.25">
      <c r="A723" s="77" t="str">
        <f t="shared" si="22"/>
        <v>Los Altos ES-Interim Housing-DSA Special Inspection</v>
      </c>
      <c r="B723" s="78">
        <v>2</v>
      </c>
      <c r="C723" s="79" t="s">
        <v>279</v>
      </c>
      <c r="D723" s="85" t="s">
        <v>238</v>
      </c>
      <c r="E723" s="85" t="s">
        <v>1572</v>
      </c>
      <c r="F723" s="81">
        <v>14530</v>
      </c>
      <c r="G723" s="81" t="s">
        <v>2495</v>
      </c>
      <c r="H723" s="82">
        <f ca="1">SUMIF(Measure_BB_Table[],Combined_header,Total_Exp._MeasureBB)</f>
        <v>14530</v>
      </c>
      <c r="I723" s="82">
        <f ca="1">SUMIF(Measure_BB_Table[],Combined_header,Completed_MeasureBB)</f>
        <v>5280.5</v>
      </c>
      <c r="J723" s="149">
        <f t="shared" ca="1" si="23"/>
        <v>0.3634205092911218</v>
      </c>
    </row>
    <row r="724" spans="1:10" x14ac:dyDescent="0.25">
      <c r="A724" s="77" t="str">
        <f t="shared" si="22"/>
        <v>Los Altos ES-Interim Housing-Environ Consultant</v>
      </c>
      <c r="B724" s="78">
        <v>2</v>
      </c>
      <c r="C724" s="79" t="s">
        <v>279</v>
      </c>
      <c r="D724" s="85" t="s">
        <v>238</v>
      </c>
      <c r="E724" s="77" t="s">
        <v>1566</v>
      </c>
      <c r="F724" s="81">
        <v>0</v>
      </c>
      <c r="G724" s="81">
        <v>0</v>
      </c>
      <c r="H724" s="82">
        <f ca="1">SUMIF(Measure_BB_Table[],Combined_header,Total_Exp._MeasureBB)</f>
        <v>0</v>
      </c>
      <c r="I724" s="82">
        <f ca="1">SUMIF(Measure_BB_Table[],Combined_header,Completed_MeasureBB)</f>
        <v>0</v>
      </c>
      <c r="J724" s="149" t="e">
        <f t="shared" ca="1" si="23"/>
        <v>#DIV/0!</v>
      </c>
    </row>
    <row r="725" spans="1:10" x14ac:dyDescent="0.25">
      <c r="A725" s="77" t="str">
        <f t="shared" si="22"/>
        <v>Los Altos ES-Interim Housing-FF &amp; E</v>
      </c>
      <c r="B725" s="78">
        <v>2</v>
      </c>
      <c r="C725" s="79" t="s">
        <v>279</v>
      </c>
      <c r="D725" s="85" t="s">
        <v>238</v>
      </c>
      <c r="E725" s="77" t="s">
        <v>1656</v>
      </c>
      <c r="F725" s="81">
        <v>1894.88</v>
      </c>
      <c r="G725" s="81">
        <v>0</v>
      </c>
      <c r="H725" s="82">
        <f ca="1">SUMIF(Measure_BB_Table[],Combined_header,Total_Exp._MeasureBB)</f>
        <v>10486.26</v>
      </c>
      <c r="I725" s="82">
        <f ca="1">SUMIF(Measure_BB_Table[],Combined_header,Completed_MeasureBB)</f>
        <v>10486.26</v>
      </c>
      <c r="J725" s="149">
        <f t="shared" ca="1" si="23"/>
        <v>1</v>
      </c>
    </row>
    <row r="726" spans="1:10" x14ac:dyDescent="0.25">
      <c r="A726" s="77" t="str">
        <f t="shared" si="22"/>
        <v>Los Altos ES-Interim Housing-Legal Services</v>
      </c>
      <c r="B726" s="78">
        <v>2</v>
      </c>
      <c r="C726" s="79" t="s">
        <v>279</v>
      </c>
      <c r="D726" s="85" t="s">
        <v>238</v>
      </c>
      <c r="E726" s="77" t="s">
        <v>1797</v>
      </c>
      <c r="F726" s="81">
        <v>0</v>
      </c>
      <c r="G726" s="81">
        <v>0</v>
      </c>
      <c r="H726" s="82">
        <f ca="1">SUMIF(Measure_BB_Table[],Combined_header,Total_Exp._MeasureBB)</f>
        <v>0</v>
      </c>
      <c r="I726" s="82">
        <f ca="1">SUMIF(Measure_BB_Table[],Combined_header,Completed_MeasureBB)</f>
        <v>0</v>
      </c>
      <c r="J726" s="149" t="e">
        <f t="shared" ca="1" si="23"/>
        <v>#DIV/0!</v>
      </c>
    </row>
    <row r="727" spans="1:10" x14ac:dyDescent="0.25">
      <c r="A727" s="77" t="str">
        <f t="shared" si="22"/>
        <v>Los Altos ES-Interim Housing-Modular Buildings</v>
      </c>
      <c r="B727" s="78">
        <v>2</v>
      </c>
      <c r="C727" s="79" t="s">
        <v>279</v>
      </c>
      <c r="D727" s="85" t="s">
        <v>238</v>
      </c>
      <c r="E727" s="85" t="s">
        <v>1573</v>
      </c>
      <c r="F727" s="81">
        <v>236959.74</v>
      </c>
      <c r="G727" s="81">
        <v>236959.74</v>
      </c>
      <c r="H727" s="82">
        <f ca="1">SUMIF(Measure_BB_Table[],Combined_header,Total_Exp._MeasureBB)</f>
        <v>236959.74</v>
      </c>
      <c r="I727" s="82">
        <f ca="1">SUMIF(Measure_BB_Table[],Combined_header,Completed_MeasureBB)</f>
        <v>236959.74</v>
      </c>
      <c r="J727" s="149">
        <f t="shared" ca="1" si="23"/>
        <v>1</v>
      </c>
    </row>
    <row r="728" spans="1:10" x14ac:dyDescent="0.25">
      <c r="A728" s="77" t="str">
        <f t="shared" si="22"/>
        <v>Los Altos ES-Interim Housing-Move Management</v>
      </c>
      <c r="B728" s="78">
        <v>2</v>
      </c>
      <c r="C728" s="79" t="s">
        <v>279</v>
      </c>
      <c r="D728" s="85" t="s">
        <v>238</v>
      </c>
      <c r="E728" s="77" t="s">
        <v>1574</v>
      </c>
      <c r="F728" s="81">
        <v>0</v>
      </c>
      <c r="G728" s="81">
        <v>0</v>
      </c>
      <c r="H728" s="82">
        <f ca="1">SUMIF(Measure_BB_Table[],Combined_header,Total_Exp._MeasureBB)</f>
        <v>0</v>
      </c>
      <c r="I728" s="82">
        <f ca="1">SUMIF(Measure_BB_Table[],Combined_header,Completed_MeasureBB)</f>
        <v>0</v>
      </c>
      <c r="J728" s="149" t="e">
        <f t="shared" ca="1" si="23"/>
        <v>#DIV/0!</v>
      </c>
    </row>
    <row r="729" spans="1:10" x14ac:dyDescent="0.25">
      <c r="A729" s="77" t="str">
        <f t="shared" si="22"/>
        <v>Los Altos ES-Interim Housing-Reprographics</v>
      </c>
      <c r="B729" s="78">
        <v>2</v>
      </c>
      <c r="C729" s="79" t="s">
        <v>279</v>
      </c>
      <c r="D729" s="85" t="s">
        <v>238</v>
      </c>
      <c r="E729" s="77" t="s">
        <v>1568</v>
      </c>
      <c r="F729" s="81">
        <v>0</v>
      </c>
      <c r="G729" s="81">
        <v>0</v>
      </c>
      <c r="H729" s="82">
        <f ca="1">SUMIF(Measure_BB_Table[],Combined_header,Total_Exp._MeasureBB)</f>
        <v>0</v>
      </c>
      <c r="I729" s="82">
        <f ca="1">SUMIF(Measure_BB_Table[],Combined_header,Completed_MeasureBB)</f>
        <v>0</v>
      </c>
      <c r="J729" s="149" t="e">
        <f t="shared" ca="1" si="23"/>
        <v>#DIV/0!</v>
      </c>
    </row>
    <row r="730" spans="1:10" x14ac:dyDescent="0.25">
      <c r="A730" s="77" t="str">
        <f t="shared" si="22"/>
        <v>Los Altos ES-Interim Housing-Technology</v>
      </c>
      <c r="B730" s="78">
        <v>2</v>
      </c>
      <c r="C730" s="79" t="s">
        <v>279</v>
      </c>
      <c r="D730" s="85" t="s">
        <v>238</v>
      </c>
      <c r="E730" s="77" t="s">
        <v>1562</v>
      </c>
      <c r="F730" s="81">
        <v>0</v>
      </c>
      <c r="G730" s="81">
        <v>0</v>
      </c>
      <c r="H730" s="82">
        <f ca="1">SUMIF(Measure_BB_Table[],Combined_header,Total_Exp._MeasureBB)</f>
        <v>0</v>
      </c>
      <c r="I730" s="82">
        <f ca="1">SUMIF(Measure_BB_Table[],Combined_header,Completed_MeasureBB)</f>
        <v>0</v>
      </c>
      <c r="J730" s="149" t="e">
        <f t="shared" ca="1" si="23"/>
        <v>#DIV/0!</v>
      </c>
    </row>
    <row r="731" spans="1:10" x14ac:dyDescent="0.25">
      <c r="A731" s="77" t="str">
        <f t="shared" si="22"/>
        <v>Los Altos HS-21st Century-Advertisement</v>
      </c>
      <c r="B731" s="78">
        <v>5</v>
      </c>
      <c r="C731" s="79" t="s">
        <v>342</v>
      </c>
      <c r="D731" s="80" t="s">
        <v>4</v>
      </c>
      <c r="E731" s="77" t="s">
        <v>1569</v>
      </c>
      <c r="F731" s="81">
        <v>5394.01</v>
      </c>
      <c r="G731" s="81" t="s">
        <v>247</v>
      </c>
      <c r="H731" s="82">
        <f ca="1">SUMIF(Measure_BB_Table[],Combined_header,Total_Exp._MeasureBB)</f>
        <v>0</v>
      </c>
      <c r="I731" s="82">
        <f ca="1">SUMIF(Measure_BB_Table[],Combined_header,Completed_MeasureBB)</f>
        <v>0</v>
      </c>
      <c r="J731" s="149" t="e">
        <f t="shared" ca="1" si="23"/>
        <v>#DIV/0!</v>
      </c>
    </row>
    <row r="732" spans="1:10" x14ac:dyDescent="0.25">
      <c r="A732" s="77" t="str">
        <f t="shared" si="22"/>
        <v>Los Altos HS-21st Century-Asbestos oversight/survey/abatement</v>
      </c>
      <c r="B732" s="78">
        <v>5</v>
      </c>
      <c r="C732" s="79" t="s">
        <v>342</v>
      </c>
      <c r="D732" s="80" t="s">
        <v>4</v>
      </c>
      <c r="E732" s="77" t="s">
        <v>1563</v>
      </c>
      <c r="F732" s="81">
        <v>224000</v>
      </c>
      <c r="G732" s="81" t="s">
        <v>247</v>
      </c>
      <c r="H732" s="82">
        <f ca="1">SUMIF(Measure_BB_Table[],Combined_header,Total_Exp._MeasureBB)</f>
        <v>0</v>
      </c>
      <c r="I732" s="82">
        <f ca="1">SUMIF(Measure_BB_Table[],Combined_header,Completed_MeasureBB)</f>
        <v>0</v>
      </c>
      <c r="J732" s="149" t="e">
        <f t="shared" ca="1" si="23"/>
        <v>#DIV/0!</v>
      </c>
    </row>
    <row r="733" spans="1:10" x14ac:dyDescent="0.25">
      <c r="A733" s="77" t="str">
        <f t="shared" si="22"/>
        <v>Los Altos HS-21st Century-CM/PM Management</v>
      </c>
      <c r="B733" s="78">
        <v>5</v>
      </c>
      <c r="C733" s="79" t="s">
        <v>342</v>
      </c>
      <c r="D733" s="80" t="s">
        <v>4</v>
      </c>
      <c r="E733" s="77" t="s">
        <v>1565</v>
      </c>
      <c r="F733" s="81">
        <v>835850.17</v>
      </c>
      <c r="G733" s="81" t="s">
        <v>247</v>
      </c>
      <c r="H733" s="82">
        <f ca="1">SUMIF(Measure_BB_Table[],Combined_header,Total_Exp._MeasureBB)</f>
        <v>0</v>
      </c>
      <c r="I733" s="82">
        <f ca="1">SUMIF(Measure_BB_Table[],Combined_header,Completed_MeasureBB)</f>
        <v>0</v>
      </c>
      <c r="J733" s="149" t="e">
        <f t="shared" ca="1" si="23"/>
        <v>#DIV/0!</v>
      </c>
    </row>
    <row r="734" spans="1:10" x14ac:dyDescent="0.25">
      <c r="A734" s="77" t="str">
        <f t="shared" si="22"/>
        <v>Los Altos HS-21st Century-Construction Contingency</v>
      </c>
      <c r="B734" s="78">
        <v>5</v>
      </c>
      <c r="C734" s="79" t="s">
        <v>342</v>
      </c>
      <c r="D734" s="80" t="s">
        <v>4</v>
      </c>
      <c r="E734" s="83" t="s">
        <v>1796</v>
      </c>
      <c r="F734" s="81">
        <v>840601.2</v>
      </c>
      <c r="G734" s="81" t="s">
        <v>247</v>
      </c>
      <c r="H734" s="82">
        <f ca="1">SUMIF(Measure_BB_Table[],Combined_header,Total_Exp._MeasureBB)</f>
        <v>0</v>
      </c>
      <c r="I734" s="82">
        <f ca="1">SUMIF(Measure_BB_Table[],Combined_header,Completed_MeasureBB)</f>
        <v>0</v>
      </c>
      <c r="J734" s="149" t="e">
        <f t="shared" ca="1" si="23"/>
        <v>#DIV/0!</v>
      </c>
    </row>
    <row r="735" spans="1:10" x14ac:dyDescent="0.25">
      <c r="A735" s="77" t="str">
        <f t="shared" si="22"/>
        <v>Los Altos HS-21st Century-Contractor</v>
      </c>
      <c r="B735" s="78">
        <v>5</v>
      </c>
      <c r="C735" s="79" t="s">
        <v>342</v>
      </c>
      <c r="D735" s="80" t="s">
        <v>4</v>
      </c>
      <c r="E735" s="83" t="s">
        <v>318</v>
      </c>
      <c r="F735" s="81">
        <v>8966693</v>
      </c>
      <c r="G735" s="81" t="s">
        <v>247</v>
      </c>
      <c r="H735" s="82">
        <f ca="1">SUMIF(Measure_BB_Table[],Combined_header,Total_Exp._MeasureBB)</f>
        <v>19116.72</v>
      </c>
      <c r="I735" s="82">
        <f ca="1">SUMIF(Measure_BB_Table[],Combined_header,Completed_MeasureBB)</f>
        <v>19116.72</v>
      </c>
      <c r="J735" s="149">
        <f t="shared" ca="1" si="23"/>
        <v>1</v>
      </c>
    </row>
    <row r="736" spans="1:10" x14ac:dyDescent="0.25">
      <c r="A736" s="77" t="str">
        <f t="shared" si="22"/>
        <v>Los Altos HS-21st Century-Design</v>
      </c>
      <c r="B736" s="78">
        <v>5</v>
      </c>
      <c r="C736" s="79" t="s">
        <v>342</v>
      </c>
      <c r="D736" s="80" t="s">
        <v>4</v>
      </c>
      <c r="E736" s="83" t="s">
        <v>1571</v>
      </c>
      <c r="F736" s="81">
        <v>1029765.89</v>
      </c>
      <c r="G736" s="81" t="s">
        <v>247</v>
      </c>
      <c r="H736" s="82">
        <f ca="1">SUMIF(Measure_BB_Table[],Combined_header,Total_Exp._MeasureBB)</f>
        <v>0</v>
      </c>
      <c r="I736" s="82">
        <f ca="1">SUMIF(Measure_BB_Table[],Combined_header,Completed_MeasureBB)</f>
        <v>0</v>
      </c>
      <c r="J736" s="149" t="e">
        <f t="shared" ca="1" si="23"/>
        <v>#DIV/0!</v>
      </c>
    </row>
    <row r="737" spans="1:10" x14ac:dyDescent="0.25">
      <c r="A737" s="77" t="str">
        <f t="shared" si="22"/>
        <v>Los Altos HS-21st Century-DSA Fees</v>
      </c>
      <c r="B737" s="78">
        <v>5</v>
      </c>
      <c r="C737" s="79" t="s">
        <v>342</v>
      </c>
      <c r="D737" s="80" t="s">
        <v>4</v>
      </c>
      <c r="E737" s="83" t="s">
        <v>1655</v>
      </c>
      <c r="F737" s="81">
        <v>0</v>
      </c>
      <c r="G737" s="81">
        <v>0</v>
      </c>
      <c r="H737" s="82">
        <f ca="1">SUMIF(Measure_BB_Table[],Combined_header,Total_Exp._MeasureBB)</f>
        <v>0</v>
      </c>
      <c r="I737" s="82">
        <f ca="1">SUMIF(Measure_BB_Table[],Combined_header,Completed_MeasureBB)</f>
        <v>0</v>
      </c>
      <c r="J737" s="149" t="e">
        <f t="shared" ca="1" si="23"/>
        <v>#DIV/0!</v>
      </c>
    </row>
    <row r="738" spans="1:10" x14ac:dyDescent="0.25">
      <c r="A738" s="77" t="str">
        <f t="shared" si="22"/>
        <v>Los Altos HS-21st Century-DSA Inspection</v>
      </c>
      <c r="B738" s="78">
        <v>5</v>
      </c>
      <c r="C738" s="79" t="s">
        <v>342</v>
      </c>
      <c r="D738" s="80" t="s">
        <v>4</v>
      </c>
      <c r="E738" s="83" t="s">
        <v>1564</v>
      </c>
      <c r="F738" s="81">
        <v>147109.41</v>
      </c>
      <c r="G738" s="81" t="s">
        <v>247</v>
      </c>
      <c r="H738" s="82">
        <f ca="1">SUMIF(Measure_BB_Table[],Combined_header,Total_Exp._MeasureBB)</f>
        <v>0</v>
      </c>
      <c r="I738" s="82">
        <f ca="1">SUMIF(Measure_BB_Table[],Combined_header,Completed_MeasureBB)</f>
        <v>0</v>
      </c>
      <c r="J738" s="149" t="e">
        <f t="shared" ca="1" si="23"/>
        <v>#DIV/0!</v>
      </c>
    </row>
    <row r="739" spans="1:10" x14ac:dyDescent="0.25">
      <c r="A739" s="77" t="str">
        <f t="shared" si="22"/>
        <v>Los Altos HS-21st Century-DSA Special Inspection</v>
      </c>
      <c r="B739" s="78">
        <v>5</v>
      </c>
      <c r="C739" s="79" t="s">
        <v>342</v>
      </c>
      <c r="D739" s="80" t="s">
        <v>4</v>
      </c>
      <c r="E739" s="83" t="s">
        <v>1572</v>
      </c>
      <c r="F739" s="81">
        <v>73554.710000000006</v>
      </c>
      <c r="G739" s="81" t="s">
        <v>247</v>
      </c>
      <c r="H739" s="82">
        <f ca="1">SUMIF(Measure_BB_Table[],Combined_header,Total_Exp._MeasureBB)</f>
        <v>0</v>
      </c>
      <c r="I739" s="82">
        <f ca="1">SUMIF(Measure_BB_Table[],Combined_header,Completed_MeasureBB)</f>
        <v>0</v>
      </c>
      <c r="J739" s="149" t="e">
        <f t="shared" ca="1" si="23"/>
        <v>#DIV/0!</v>
      </c>
    </row>
    <row r="740" spans="1:10" x14ac:dyDescent="0.25">
      <c r="A740" s="77" t="str">
        <f t="shared" si="22"/>
        <v>Los Altos HS-21st Century-Environ Consultant</v>
      </c>
      <c r="B740" s="78">
        <v>5</v>
      </c>
      <c r="C740" s="79" t="s">
        <v>342</v>
      </c>
      <c r="D740" s="80" t="s">
        <v>4</v>
      </c>
      <c r="E740" s="77" t="s">
        <v>1566</v>
      </c>
      <c r="F740" s="81">
        <v>43152.09</v>
      </c>
      <c r="G740" s="81" t="s">
        <v>2495</v>
      </c>
      <c r="H740" s="82">
        <f ca="1">SUMIF(Measure_BB_Table[],Combined_header,Total_Exp._MeasureBB)</f>
        <v>4350</v>
      </c>
      <c r="I740" s="82">
        <f ca="1">SUMIF(Measure_BB_Table[],Combined_header,Completed_MeasureBB)</f>
        <v>4350</v>
      </c>
      <c r="J740" s="149">
        <f t="shared" ca="1" si="23"/>
        <v>1</v>
      </c>
    </row>
    <row r="741" spans="1:10" x14ac:dyDescent="0.25">
      <c r="A741" s="77" t="str">
        <f t="shared" si="22"/>
        <v>Los Altos HS-21st Century-FF &amp; E</v>
      </c>
      <c r="B741" s="78">
        <v>5</v>
      </c>
      <c r="C741" s="79" t="s">
        <v>342</v>
      </c>
      <c r="D741" s="80" t="s">
        <v>4</v>
      </c>
      <c r="E741" s="77" t="s">
        <v>1656</v>
      </c>
      <c r="F741" s="81">
        <v>1360000</v>
      </c>
      <c r="G741" s="81" t="s">
        <v>247</v>
      </c>
      <c r="H741" s="82">
        <f ca="1">SUMIF(Measure_BB_Table[],Combined_header,Total_Exp._MeasureBB)</f>
        <v>0</v>
      </c>
      <c r="I741" s="82">
        <f ca="1">SUMIF(Measure_BB_Table[],Combined_header,Completed_MeasureBB)</f>
        <v>0</v>
      </c>
      <c r="J741" s="149" t="e">
        <f t="shared" ca="1" si="23"/>
        <v>#DIV/0!</v>
      </c>
    </row>
    <row r="742" spans="1:10" x14ac:dyDescent="0.25">
      <c r="A742" s="77" t="str">
        <f t="shared" si="22"/>
        <v>Los Altos HS-21st Century-Legal Services</v>
      </c>
      <c r="B742" s="78">
        <v>5</v>
      </c>
      <c r="C742" s="79" t="s">
        <v>342</v>
      </c>
      <c r="D742" s="80" t="s">
        <v>4</v>
      </c>
      <c r="E742" s="77" t="s">
        <v>1797</v>
      </c>
      <c r="F742" s="81">
        <v>0</v>
      </c>
      <c r="G742" s="81">
        <v>0</v>
      </c>
      <c r="H742" s="82">
        <f ca="1">SUMIF(Measure_BB_Table[],Combined_header,Total_Exp._MeasureBB)</f>
        <v>0</v>
      </c>
      <c r="I742" s="82">
        <f ca="1">SUMIF(Measure_BB_Table[],Combined_header,Completed_MeasureBB)</f>
        <v>0</v>
      </c>
      <c r="J742" s="149" t="e">
        <f t="shared" ca="1" si="23"/>
        <v>#DIV/0!</v>
      </c>
    </row>
    <row r="743" spans="1:10" x14ac:dyDescent="0.25">
      <c r="A743" s="77" t="str">
        <f t="shared" si="22"/>
        <v>Los Altos HS-21st Century-Move classroom</v>
      </c>
      <c r="B743" s="78">
        <v>5</v>
      </c>
      <c r="C743" s="79" t="s">
        <v>342</v>
      </c>
      <c r="D743" s="80" t="s">
        <v>4</v>
      </c>
      <c r="E743" s="77" t="s">
        <v>1570</v>
      </c>
      <c r="F743" s="81">
        <v>0</v>
      </c>
      <c r="G743" s="81">
        <v>0</v>
      </c>
      <c r="H743" s="82">
        <f ca="1">SUMIF(Measure_BB_Table[],Combined_header,Total_Exp._MeasureBB)</f>
        <v>0</v>
      </c>
      <c r="I743" s="82">
        <f ca="1">SUMIF(Measure_BB_Table[],Combined_header,Completed_MeasureBB)</f>
        <v>0</v>
      </c>
      <c r="J743" s="149" t="e">
        <f t="shared" ca="1" si="23"/>
        <v>#DIV/0!</v>
      </c>
    </row>
    <row r="744" spans="1:10" x14ac:dyDescent="0.25">
      <c r="A744" s="77" t="str">
        <f t="shared" si="22"/>
        <v>Los Altos HS-21st Century-Move Management</v>
      </c>
      <c r="B744" s="78">
        <v>5</v>
      </c>
      <c r="C744" s="79" t="s">
        <v>342</v>
      </c>
      <c r="D744" s="80" t="s">
        <v>4</v>
      </c>
      <c r="E744" s="77" t="s">
        <v>1574</v>
      </c>
      <c r="F744" s="81">
        <v>39229.18</v>
      </c>
      <c r="G744" s="81" t="s">
        <v>247</v>
      </c>
      <c r="H744" s="82">
        <f ca="1">SUMIF(Measure_BB_Table[],Combined_header,Total_Exp._MeasureBB)</f>
        <v>0</v>
      </c>
      <c r="I744" s="82">
        <f ca="1">SUMIF(Measure_BB_Table[],Combined_header,Completed_MeasureBB)</f>
        <v>0</v>
      </c>
      <c r="J744" s="149" t="e">
        <f t="shared" ca="1" si="23"/>
        <v>#DIV/0!</v>
      </c>
    </row>
    <row r="745" spans="1:10" x14ac:dyDescent="0.25">
      <c r="A745" s="77" t="str">
        <f t="shared" si="22"/>
        <v>Los Altos HS-21st Century-Reprographics</v>
      </c>
      <c r="B745" s="78">
        <v>5</v>
      </c>
      <c r="C745" s="79" t="s">
        <v>342</v>
      </c>
      <c r="D745" s="80" t="s">
        <v>4</v>
      </c>
      <c r="E745" s="77" t="s">
        <v>1568</v>
      </c>
      <c r="F745" s="81">
        <v>5394.01</v>
      </c>
      <c r="G745" s="81" t="s">
        <v>247</v>
      </c>
      <c r="H745" s="82">
        <f ca="1">SUMIF(Measure_BB_Table[],Combined_header,Total_Exp._MeasureBB)</f>
        <v>0</v>
      </c>
      <c r="I745" s="82">
        <f ca="1">SUMIF(Measure_BB_Table[],Combined_header,Completed_MeasureBB)</f>
        <v>0</v>
      </c>
      <c r="J745" s="149" t="e">
        <f t="shared" ca="1" si="23"/>
        <v>#DIV/0!</v>
      </c>
    </row>
    <row r="746" spans="1:10" x14ac:dyDescent="0.25">
      <c r="A746" s="77" t="str">
        <f t="shared" si="22"/>
        <v>Los Altos HS-21st Century-Technology</v>
      </c>
      <c r="B746" s="78">
        <v>5</v>
      </c>
      <c r="C746" s="79" t="s">
        <v>342</v>
      </c>
      <c r="D746" s="80" t="s">
        <v>4</v>
      </c>
      <c r="E746" s="77" t="s">
        <v>1562</v>
      </c>
      <c r="F746" s="81">
        <v>1360000</v>
      </c>
      <c r="G746" s="81" t="s">
        <v>247</v>
      </c>
      <c r="H746" s="82">
        <f ca="1">SUMIF(Measure_BB_Table[],Combined_header,Total_Exp._MeasureBB)</f>
        <v>782574.99</v>
      </c>
      <c r="I746" s="82">
        <f ca="1">SUMIF(Measure_BB_Table[],Combined_header,Completed_MeasureBB)</f>
        <v>782574.99</v>
      </c>
      <c r="J746" s="149">
        <f t="shared" ca="1" si="23"/>
        <v>1</v>
      </c>
    </row>
    <row r="747" spans="1:10" x14ac:dyDescent="0.25">
      <c r="A747" s="77" t="str">
        <f t="shared" si="22"/>
        <v>Los Altos HS-Ceiling replacement-CM/PM Management</v>
      </c>
      <c r="B747" s="78">
        <v>5</v>
      </c>
      <c r="C747" s="79" t="s">
        <v>342</v>
      </c>
      <c r="D747" s="79" t="s">
        <v>441</v>
      </c>
      <c r="E747" s="77" t="s">
        <v>1565</v>
      </c>
      <c r="F747" s="81">
        <v>0</v>
      </c>
      <c r="G747" s="81">
        <v>0</v>
      </c>
      <c r="H747" s="82">
        <f ca="1">SUMIF(Measure_BB_Table[],Combined_header,Total_Exp._MeasureBB)</f>
        <v>0</v>
      </c>
      <c r="I747" s="82">
        <f ca="1">SUMIF(Measure_BB_Table[],Combined_header,Completed_MeasureBB)</f>
        <v>0</v>
      </c>
      <c r="J747" s="149" t="e">
        <f t="shared" ca="1" si="23"/>
        <v>#DIV/0!</v>
      </c>
    </row>
    <row r="748" spans="1:10" x14ac:dyDescent="0.25">
      <c r="A748" s="77" t="str">
        <f t="shared" si="22"/>
        <v>Los Altos HS-Ceiling replacement-Contractor</v>
      </c>
      <c r="B748" s="78">
        <v>5</v>
      </c>
      <c r="C748" s="79" t="s">
        <v>342</v>
      </c>
      <c r="D748" s="79" t="s">
        <v>441</v>
      </c>
      <c r="E748" s="77" t="s">
        <v>318</v>
      </c>
      <c r="F748" s="81">
        <v>0</v>
      </c>
      <c r="G748" s="81">
        <v>0</v>
      </c>
      <c r="H748" s="82">
        <f ca="1">SUMIF(Measure_BB_Table[],Combined_header,Total_Exp._MeasureBB)</f>
        <v>0</v>
      </c>
      <c r="I748" s="82">
        <f ca="1">SUMIF(Measure_BB_Table[],Combined_header,Completed_MeasureBB)</f>
        <v>0</v>
      </c>
      <c r="J748" s="149" t="e">
        <f t="shared" ca="1" si="23"/>
        <v>#DIV/0!</v>
      </c>
    </row>
    <row r="749" spans="1:10" x14ac:dyDescent="0.25">
      <c r="A749" s="77" t="str">
        <f t="shared" si="22"/>
        <v>Los Altos HS-Drinking fountain replacement-Advertisement</v>
      </c>
      <c r="B749" s="78">
        <v>5</v>
      </c>
      <c r="C749" s="79" t="s">
        <v>342</v>
      </c>
      <c r="D749" s="80" t="s">
        <v>1043</v>
      </c>
      <c r="E749" s="77" t="s">
        <v>1569</v>
      </c>
      <c r="F749" s="81">
        <v>0</v>
      </c>
      <c r="G749" s="81">
        <v>0</v>
      </c>
      <c r="H749" s="82">
        <f ca="1">SUMIF(Measure_BB_Table[],Combined_header,Total_Exp._MeasureBB)</f>
        <v>0</v>
      </c>
      <c r="I749" s="82">
        <f ca="1">SUMIF(Measure_BB_Table[],Combined_header,Completed_MeasureBB)</f>
        <v>0</v>
      </c>
      <c r="J749" s="149" t="e">
        <f t="shared" ca="1" si="23"/>
        <v>#DIV/0!</v>
      </c>
    </row>
    <row r="750" spans="1:10" x14ac:dyDescent="0.25">
      <c r="A750" s="77" t="str">
        <f t="shared" si="22"/>
        <v>Los Altos HS-Drinking fountain replacement-Contractor</v>
      </c>
      <c r="B750" s="78">
        <v>5</v>
      </c>
      <c r="C750" s="79" t="s">
        <v>342</v>
      </c>
      <c r="D750" s="80" t="s">
        <v>1043</v>
      </c>
      <c r="E750" s="77" t="s">
        <v>318</v>
      </c>
      <c r="F750" s="81">
        <v>60000</v>
      </c>
      <c r="G750" s="81">
        <v>0</v>
      </c>
      <c r="H750" s="82">
        <f ca="1">SUMIF(Measure_BB_Table[],Combined_header,Total_Exp._MeasureBB)</f>
        <v>6600</v>
      </c>
      <c r="I750" s="82">
        <f ca="1">SUMIF(Measure_BB_Table[],Combined_header,Completed_MeasureBB)</f>
        <v>6600</v>
      </c>
      <c r="J750" s="149">
        <f t="shared" ca="1" si="23"/>
        <v>1</v>
      </c>
    </row>
    <row r="751" spans="1:10" x14ac:dyDescent="0.25">
      <c r="A751" s="77" t="str">
        <f t="shared" si="22"/>
        <v>Los Altos HS-Drinking fountain replacement-Design</v>
      </c>
      <c r="B751" s="78">
        <v>5</v>
      </c>
      <c r="C751" s="79" t="s">
        <v>342</v>
      </c>
      <c r="D751" s="80" t="s">
        <v>1043</v>
      </c>
      <c r="E751" s="77" t="s">
        <v>1571</v>
      </c>
      <c r="F751" s="81">
        <v>0</v>
      </c>
      <c r="G751" s="81">
        <v>0</v>
      </c>
      <c r="H751" s="82">
        <f ca="1">SUMIF(Measure_BB_Table[],Combined_header,Total_Exp._MeasureBB)</f>
        <v>0</v>
      </c>
      <c r="I751" s="82">
        <f ca="1">SUMIF(Measure_BB_Table[],Combined_header,Completed_MeasureBB)</f>
        <v>0</v>
      </c>
      <c r="J751" s="149" t="e">
        <f t="shared" ca="1" si="23"/>
        <v>#DIV/0!</v>
      </c>
    </row>
    <row r="752" spans="1:10" x14ac:dyDescent="0.25">
      <c r="A752" s="77" t="str">
        <f t="shared" si="22"/>
        <v>Los Altos HS-Drinking fountain replacement-DSA Fees</v>
      </c>
      <c r="B752" s="78">
        <v>5</v>
      </c>
      <c r="C752" s="79" t="s">
        <v>342</v>
      </c>
      <c r="D752" s="80" t="s">
        <v>1043</v>
      </c>
      <c r="E752" s="77" t="s">
        <v>1655</v>
      </c>
      <c r="F752" s="81">
        <v>0</v>
      </c>
      <c r="G752" s="81">
        <v>0</v>
      </c>
      <c r="H752" s="82">
        <f ca="1">SUMIF(Measure_BB_Table[],Combined_header,Total_Exp._MeasureBB)</f>
        <v>0</v>
      </c>
      <c r="I752" s="82">
        <f ca="1">SUMIF(Measure_BB_Table[],Combined_header,Completed_MeasureBB)</f>
        <v>0</v>
      </c>
      <c r="J752" s="149" t="e">
        <f t="shared" ca="1" si="23"/>
        <v>#DIV/0!</v>
      </c>
    </row>
    <row r="753" spans="1:10" x14ac:dyDescent="0.25">
      <c r="A753" s="77" t="str">
        <f t="shared" si="22"/>
        <v>Los Altos HS-Drinking fountain replacement-DSA Inspection</v>
      </c>
      <c r="B753" s="78">
        <v>5</v>
      </c>
      <c r="C753" s="79" t="s">
        <v>342</v>
      </c>
      <c r="D753" s="80" t="s">
        <v>1043</v>
      </c>
      <c r="E753" s="77" t="s">
        <v>1564</v>
      </c>
      <c r="F753" s="81">
        <v>0</v>
      </c>
      <c r="G753" s="81">
        <v>0</v>
      </c>
      <c r="H753" s="82">
        <f ca="1">SUMIF(Measure_BB_Table[],Combined_header,Total_Exp._MeasureBB)</f>
        <v>0</v>
      </c>
      <c r="I753" s="82">
        <f ca="1">SUMIF(Measure_BB_Table[],Combined_header,Completed_MeasureBB)</f>
        <v>0</v>
      </c>
      <c r="J753" s="149" t="e">
        <f t="shared" ca="1" si="23"/>
        <v>#DIV/0!</v>
      </c>
    </row>
    <row r="754" spans="1:10" x14ac:dyDescent="0.25">
      <c r="A754" s="77" t="str">
        <f t="shared" si="22"/>
        <v>Los Altos HS-Drinking fountain replacement-DSA Special Inspection</v>
      </c>
      <c r="B754" s="78">
        <v>5</v>
      </c>
      <c r="C754" s="79" t="s">
        <v>342</v>
      </c>
      <c r="D754" s="80" t="s">
        <v>1043</v>
      </c>
      <c r="E754" s="83" t="s">
        <v>1572</v>
      </c>
      <c r="F754" s="81">
        <v>0</v>
      </c>
      <c r="G754" s="81">
        <v>0</v>
      </c>
      <c r="H754" s="82">
        <f ca="1">SUMIF(Measure_BB_Table[],Combined_header,Total_Exp._MeasureBB)</f>
        <v>0</v>
      </c>
      <c r="I754" s="82">
        <f ca="1">SUMIF(Measure_BB_Table[],Combined_header,Completed_MeasureBB)</f>
        <v>0</v>
      </c>
      <c r="J754" s="149" t="e">
        <f t="shared" ca="1" si="23"/>
        <v>#DIV/0!</v>
      </c>
    </row>
    <row r="755" spans="1:10" x14ac:dyDescent="0.25">
      <c r="A755" s="77" t="str">
        <f t="shared" si="22"/>
        <v>Los Altos HS-Drinking fountain replacement-Environ Consultant</v>
      </c>
      <c r="B755" s="78">
        <v>5</v>
      </c>
      <c r="C755" s="79" t="s">
        <v>342</v>
      </c>
      <c r="D755" s="80" t="s">
        <v>1043</v>
      </c>
      <c r="E755" s="77" t="s">
        <v>1566</v>
      </c>
      <c r="F755" s="81">
        <v>0</v>
      </c>
      <c r="G755" s="81">
        <v>0</v>
      </c>
      <c r="H755" s="82">
        <f ca="1">SUMIF(Measure_BB_Table[],Combined_header,Total_Exp._MeasureBB)</f>
        <v>0</v>
      </c>
      <c r="I755" s="82">
        <f ca="1">SUMIF(Measure_BB_Table[],Combined_header,Completed_MeasureBB)</f>
        <v>0</v>
      </c>
      <c r="J755" s="149" t="e">
        <f t="shared" ca="1" si="23"/>
        <v>#DIV/0!</v>
      </c>
    </row>
    <row r="756" spans="1:10" x14ac:dyDescent="0.25">
      <c r="A756" s="77" t="str">
        <f t="shared" si="22"/>
        <v>Los Altos HS-Drinking fountain replacement-Reprographics</v>
      </c>
      <c r="B756" s="78">
        <v>5</v>
      </c>
      <c r="C756" s="79" t="s">
        <v>342</v>
      </c>
      <c r="D756" s="80" t="s">
        <v>1043</v>
      </c>
      <c r="E756" s="77" t="s">
        <v>1568</v>
      </c>
      <c r="F756" s="81">
        <v>0</v>
      </c>
      <c r="G756" s="81">
        <v>0</v>
      </c>
      <c r="H756" s="82">
        <f ca="1">SUMIF(Measure_BB_Table[],Combined_header,Total_Exp._MeasureBB)</f>
        <v>0</v>
      </c>
      <c r="I756" s="82">
        <f ca="1">SUMIF(Measure_BB_Table[],Combined_header,Completed_MeasureBB)</f>
        <v>0</v>
      </c>
      <c r="J756" s="149" t="e">
        <f t="shared" ca="1" si="23"/>
        <v>#DIV/0!</v>
      </c>
    </row>
    <row r="757" spans="1:10" x14ac:dyDescent="0.25">
      <c r="A757" s="77" t="str">
        <f t="shared" si="22"/>
        <v>Los Altos HS-Fire Alarm-Advertisement</v>
      </c>
      <c r="B757" s="78">
        <v>5</v>
      </c>
      <c r="C757" s="79" t="s">
        <v>342</v>
      </c>
      <c r="D757" s="80" t="s">
        <v>316</v>
      </c>
      <c r="E757" s="77" t="s">
        <v>1569</v>
      </c>
      <c r="F757" s="81">
        <v>0</v>
      </c>
      <c r="G757" s="81">
        <v>0</v>
      </c>
      <c r="H757" s="82">
        <f ca="1">SUMIF(Measure_BB_Table[],Combined_header,Total_Exp._MeasureBB)</f>
        <v>0</v>
      </c>
      <c r="I757" s="82">
        <f ca="1">SUMIF(Measure_BB_Table[],Combined_header,Completed_MeasureBB)</f>
        <v>0</v>
      </c>
      <c r="J757" s="149" t="e">
        <f t="shared" ca="1" si="23"/>
        <v>#DIV/0!</v>
      </c>
    </row>
    <row r="758" spans="1:10" x14ac:dyDescent="0.25">
      <c r="A758" s="77" t="str">
        <f t="shared" si="22"/>
        <v>Los Altos HS-Fire Alarm-Contractor</v>
      </c>
      <c r="B758" s="78">
        <v>5</v>
      </c>
      <c r="C758" s="79" t="s">
        <v>342</v>
      </c>
      <c r="D758" s="80" t="s">
        <v>316</v>
      </c>
      <c r="E758" s="77" t="s">
        <v>318</v>
      </c>
      <c r="F758" s="81">
        <v>1224000</v>
      </c>
      <c r="G758" s="81">
        <v>1144366.69</v>
      </c>
      <c r="H758" s="82">
        <f ca="1">SUMIF(Measure_BB_Table[],Combined_header,Total_Exp._MeasureBB)</f>
        <v>0</v>
      </c>
      <c r="I758" s="82">
        <f ca="1">SUMIF(Measure_BB_Table[],Combined_header,Completed_MeasureBB)</f>
        <v>0</v>
      </c>
      <c r="J758" s="149" t="e">
        <f t="shared" ca="1" si="23"/>
        <v>#DIV/0!</v>
      </c>
    </row>
    <row r="759" spans="1:10" x14ac:dyDescent="0.25">
      <c r="A759" s="77" t="str">
        <f t="shared" si="22"/>
        <v>Los Altos HS-Fire Alarm-Design</v>
      </c>
      <c r="B759" s="78">
        <v>5</v>
      </c>
      <c r="C759" s="79" t="s">
        <v>342</v>
      </c>
      <c r="D759" s="80" t="s">
        <v>316</v>
      </c>
      <c r="E759" s="77" t="s">
        <v>1571</v>
      </c>
      <c r="F759" s="81">
        <v>0</v>
      </c>
      <c r="G759" s="81">
        <v>0</v>
      </c>
      <c r="H759" s="82">
        <f ca="1">SUMIF(Measure_BB_Table[],Combined_header,Total_Exp._MeasureBB)</f>
        <v>13950</v>
      </c>
      <c r="I759" s="82">
        <f ca="1">SUMIF(Measure_BB_Table[],Combined_header,Completed_MeasureBB)</f>
        <v>0</v>
      </c>
      <c r="J759" s="149">
        <f t="shared" ca="1" si="23"/>
        <v>0</v>
      </c>
    </row>
    <row r="760" spans="1:10" x14ac:dyDescent="0.25">
      <c r="A760" s="77" t="str">
        <f t="shared" si="22"/>
        <v>Los Altos HS-Fire Alarm-DSA Fees</v>
      </c>
      <c r="B760" s="78">
        <v>5</v>
      </c>
      <c r="C760" s="79" t="s">
        <v>342</v>
      </c>
      <c r="D760" s="80" t="s">
        <v>316</v>
      </c>
      <c r="E760" s="77" t="s">
        <v>1655</v>
      </c>
      <c r="F760" s="81">
        <v>0</v>
      </c>
      <c r="G760" s="81">
        <v>0</v>
      </c>
      <c r="H760" s="82">
        <f ca="1">SUMIF(Measure_BB_Table[],Combined_header,Total_Exp._MeasureBB)</f>
        <v>5500</v>
      </c>
      <c r="I760" s="82">
        <f ca="1">SUMIF(Measure_BB_Table[],Combined_header,Completed_MeasureBB)</f>
        <v>5500</v>
      </c>
      <c r="J760" s="149">
        <f t="shared" ca="1" si="23"/>
        <v>1</v>
      </c>
    </row>
    <row r="761" spans="1:10" x14ac:dyDescent="0.25">
      <c r="A761" s="77" t="str">
        <f t="shared" si="22"/>
        <v>Los Altos HS-Fire Alarm-DSA Inspection</v>
      </c>
      <c r="B761" s="78">
        <v>5</v>
      </c>
      <c r="C761" s="79" t="s">
        <v>342</v>
      </c>
      <c r="D761" s="80" t="s">
        <v>316</v>
      </c>
      <c r="E761" s="77" t="s">
        <v>1564</v>
      </c>
      <c r="F761" s="81">
        <v>0</v>
      </c>
      <c r="G761" s="81">
        <v>0</v>
      </c>
      <c r="H761" s="82">
        <f ca="1">SUMIF(Measure_BB_Table[],Combined_header,Total_Exp._MeasureBB)</f>
        <v>0</v>
      </c>
      <c r="I761" s="82">
        <f ca="1">SUMIF(Measure_BB_Table[],Combined_header,Completed_MeasureBB)</f>
        <v>0</v>
      </c>
      <c r="J761" s="149" t="e">
        <f t="shared" ca="1" si="23"/>
        <v>#DIV/0!</v>
      </c>
    </row>
    <row r="762" spans="1:10" x14ac:dyDescent="0.25">
      <c r="A762" s="77" t="str">
        <f t="shared" si="22"/>
        <v>Los Altos HS-Fire Alarm-Environ Consultant</v>
      </c>
      <c r="B762" s="78">
        <v>5</v>
      </c>
      <c r="C762" s="79" t="s">
        <v>342</v>
      </c>
      <c r="D762" s="80" t="s">
        <v>316</v>
      </c>
      <c r="E762" s="84" t="s">
        <v>1566</v>
      </c>
      <c r="F762" s="81">
        <v>0</v>
      </c>
      <c r="G762" s="81">
        <v>0</v>
      </c>
      <c r="H762" s="82">
        <f ca="1">SUMIF(Measure_BB_Table[],Combined_header,Total_Exp._MeasureBB)</f>
        <v>0</v>
      </c>
      <c r="I762" s="82">
        <f ca="1">SUMIF(Measure_BB_Table[],Combined_header,Completed_MeasureBB)</f>
        <v>0</v>
      </c>
      <c r="J762" s="149" t="e">
        <f t="shared" ca="1" si="23"/>
        <v>#DIV/0!</v>
      </c>
    </row>
    <row r="763" spans="1:10" x14ac:dyDescent="0.25">
      <c r="A763" s="77" t="str">
        <f t="shared" si="22"/>
        <v>Los Altos HS-Fire Alarm-Reprographics</v>
      </c>
      <c r="B763" s="78">
        <v>5</v>
      </c>
      <c r="C763" s="79" t="s">
        <v>342</v>
      </c>
      <c r="D763" s="80" t="s">
        <v>316</v>
      </c>
      <c r="E763" s="77" t="s">
        <v>1568</v>
      </c>
      <c r="F763" s="81">
        <v>0</v>
      </c>
      <c r="G763" s="81">
        <v>0</v>
      </c>
      <c r="H763" s="82">
        <f ca="1">SUMIF(Measure_BB_Table[],Combined_header,Total_Exp._MeasureBB)</f>
        <v>0</v>
      </c>
      <c r="I763" s="82">
        <f ca="1">SUMIF(Measure_BB_Table[],Combined_header,Completed_MeasureBB)</f>
        <v>0</v>
      </c>
      <c r="J763" s="149" t="e">
        <f t="shared" ca="1" si="23"/>
        <v>#DIV/0!</v>
      </c>
    </row>
    <row r="764" spans="1:10" x14ac:dyDescent="0.25">
      <c r="A764" s="77" t="str">
        <f t="shared" si="22"/>
        <v>Los Altos HS-Interim Housing-Advertisement</v>
      </c>
      <c r="B764" s="78">
        <v>5</v>
      </c>
      <c r="C764" s="79" t="s">
        <v>342</v>
      </c>
      <c r="D764" s="85" t="s">
        <v>238</v>
      </c>
      <c r="E764" s="77" t="s">
        <v>1569</v>
      </c>
      <c r="F764" s="81">
        <v>412.5</v>
      </c>
      <c r="G764" s="81" t="s">
        <v>247</v>
      </c>
      <c r="H764" s="82">
        <f ca="1">SUMIF(Measure_BB_Table[],Combined_header,Total_Exp._MeasureBB)</f>
        <v>0</v>
      </c>
      <c r="I764" s="82">
        <f ca="1">SUMIF(Measure_BB_Table[],Combined_header,Completed_MeasureBB)</f>
        <v>0</v>
      </c>
      <c r="J764" s="149" t="e">
        <f t="shared" ca="1" si="23"/>
        <v>#DIV/0!</v>
      </c>
    </row>
    <row r="765" spans="1:10" x14ac:dyDescent="0.25">
      <c r="A765" s="77" t="str">
        <f t="shared" si="22"/>
        <v>Los Altos HS-Interim Housing-Alarm</v>
      </c>
      <c r="B765" s="78">
        <v>5</v>
      </c>
      <c r="C765" s="79" t="s">
        <v>342</v>
      </c>
      <c r="D765" s="85" t="s">
        <v>238</v>
      </c>
      <c r="E765" s="83" t="s">
        <v>1575</v>
      </c>
      <c r="F765" s="81">
        <v>0</v>
      </c>
      <c r="G765" s="81">
        <v>0</v>
      </c>
      <c r="H765" s="82">
        <f ca="1">SUMIF(Measure_BB_Table[],Combined_header,Total_Exp._MeasureBB)</f>
        <v>0</v>
      </c>
      <c r="I765" s="82">
        <f ca="1">SUMIF(Measure_BB_Table[],Combined_header,Completed_MeasureBB)</f>
        <v>0</v>
      </c>
      <c r="J765" s="149" t="e">
        <f t="shared" ca="1" si="23"/>
        <v>#DIV/0!</v>
      </c>
    </row>
    <row r="766" spans="1:10" x14ac:dyDescent="0.25">
      <c r="A766" s="77" t="str">
        <f t="shared" si="22"/>
        <v>Los Altos HS-Interim Housing-CM/PM Management</v>
      </c>
      <c r="B766" s="78">
        <v>5</v>
      </c>
      <c r="C766" s="79" t="s">
        <v>342</v>
      </c>
      <c r="D766" s="85" t="s">
        <v>238</v>
      </c>
      <c r="E766" s="77" t="s">
        <v>1565</v>
      </c>
      <c r="F766" s="81">
        <v>55275</v>
      </c>
      <c r="G766" s="81" t="s">
        <v>247</v>
      </c>
      <c r="H766" s="82">
        <f ca="1">SUMIF(Measure_BB_Table[],Combined_header,Total_Exp._MeasureBB)</f>
        <v>0</v>
      </c>
      <c r="I766" s="82">
        <f ca="1">SUMIF(Measure_BB_Table[],Combined_header,Completed_MeasureBB)</f>
        <v>0</v>
      </c>
      <c r="J766" s="149" t="e">
        <f t="shared" ca="1" si="23"/>
        <v>#DIV/0!</v>
      </c>
    </row>
    <row r="767" spans="1:10" x14ac:dyDescent="0.25">
      <c r="A767" s="77" t="str">
        <f t="shared" si="22"/>
        <v>Los Altos HS-Interim Housing-Construction Contingency</v>
      </c>
      <c r="B767" s="78">
        <v>5</v>
      </c>
      <c r="C767" s="79" t="s">
        <v>342</v>
      </c>
      <c r="D767" s="85" t="s">
        <v>238</v>
      </c>
      <c r="E767" s="83" t="s">
        <v>1796</v>
      </c>
      <c r="F767" s="81">
        <v>82500</v>
      </c>
      <c r="G767" s="81" t="s">
        <v>247</v>
      </c>
      <c r="H767" s="82">
        <f ca="1">SUMIF(Measure_BB_Table[],Combined_header,Total_Exp._MeasureBB)</f>
        <v>0</v>
      </c>
      <c r="I767" s="82">
        <f ca="1">SUMIF(Measure_BB_Table[],Combined_header,Completed_MeasureBB)</f>
        <v>0</v>
      </c>
      <c r="J767" s="149" t="e">
        <f t="shared" ca="1" si="23"/>
        <v>#DIV/0!</v>
      </c>
    </row>
    <row r="768" spans="1:10" x14ac:dyDescent="0.25">
      <c r="A768" s="77" t="str">
        <f t="shared" si="22"/>
        <v>Los Altos HS-Interim Housing-Contractor</v>
      </c>
      <c r="B768" s="78">
        <v>5</v>
      </c>
      <c r="C768" s="79" t="s">
        <v>342</v>
      </c>
      <c r="D768" s="85" t="s">
        <v>238</v>
      </c>
      <c r="E768" s="83" t="s">
        <v>318</v>
      </c>
      <c r="F768" s="81">
        <v>825000</v>
      </c>
      <c r="G768" s="81" t="s">
        <v>247</v>
      </c>
      <c r="H768" s="82">
        <f ca="1">SUMIF(Measure_BB_Table[],Combined_header,Total_Exp._MeasureBB)</f>
        <v>0</v>
      </c>
      <c r="I768" s="82">
        <f ca="1">SUMIF(Measure_BB_Table[],Combined_header,Completed_MeasureBB)</f>
        <v>0</v>
      </c>
      <c r="J768" s="149" t="e">
        <f t="shared" ca="1" si="23"/>
        <v>#DIV/0!</v>
      </c>
    </row>
    <row r="769" spans="1:10" x14ac:dyDescent="0.25">
      <c r="A769" s="77" t="str">
        <f t="shared" si="22"/>
        <v>Los Altos HS-Interim Housing-Design</v>
      </c>
      <c r="B769" s="78">
        <v>5</v>
      </c>
      <c r="C769" s="79" t="s">
        <v>342</v>
      </c>
      <c r="D769" s="85" t="s">
        <v>238</v>
      </c>
      <c r="E769" s="79" t="s">
        <v>1571</v>
      </c>
      <c r="F769" s="81">
        <v>82500</v>
      </c>
      <c r="G769" s="81" t="s">
        <v>247</v>
      </c>
      <c r="H769" s="82">
        <f ca="1">SUMIF(Measure_BB_Table[],Combined_header,Total_Exp._MeasureBB)</f>
        <v>0</v>
      </c>
      <c r="I769" s="82">
        <f ca="1">SUMIF(Measure_BB_Table[],Combined_header,Completed_MeasureBB)</f>
        <v>0</v>
      </c>
      <c r="J769" s="149" t="e">
        <f t="shared" ca="1" si="23"/>
        <v>#DIV/0!</v>
      </c>
    </row>
    <row r="770" spans="1:10" x14ac:dyDescent="0.25">
      <c r="A770" s="77" t="str">
        <f t="shared" ref="A770:A833" si="24">CONCATENATE(C770,"-",D770,"-",E770)</f>
        <v>Los Altos HS-Interim Housing-DSA Fees</v>
      </c>
      <c r="B770" s="78">
        <v>5</v>
      </c>
      <c r="C770" s="79" t="s">
        <v>342</v>
      </c>
      <c r="D770" s="85" t="s">
        <v>238</v>
      </c>
      <c r="E770" s="83" t="s">
        <v>1655</v>
      </c>
      <c r="F770" s="81">
        <v>14437</v>
      </c>
      <c r="G770" s="81" t="s">
        <v>247</v>
      </c>
      <c r="H770" s="82">
        <f ca="1">SUMIF(Measure_BB_Table[],Combined_header,Total_Exp._MeasureBB)</f>
        <v>0</v>
      </c>
      <c r="I770" s="82">
        <f ca="1">SUMIF(Measure_BB_Table[],Combined_header,Completed_MeasureBB)</f>
        <v>0</v>
      </c>
      <c r="J770" s="149" t="e">
        <f t="shared" ref="J770:J833" ca="1" si="25">Completed_Comparison/Total_Exp._Comparison</f>
        <v>#DIV/0!</v>
      </c>
    </row>
    <row r="771" spans="1:10" x14ac:dyDescent="0.25">
      <c r="A771" s="77" t="str">
        <f t="shared" si="24"/>
        <v>Los Altos HS-Interim Housing-DSA Inspection</v>
      </c>
      <c r="B771" s="78">
        <v>5</v>
      </c>
      <c r="C771" s="79" t="s">
        <v>342</v>
      </c>
      <c r="D771" s="85" t="s">
        <v>238</v>
      </c>
      <c r="E771" s="83" t="s">
        <v>1564</v>
      </c>
      <c r="F771" s="81">
        <v>15750</v>
      </c>
      <c r="G771" s="81" t="s">
        <v>247</v>
      </c>
      <c r="H771" s="82">
        <f ca="1">SUMIF(Measure_BB_Table[],Combined_header,Total_Exp._MeasureBB)</f>
        <v>0</v>
      </c>
      <c r="I771" s="82">
        <f ca="1">SUMIF(Measure_BB_Table[],Combined_header,Completed_MeasureBB)</f>
        <v>0</v>
      </c>
      <c r="J771" s="149" t="e">
        <f t="shared" ca="1" si="25"/>
        <v>#DIV/0!</v>
      </c>
    </row>
    <row r="772" spans="1:10" x14ac:dyDescent="0.25">
      <c r="A772" s="77" t="str">
        <f t="shared" si="24"/>
        <v>Los Altos HS-Interim Housing-DSA Special Inspection</v>
      </c>
      <c r="B772" s="78">
        <v>5</v>
      </c>
      <c r="C772" s="79" t="s">
        <v>342</v>
      </c>
      <c r="D772" s="85" t="s">
        <v>238</v>
      </c>
      <c r="E772" s="85" t="s">
        <v>1572</v>
      </c>
      <c r="F772" s="81">
        <v>15750</v>
      </c>
      <c r="G772" s="81" t="s">
        <v>247</v>
      </c>
      <c r="H772" s="82">
        <f ca="1">SUMIF(Measure_BB_Table[],Combined_header,Total_Exp._MeasureBB)</f>
        <v>0</v>
      </c>
      <c r="I772" s="82">
        <f ca="1">SUMIF(Measure_BB_Table[],Combined_header,Completed_MeasureBB)</f>
        <v>0</v>
      </c>
      <c r="J772" s="149" t="e">
        <f t="shared" ca="1" si="25"/>
        <v>#DIV/0!</v>
      </c>
    </row>
    <row r="773" spans="1:10" x14ac:dyDescent="0.25">
      <c r="A773" s="77" t="str">
        <f t="shared" si="24"/>
        <v>Los Altos HS-Interim Housing-Environ Consultant</v>
      </c>
      <c r="B773" s="78">
        <v>5</v>
      </c>
      <c r="C773" s="79" t="s">
        <v>342</v>
      </c>
      <c r="D773" s="85" t="s">
        <v>238</v>
      </c>
      <c r="E773" s="77" t="s">
        <v>1566</v>
      </c>
      <c r="F773" s="81">
        <v>0</v>
      </c>
      <c r="G773" s="81">
        <v>0</v>
      </c>
      <c r="H773" s="82">
        <f ca="1">SUMIF(Measure_BB_Table[],Combined_header,Total_Exp._MeasureBB)</f>
        <v>0</v>
      </c>
      <c r="I773" s="82">
        <f ca="1">SUMIF(Measure_BB_Table[],Combined_header,Completed_MeasureBB)</f>
        <v>0</v>
      </c>
      <c r="J773" s="149" t="e">
        <f t="shared" ca="1" si="25"/>
        <v>#DIV/0!</v>
      </c>
    </row>
    <row r="774" spans="1:10" x14ac:dyDescent="0.25">
      <c r="A774" s="77" t="str">
        <f t="shared" si="24"/>
        <v>Los Altos HS-Interim Housing-FF &amp; E</v>
      </c>
      <c r="B774" s="78">
        <v>5</v>
      </c>
      <c r="C774" s="79" t="s">
        <v>342</v>
      </c>
      <c r="D774" s="85" t="s">
        <v>238</v>
      </c>
      <c r="E774" s="77" t="s">
        <v>1656</v>
      </c>
      <c r="F774" s="81">
        <v>0</v>
      </c>
      <c r="G774" s="81">
        <v>0</v>
      </c>
      <c r="H774" s="82">
        <f ca="1">SUMIF(Measure_BB_Table[],Combined_header,Total_Exp._MeasureBB)</f>
        <v>0</v>
      </c>
      <c r="I774" s="82">
        <f ca="1">SUMIF(Measure_BB_Table[],Combined_header,Completed_MeasureBB)</f>
        <v>0</v>
      </c>
      <c r="J774" s="149" t="e">
        <f t="shared" ca="1" si="25"/>
        <v>#DIV/0!</v>
      </c>
    </row>
    <row r="775" spans="1:10" x14ac:dyDescent="0.25">
      <c r="A775" s="77" t="str">
        <f t="shared" si="24"/>
        <v>Los Altos HS-Interim Housing-Legal Services</v>
      </c>
      <c r="B775" s="78">
        <v>5</v>
      </c>
      <c r="C775" s="79" t="s">
        <v>342</v>
      </c>
      <c r="D775" s="85" t="s">
        <v>238</v>
      </c>
      <c r="E775" s="77" t="s">
        <v>1797</v>
      </c>
      <c r="F775" s="81">
        <v>0</v>
      </c>
      <c r="G775" s="81">
        <v>0</v>
      </c>
      <c r="H775" s="82">
        <f ca="1">SUMIF(Measure_BB_Table[],Combined_header,Total_Exp._MeasureBB)</f>
        <v>0</v>
      </c>
      <c r="I775" s="82">
        <f ca="1">SUMIF(Measure_BB_Table[],Combined_header,Completed_MeasureBB)</f>
        <v>0</v>
      </c>
      <c r="J775" s="149" t="e">
        <f t="shared" ca="1" si="25"/>
        <v>#DIV/0!</v>
      </c>
    </row>
    <row r="776" spans="1:10" x14ac:dyDescent="0.25">
      <c r="A776" s="77" t="str">
        <f t="shared" si="24"/>
        <v>Los Altos HS-Interim Housing-Modular Buildings</v>
      </c>
      <c r="B776" s="78">
        <v>5</v>
      </c>
      <c r="C776" s="79" t="s">
        <v>342</v>
      </c>
      <c r="D776" s="85" t="s">
        <v>238</v>
      </c>
      <c r="E776" s="85" t="s">
        <v>1573</v>
      </c>
      <c r="F776" s="81">
        <v>225000</v>
      </c>
      <c r="G776" s="81" t="s">
        <v>247</v>
      </c>
      <c r="H776" s="82">
        <f ca="1">SUMIF(Measure_BB_Table[],Combined_header,Total_Exp._MeasureBB)</f>
        <v>0</v>
      </c>
      <c r="I776" s="82">
        <f ca="1">SUMIF(Measure_BB_Table[],Combined_header,Completed_MeasureBB)</f>
        <v>0</v>
      </c>
      <c r="J776" s="149" t="e">
        <f t="shared" ca="1" si="25"/>
        <v>#DIV/0!</v>
      </c>
    </row>
    <row r="777" spans="1:10" x14ac:dyDescent="0.25">
      <c r="A777" s="77" t="str">
        <f t="shared" si="24"/>
        <v>Los Altos HS-Interim Housing-Move Management</v>
      </c>
      <c r="B777" s="78">
        <v>5</v>
      </c>
      <c r="C777" s="79" t="s">
        <v>342</v>
      </c>
      <c r="D777" s="85" t="s">
        <v>238</v>
      </c>
      <c r="E777" s="77" t="s">
        <v>1574</v>
      </c>
      <c r="F777" s="81">
        <v>0</v>
      </c>
      <c r="G777" s="81">
        <v>0</v>
      </c>
      <c r="H777" s="82">
        <f ca="1">SUMIF(Measure_BB_Table[],Combined_header,Total_Exp._MeasureBB)</f>
        <v>0</v>
      </c>
      <c r="I777" s="82">
        <f ca="1">SUMIF(Measure_BB_Table[],Combined_header,Completed_MeasureBB)</f>
        <v>0</v>
      </c>
      <c r="J777" s="149" t="e">
        <f t="shared" ca="1" si="25"/>
        <v>#DIV/0!</v>
      </c>
    </row>
    <row r="778" spans="1:10" x14ac:dyDescent="0.25">
      <c r="A778" s="77" t="str">
        <f t="shared" si="24"/>
        <v>Los Altos HS-Interim Housing-Reprographics</v>
      </c>
      <c r="B778" s="78">
        <v>5</v>
      </c>
      <c r="C778" s="79" t="s">
        <v>342</v>
      </c>
      <c r="D778" s="85" t="s">
        <v>238</v>
      </c>
      <c r="E778" s="77" t="s">
        <v>1568</v>
      </c>
      <c r="F778" s="81">
        <v>412.5</v>
      </c>
      <c r="G778" s="81" t="s">
        <v>247</v>
      </c>
      <c r="H778" s="82">
        <f ca="1">SUMIF(Measure_BB_Table[],Combined_header,Total_Exp._MeasureBB)</f>
        <v>0</v>
      </c>
      <c r="I778" s="82">
        <f ca="1">SUMIF(Measure_BB_Table[],Combined_header,Completed_MeasureBB)</f>
        <v>0</v>
      </c>
      <c r="J778" s="149" t="e">
        <f t="shared" ca="1" si="25"/>
        <v>#DIV/0!</v>
      </c>
    </row>
    <row r="779" spans="1:10" x14ac:dyDescent="0.25">
      <c r="A779" s="77" t="str">
        <f t="shared" si="24"/>
        <v>Los Altos HS-Interim Housing-Technology</v>
      </c>
      <c r="B779" s="78">
        <v>5</v>
      </c>
      <c r="C779" s="79" t="s">
        <v>342</v>
      </c>
      <c r="D779" s="85" t="s">
        <v>238</v>
      </c>
      <c r="E779" s="77" t="s">
        <v>1562</v>
      </c>
      <c r="F779" s="81">
        <v>0</v>
      </c>
      <c r="G779" s="81">
        <v>0</v>
      </c>
      <c r="H779" s="82">
        <f ca="1">SUMIF(Measure_BB_Table[],Combined_header,Total_Exp._MeasureBB)</f>
        <v>0</v>
      </c>
      <c r="I779" s="82">
        <f ca="1">SUMIF(Measure_BB_Table[],Combined_header,Completed_MeasureBB)</f>
        <v>0</v>
      </c>
      <c r="J779" s="149" t="e">
        <f t="shared" ca="1" si="25"/>
        <v>#DIV/0!</v>
      </c>
    </row>
    <row r="780" spans="1:10" x14ac:dyDescent="0.25">
      <c r="A780" s="77" t="str">
        <f t="shared" si="24"/>
        <v>Los Molinos-21st Century-Advertisement</v>
      </c>
      <c r="B780" s="78">
        <v>4</v>
      </c>
      <c r="C780" s="79" t="s">
        <v>136</v>
      </c>
      <c r="D780" s="80" t="s">
        <v>4</v>
      </c>
      <c r="E780" s="77" t="s">
        <v>1569</v>
      </c>
      <c r="F780" s="81">
        <v>1282.02</v>
      </c>
      <c r="G780" s="81" t="s">
        <v>247</v>
      </c>
      <c r="H780" s="82">
        <f ca="1">SUMIF(Measure_BB_Table[],Combined_header,Total_Exp._MeasureBB)</f>
        <v>0</v>
      </c>
      <c r="I780" s="82">
        <f ca="1">SUMIF(Measure_BB_Table[],Combined_header,Completed_MeasureBB)</f>
        <v>0</v>
      </c>
      <c r="J780" s="149" t="e">
        <f t="shared" ca="1" si="25"/>
        <v>#DIV/0!</v>
      </c>
    </row>
    <row r="781" spans="1:10" x14ac:dyDescent="0.25">
      <c r="A781" s="77" t="str">
        <f t="shared" si="24"/>
        <v>Los Molinos-21st Century-Asbestos oversight/survey/abatement</v>
      </c>
      <c r="B781" s="78">
        <v>4</v>
      </c>
      <c r="C781" s="79" t="s">
        <v>136</v>
      </c>
      <c r="D781" s="80" t="s">
        <v>4</v>
      </c>
      <c r="E781" s="77" t="s">
        <v>1563</v>
      </c>
      <c r="F781" s="81">
        <v>80500</v>
      </c>
      <c r="G781" s="81" t="s">
        <v>247</v>
      </c>
      <c r="H781" s="82">
        <f ca="1">SUMIF(Measure_BB_Table[],Combined_header,Total_Exp._MeasureBB)</f>
        <v>0</v>
      </c>
      <c r="I781" s="82">
        <f ca="1">SUMIF(Measure_BB_Table[],Combined_header,Completed_MeasureBB)</f>
        <v>0</v>
      </c>
      <c r="J781" s="149" t="e">
        <f t="shared" ca="1" si="25"/>
        <v>#DIV/0!</v>
      </c>
    </row>
    <row r="782" spans="1:10" x14ac:dyDescent="0.25">
      <c r="A782" s="77" t="str">
        <f t="shared" si="24"/>
        <v>Los Molinos-21st Century-CM/PM Management</v>
      </c>
      <c r="B782" s="78">
        <v>4</v>
      </c>
      <c r="C782" s="79" t="s">
        <v>136</v>
      </c>
      <c r="D782" s="80" t="s">
        <v>4</v>
      </c>
      <c r="E782" s="77" t="s">
        <v>1565</v>
      </c>
      <c r="F782" s="81">
        <v>260826.25</v>
      </c>
      <c r="G782" s="81" t="s">
        <v>247</v>
      </c>
      <c r="H782" s="82">
        <f ca="1">SUMIF(Measure_BB_Table[],Combined_header,Total_Exp._MeasureBB)</f>
        <v>281730</v>
      </c>
      <c r="I782" s="82">
        <f ca="1">SUMIF(Measure_BB_Table[],Combined_header,Completed_MeasureBB)</f>
        <v>10890</v>
      </c>
      <c r="J782" s="149">
        <f t="shared" ca="1" si="25"/>
        <v>3.8654030454690659E-2</v>
      </c>
    </row>
    <row r="783" spans="1:10" x14ac:dyDescent="0.25">
      <c r="A783" s="77" t="str">
        <f t="shared" si="24"/>
        <v>Los Molinos-21st Century-Construction Contingency</v>
      </c>
      <c r="B783" s="78">
        <v>4</v>
      </c>
      <c r="C783" s="79" t="s">
        <v>136</v>
      </c>
      <c r="D783" s="80" t="s">
        <v>4</v>
      </c>
      <c r="E783" s="83" t="s">
        <v>1796</v>
      </c>
      <c r="F783" s="81">
        <v>256403.7</v>
      </c>
      <c r="G783" s="81" t="s">
        <v>247</v>
      </c>
      <c r="H783" s="82">
        <f ca="1">SUMIF(Measure_BB_Table[],Combined_header,Total_Exp._MeasureBB)</f>
        <v>0</v>
      </c>
      <c r="I783" s="82">
        <f ca="1">SUMIF(Measure_BB_Table[],Combined_header,Completed_MeasureBB)</f>
        <v>0</v>
      </c>
      <c r="J783" s="149" t="e">
        <f t="shared" ca="1" si="25"/>
        <v>#DIV/0!</v>
      </c>
    </row>
    <row r="784" spans="1:10" x14ac:dyDescent="0.25">
      <c r="A784" s="77" t="str">
        <f t="shared" si="24"/>
        <v>Los Molinos-21st Century-Contractor</v>
      </c>
      <c r="B784" s="78">
        <v>4</v>
      </c>
      <c r="C784" s="79" t="s">
        <v>136</v>
      </c>
      <c r="D784" s="80" t="s">
        <v>4</v>
      </c>
      <c r="E784" s="83" t="s">
        <v>318</v>
      </c>
      <c r="F784" s="81">
        <v>2735058.27</v>
      </c>
      <c r="G784" s="81" t="s">
        <v>2495</v>
      </c>
      <c r="H784" s="82">
        <f ca="1">SUMIF(Measure_BB_Table[],Combined_header,Total_Exp._MeasureBB)</f>
        <v>37500</v>
      </c>
      <c r="I784" s="82">
        <f ca="1">SUMIF(Measure_BB_Table[],Combined_header,Completed_MeasureBB)</f>
        <v>37500</v>
      </c>
      <c r="J784" s="149">
        <f t="shared" ca="1" si="25"/>
        <v>1</v>
      </c>
    </row>
    <row r="785" spans="1:10" x14ac:dyDescent="0.25">
      <c r="A785" s="77" t="str">
        <f t="shared" si="24"/>
        <v>Los Molinos-21st Century-Design</v>
      </c>
      <c r="B785" s="78">
        <v>4</v>
      </c>
      <c r="C785" s="79" t="s">
        <v>136</v>
      </c>
      <c r="D785" s="80" t="s">
        <v>4</v>
      </c>
      <c r="E785" s="83" t="s">
        <v>1571</v>
      </c>
      <c r="F785" s="81">
        <v>314103.51</v>
      </c>
      <c r="G785" s="81">
        <v>281510</v>
      </c>
      <c r="H785" s="82">
        <f ca="1">SUMIF(Measure_BB_Table[],Combined_header,Total_Exp._MeasureBB)</f>
        <v>268024</v>
      </c>
      <c r="I785" s="82">
        <f ca="1">SUMIF(Measure_BB_Table[],Combined_header,Completed_MeasureBB)</f>
        <v>33387.03</v>
      </c>
      <c r="J785" s="149">
        <f t="shared" ca="1" si="25"/>
        <v>0.12456731486732531</v>
      </c>
    </row>
    <row r="786" spans="1:10" x14ac:dyDescent="0.25">
      <c r="A786" s="77" t="str">
        <f t="shared" si="24"/>
        <v>Los Molinos-21st Century-DSA Fees</v>
      </c>
      <c r="B786" s="78">
        <v>4</v>
      </c>
      <c r="C786" s="79" t="s">
        <v>136</v>
      </c>
      <c r="D786" s="80" t="s">
        <v>4</v>
      </c>
      <c r="E786" s="83" t="s">
        <v>1655</v>
      </c>
      <c r="F786" s="81">
        <v>52350.58</v>
      </c>
      <c r="G786" s="81" t="s">
        <v>247</v>
      </c>
      <c r="H786" s="82">
        <f ca="1">SUMIF(Measure_BB_Table[],Combined_header,Total_Exp._MeasureBB)</f>
        <v>0</v>
      </c>
      <c r="I786" s="82">
        <f ca="1">SUMIF(Measure_BB_Table[],Combined_header,Completed_MeasureBB)</f>
        <v>0</v>
      </c>
      <c r="J786" s="149" t="e">
        <f t="shared" ca="1" si="25"/>
        <v>#DIV/0!</v>
      </c>
    </row>
    <row r="787" spans="1:10" x14ac:dyDescent="0.25">
      <c r="A787" s="77" t="str">
        <f t="shared" si="24"/>
        <v>Los Molinos-21st Century-DSA Inspection</v>
      </c>
      <c r="B787" s="78">
        <v>4</v>
      </c>
      <c r="C787" s="79" t="s">
        <v>136</v>
      </c>
      <c r="D787" s="80" t="s">
        <v>4</v>
      </c>
      <c r="E787" s="83" t="s">
        <v>1564</v>
      </c>
      <c r="F787" s="81">
        <v>44871.93</v>
      </c>
      <c r="G787" s="81" t="s">
        <v>247</v>
      </c>
      <c r="H787" s="82">
        <f ca="1">SUMIF(Measure_BB_Table[],Combined_header,Total_Exp._MeasureBB)</f>
        <v>0</v>
      </c>
      <c r="I787" s="82">
        <f ca="1">SUMIF(Measure_BB_Table[],Combined_header,Completed_MeasureBB)</f>
        <v>0</v>
      </c>
      <c r="J787" s="149" t="e">
        <f t="shared" ca="1" si="25"/>
        <v>#DIV/0!</v>
      </c>
    </row>
    <row r="788" spans="1:10" x14ac:dyDescent="0.25">
      <c r="A788" s="77" t="str">
        <f t="shared" si="24"/>
        <v>Los Molinos-21st Century-DSA Special Inspection</v>
      </c>
      <c r="B788" s="78">
        <v>4</v>
      </c>
      <c r="C788" s="79" t="s">
        <v>136</v>
      </c>
      <c r="D788" s="80" t="s">
        <v>4</v>
      </c>
      <c r="E788" s="83" t="s">
        <v>1572</v>
      </c>
      <c r="F788" s="81">
        <v>22435.96</v>
      </c>
      <c r="G788" s="81" t="s">
        <v>247</v>
      </c>
      <c r="H788" s="82">
        <f ca="1">SUMIF(Measure_BB_Table[],Combined_header,Total_Exp._MeasureBB)</f>
        <v>0</v>
      </c>
      <c r="I788" s="82">
        <f ca="1">SUMIF(Measure_BB_Table[],Combined_header,Completed_MeasureBB)</f>
        <v>0</v>
      </c>
      <c r="J788" s="149" t="e">
        <f t="shared" ca="1" si="25"/>
        <v>#DIV/0!</v>
      </c>
    </row>
    <row r="789" spans="1:10" x14ac:dyDescent="0.25">
      <c r="A789" s="77" t="str">
        <f t="shared" si="24"/>
        <v>Los Molinos-21st Century-Environ Consultant</v>
      </c>
      <c r="B789" s="78">
        <v>4</v>
      </c>
      <c r="C789" s="79" t="s">
        <v>136</v>
      </c>
      <c r="D789" s="80" t="s">
        <v>4</v>
      </c>
      <c r="E789" s="77" t="s">
        <v>1566</v>
      </c>
      <c r="F789" s="81">
        <v>13162.43</v>
      </c>
      <c r="G789" s="81" t="s">
        <v>2495</v>
      </c>
      <c r="H789" s="82">
        <f ca="1">SUMIF(Measure_BB_Table[],Combined_header,Total_Exp._MeasureBB)</f>
        <v>2600</v>
      </c>
      <c r="I789" s="82">
        <f ca="1">SUMIF(Measure_BB_Table[],Combined_header,Completed_MeasureBB)</f>
        <v>2600</v>
      </c>
      <c r="J789" s="149">
        <f t="shared" ca="1" si="25"/>
        <v>1</v>
      </c>
    </row>
    <row r="790" spans="1:10" x14ac:dyDescent="0.25">
      <c r="A790" s="77" t="str">
        <f t="shared" si="24"/>
        <v>Los Molinos-21st Century-FF &amp; E</v>
      </c>
      <c r="B790" s="78">
        <v>4</v>
      </c>
      <c r="C790" s="79" t="s">
        <v>136</v>
      </c>
      <c r="D790" s="80" t="s">
        <v>4</v>
      </c>
      <c r="E790" s="77" t="s">
        <v>1656</v>
      </c>
      <c r="F790" s="81">
        <v>460000</v>
      </c>
      <c r="G790" s="81">
        <v>0</v>
      </c>
      <c r="H790" s="82">
        <f ca="1">SUMIF(Measure_BB_Table[],Combined_header,Total_Exp._MeasureBB)</f>
        <v>21169.42</v>
      </c>
      <c r="I790" s="82">
        <f ca="1">SUMIF(Measure_BB_Table[],Combined_header,Completed_MeasureBB)</f>
        <v>21169.42</v>
      </c>
      <c r="J790" s="149">
        <f t="shared" ca="1" si="25"/>
        <v>1</v>
      </c>
    </row>
    <row r="791" spans="1:10" x14ac:dyDescent="0.25">
      <c r="A791" s="77" t="str">
        <f t="shared" si="24"/>
        <v>Los Molinos-21st Century-Legal Services</v>
      </c>
      <c r="B791" s="78">
        <v>4</v>
      </c>
      <c r="C791" s="79" t="s">
        <v>136</v>
      </c>
      <c r="D791" s="80" t="s">
        <v>4</v>
      </c>
      <c r="E791" s="77" t="s">
        <v>1797</v>
      </c>
      <c r="F791" s="81">
        <v>0</v>
      </c>
      <c r="G791" s="81">
        <v>0</v>
      </c>
      <c r="H791" s="82">
        <f ca="1">SUMIF(Measure_BB_Table[],Combined_header,Total_Exp._MeasureBB)</f>
        <v>0</v>
      </c>
      <c r="I791" s="82">
        <f ca="1">SUMIF(Measure_BB_Table[],Combined_header,Completed_MeasureBB)</f>
        <v>0</v>
      </c>
      <c r="J791" s="149" t="e">
        <f t="shared" ca="1" si="25"/>
        <v>#DIV/0!</v>
      </c>
    </row>
    <row r="792" spans="1:10" x14ac:dyDescent="0.25">
      <c r="A792" s="77" t="str">
        <f t="shared" si="24"/>
        <v>Los Molinos-21st Century-Move classroom</v>
      </c>
      <c r="B792" s="78">
        <v>4</v>
      </c>
      <c r="C792" s="79" t="s">
        <v>136</v>
      </c>
      <c r="D792" s="80" t="s">
        <v>4</v>
      </c>
      <c r="E792" s="77" t="s">
        <v>1570</v>
      </c>
      <c r="F792" s="81">
        <v>0</v>
      </c>
      <c r="G792" s="81">
        <v>0</v>
      </c>
      <c r="H792" s="82">
        <f ca="1">SUMIF(Measure_BB_Table[],Combined_header,Total_Exp._MeasureBB)</f>
        <v>0</v>
      </c>
      <c r="I792" s="82">
        <f ca="1">SUMIF(Measure_BB_Table[],Combined_header,Completed_MeasureBB)</f>
        <v>0</v>
      </c>
      <c r="J792" s="149" t="e">
        <f t="shared" ca="1" si="25"/>
        <v>#DIV/0!</v>
      </c>
    </row>
    <row r="793" spans="1:10" x14ac:dyDescent="0.25">
      <c r="A793" s="77" t="str">
        <f t="shared" si="24"/>
        <v>Los Molinos-21st Century-Move Management</v>
      </c>
      <c r="B793" s="78">
        <v>4</v>
      </c>
      <c r="C793" s="79" t="s">
        <v>136</v>
      </c>
      <c r="D793" s="80" t="s">
        <v>4</v>
      </c>
      <c r="E793" s="77" t="s">
        <v>1574</v>
      </c>
      <c r="F793" s="81">
        <v>11965.85</v>
      </c>
      <c r="G793" s="81" t="s">
        <v>247</v>
      </c>
      <c r="H793" s="82">
        <f ca="1">SUMIF(Measure_BB_Table[],Combined_header,Total_Exp._MeasureBB)</f>
        <v>0</v>
      </c>
      <c r="I793" s="82">
        <f ca="1">SUMIF(Measure_BB_Table[],Combined_header,Completed_MeasureBB)</f>
        <v>0</v>
      </c>
      <c r="J793" s="149" t="e">
        <f t="shared" ca="1" si="25"/>
        <v>#DIV/0!</v>
      </c>
    </row>
    <row r="794" spans="1:10" x14ac:dyDescent="0.25">
      <c r="A794" s="77" t="str">
        <f t="shared" si="24"/>
        <v>Los Molinos-21st Century-Reprographics</v>
      </c>
      <c r="B794" s="78">
        <v>4</v>
      </c>
      <c r="C794" s="79" t="s">
        <v>136</v>
      </c>
      <c r="D794" s="80" t="s">
        <v>4</v>
      </c>
      <c r="E794" s="77" t="s">
        <v>1568</v>
      </c>
      <c r="F794" s="81">
        <v>1282.02</v>
      </c>
      <c r="G794" s="81" t="s">
        <v>247</v>
      </c>
      <c r="H794" s="82">
        <f ca="1">SUMIF(Measure_BB_Table[],Combined_header,Total_Exp._MeasureBB)</f>
        <v>0</v>
      </c>
      <c r="I794" s="82">
        <f ca="1">SUMIF(Measure_BB_Table[],Combined_header,Completed_MeasureBB)</f>
        <v>0</v>
      </c>
      <c r="J794" s="149" t="e">
        <f t="shared" ca="1" si="25"/>
        <v>#DIV/0!</v>
      </c>
    </row>
    <row r="795" spans="1:10" x14ac:dyDescent="0.25">
      <c r="A795" s="77" t="str">
        <f t="shared" si="24"/>
        <v>Los Molinos-21st Century-Technology</v>
      </c>
      <c r="B795" s="78">
        <v>4</v>
      </c>
      <c r="C795" s="79" t="s">
        <v>136</v>
      </c>
      <c r="D795" s="80" t="s">
        <v>4</v>
      </c>
      <c r="E795" s="77" t="s">
        <v>1562</v>
      </c>
      <c r="F795" s="81">
        <v>460000</v>
      </c>
      <c r="G795" s="81" t="s">
        <v>247</v>
      </c>
      <c r="H795" s="82">
        <f ca="1">SUMIF(Measure_BB_Table[],Combined_header,Total_Exp._MeasureBB)</f>
        <v>149425.45000000001</v>
      </c>
      <c r="I795" s="82">
        <f ca="1">SUMIF(Measure_BB_Table[],Combined_header,Completed_MeasureBB)</f>
        <v>149425.45000000001</v>
      </c>
      <c r="J795" s="149">
        <f t="shared" ca="1" si="25"/>
        <v>1</v>
      </c>
    </row>
    <row r="796" spans="1:10" x14ac:dyDescent="0.25">
      <c r="A796" s="77" t="str">
        <f t="shared" si="24"/>
        <v>Los Molinos-Ceiling replacement-CM/PM Management</v>
      </c>
      <c r="B796" s="78">
        <v>4</v>
      </c>
      <c r="C796" s="79" t="s">
        <v>136</v>
      </c>
      <c r="D796" s="79" t="s">
        <v>441</v>
      </c>
      <c r="E796" s="77" t="s">
        <v>1565</v>
      </c>
      <c r="F796" s="81">
        <v>0</v>
      </c>
      <c r="G796" s="81">
        <v>0</v>
      </c>
      <c r="H796" s="82">
        <f ca="1">SUMIF(Measure_BB_Table[],Combined_header,Total_Exp._MeasureBB)</f>
        <v>0</v>
      </c>
      <c r="I796" s="82">
        <f ca="1">SUMIF(Measure_BB_Table[],Combined_header,Completed_MeasureBB)</f>
        <v>0</v>
      </c>
      <c r="J796" s="149" t="e">
        <f t="shared" ca="1" si="25"/>
        <v>#DIV/0!</v>
      </c>
    </row>
    <row r="797" spans="1:10" x14ac:dyDescent="0.25">
      <c r="A797" s="77" t="str">
        <f t="shared" si="24"/>
        <v>Los Molinos-Ceiling replacement-Contractor</v>
      </c>
      <c r="B797" s="78">
        <v>4</v>
      </c>
      <c r="C797" s="79" t="s">
        <v>136</v>
      </c>
      <c r="D797" s="79" t="s">
        <v>441</v>
      </c>
      <c r="E797" s="77" t="s">
        <v>318</v>
      </c>
      <c r="F797" s="81">
        <v>359035</v>
      </c>
      <c r="G797" s="81">
        <v>359035</v>
      </c>
      <c r="H797" s="82">
        <f ca="1">SUMIF(Measure_BB_Table[],Combined_header,Total_Exp._MeasureBB)</f>
        <v>359035</v>
      </c>
      <c r="I797" s="82">
        <f ca="1">SUMIF(Measure_BB_Table[],Combined_header,Completed_MeasureBB)</f>
        <v>341083.25</v>
      </c>
      <c r="J797" s="149">
        <f t="shared" ca="1" si="25"/>
        <v>0.95</v>
      </c>
    </row>
    <row r="798" spans="1:10" x14ac:dyDescent="0.25">
      <c r="A798" s="77" t="str">
        <f t="shared" si="24"/>
        <v>Los Molinos-Drinking fountain replacement-Advertisement</v>
      </c>
      <c r="B798" s="78">
        <v>4</v>
      </c>
      <c r="C798" s="79" t="s">
        <v>136</v>
      </c>
      <c r="D798" s="80" t="s">
        <v>1043</v>
      </c>
      <c r="E798" s="77" t="s">
        <v>1569</v>
      </c>
      <c r="F798" s="81">
        <v>0</v>
      </c>
      <c r="G798" s="81">
        <v>0</v>
      </c>
      <c r="H798" s="82">
        <f ca="1">SUMIF(Measure_BB_Table[],Combined_header,Total_Exp._MeasureBB)</f>
        <v>0</v>
      </c>
      <c r="I798" s="82">
        <f ca="1">SUMIF(Measure_BB_Table[],Combined_header,Completed_MeasureBB)</f>
        <v>0</v>
      </c>
      <c r="J798" s="149" t="e">
        <f t="shared" ca="1" si="25"/>
        <v>#DIV/0!</v>
      </c>
    </row>
    <row r="799" spans="1:10" x14ac:dyDescent="0.25">
      <c r="A799" s="77" t="str">
        <f t="shared" si="24"/>
        <v>Los Molinos-Drinking fountain replacement-Contractor</v>
      </c>
      <c r="B799" s="78">
        <v>4</v>
      </c>
      <c r="C799" s="79" t="s">
        <v>136</v>
      </c>
      <c r="D799" s="80" t="s">
        <v>1043</v>
      </c>
      <c r="E799" s="77" t="s">
        <v>318</v>
      </c>
      <c r="F799" s="81">
        <v>15000</v>
      </c>
      <c r="G799" s="81" t="s">
        <v>247</v>
      </c>
      <c r="H799" s="82">
        <f ca="1">SUMIF(Measure_BB_Table[],Combined_header,Total_Exp._MeasureBB)</f>
        <v>0</v>
      </c>
      <c r="I799" s="82">
        <f ca="1">SUMIF(Measure_BB_Table[],Combined_header,Completed_MeasureBB)</f>
        <v>0</v>
      </c>
      <c r="J799" s="149" t="e">
        <f t="shared" ca="1" si="25"/>
        <v>#DIV/0!</v>
      </c>
    </row>
    <row r="800" spans="1:10" x14ac:dyDescent="0.25">
      <c r="A800" s="77" t="str">
        <f t="shared" si="24"/>
        <v>Los Molinos-Drinking fountain replacement-Design</v>
      </c>
      <c r="B800" s="78">
        <v>4</v>
      </c>
      <c r="C800" s="79" t="s">
        <v>136</v>
      </c>
      <c r="D800" s="80" t="s">
        <v>1043</v>
      </c>
      <c r="E800" s="77" t="s">
        <v>1571</v>
      </c>
      <c r="F800" s="81">
        <v>0</v>
      </c>
      <c r="G800" s="81">
        <v>0</v>
      </c>
      <c r="H800" s="82">
        <f ca="1">SUMIF(Measure_BB_Table[],Combined_header,Total_Exp._MeasureBB)</f>
        <v>0</v>
      </c>
      <c r="I800" s="82">
        <f ca="1">SUMIF(Measure_BB_Table[],Combined_header,Completed_MeasureBB)</f>
        <v>0</v>
      </c>
      <c r="J800" s="149" t="e">
        <f t="shared" ca="1" si="25"/>
        <v>#DIV/0!</v>
      </c>
    </row>
    <row r="801" spans="1:10" x14ac:dyDescent="0.25">
      <c r="A801" s="77" t="str">
        <f t="shared" si="24"/>
        <v>Los Molinos-Drinking fountain replacement-DSA Fees</v>
      </c>
      <c r="B801" s="78">
        <v>4</v>
      </c>
      <c r="C801" s="79" t="s">
        <v>136</v>
      </c>
      <c r="D801" s="80" t="s">
        <v>1043</v>
      </c>
      <c r="E801" s="77" t="s">
        <v>1655</v>
      </c>
      <c r="F801" s="81">
        <v>0</v>
      </c>
      <c r="G801" s="81">
        <v>0</v>
      </c>
      <c r="H801" s="82">
        <f ca="1">SUMIF(Measure_BB_Table[],Combined_header,Total_Exp._MeasureBB)</f>
        <v>1050</v>
      </c>
      <c r="I801" s="82">
        <f ca="1">SUMIF(Measure_BB_Table[],Combined_header,Completed_MeasureBB)</f>
        <v>1050</v>
      </c>
      <c r="J801" s="149">
        <f t="shared" ca="1" si="25"/>
        <v>1</v>
      </c>
    </row>
    <row r="802" spans="1:10" x14ac:dyDescent="0.25">
      <c r="A802" s="77" t="str">
        <f t="shared" si="24"/>
        <v>Los Molinos-Drinking fountain replacement-DSA Inspection</v>
      </c>
      <c r="B802" s="78">
        <v>4</v>
      </c>
      <c r="C802" s="79" t="s">
        <v>136</v>
      </c>
      <c r="D802" s="80" t="s">
        <v>1043</v>
      </c>
      <c r="E802" s="77" t="s">
        <v>1564</v>
      </c>
      <c r="F802" s="81">
        <v>0</v>
      </c>
      <c r="G802" s="81">
        <v>0</v>
      </c>
      <c r="H802" s="82">
        <f ca="1">SUMIF(Measure_BB_Table[],Combined_header,Total_Exp._MeasureBB)</f>
        <v>0</v>
      </c>
      <c r="I802" s="82">
        <f ca="1">SUMIF(Measure_BB_Table[],Combined_header,Completed_MeasureBB)</f>
        <v>0</v>
      </c>
      <c r="J802" s="149" t="e">
        <f t="shared" ca="1" si="25"/>
        <v>#DIV/0!</v>
      </c>
    </row>
    <row r="803" spans="1:10" x14ac:dyDescent="0.25">
      <c r="A803" s="77" t="str">
        <f t="shared" si="24"/>
        <v>Los Molinos-Drinking fountain replacement-DSA Special Inspection</v>
      </c>
      <c r="B803" s="78">
        <v>4</v>
      </c>
      <c r="C803" s="79" t="s">
        <v>136</v>
      </c>
      <c r="D803" s="80" t="s">
        <v>1043</v>
      </c>
      <c r="E803" s="83" t="s">
        <v>1572</v>
      </c>
      <c r="F803" s="81">
        <v>0</v>
      </c>
      <c r="G803" s="81">
        <v>0</v>
      </c>
      <c r="H803" s="82">
        <f ca="1">SUMIF(Measure_BB_Table[],Combined_header,Total_Exp._MeasureBB)</f>
        <v>0</v>
      </c>
      <c r="I803" s="82">
        <f ca="1">SUMIF(Measure_BB_Table[],Combined_header,Completed_MeasureBB)</f>
        <v>0</v>
      </c>
      <c r="J803" s="149" t="e">
        <f t="shared" ca="1" si="25"/>
        <v>#DIV/0!</v>
      </c>
    </row>
    <row r="804" spans="1:10" x14ac:dyDescent="0.25">
      <c r="A804" s="77" t="str">
        <f t="shared" si="24"/>
        <v>Los Molinos-Drinking fountain replacement-Environ Consultant</v>
      </c>
      <c r="B804" s="78">
        <v>4</v>
      </c>
      <c r="C804" s="79" t="s">
        <v>136</v>
      </c>
      <c r="D804" s="80" t="s">
        <v>1043</v>
      </c>
      <c r="E804" s="77" t="s">
        <v>1566</v>
      </c>
      <c r="F804" s="81">
        <v>0</v>
      </c>
      <c r="G804" s="81">
        <v>0</v>
      </c>
      <c r="H804" s="82">
        <f ca="1">SUMIF(Measure_BB_Table[],Combined_header,Total_Exp._MeasureBB)</f>
        <v>0</v>
      </c>
      <c r="I804" s="82">
        <f ca="1">SUMIF(Measure_BB_Table[],Combined_header,Completed_MeasureBB)</f>
        <v>0</v>
      </c>
      <c r="J804" s="149" t="e">
        <f t="shared" ca="1" si="25"/>
        <v>#DIV/0!</v>
      </c>
    </row>
    <row r="805" spans="1:10" x14ac:dyDescent="0.25">
      <c r="A805" s="77" t="str">
        <f t="shared" si="24"/>
        <v>Los Molinos-Drinking fountain replacement-Reprographics</v>
      </c>
      <c r="B805" s="78">
        <v>4</v>
      </c>
      <c r="C805" s="79" t="s">
        <v>136</v>
      </c>
      <c r="D805" s="80" t="s">
        <v>1043</v>
      </c>
      <c r="E805" s="77" t="s">
        <v>1568</v>
      </c>
      <c r="F805" s="81">
        <v>0</v>
      </c>
      <c r="G805" s="81">
        <v>0</v>
      </c>
      <c r="H805" s="82">
        <f ca="1">SUMIF(Measure_BB_Table[],Combined_header,Total_Exp._MeasureBB)</f>
        <v>0</v>
      </c>
      <c r="I805" s="82">
        <f ca="1">SUMIF(Measure_BB_Table[],Combined_header,Completed_MeasureBB)</f>
        <v>0</v>
      </c>
      <c r="J805" s="149" t="e">
        <f t="shared" ca="1" si="25"/>
        <v>#DIV/0!</v>
      </c>
    </row>
    <row r="806" spans="1:10" x14ac:dyDescent="0.25">
      <c r="A806" s="77" t="str">
        <f t="shared" si="24"/>
        <v>Los Molinos-Fire Alarm-Advertisement</v>
      </c>
      <c r="B806" s="78">
        <v>4</v>
      </c>
      <c r="C806" s="79" t="s">
        <v>136</v>
      </c>
      <c r="D806" s="80" t="s">
        <v>316</v>
      </c>
      <c r="E806" s="77" t="s">
        <v>1569</v>
      </c>
      <c r="F806" s="81">
        <v>0</v>
      </c>
      <c r="G806" s="81">
        <v>0</v>
      </c>
      <c r="H806" s="82">
        <f ca="1">SUMIF(Measure_BB_Table[],Combined_header,Total_Exp._MeasureBB)</f>
        <v>0</v>
      </c>
      <c r="I806" s="82">
        <f ca="1">SUMIF(Measure_BB_Table[],Combined_header,Completed_MeasureBB)</f>
        <v>0</v>
      </c>
      <c r="J806" s="149" t="e">
        <f t="shared" ca="1" si="25"/>
        <v>#DIV/0!</v>
      </c>
    </row>
    <row r="807" spans="1:10" x14ac:dyDescent="0.25">
      <c r="A807" s="77" t="str">
        <f t="shared" si="24"/>
        <v>Los Molinos-Fire Alarm-Contractor</v>
      </c>
      <c r="B807" s="78">
        <v>4</v>
      </c>
      <c r="C807" s="79" t="s">
        <v>136</v>
      </c>
      <c r="D807" s="80" t="s">
        <v>316</v>
      </c>
      <c r="E807" s="77" t="s">
        <v>318</v>
      </c>
      <c r="F807" s="81">
        <v>345000</v>
      </c>
      <c r="G807" s="81">
        <v>188914.76</v>
      </c>
      <c r="H807" s="82">
        <f ca="1">SUMIF(Measure_BB_Table[],Combined_header,Total_Exp._MeasureBB)</f>
        <v>188914.76</v>
      </c>
      <c r="I807" s="82">
        <f ca="1">SUMIF(Measure_BB_Table[],Combined_header,Completed_MeasureBB)</f>
        <v>178201.64</v>
      </c>
      <c r="J807" s="149">
        <f t="shared" ca="1" si="25"/>
        <v>0.9432912494502812</v>
      </c>
    </row>
    <row r="808" spans="1:10" x14ac:dyDescent="0.25">
      <c r="A808" s="77" t="str">
        <f t="shared" si="24"/>
        <v>Los Molinos-Fire Alarm-Design</v>
      </c>
      <c r="B808" s="78">
        <v>4</v>
      </c>
      <c r="C808" s="79" t="s">
        <v>136</v>
      </c>
      <c r="D808" s="80" t="s">
        <v>316</v>
      </c>
      <c r="E808" s="77" t="s">
        <v>1571</v>
      </c>
      <c r="F808" s="81">
        <v>12125</v>
      </c>
      <c r="G808" s="81" t="s">
        <v>2495</v>
      </c>
      <c r="H808" s="82">
        <f ca="1">SUMIF(Measure_BB_Table[],Combined_header,Total_Exp._MeasureBB)</f>
        <v>12125</v>
      </c>
      <c r="I808" s="82">
        <f ca="1">SUMIF(Measure_BB_Table[],Combined_header,Completed_MeasureBB)</f>
        <v>11155</v>
      </c>
      <c r="J808" s="149">
        <f t="shared" ca="1" si="25"/>
        <v>0.92</v>
      </c>
    </row>
    <row r="809" spans="1:10" x14ac:dyDescent="0.25">
      <c r="A809" s="77" t="str">
        <f t="shared" si="24"/>
        <v>Los Molinos-Fire Alarm-DSA Fees</v>
      </c>
      <c r="B809" s="78">
        <v>4</v>
      </c>
      <c r="C809" s="79" t="s">
        <v>136</v>
      </c>
      <c r="D809" s="80" t="s">
        <v>316</v>
      </c>
      <c r="E809" s="77" t="s">
        <v>1655</v>
      </c>
      <c r="F809" s="81">
        <v>870</v>
      </c>
      <c r="G809" s="81" t="s">
        <v>2495</v>
      </c>
      <c r="H809" s="82">
        <f ca="1">SUMIF(Measure_BB_Table[],Combined_header,Total_Exp._MeasureBB)</f>
        <v>870</v>
      </c>
      <c r="I809" s="82">
        <f ca="1">SUMIF(Measure_BB_Table[],Combined_header,Completed_MeasureBB)</f>
        <v>870</v>
      </c>
      <c r="J809" s="149">
        <f t="shared" ca="1" si="25"/>
        <v>1</v>
      </c>
    </row>
    <row r="810" spans="1:10" x14ac:dyDescent="0.25">
      <c r="A810" s="77" t="str">
        <f t="shared" si="24"/>
        <v>Los Molinos-Fire Alarm-DSA Inspection</v>
      </c>
      <c r="B810" s="78">
        <v>4</v>
      </c>
      <c r="C810" s="79" t="s">
        <v>136</v>
      </c>
      <c r="D810" s="80" t="s">
        <v>316</v>
      </c>
      <c r="E810" s="77" t="s">
        <v>1564</v>
      </c>
      <c r="F810" s="81">
        <v>0</v>
      </c>
      <c r="G810" s="81" t="s">
        <v>2495</v>
      </c>
      <c r="H810" s="82">
        <f ca="1">SUMIF(Measure_BB_Table[],Combined_header,Total_Exp._MeasureBB)</f>
        <v>14350</v>
      </c>
      <c r="I810" s="82">
        <f ca="1">SUMIF(Measure_BB_Table[],Combined_header,Completed_MeasureBB)</f>
        <v>14350</v>
      </c>
      <c r="J810" s="149">
        <f t="shared" ca="1" si="25"/>
        <v>1</v>
      </c>
    </row>
    <row r="811" spans="1:10" x14ac:dyDescent="0.25">
      <c r="A811" s="77" t="str">
        <f t="shared" si="24"/>
        <v>Los Molinos-Fire Alarm-Environ Consultant</v>
      </c>
      <c r="B811" s="78">
        <v>4</v>
      </c>
      <c r="C811" s="79" t="s">
        <v>136</v>
      </c>
      <c r="D811" s="80" t="s">
        <v>316</v>
      </c>
      <c r="E811" s="84" t="s">
        <v>1566</v>
      </c>
      <c r="F811" s="81">
        <v>0</v>
      </c>
      <c r="G811" s="81">
        <v>0</v>
      </c>
      <c r="H811" s="82">
        <f ca="1">SUMIF(Measure_BB_Table[],Combined_header,Total_Exp._MeasureBB)</f>
        <v>0</v>
      </c>
      <c r="I811" s="82">
        <f ca="1">SUMIF(Measure_BB_Table[],Combined_header,Completed_MeasureBB)</f>
        <v>0</v>
      </c>
      <c r="J811" s="149" t="e">
        <f t="shared" ca="1" si="25"/>
        <v>#DIV/0!</v>
      </c>
    </row>
    <row r="812" spans="1:10" x14ac:dyDescent="0.25">
      <c r="A812" s="77" t="str">
        <f t="shared" si="24"/>
        <v>Los Molinos-Fire Alarm-Reprographics</v>
      </c>
      <c r="B812" s="78">
        <v>4</v>
      </c>
      <c r="C812" s="79" t="s">
        <v>136</v>
      </c>
      <c r="D812" s="80" t="s">
        <v>316</v>
      </c>
      <c r="E812" s="77" t="s">
        <v>1568</v>
      </c>
      <c r="F812" s="81">
        <v>0</v>
      </c>
      <c r="G812" s="81" t="s">
        <v>2495</v>
      </c>
      <c r="H812" s="82">
        <f ca="1">SUMIF(Measure_BB_Table[],Combined_header,Total_Exp._MeasureBB)</f>
        <v>422.21</v>
      </c>
      <c r="I812" s="82">
        <f ca="1">SUMIF(Measure_BB_Table[],Combined_header,Completed_MeasureBB)</f>
        <v>422.21</v>
      </c>
      <c r="J812" s="149">
        <f t="shared" ca="1" si="25"/>
        <v>1</v>
      </c>
    </row>
    <row r="813" spans="1:10" x14ac:dyDescent="0.25">
      <c r="A813" s="77" t="str">
        <f t="shared" si="24"/>
        <v>Los Molinos-Interim Housing-Advertisement</v>
      </c>
      <c r="B813" s="78">
        <v>4</v>
      </c>
      <c r="C813" s="79" t="s">
        <v>136</v>
      </c>
      <c r="D813" s="85" t="s">
        <v>238</v>
      </c>
      <c r="E813" s="77" t="s">
        <v>1569</v>
      </c>
      <c r="F813" s="81">
        <v>400</v>
      </c>
      <c r="G813" s="81" t="s">
        <v>247</v>
      </c>
      <c r="H813" s="82">
        <f ca="1">SUMIF(Measure_BB_Table[],Combined_header,Total_Exp._MeasureBB)</f>
        <v>0</v>
      </c>
      <c r="I813" s="82">
        <f ca="1">SUMIF(Measure_BB_Table[],Combined_header,Completed_MeasureBB)</f>
        <v>0</v>
      </c>
      <c r="J813" s="149" t="e">
        <f t="shared" ca="1" si="25"/>
        <v>#DIV/0!</v>
      </c>
    </row>
    <row r="814" spans="1:10" x14ac:dyDescent="0.25">
      <c r="A814" s="77" t="str">
        <f t="shared" si="24"/>
        <v>Los Molinos-Interim Housing-Alarm</v>
      </c>
      <c r="B814" s="78">
        <v>4</v>
      </c>
      <c r="C814" s="79" t="s">
        <v>136</v>
      </c>
      <c r="D814" s="85" t="s">
        <v>238</v>
      </c>
      <c r="E814" s="83" t="s">
        <v>1575</v>
      </c>
      <c r="F814" s="81">
        <v>0</v>
      </c>
      <c r="G814" s="81">
        <v>0</v>
      </c>
      <c r="H814" s="82">
        <f ca="1">SUMIF(Measure_BB_Table[],Combined_header,Total_Exp._MeasureBB)</f>
        <v>0</v>
      </c>
      <c r="I814" s="82">
        <f ca="1">SUMIF(Measure_BB_Table[],Combined_header,Completed_MeasureBB)</f>
        <v>0</v>
      </c>
      <c r="J814" s="149" t="e">
        <f t="shared" ca="1" si="25"/>
        <v>#DIV/0!</v>
      </c>
    </row>
    <row r="815" spans="1:10" x14ac:dyDescent="0.25">
      <c r="A815" s="77" t="str">
        <f t="shared" si="24"/>
        <v>Los Molinos-Interim Housing-CM/PM Management</v>
      </c>
      <c r="B815" s="78">
        <v>4</v>
      </c>
      <c r="C815" s="79" t="s">
        <v>136</v>
      </c>
      <c r="D815" s="85" t="s">
        <v>238</v>
      </c>
      <c r="E815" s="77" t="s">
        <v>1565</v>
      </c>
      <c r="F815" s="81">
        <v>37350</v>
      </c>
      <c r="G815" s="81" t="s">
        <v>247</v>
      </c>
      <c r="H815" s="82">
        <f ca="1">SUMIF(Measure_BB_Table[],Combined_header,Total_Exp._MeasureBB)</f>
        <v>0</v>
      </c>
      <c r="I815" s="82">
        <f ca="1">SUMIF(Measure_BB_Table[],Combined_header,Completed_MeasureBB)</f>
        <v>0</v>
      </c>
      <c r="J815" s="149" t="e">
        <f t="shared" ca="1" si="25"/>
        <v>#DIV/0!</v>
      </c>
    </row>
    <row r="816" spans="1:10" x14ac:dyDescent="0.25">
      <c r="A816" s="77" t="str">
        <f t="shared" si="24"/>
        <v>Los Molinos-Interim Housing-Construction Contingency</v>
      </c>
      <c r="B816" s="78">
        <v>4</v>
      </c>
      <c r="C816" s="79" t="s">
        <v>136</v>
      </c>
      <c r="D816" s="85" t="s">
        <v>238</v>
      </c>
      <c r="E816" s="83" t="s">
        <v>1796</v>
      </c>
      <c r="F816" s="81">
        <v>55000</v>
      </c>
      <c r="G816" s="81" t="s">
        <v>247</v>
      </c>
      <c r="H816" s="82">
        <f ca="1">SUMIF(Measure_BB_Table[],Combined_header,Total_Exp._MeasureBB)</f>
        <v>0</v>
      </c>
      <c r="I816" s="82">
        <f ca="1">SUMIF(Measure_BB_Table[],Combined_header,Completed_MeasureBB)</f>
        <v>0</v>
      </c>
      <c r="J816" s="149" t="e">
        <f t="shared" ca="1" si="25"/>
        <v>#DIV/0!</v>
      </c>
    </row>
    <row r="817" spans="1:10" x14ac:dyDescent="0.25">
      <c r="A817" s="77" t="str">
        <f t="shared" si="24"/>
        <v>Los Molinos-Interim Housing-Contractor</v>
      </c>
      <c r="B817" s="78">
        <v>4</v>
      </c>
      <c r="C817" s="79" t="s">
        <v>136</v>
      </c>
      <c r="D817" s="85" t="s">
        <v>238</v>
      </c>
      <c r="E817" s="83" t="s">
        <v>318</v>
      </c>
      <c r="F817" s="81">
        <v>55000</v>
      </c>
      <c r="G817" s="81" t="s">
        <v>247</v>
      </c>
      <c r="H817" s="82">
        <f ca="1">SUMIF(Measure_BB_Table[],Combined_header,Total_Exp._MeasureBB)</f>
        <v>0</v>
      </c>
      <c r="I817" s="82">
        <f ca="1">SUMIF(Measure_BB_Table[],Combined_header,Completed_MeasureBB)</f>
        <v>0</v>
      </c>
      <c r="J817" s="149" t="e">
        <f t="shared" ca="1" si="25"/>
        <v>#DIV/0!</v>
      </c>
    </row>
    <row r="818" spans="1:10" x14ac:dyDescent="0.25">
      <c r="A818" s="77" t="str">
        <f t="shared" si="24"/>
        <v>Los Molinos-Interim Housing-Design</v>
      </c>
      <c r="B818" s="78">
        <v>4</v>
      </c>
      <c r="C818" s="79" t="s">
        <v>136</v>
      </c>
      <c r="D818" s="85" t="s">
        <v>238</v>
      </c>
      <c r="E818" s="79" t="s">
        <v>1571</v>
      </c>
      <c r="F818" s="81">
        <v>80000</v>
      </c>
      <c r="G818" s="81" t="s">
        <v>247</v>
      </c>
      <c r="H818" s="82">
        <f ca="1">SUMIF(Measure_BB_Table[],Combined_header,Total_Exp._MeasureBB)</f>
        <v>79400</v>
      </c>
      <c r="I818" s="82">
        <f ca="1">SUMIF(Measure_BB_Table[],Combined_header,Completed_MeasureBB)</f>
        <v>0</v>
      </c>
      <c r="J818" s="149">
        <f t="shared" ca="1" si="25"/>
        <v>0</v>
      </c>
    </row>
    <row r="819" spans="1:10" x14ac:dyDescent="0.25">
      <c r="A819" s="77" t="str">
        <f t="shared" si="24"/>
        <v>Los Molinos-Interim Housing-DSA Fees</v>
      </c>
      <c r="B819" s="78">
        <v>4</v>
      </c>
      <c r="C819" s="79" t="s">
        <v>136</v>
      </c>
      <c r="D819" s="85" t="s">
        <v>238</v>
      </c>
      <c r="E819" s="83" t="s">
        <v>1655</v>
      </c>
      <c r="F819" s="81">
        <v>14000</v>
      </c>
      <c r="G819" s="81" t="s">
        <v>247</v>
      </c>
      <c r="H819" s="82">
        <f ca="1">SUMIF(Measure_BB_Table[],Combined_header,Total_Exp._MeasureBB)</f>
        <v>0</v>
      </c>
      <c r="I819" s="82">
        <f ca="1">SUMIF(Measure_BB_Table[],Combined_header,Completed_MeasureBB)</f>
        <v>0</v>
      </c>
      <c r="J819" s="149" t="e">
        <f t="shared" ca="1" si="25"/>
        <v>#DIV/0!</v>
      </c>
    </row>
    <row r="820" spans="1:10" x14ac:dyDescent="0.25">
      <c r="A820" s="77" t="str">
        <f t="shared" si="24"/>
        <v>Los Molinos-Interim Housing-DSA Inspection</v>
      </c>
      <c r="B820" s="78">
        <v>4</v>
      </c>
      <c r="C820" s="79" t="s">
        <v>136</v>
      </c>
      <c r="D820" s="85" t="s">
        <v>238</v>
      </c>
      <c r="E820" s="83" t="s">
        <v>1564</v>
      </c>
      <c r="F820" s="81">
        <v>12000</v>
      </c>
      <c r="G820" s="81" t="s">
        <v>247</v>
      </c>
      <c r="H820" s="82">
        <f ca="1">SUMIF(Measure_BB_Table[],Combined_header,Total_Exp._MeasureBB)</f>
        <v>0</v>
      </c>
      <c r="I820" s="82">
        <f ca="1">SUMIF(Measure_BB_Table[],Combined_header,Completed_MeasureBB)</f>
        <v>0</v>
      </c>
      <c r="J820" s="149" t="e">
        <f t="shared" ca="1" si="25"/>
        <v>#DIV/0!</v>
      </c>
    </row>
    <row r="821" spans="1:10" x14ac:dyDescent="0.25">
      <c r="A821" s="77" t="str">
        <f t="shared" si="24"/>
        <v>Los Molinos-Interim Housing-DSA Special Inspection</v>
      </c>
      <c r="B821" s="78">
        <v>4</v>
      </c>
      <c r="C821" s="79" t="s">
        <v>136</v>
      </c>
      <c r="D821" s="85" t="s">
        <v>238</v>
      </c>
      <c r="E821" s="85" t="s">
        <v>1572</v>
      </c>
      <c r="F821" s="81">
        <v>12000</v>
      </c>
      <c r="G821" s="81" t="s">
        <v>247</v>
      </c>
      <c r="H821" s="82">
        <f ca="1">SUMIF(Measure_BB_Table[],Combined_header,Total_Exp._MeasureBB)</f>
        <v>0</v>
      </c>
      <c r="I821" s="82">
        <f ca="1">SUMIF(Measure_BB_Table[],Combined_header,Completed_MeasureBB)</f>
        <v>0</v>
      </c>
      <c r="J821" s="149" t="e">
        <f t="shared" ca="1" si="25"/>
        <v>#DIV/0!</v>
      </c>
    </row>
    <row r="822" spans="1:10" x14ac:dyDescent="0.25">
      <c r="A822" s="77" t="str">
        <f t="shared" si="24"/>
        <v>Los Molinos-Interim Housing-Environ Consultant</v>
      </c>
      <c r="B822" s="78">
        <v>4</v>
      </c>
      <c r="C822" s="79" t="s">
        <v>136</v>
      </c>
      <c r="D822" s="85" t="s">
        <v>238</v>
      </c>
      <c r="E822" s="77" t="s">
        <v>1566</v>
      </c>
      <c r="F822" s="81">
        <v>0</v>
      </c>
      <c r="G822" s="81">
        <v>0</v>
      </c>
      <c r="H822" s="82">
        <f ca="1">SUMIF(Measure_BB_Table[],Combined_header,Total_Exp._MeasureBB)</f>
        <v>0</v>
      </c>
      <c r="I822" s="82">
        <f ca="1">SUMIF(Measure_BB_Table[],Combined_header,Completed_MeasureBB)</f>
        <v>0</v>
      </c>
      <c r="J822" s="149" t="e">
        <f t="shared" ca="1" si="25"/>
        <v>#DIV/0!</v>
      </c>
    </row>
    <row r="823" spans="1:10" x14ac:dyDescent="0.25">
      <c r="A823" s="77" t="str">
        <f t="shared" si="24"/>
        <v>Los Molinos-Interim Housing-FF &amp; E</v>
      </c>
      <c r="B823" s="78">
        <v>4</v>
      </c>
      <c r="C823" s="79" t="s">
        <v>136</v>
      </c>
      <c r="D823" s="85" t="s">
        <v>238</v>
      </c>
      <c r="E823" s="77" t="s">
        <v>1656</v>
      </c>
      <c r="F823" s="81">
        <v>0</v>
      </c>
      <c r="G823" s="81">
        <v>0</v>
      </c>
      <c r="H823" s="82">
        <f ca="1">SUMIF(Measure_BB_Table[],Combined_header,Total_Exp._MeasureBB)</f>
        <v>0</v>
      </c>
      <c r="I823" s="82">
        <f ca="1">SUMIF(Measure_BB_Table[],Combined_header,Completed_MeasureBB)</f>
        <v>0</v>
      </c>
      <c r="J823" s="149" t="e">
        <f t="shared" ca="1" si="25"/>
        <v>#DIV/0!</v>
      </c>
    </row>
    <row r="824" spans="1:10" x14ac:dyDescent="0.25">
      <c r="A824" s="77" t="str">
        <f t="shared" si="24"/>
        <v>Los Molinos-Interim Housing-Legal Services</v>
      </c>
      <c r="B824" s="78">
        <v>4</v>
      </c>
      <c r="C824" s="79" t="s">
        <v>136</v>
      </c>
      <c r="D824" s="85" t="s">
        <v>238</v>
      </c>
      <c r="E824" s="77" t="s">
        <v>1797</v>
      </c>
      <c r="F824" s="81">
        <v>0</v>
      </c>
      <c r="G824" s="81">
        <v>0</v>
      </c>
      <c r="H824" s="82">
        <f ca="1">SUMIF(Measure_BB_Table[],Combined_header,Total_Exp._MeasureBB)</f>
        <v>0</v>
      </c>
      <c r="I824" s="82">
        <f ca="1">SUMIF(Measure_BB_Table[],Combined_header,Completed_MeasureBB)</f>
        <v>0</v>
      </c>
      <c r="J824" s="149" t="e">
        <f t="shared" ca="1" si="25"/>
        <v>#DIV/0!</v>
      </c>
    </row>
    <row r="825" spans="1:10" x14ac:dyDescent="0.25">
      <c r="A825" s="77" t="str">
        <f t="shared" si="24"/>
        <v>Los Molinos-Interim Housing-Modular Buildings</v>
      </c>
      <c r="B825" s="78">
        <v>4</v>
      </c>
      <c r="C825" s="79" t="s">
        <v>136</v>
      </c>
      <c r="D825" s="85" t="s">
        <v>238</v>
      </c>
      <c r="E825" s="85" t="s">
        <v>1573</v>
      </c>
      <c r="F825" s="81">
        <v>0</v>
      </c>
      <c r="G825" s="81">
        <v>0</v>
      </c>
      <c r="H825" s="82">
        <f ca="1">SUMIF(Measure_BB_Table[],Combined_header,Total_Exp._MeasureBB)</f>
        <v>0</v>
      </c>
      <c r="I825" s="82">
        <f ca="1">SUMIF(Measure_BB_Table[],Combined_header,Completed_MeasureBB)</f>
        <v>0</v>
      </c>
      <c r="J825" s="149" t="e">
        <f t="shared" ca="1" si="25"/>
        <v>#DIV/0!</v>
      </c>
    </row>
    <row r="826" spans="1:10" x14ac:dyDescent="0.25">
      <c r="A826" s="77" t="str">
        <f t="shared" si="24"/>
        <v>Los Molinos-Interim Housing-Move Management</v>
      </c>
      <c r="B826" s="78">
        <v>4</v>
      </c>
      <c r="C826" s="79" t="s">
        <v>136</v>
      </c>
      <c r="D826" s="85" t="s">
        <v>238</v>
      </c>
      <c r="E826" s="77" t="s">
        <v>1574</v>
      </c>
      <c r="F826" s="81">
        <v>0</v>
      </c>
      <c r="G826" s="81">
        <v>0</v>
      </c>
      <c r="H826" s="82">
        <f ca="1">SUMIF(Measure_BB_Table[],Combined_header,Total_Exp._MeasureBB)</f>
        <v>0</v>
      </c>
      <c r="I826" s="82">
        <f ca="1">SUMIF(Measure_BB_Table[],Combined_header,Completed_MeasureBB)</f>
        <v>0</v>
      </c>
      <c r="J826" s="149" t="e">
        <f t="shared" ca="1" si="25"/>
        <v>#DIV/0!</v>
      </c>
    </row>
    <row r="827" spans="1:10" x14ac:dyDescent="0.25">
      <c r="A827" s="77" t="str">
        <f t="shared" si="24"/>
        <v>Los Molinos-Interim Housing-Reprographics</v>
      </c>
      <c r="B827" s="78">
        <v>4</v>
      </c>
      <c r="C827" s="79" t="s">
        <v>136</v>
      </c>
      <c r="D827" s="85" t="s">
        <v>238</v>
      </c>
      <c r="E827" s="77" t="s">
        <v>1568</v>
      </c>
      <c r="F827" s="81">
        <v>400</v>
      </c>
      <c r="G827" s="81" t="s">
        <v>247</v>
      </c>
      <c r="H827" s="82">
        <f ca="1">SUMIF(Measure_BB_Table[],Combined_header,Total_Exp._MeasureBB)</f>
        <v>0</v>
      </c>
      <c r="I827" s="82">
        <f ca="1">SUMIF(Measure_BB_Table[],Combined_header,Completed_MeasureBB)</f>
        <v>0</v>
      </c>
      <c r="J827" s="149" t="e">
        <f t="shared" ca="1" si="25"/>
        <v>#DIV/0!</v>
      </c>
    </row>
    <row r="828" spans="1:10" x14ac:dyDescent="0.25">
      <c r="A828" s="77" t="str">
        <f t="shared" si="24"/>
        <v>Los Molinos-Interim Housing-Technology</v>
      </c>
      <c r="B828" s="78">
        <v>4</v>
      </c>
      <c r="C828" s="79" t="s">
        <v>136</v>
      </c>
      <c r="D828" s="85" t="s">
        <v>238</v>
      </c>
      <c r="E828" s="77" t="s">
        <v>1562</v>
      </c>
      <c r="F828" s="81">
        <v>0</v>
      </c>
      <c r="G828" s="81">
        <v>0</v>
      </c>
      <c r="H828" s="82">
        <f ca="1">SUMIF(Measure_BB_Table[],Combined_header,Total_Exp._MeasureBB)</f>
        <v>0</v>
      </c>
      <c r="I828" s="82">
        <f ca="1">SUMIF(Measure_BB_Table[],Combined_header,Completed_MeasureBB)</f>
        <v>0</v>
      </c>
      <c r="J828" s="149" t="e">
        <f t="shared" ca="1" si="25"/>
        <v>#DIV/0!</v>
      </c>
    </row>
    <row r="829" spans="1:10" x14ac:dyDescent="0.25">
      <c r="A829" s="77" t="str">
        <f t="shared" si="24"/>
        <v>Los Robles-21st Century-Advertisement</v>
      </c>
      <c r="B829" s="78">
        <v>9</v>
      </c>
      <c r="C829" s="85" t="s">
        <v>456</v>
      </c>
      <c r="D829" s="80" t="s">
        <v>4</v>
      </c>
      <c r="E829" s="77" t="s">
        <v>1569</v>
      </c>
      <c r="F829" s="81">
        <v>1222.31</v>
      </c>
      <c r="G829" s="81" t="s">
        <v>247</v>
      </c>
      <c r="H829" s="82">
        <f ca="1">SUMIF(Measure_BB_Table[],Combined_header,Total_Exp._MeasureBB)</f>
        <v>0</v>
      </c>
      <c r="I829" s="82">
        <f ca="1">SUMIF(Measure_BB_Table[],Combined_header,Completed_MeasureBB)</f>
        <v>0</v>
      </c>
      <c r="J829" s="149" t="e">
        <f t="shared" ca="1" si="25"/>
        <v>#DIV/0!</v>
      </c>
    </row>
    <row r="830" spans="1:10" x14ac:dyDescent="0.25">
      <c r="A830" s="77" t="str">
        <f t="shared" si="24"/>
        <v>Los Robles-21st Century-Asbestos oversight/survey/abatement</v>
      </c>
      <c r="B830" s="78">
        <v>9</v>
      </c>
      <c r="C830" s="85" t="s">
        <v>456</v>
      </c>
      <c r="D830" s="80" t="s">
        <v>4</v>
      </c>
      <c r="E830" s="77" t="s">
        <v>1563</v>
      </c>
      <c r="F830" s="81">
        <v>59500</v>
      </c>
      <c r="G830" s="81" t="s">
        <v>247</v>
      </c>
      <c r="H830" s="82">
        <f ca="1">SUMIF(Measure_BB_Table[],Combined_header,Total_Exp._MeasureBB)</f>
        <v>0</v>
      </c>
      <c r="I830" s="82">
        <f ca="1">SUMIF(Measure_BB_Table[],Combined_header,Completed_MeasureBB)</f>
        <v>0</v>
      </c>
      <c r="J830" s="149" t="e">
        <f t="shared" ca="1" si="25"/>
        <v>#DIV/0!</v>
      </c>
    </row>
    <row r="831" spans="1:10" x14ac:dyDescent="0.25">
      <c r="A831" s="77" t="str">
        <f t="shared" si="24"/>
        <v>Los Robles-21st Century-CM/PM Management</v>
      </c>
      <c r="B831" s="78">
        <v>9</v>
      </c>
      <c r="C831" s="85" t="s">
        <v>456</v>
      </c>
      <c r="D831" s="80" t="s">
        <v>4</v>
      </c>
      <c r="E831" s="77" t="s">
        <v>1565</v>
      </c>
      <c r="F831" s="81">
        <v>193544.35</v>
      </c>
      <c r="G831" s="81" t="s">
        <v>247</v>
      </c>
      <c r="H831" s="82">
        <f ca="1">SUMIF(Measure_BB_Table[],Combined_header,Total_Exp._MeasureBB)</f>
        <v>0</v>
      </c>
      <c r="I831" s="82">
        <f ca="1">SUMIF(Measure_BB_Table[],Combined_header,Completed_MeasureBB)</f>
        <v>0</v>
      </c>
      <c r="J831" s="149" t="e">
        <f t="shared" ca="1" si="25"/>
        <v>#DIV/0!</v>
      </c>
    </row>
    <row r="832" spans="1:10" x14ac:dyDescent="0.25">
      <c r="A832" s="77" t="str">
        <f t="shared" si="24"/>
        <v>Los Robles-21st Century-Construction Contingency</v>
      </c>
      <c r="B832" s="78">
        <v>9</v>
      </c>
      <c r="C832" s="85" t="s">
        <v>456</v>
      </c>
      <c r="D832" s="80" t="s">
        <v>4</v>
      </c>
      <c r="E832" s="83" t="s">
        <v>1796</v>
      </c>
      <c r="F832" s="81">
        <v>190484</v>
      </c>
      <c r="G832" s="81" t="s">
        <v>247</v>
      </c>
      <c r="H832" s="82">
        <f ca="1">SUMIF(Measure_BB_Table[],Combined_header,Total_Exp._MeasureBB)</f>
        <v>0</v>
      </c>
      <c r="I832" s="82">
        <f ca="1">SUMIF(Measure_BB_Table[],Combined_header,Completed_MeasureBB)</f>
        <v>0</v>
      </c>
      <c r="J832" s="149" t="e">
        <f t="shared" ca="1" si="25"/>
        <v>#DIV/0!</v>
      </c>
    </row>
    <row r="833" spans="1:10" x14ac:dyDescent="0.25">
      <c r="A833" s="77" t="str">
        <f t="shared" si="24"/>
        <v>Los Robles-21st Century-Contractor</v>
      </c>
      <c r="B833" s="78">
        <v>9</v>
      </c>
      <c r="C833" s="85" t="s">
        <v>456</v>
      </c>
      <c r="D833" s="80" t="s">
        <v>4</v>
      </c>
      <c r="E833" s="83" t="s">
        <v>318</v>
      </c>
      <c r="F833" s="81">
        <v>2031901.36</v>
      </c>
      <c r="G833" s="81" t="s">
        <v>247</v>
      </c>
      <c r="H833" s="82">
        <f ca="1">SUMIF(Measure_BB_Table[],Combined_header,Total_Exp._MeasureBB)</f>
        <v>40000</v>
      </c>
      <c r="I833" s="82">
        <f ca="1">SUMIF(Measure_BB_Table[],Combined_header,Completed_MeasureBB)</f>
        <v>40000</v>
      </c>
      <c r="J833" s="149">
        <f t="shared" ca="1" si="25"/>
        <v>1</v>
      </c>
    </row>
    <row r="834" spans="1:10" x14ac:dyDescent="0.25">
      <c r="A834" s="77" t="str">
        <f t="shared" ref="A834:A897" si="26">CONCATENATE(C834,"-",D834,"-",E834)</f>
        <v>Los Robles-21st Century-Design</v>
      </c>
      <c r="B834" s="78">
        <v>9</v>
      </c>
      <c r="C834" s="85" t="s">
        <v>456</v>
      </c>
      <c r="D834" s="80" t="s">
        <v>4</v>
      </c>
      <c r="E834" s="83" t="s">
        <v>1571</v>
      </c>
      <c r="F834" s="81">
        <v>233350.55</v>
      </c>
      <c r="G834" s="81" t="s">
        <v>247</v>
      </c>
      <c r="H834" s="82">
        <f ca="1">SUMIF(Measure_BB_Table[],Combined_header,Total_Exp._MeasureBB)</f>
        <v>0</v>
      </c>
      <c r="I834" s="82">
        <f ca="1">SUMIF(Measure_BB_Table[],Combined_header,Completed_MeasureBB)</f>
        <v>0</v>
      </c>
      <c r="J834" s="149" t="e">
        <f t="shared" ref="J834:J897" ca="1" si="27">Completed_Comparison/Total_Exp._Comparison</f>
        <v>#DIV/0!</v>
      </c>
    </row>
    <row r="835" spans="1:10" x14ac:dyDescent="0.25">
      <c r="A835" s="77" t="str">
        <f t="shared" si="26"/>
        <v>Los Robles-21st Century-DSA Fees</v>
      </c>
      <c r="B835" s="78">
        <v>9</v>
      </c>
      <c r="C835" s="85" t="s">
        <v>456</v>
      </c>
      <c r="D835" s="80" t="s">
        <v>4</v>
      </c>
      <c r="E835" s="83" t="s">
        <v>1655</v>
      </c>
      <c r="F835" s="81">
        <v>38891.760000000002</v>
      </c>
      <c r="G835" s="81" t="s">
        <v>247</v>
      </c>
      <c r="H835" s="82">
        <f ca="1">SUMIF(Measure_BB_Table[],Combined_header,Total_Exp._MeasureBB)</f>
        <v>0</v>
      </c>
      <c r="I835" s="82">
        <f ca="1">SUMIF(Measure_BB_Table[],Combined_header,Completed_MeasureBB)</f>
        <v>0</v>
      </c>
      <c r="J835" s="149" t="e">
        <f t="shared" ca="1" si="27"/>
        <v>#DIV/0!</v>
      </c>
    </row>
    <row r="836" spans="1:10" x14ac:dyDescent="0.25">
      <c r="A836" s="77" t="str">
        <f t="shared" si="26"/>
        <v>Los Robles-21st Century-DSA Inspection</v>
      </c>
      <c r="B836" s="78">
        <v>9</v>
      </c>
      <c r="C836" s="85" t="s">
        <v>456</v>
      </c>
      <c r="D836" s="80" t="s">
        <v>4</v>
      </c>
      <c r="E836" s="83" t="s">
        <v>1564</v>
      </c>
      <c r="F836" s="81">
        <v>33335.79</v>
      </c>
      <c r="G836" s="81" t="s">
        <v>247</v>
      </c>
      <c r="H836" s="82">
        <f ca="1">SUMIF(Measure_BB_Table[],Combined_header,Total_Exp._MeasureBB)</f>
        <v>0</v>
      </c>
      <c r="I836" s="82">
        <f ca="1">SUMIF(Measure_BB_Table[],Combined_header,Completed_MeasureBB)</f>
        <v>0</v>
      </c>
      <c r="J836" s="149" t="e">
        <f t="shared" ca="1" si="27"/>
        <v>#DIV/0!</v>
      </c>
    </row>
    <row r="837" spans="1:10" x14ac:dyDescent="0.25">
      <c r="A837" s="77" t="str">
        <f t="shared" si="26"/>
        <v>Los Robles-21st Century-DSA Special Inspection</v>
      </c>
      <c r="B837" s="78">
        <v>9</v>
      </c>
      <c r="C837" s="85" t="s">
        <v>456</v>
      </c>
      <c r="D837" s="80" t="s">
        <v>4</v>
      </c>
      <c r="E837" s="83" t="s">
        <v>1572</v>
      </c>
      <c r="F837" s="81">
        <v>16667.900000000001</v>
      </c>
      <c r="G837" s="81" t="s">
        <v>247</v>
      </c>
      <c r="H837" s="82">
        <f ca="1">SUMIF(Measure_BB_Table[],Combined_header,Total_Exp._MeasureBB)</f>
        <v>0</v>
      </c>
      <c r="I837" s="82">
        <f ca="1">SUMIF(Measure_BB_Table[],Combined_header,Completed_MeasureBB)</f>
        <v>0</v>
      </c>
      <c r="J837" s="149" t="e">
        <f t="shared" ca="1" si="27"/>
        <v>#DIV/0!</v>
      </c>
    </row>
    <row r="838" spans="1:10" x14ac:dyDescent="0.25">
      <c r="A838" s="77" t="str">
        <f t="shared" si="26"/>
        <v>Los Robles-21st Century-Environ Consultant</v>
      </c>
      <c r="B838" s="78">
        <v>9</v>
      </c>
      <c r="C838" s="85" t="s">
        <v>456</v>
      </c>
      <c r="D838" s="80" t="s">
        <v>4</v>
      </c>
      <c r="E838" s="77" t="s">
        <v>1566</v>
      </c>
      <c r="F838" s="81">
        <v>9778.5</v>
      </c>
      <c r="G838" s="81" t="s">
        <v>2495</v>
      </c>
      <c r="H838" s="82">
        <f ca="1">SUMIF(Measure_BB_Table[],Combined_header,Total_Exp._MeasureBB)</f>
        <v>2800</v>
      </c>
      <c r="I838" s="82">
        <f ca="1">SUMIF(Measure_BB_Table[],Combined_header,Completed_MeasureBB)</f>
        <v>2800</v>
      </c>
      <c r="J838" s="149">
        <f t="shared" ca="1" si="27"/>
        <v>1</v>
      </c>
    </row>
    <row r="839" spans="1:10" x14ac:dyDescent="0.25">
      <c r="A839" s="77" t="str">
        <f t="shared" si="26"/>
        <v>Los Robles-21st Century-FF &amp; E</v>
      </c>
      <c r="B839" s="78">
        <v>9</v>
      </c>
      <c r="C839" s="85" t="s">
        <v>456</v>
      </c>
      <c r="D839" s="80" t="s">
        <v>4</v>
      </c>
      <c r="E839" s="77" t="s">
        <v>1656</v>
      </c>
      <c r="F839" s="81">
        <v>340000</v>
      </c>
      <c r="G839" s="81" t="s">
        <v>247</v>
      </c>
      <c r="H839" s="82">
        <f ca="1">SUMIF(Measure_BB_Table[],Combined_header,Total_Exp._MeasureBB)</f>
        <v>0</v>
      </c>
      <c r="I839" s="82">
        <f ca="1">SUMIF(Measure_BB_Table[],Combined_header,Completed_MeasureBB)</f>
        <v>0</v>
      </c>
      <c r="J839" s="149" t="e">
        <f t="shared" ca="1" si="27"/>
        <v>#DIV/0!</v>
      </c>
    </row>
    <row r="840" spans="1:10" x14ac:dyDescent="0.25">
      <c r="A840" s="77" t="str">
        <f t="shared" si="26"/>
        <v>Los Robles-21st Century-Legal Services</v>
      </c>
      <c r="B840" s="78">
        <v>9</v>
      </c>
      <c r="C840" s="85" t="s">
        <v>456</v>
      </c>
      <c r="D840" s="80" t="s">
        <v>4</v>
      </c>
      <c r="E840" s="77" t="s">
        <v>1797</v>
      </c>
      <c r="F840" s="81">
        <v>0</v>
      </c>
      <c r="G840" s="81">
        <v>0</v>
      </c>
      <c r="H840" s="82">
        <f ca="1">SUMIF(Measure_BB_Table[],Combined_header,Total_Exp._MeasureBB)</f>
        <v>0</v>
      </c>
      <c r="I840" s="82">
        <f ca="1">SUMIF(Measure_BB_Table[],Combined_header,Completed_MeasureBB)</f>
        <v>0</v>
      </c>
      <c r="J840" s="149" t="e">
        <f t="shared" ca="1" si="27"/>
        <v>#DIV/0!</v>
      </c>
    </row>
    <row r="841" spans="1:10" x14ac:dyDescent="0.25">
      <c r="A841" s="77" t="str">
        <f t="shared" si="26"/>
        <v>Los Robles-21st Century-Move classroom</v>
      </c>
      <c r="B841" s="78">
        <v>9</v>
      </c>
      <c r="C841" s="85" t="s">
        <v>456</v>
      </c>
      <c r="D841" s="80" t="s">
        <v>4</v>
      </c>
      <c r="E841" s="77" t="s">
        <v>1570</v>
      </c>
      <c r="F841" s="81">
        <v>0</v>
      </c>
      <c r="G841" s="81">
        <v>0</v>
      </c>
      <c r="H841" s="82">
        <f ca="1">SUMIF(Measure_BB_Table[],Combined_header,Total_Exp._MeasureBB)</f>
        <v>0</v>
      </c>
      <c r="I841" s="82">
        <f ca="1">SUMIF(Measure_BB_Table[],Combined_header,Completed_MeasureBB)</f>
        <v>0</v>
      </c>
      <c r="J841" s="149" t="e">
        <f t="shared" ca="1" si="27"/>
        <v>#DIV/0!</v>
      </c>
    </row>
    <row r="842" spans="1:10" x14ac:dyDescent="0.25">
      <c r="A842" s="77" t="str">
        <f t="shared" si="26"/>
        <v>Los Robles-21st Century-Move Management</v>
      </c>
      <c r="B842" s="78">
        <v>9</v>
      </c>
      <c r="C842" s="85" t="s">
        <v>456</v>
      </c>
      <c r="D842" s="80" t="s">
        <v>4</v>
      </c>
      <c r="E842" s="77" t="s">
        <v>1574</v>
      </c>
      <c r="F842" s="81">
        <v>0</v>
      </c>
      <c r="G842" s="81">
        <v>0</v>
      </c>
      <c r="H842" s="82">
        <f ca="1">SUMIF(Measure_BB_Table[],Combined_header,Total_Exp._MeasureBB)</f>
        <v>0</v>
      </c>
      <c r="I842" s="82">
        <f ca="1">SUMIF(Measure_BB_Table[],Combined_header,Completed_MeasureBB)</f>
        <v>0</v>
      </c>
      <c r="J842" s="149" t="e">
        <f t="shared" ca="1" si="27"/>
        <v>#DIV/0!</v>
      </c>
    </row>
    <row r="843" spans="1:10" x14ac:dyDescent="0.25">
      <c r="A843" s="77" t="str">
        <f t="shared" si="26"/>
        <v>Los Robles-21st Century-Reprographics</v>
      </c>
      <c r="B843" s="78">
        <v>9</v>
      </c>
      <c r="C843" s="85" t="s">
        <v>456</v>
      </c>
      <c r="D843" s="80" t="s">
        <v>4</v>
      </c>
      <c r="E843" s="77" t="s">
        <v>1568</v>
      </c>
      <c r="F843" s="81">
        <v>1222.31</v>
      </c>
      <c r="G843" s="81" t="s">
        <v>247</v>
      </c>
      <c r="H843" s="82">
        <f ca="1">SUMIF(Measure_BB_Table[],Combined_header,Total_Exp._MeasureBB)</f>
        <v>0</v>
      </c>
      <c r="I843" s="82">
        <f ca="1">SUMIF(Measure_BB_Table[],Combined_header,Completed_MeasureBB)</f>
        <v>0</v>
      </c>
      <c r="J843" s="149" t="e">
        <f t="shared" ca="1" si="27"/>
        <v>#DIV/0!</v>
      </c>
    </row>
    <row r="844" spans="1:10" x14ac:dyDescent="0.25">
      <c r="A844" s="77" t="str">
        <f t="shared" si="26"/>
        <v>Los Robles-21st Century-Technology</v>
      </c>
      <c r="B844" s="78">
        <v>9</v>
      </c>
      <c r="C844" s="85" t="s">
        <v>456</v>
      </c>
      <c r="D844" s="80" t="s">
        <v>4</v>
      </c>
      <c r="E844" s="77" t="s">
        <v>1562</v>
      </c>
      <c r="F844" s="81">
        <v>340000</v>
      </c>
      <c r="G844" s="81" t="s">
        <v>247</v>
      </c>
      <c r="H844" s="82">
        <f ca="1">SUMIF(Measure_BB_Table[],Combined_header,Total_Exp._MeasureBB)</f>
        <v>76568.08</v>
      </c>
      <c r="I844" s="82">
        <f ca="1">SUMIF(Measure_BB_Table[],Combined_header,Completed_MeasureBB)</f>
        <v>76568.08</v>
      </c>
      <c r="J844" s="149">
        <f t="shared" ca="1" si="27"/>
        <v>1</v>
      </c>
    </row>
    <row r="845" spans="1:10" x14ac:dyDescent="0.25">
      <c r="A845" s="77" t="str">
        <f t="shared" si="26"/>
        <v>Los Robles-Ceiling replacement-CM/PM Management</v>
      </c>
      <c r="B845" s="78">
        <v>9</v>
      </c>
      <c r="C845" s="85" t="s">
        <v>456</v>
      </c>
      <c r="D845" s="79" t="s">
        <v>441</v>
      </c>
      <c r="E845" s="77" t="s">
        <v>1565</v>
      </c>
      <c r="F845" s="81">
        <v>0</v>
      </c>
      <c r="G845" s="81">
        <v>0</v>
      </c>
      <c r="H845" s="82">
        <f ca="1">SUMIF(Measure_BB_Table[],Combined_header,Total_Exp._MeasureBB)</f>
        <v>0</v>
      </c>
      <c r="I845" s="82">
        <f ca="1">SUMIF(Measure_BB_Table[],Combined_header,Completed_MeasureBB)</f>
        <v>0</v>
      </c>
      <c r="J845" s="149" t="e">
        <f t="shared" ca="1" si="27"/>
        <v>#DIV/0!</v>
      </c>
    </row>
    <row r="846" spans="1:10" x14ac:dyDescent="0.25">
      <c r="A846" s="77" t="str">
        <f t="shared" si="26"/>
        <v>Los Robles-Ceiling replacement-Contractor</v>
      </c>
      <c r="B846" s="78">
        <v>9</v>
      </c>
      <c r="C846" s="85" t="s">
        <v>456</v>
      </c>
      <c r="D846" s="79" t="s">
        <v>441</v>
      </c>
      <c r="E846" s="77" t="s">
        <v>318</v>
      </c>
      <c r="F846" s="81">
        <v>219377</v>
      </c>
      <c r="G846" s="81">
        <v>219377</v>
      </c>
      <c r="H846" s="82">
        <f ca="1">SUMIF(Measure_BB_Table[],Combined_header,Total_Exp._MeasureBB)</f>
        <v>219377</v>
      </c>
      <c r="I846" s="82">
        <f ca="1">SUMIF(Measure_BB_Table[],Combined_header,Completed_MeasureBB)</f>
        <v>208408.15</v>
      </c>
      <c r="J846" s="149">
        <f t="shared" ca="1" si="27"/>
        <v>0.95</v>
      </c>
    </row>
    <row r="847" spans="1:10" x14ac:dyDescent="0.25">
      <c r="A847" s="77" t="str">
        <f t="shared" si="26"/>
        <v>Los Robles-Drinking fountain replacement-Advertisement</v>
      </c>
      <c r="B847" s="78">
        <v>9</v>
      </c>
      <c r="C847" s="85" t="s">
        <v>456</v>
      </c>
      <c r="D847" s="80" t="s">
        <v>1043</v>
      </c>
      <c r="E847" s="77" t="s">
        <v>1569</v>
      </c>
      <c r="F847" s="81">
        <v>0</v>
      </c>
      <c r="G847" s="81">
        <v>0</v>
      </c>
      <c r="H847" s="82">
        <f ca="1">SUMIF(Measure_BB_Table[],Combined_header,Total_Exp._MeasureBB)</f>
        <v>0</v>
      </c>
      <c r="I847" s="82">
        <f ca="1">SUMIF(Measure_BB_Table[],Combined_header,Completed_MeasureBB)</f>
        <v>0</v>
      </c>
      <c r="J847" s="149" t="e">
        <f t="shared" ca="1" si="27"/>
        <v>#DIV/0!</v>
      </c>
    </row>
    <row r="848" spans="1:10" x14ac:dyDescent="0.25">
      <c r="A848" s="77" t="str">
        <f t="shared" si="26"/>
        <v>Los Robles-Drinking fountain replacement-Contractor</v>
      </c>
      <c r="B848" s="78">
        <v>9</v>
      </c>
      <c r="C848" s="85" t="s">
        <v>456</v>
      </c>
      <c r="D848" s="80" t="s">
        <v>1043</v>
      </c>
      <c r="E848" s="77" t="s">
        <v>318</v>
      </c>
      <c r="F848" s="81">
        <v>15000</v>
      </c>
      <c r="G848" s="81" t="s">
        <v>247</v>
      </c>
      <c r="H848" s="82">
        <f ca="1">SUMIF(Measure_BB_Table[],Combined_header,Total_Exp._MeasureBB)</f>
        <v>0</v>
      </c>
      <c r="I848" s="82">
        <f ca="1">SUMIF(Measure_BB_Table[],Combined_header,Completed_MeasureBB)</f>
        <v>0</v>
      </c>
      <c r="J848" s="149" t="e">
        <f t="shared" ca="1" si="27"/>
        <v>#DIV/0!</v>
      </c>
    </row>
    <row r="849" spans="1:10" x14ac:dyDescent="0.25">
      <c r="A849" s="77" t="str">
        <f t="shared" si="26"/>
        <v>Los Robles-Drinking fountain replacement-Design</v>
      </c>
      <c r="B849" s="78">
        <v>9</v>
      </c>
      <c r="C849" s="85" t="s">
        <v>456</v>
      </c>
      <c r="D849" s="80" t="s">
        <v>1043</v>
      </c>
      <c r="E849" s="77" t="s">
        <v>1571</v>
      </c>
      <c r="F849" s="81">
        <v>0</v>
      </c>
      <c r="G849" s="81">
        <v>0</v>
      </c>
      <c r="H849" s="82">
        <f ca="1">SUMIF(Measure_BB_Table[],Combined_header,Total_Exp._MeasureBB)</f>
        <v>0</v>
      </c>
      <c r="I849" s="82">
        <f ca="1">SUMIF(Measure_BB_Table[],Combined_header,Completed_MeasureBB)</f>
        <v>0</v>
      </c>
      <c r="J849" s="149" t="e">
        <f t="shared" ca="1" si="27"/>
        <v>#DIV/0!</v>
      </c>
    </row>
    <row r="850" spans="1:10" x14ac:dyDescent="0.25">
      <c r="A850" s="77" t="str">
        <f t="shared" si="26"/>
        <v>Los Robles-Drinking fountain replacement-DSA Fees</v>
      </c>
      <c r="B850" s="78">
        <v>9</v>
      </c>
      <c r="C850" s="85" t="s">
        <v>456</v>
      </c>
      <c r="D850" s="80" t="s">
        <v>1043</v>
      </c>
      <c r="E850" s="77" t="s">
        <v>1655</v>
      </c>
      <c r="F850" s="81">
        <v>1050</v>
      </c>
      <c r="G850" s="81" t="s">
        <v>2495</v>
      </c>
      <c r="H850" s="82">
        <f ca="1">SUMIF(Measure_BB_Table[],Combined_header,Total_Exp._MeasureBB)</f>
        <v>0</v>
      </c>
      <c r="I850" s="82">
        <f ca="1">SUMIF(Measure_BB_Table[],Combined_header,Completed_MeasureBB)</f>
        <v>0</v>
      </c>
      <c r="J850" s="149" t="e">
        <f t="shared" ca="1" si="27"/>
        <v>#DIV/0!</v>
      </c>
    </row>
    <row r="851" spans="1:10" x14ac:dyDescent="0.25">
      <c r="A851" s="77" t="str">
        <f t="shared" si="26"/>
        <v>Los Robles-Drinking fountain replacement-DSA Inspection</v>
      </c>
      <c r="B851" s="78">
        <v>9</v>
      </c>
      <c r="C851" s="85" t="s">
        <v>456</v>
      </c>
      <c r="D851" s="80" t="s">
        <v>1043</v>
      </c>
      <c r="E851" s="77" t="s">
        <v>1564</v>
      </c>
      <c r="F851" s="81">
        <v>0</v>
      </c>
      <c r="G851" s="81">
        <v>0</v>
      </c>
      <c r="H851" s="82">
        <f ca="1">SUMIF(Measure_BB_Table[],Combined_header,Total_Exp._MeasureBB)</f>
        <v>0</v>
      </c>
      <c r="I851" s="82">
        <f ca="1">SUMIF(Measure_BB_Table[],Combined_header,Completed_MeasureBB)</f>
        <v>0</v>
      </c>
      <c r="J851" s="149" t="e">
        <f t="shared" ca="1" si="27"/>
        <v>#DIV/0!</v>
      </c>
    </row>
    <row r="852" spans="1:10" x14ac:dyDescent="0.25">
      <c r="A852" s="77" t="str">
        <f t="shared" si="26"/>
        <v>Los Robles-Drinking fountain replacement-DSA Special Inspection</v>
      </c>
      <c r="B852" s="78">
        <v>9</v>
      </c>
      <c r="C852" s="85" t="s">
        <v>456</v>
      </c>
      <c r="D852" s="80" t="s">
        <v>1043</v>
      </c>
      <c r="E852" s="83" t="s">
        <v>1572</v>
      </c>
      <c r="F852" s="81">
        <v>0</v>
      </c>
      <c r="G852" s="81">
        <v>0</v>
      </c>
      <c r="H852" s="82">
        <f ca="1">SUMIF(Measure_BB_Table[],Combined_header,Total_Exp._MeasureBB)</f>
        <v>0</v>
      </c>
      <c r="I852" s="82">
        <f ca="1">SUMIF(Measure_BB_Table[],Combined_header,Completed_MeasureBB)</f>
        <v>0</v>
      </c>
      <c r="J852" s="149" t="e">
        <f t="shared" ca="1" si="27"/>
        <v>#DIV/0!</v>
      </c>
    </row>
    <row r="853" spans="1:10" x14ac:dyDescent="0.25">
      <c r="A853" s="77" t="str">
        <f t="shared" si="26"/>
        <v>Los Robles-Drinking fountain replacement-Environ Consultant</v>
      </c>
      <c r="B853" s="78">
        <v>9</v>
      </c>
      <c r="C853" s="85" t="s">
        <v>456</v>
      </c>
      <c r="D853" s="80" t="s">
        <v>1043</v>
      </c>
      <c r="E853" s="77" t="s">
        <v>1566</v>
      </c>
      <c r="F853" s="81">
        <v>0</v>
      </c>
      <c r="G853" s="81">
        <v>0</v>
      </c>
      <c r="H853" s="82">
        <f ca="1">SUMIF(Measure_BB_Table[],Combined_header,Total_Exp._MeasureBB)</f>
        <v>0</v>
      </c>
      <c r="I853" s="82">
        <f ca="1">SUMIF(Measure_BB_Table[],Combined_header,Completed_MeasureBB)</f>
        <v>0</v>
      </c>
      <c r="J853" s="149" t="e">
        <f t="shared" ca="1" si="27"/>
        <v>#DIV/0!</v>
      </c>
    </row>
    <row r="854" spans="1:10" x14ac:dyDescent="0.25">
      <c r="A854" s="77" t="str">
        <f t="shared" si="26"/>
        <v>Los Robles-Drinking fountain replacement-Reprographics</v>
      </c>
      <c r="B854" s="78">
        <v>9</v>
      </c>
      <c r="C854" s="85" t="s">
        <v>456</v>
      </c>
      <c r="D854" s="80" t="s">
        <v>1043</v>
      </c>
      <c r="E854" s="77" t="s">
        <v>1568</v>
      </c>
      <c r="F854" s="81">
        <v>0</v>
      </c>
      <c r="G854" s="81">
        <v>0</v>
      </c>
      <c r="H854" s="82">
        <f ca="1">SUMIF(Measure_BB_Table[],Combined_header,Total_Exp._MeasureBB)</f>
        <v>0</v>
      </c>
      <c r="I854" s="82">
        <f ca="1">SUMIF(Measure_BB_Table[],Combined_header,Completed_MeasureBB)</f>
        <v>0</v>
      </c>
      <c r="J854" s="149" t="e">
        <f t="shared" ca="1" si="27"/>
        <v>#DIV/0!</v>
      </c>
    </row>
    <row r="855" spans="1:10" x14ac:dyDescent="0.25">
      <c r="A855" s="77" t="str">
        <f t="shared" si="26"/>
        <v>Los Robles-Fire Alarm-Advertisement</v>
      </c>
      <c r="B855" s="78">
        <v>9</v>
      </c>
      <c r="C855" s="85" t="s">
        <v>456</v>
      </c>
      <c r="D855" s="80" t="s">
        <v>316</v>
      </c>
      <c r="E855" s="77" t="s">
        <v>1569</v>
      </c>
      <c r="F855" s="81">
        <v>0</v>
      </c>
      <c r="G855" s="81">
        <v>0</v>
      </c>
      <c r="H855" s="82">
        <f ca="1">SUMIF(Measure_BB_Table[],Combined_header,Total_Exp._MeasureBB)</f>
        <v>0</v>
      </c>
      <c r="I855" s="82">
        <f ca="1">SUMIF(Measure_BB_Table[],Combined_header,Completed_MeasureBB)</f>
        <v>0</v>
      </c>
      <c r="J855" s="149" t="e">
        <f t="shared" ca="1" si="27"/>
        <v>#DIV/0!</v>
      </c>
    </row>
    <row r="856" spans="1:10" x14ac:dyDescent="0.25">
      <c r="A856" s="77" t="str">
        <f t="shared" si="26"/>
        <v>Los Robles-Fire Alarm-Contractor</v>
      </c>
      <c r="B856" s="78">
        <v>9</v>
      </c>
      <c r="C856" s="85" t="s">
        <v>456</v>
      </c>
      <c r="D856" s="80" t="s">
        <v>316</v>
      </c>
      <c r="E856" s="77" t="s">
        <v>318</v>
      </c>
      <c r="F856" s="81">
        <v>255000</v>
      </c>
      <c r="G856" s="81" t="s">
        <v>247</v>
      </c>
      <c r="H856" s="82">
        <f ca="1">SUMIF(Measure_BB_Table[],Combined_header,Total_Exp._MeasureBB)</f>
        <v>0</v>
      </c>
      <c r="I856" s="82">
        <f ca="1">SUMIF(Measure_BB_Table[],Combined_header,Completed_MeasureBB)</f>
        <v>0</v>
      </c>
      <c r="J856" s="149" t="e">
        <f t="shared" ca="1" si="27"/>
        <v>#DIV/0!</v>
      </c>
    </row>
    <row r="857" spans="1:10" x14ac:dyDescent="0.25">
      <c r="A857" s="77" t="str">
        <f t="shared" si="26"/>
        <v>Los Robles-Fire Alarm-Design</v>
      </c>
      <c r="B857" s="78">
        <v>9</v>
      </c>
      <c r="C857" s="85" t="s">
        <v>456</v>
      </c>
      <c r="D857" s="80" t="s">
        <v>316</v>
      </c>
      <c r="E857" s="77" t="s">
        <v>1571</v>
      </c>
      <c r="F857" s="81">
        <v>48500</v>
      </c>
      <c r="G857" s="81" t="s">
        <v>2495</v>
      </c>
      <c r="H857" s="82">
        <f ca="1">SUMIF(Measure_BB_Table[],Combined_header,Total_Exp._MeasureBB)</f>
        <v>48500</v>
      </c>
      <c r="I857" s="82">
        <f ca="1">SUMIF(Measure_BB_Table[],Combined_header,Completed_MeasureBB)</f>
        <v>36375</v>
      </c>
      <c r="J857" s="149">
        <f t="shared" ca="1" si="27"/>
        <v>0.75</v>
      </c>
    </row>
    <row r="858" spans="1:10" x14ac:dyDescent="0.25">
      <c r="A858" s="77" t="str">
        <f t="shared" si="26"/>
        <v>Los Robles-Fire Alarm-DSA Fees</v>
      </c>
      <c r="B858" s="78">
        <v>9</v>
      </c>
      <c r="C858" s="85" t="s">
        <v>456</v>
      </c>
      <c r="D858" s="80" t="s">
        <v>316</v>
      </c>
      <c r="E858" s="77" t="s">
        <v>1655</v>
      </c>
      <c r="F858" s="81">
        <v>0</v>
      </c>
      <c r="G858" s="81">
        <v>0</v>
      </c>
      <c r="H858" s="82">
        <f ca="1">SUMIF(Measure_BB_Table[],Combined_header,Total_Exp._MeasureBB)</f>
        <v>900</v>
      </c>
      <c r="I858" s="82">
        <f ca="1">SUMIF(Measure_BB_Table[],Combined_header,Completed_MeasureBB)</f>
        <v>900</v>
      </c>
      <c r="J858" s="149">
        <f t="shared" ca="1" si="27"/>
        <v>1</v>
      </c>
    </row>
    <row r="859" spans="1:10" x14ac:dyDescent="0.25">
      <c r="A859" s="77" t="str">
        <f t="shared" si="26"/>
        <v>Los Robles-Fire Alarm-DSA Inspection</v>
      </c>
      <c r="B859" s="78">
        <v>9</v>
      </c>
      <c r="C859" s="85" t="s">
        <v>456</v>
      </c>
      <c r="D859" s="80" t="s">
        <v>316</v>
      </c>
      <c r="E859" s="77" t="s">
        <v>1564</v>
      </c>
      <c r="F859" s="81">
        <v>0</v>
      </c>
      <c r="G859" s="81">
        <v>0</v>
      </c>
      <c r="H859" s="82">
        <f ca="1">SUMIF(Measure_BB_Table[],Combined_header,Total_Exp._MeasureBB)</f>
        <v>0</v>
      </c>
      <c r="I859" s="82">
        <f ca="1">SUMIF(Measure_BB_Table[],Combined_header,Completed_MeasureBB)</f>
        <v>0</v>
      </c>
      <c r="J859" s="149" t="e">
        <f t="shared" ca="1" si="27"/>
        <v>#DIV/0!</v>
      </c>
    </row>
    <row r="860" spans="1:10" x14ac:dyDescent="0.25">
      <c r="A860" s="77" t="str">
        <f t="shared" si="26"/>
        <v>Los Robles-Fire Alarm-Environ Consultant</v>
      </c>
      <c r="B860" s="78">
        <v>9</v>
      </c>
      <c r="C860" s="85" t="s">
        <v>456</v>
      </c>
      <c r="D860" s="80" t="s">
        <v>316</v>
      </c>
      <c r="E860" s="84" t="s">
        <v>1566</v>
      </c>
      <c r="F860" s="81">
        <v>0</v>
      </c>
      <c r="G860" s="81">
        <v>0</v>
      </c>
      <c r="H860" s="82">
        <f ca="1">SUMIF(Measure_BB_Table[],Combined_header,Total_Exp._MeasureBB)</f>
        <v>0</v>
      </c>
      <c r="I860" s="82">
        <f ca="1">SUMIF(Measure_BB_Table[],Combined_header,Completed_MeasureBB)</f>
        <v>0</v>
      </c>
      <c r="J860" s="149" t="e">
        <f t="shared" ca="1" si="27"/>
        <v>#DIV/0!</v>
      </c>
    </row>
    <row r="861" spans="1:10" x14ac:dyDescent="0.25">
      <c r="A861" s="77" t="str">
        <f t="shared" si="26"/>
        <v>Los Robles-Fire Alarm-Reprographics</v>
      </c>
      <c r="B861" s="78">
        <v>9</v>
      </c>
      <c r="C861" s="85" t="s">
        <v>456</v>
      </c>
      <c r="D861" s="80" t="s">
        <v>316</v>
      </c>
      <c r="E861" s="77" t="s">
        <v>1568</v>
      </c>
      <c r="F861" s="81">
        <v>0</v>
      </c>
      <c r="G861" s="81">
        <v>0</v>
      </c>
      <c r="H861" s="82">
        <f ca="1">SUMIF(Measure_BB_Table[],Combined_header,Total_Exp._MeasureBB)</f>
        <v>0</v>
      </c>
      <c r="I861" s="82">
        <f ca="1">SUMIF(Measure_BB_Table[],Combined_header,Completed_MeasureBB)</f>
        <v>0</v>
      </c>
      <c r="J861" s="149" t="e">
        <f t="shared" ca="1" si="27"/>
        <v>#DIV/0!</v>
      </c>
    </row>
    <row r="862" spans="1:10" x14ac:dyDescent="0.25">
      <c r="A862" s="77" t="str">
        <f t="shared" si="26"/>
        <v>Los Robles-Interim Housing-Advertisement</v>
      </c>
      <c r="B862" s="78">
        <v>9</v>
      </c>
      <c r="C862" s="85" t="s">
        <v>456</v>
      </c>
      <c r="D862" s="85" t="s">
        <v>238</v>
      </c>
      <c r="E862" s="77" t="s">
        <v>1569</v>
      </c>
      <c r="F862" s="81">
        <v>400</v>
      </c>
      <c r="G862" s="81" t="s">
        <v>247</v>
      </c>
      <c r="H862" s="82">
        <f ca="1">SUMIF(Measure_BB_Table[],Combined_header,Total_Exp._MeasureBB)</f>
        <v>0</v>
      </c>
      <c r="I862" s="82">
        <f ca="1">SUMIF(Measure_BB_Table[],Combined_header,Completed_MeasureBB)</f>
        <v>0</v>
      </c>
      <c r="J862" s="149" t="e">
        <f t="shared" ca="1" si="27"/>
        <v>#DIV/0!</v>
      </c>
    </row>
    <row r="863" spans="1:10" x14ac:dyDescent="0.25">
      <c r="A863" s="77" t="str">
        <f t="shared" si="26"/>
        <v>Los Robles-Interim Housing-Alarm</v>
      </c>
      <c r="B863" s="78">
        <v>9</v>
      </c>
      <c r="C863" s="85" t="s">
        <v>456</v>
      </c>
      <c r="D863" s="85" t="s">
        <v>238</v>
      </c>
      <c r="E863" s="83" t="s">
        <v>1575</v>
      </c>
      <c r="F863" s="81">
        <v>0</v>
      </c>
      <c r="G863" s="81">
        <v>0</v>
      </c>
      <c r="H863" s="82">
        <f ca="1">SUMIF(Measure_BB_Table[],Combined_header,Total_Exp._MeasureBB)</f>
        <v>0</v>
      </c>
      <c r="I863" s="82">
        <f ca="1">SUMIF(Measure_BB_Table[],Combined_header,Completed_MeasureBB)</f>
        <v>0</v>
      </c>
      <c r="J863" s="149" t="e">
        <f t="shared" ca="1" si="27"/>
        <v>#DIV/0!</v>
      </c>
    </row>
    <row r="864" spans="1:10" x14ac:dyDescent="0.25">
      <c r="A864" s="77" t="str">
        <f t="shared" si="26"/>
        <v>Los Robles-Interim Housing-CM/PM Management</v>
      </c>
      <c r="B864" s="78">
        <v>9</v>
      </c>
      <c r="C864" s="85" t="s">
        <v>456</v>
      </c>
      <c r="D864" s="85" t="s">
        <v>238</v>
      </c>
      <c r="E864" s="77" t="s">
        <v>1565</v>
      </c>
      <c r="F864" s="81">
        <v>43850</v>
      </c>
      <c r="G864" s="81" t="s">
        <v>247</v>
      </c>
      <c r="H864" s="82">
        <f ca="1">SUMIF(Measure_BB_Table[],Combined_header,Total_Exp._MeasureBB)</f>
        <v>0</v>
      </c>
      <c r="I864" s="82">
        <f ca="1">SUMIF(Measure_BB_Table[],Combined_header,Completed_MeasureBB)</f>
        <v>0</v>
      </c>
      <c r="J864" s="149" t="e">
        <f t="shared" ca="1" si="27"/>
        <v>#DIV/0!</v>
      </c>
    </row>
    <row r="865" spans="1:10" x14ac:dyDescent="0.25">
      <c r="A865" s="77" t="str">
        <f t="shared" si="26"/>
        <v>Los Robles-Interim Housing-Construction Contingency</v>
      </c>
      <c r="B865" s="78">
        <v>9</v>
      </c>
      <c r="C865" s="85" t="s">
        <v>456</v>
      </c>
      <c r="D865" s="85" t="s">
        <v>238</v>
      </c>
      <c r="E865" s="83" t="s">
        <v>1796</v>
      </c>
      <c r="F865" s="81">
        <v>55000</v>
      </c>
      <c r="G865" s="81" t="s">
        <v>247</v>
      </c>
      <c r="H865" s="82">
        <f ca="1">SUMIF(Measure_BB_Table[],Combined_header,Total_Exp._MeasureBB)</f>
        <v>0</v>
      </c>
      <c r="I865" s="82">
        <f ca="1">SUMIF(Measure_BB_Table[],Combined_header,Completed_MeasureBB)</f>
        <v>0</v>
      </c>
      <c r="J865" s="149" t="e">
        <f t="shared" ca="1" si="27"/>
        <v>#DIV/0!</v>
      </c>
    </row>
    <row r="866" spans="1:10" x14ac:dyDescent="0.25">
      <c r="A866" s="77" t="str">
        <f t="shared" si="26"/>
        <v>Los Robles-Interim Housing-Contractor</v>
      </c>
      <c r="B866" s="78">
        <v>9</v>
      </c>
      <c r="C866" s="85" t="s">
        <v>456</v>
      </c>
      <c r="D866" s="85" t="s">
        <v>238</v>
      </c>
      <c r="E866" s="83" t="s">
        <v>318</v>
      </c>
      <c r="F866" s="81">
        <v>550000</v>
      </c>
      <c r="G866" s="81" t="s">
        <v>247</v>
      </c>
      <c r="H866" s="82">
        <f ca="1">SUMIF(Measure_BB_Table[],Combined_header,Total_Exp._MeasureBB)</f>
        <v>0</v>
      </c>
      <c r="I866" s="82">
        <f ca="1">SUMIF(Measure_BB_Table[],Combined_header,Completed_MeasureBB)</f>
        <v>0</v>
      </c>
      <c r="J866" s="149" t="e">
        <f t="shared" ca="1" si="27"/>
        <v>#DIV/0!</v>
      </c>
    </row>
    <row r="867" spans="1:10" x14ac:dyDescent="0.25">
      <c r="A867" s="77" t="str">
        <f t="shared" si="26"/>
        <v>Los Robles-Interim Housing-Design</v>
      </c>
      <c r="B867" s="78">
        <v>9</v>
      </c>
      <c r="C867" s="85" t="s">
        <v>456</v>
      </c>
      <c r="D867" s="85" t="s">
        <v>238</v>
      </c>
      <c r="E867" s="79" t="s">
        <v>1571</v>
      </c>
      <c r="F867" s="81">
        <v>80000</v>
      </c>
      <c r="G867" s="81" t="s">
        <v>247</v>
      </c>
      <c r="H867" s="82">
        <f ca="1">SUMIF(Measure_BB_Table[],Combined_header,Total_Exp._MeasureBB)</f>
        <v>0</v>
      </c>
      <c r="I867" s="82">
        <f ca="1">SUMIF(Measure_BB_Table[],Combined_header,Completed_MeasureBB)</f>
        <v>0</v>
      </c>
      <c r="J867" s="149" t="e">
        <f t="shared" ca="1" si="27"/>
        <v>#DIV/0!</v>
      </c>
    </row>
    <row r="868" spans="1:10" x14ac:dyDescent="0.25">
      <c r="A868" s="77" t="str">
        <f t="shared" si="26"/>
        <v>Los Robles-Interim Housing-DSA Fees</v>
      </c>
      <c r="B868" s="78">
        <v>9</v>
      </c>
      <c r="C868" s="85" t="s">
        <v>456</v>
      </c>
      <c r="D868" s="85" t="s">
        <v>238</v>
      </c>
      <c r="E868" s="83" t="s">
        <v>1655</v>
      </c>
      <c r="F868" s="81">
        <v>14000</v>
      </c>
      <c r="G868" s="81" t="s">
        <v>247</v>
      </c>
      <c r="H868" s="82">
        <f ca="1">SUMIF(Measure_BB_Table[],Combined_header,Total_Exp._MeasureBB)</f>
        <v>0</v>
      </c>
      <c r="I868" s="82">
        <f ca="1">SUMIF(Measure_BB_Table[],Combined_header,Completed_MeasureBB)</f>
        <v>0</v>
      </c>
      <c r="J868" s="149" t="e">
        <f t="shared" ca="1" si="27"/>
        <v>#DIV/0!</v>
      </c>
    </row>
    <row r="869" spans="1:10" x14ac:dyDescent="0.25">
      <c r="A869" s="77" t="str">
        <f t="shared" si="26"/>
        <v>Los Robles-Interim Housing-DSA Inspection</v>
      </c>
      <c r="B869" s="78">
        <v>9</v>
      </c>
      <c r="C869" s="85" t="s">
        <v>456</v>
      </c>
      <c r="D869" s="85" t="s">
        <v>238</v>
      </c>
      <c r="E869" s="83" t="s">
        <v>1564</v>
      </c>
      <c r="F869" s="81">
        <v>12000</v>
      </c>
      <c r="G869" s="81" t="s">
        <v>247</v>
      </c>
      <c r="H869" s="82">
        <f ca="1">SUMIF(Measure_BB_Table[],Combined_header,Total_Exp._MeasureBB)</f>
        <v>0</v>
      </c>
      <c r="I869" s="82">
        <f ca="1">SUMIF(Measure_BB_Table[],Combined_header,Completed_MeasureBB)</f>
        <v>0</v>
      </c>
      <c r="J869" s="149" t="e">
        <f t="shared" ca="1" si="27"/>
        <v>#DIV/0!</v>
      </c>
    </row>
    <row r="870" spans="1:10" x14ac:dyDescent="0.25">
      <c r="A870" s="77" t="str">
        <f t="shared" si="26"/>
        <v>Los Robles-Interim Housing-DSA Special Inspection</v>
      </c>
      <c r="B870" s="78">
        <v>9</v>
      </c>
      <c r="C870" s="85" t="s">
        <v>456</v>
      </c>
      <c r="D870" s="85" t="s">
        <v>238</v>
      </c>
      <c r="E870" s="85" t="s">
        <v>1572</v>
      </c>
      <c r="F870" s="81">
        <v>12000</v>
      </c>
      <c r="G870" s="81" t="s">
        <v>247</v>
      </c>
      <c r="H870" s="82">
        <f ca="1">SUMIF(Measure_BB_Table[],Combined_header,Total_Exp._MeasureBB)</f>
        <v>0</v>
      </c>
      <c r="I870" s="82">
        <f ca="1">SUMIF(Measure_BB_Table[],Combined_header,Completed_MeasureBB)</f>
        <v>0</v>
      </c>
      <c r="J870" s="149" t="e">
        <f t="shared" ca="1" si="27"/>
        <v>#DIV/0!</v>
      </c>
    </row>
    <row r="871" spans="1:10" x14ac:dyDescent="0.25">
      <c r="A871" s="77" t="str">
        <f t="shared" si="26"/>
        <v>Los Robles-Interim Housing-Environ Consultant</v>
      </c>
      <c r="B871" s="78">
        <v>9</v>
      </c>
      <c r="C871" s="85" t="s">
        <v>456</v>
      </c>
      <c r="D871" s="85" t="s">
        <v>238</v>
      </c>
      <c r="E871" s="77" t="s">
        <v>1566</v>
      </c>
      <c r="F871" s="81">
        <v>0</v>
      </c>
      <c r="G871" s="81">
        <v>0</v>
      </c>
      <c r="H871" s="82">
        <f ca="1">SUMIF(Measure_BB_Table[],Combined_header,Total_Exp._MeasureBB)</f>
        <v>0</v>
      </c>
      <c r="I871" s="82">
        <f ca="1">SUMIF(Measure_BB_Table[],Combined_header,Completed_MeasureBB)</f>
        <v>0</v>
      </c>
      <c r="J871" s="149" t="e">
        <f t="shared" ca="1" si="27"/>
        <v>#DIV/0!</v>
      </c>
    </row>
    <row r="872" spans="1:10" x14ac:dyDescent="0.25">
      <c r="A872" s="77" t="str">
        <f t="shared" si="26"/>
        <v>Los Robles-Interim Housing-FF &amp; E</v>
      </c>
      <c r="B872" s="78">
        <v>9</v>
      </c>
      <c r="C872" s="85" t="s">
        <v>456</v>
      </c>
      <c r="D872" s="85" t="s">
        <v>238</v>
      </c>
      <c r="E872" s="77" t="s">
        <v>1656</v>
      </c>
      <c r="F872" s="81">
        <v>0</v>
      </c>
      <c r="G872" s="81">
        <v>0</v>
      </c>
      <c r="H872" s="82">
        <f ca="1">SUMIF(Measure_BB_Table[],Combined_header,Total_Exp._MeasureBB)</f>
        <v>0</v>
      </c>
      <c r="I872" s="82">
        <f ca="1">SUMIF(Measure_BB_Table[],Combined_header,Completed_MeasureBB)</f>
        <v>0</v>
      </c>
      <c r="J872" s="149" t="e">
        <f t="shared" ca="1" si="27"/>
        <v>#DIV/0!</v>
      </c>
    </row>
    <row r="873" spans="1:10" x14ac:dyDescent="0.25">
      <c r="A873" s="77" t="str">
        <f t="shared" si="26"/>
        <v>Los Robles-Interim Housing-Legal Services</v>
      </c>
      <c r="B873" s="78">
        <v>9</v>
      </c>
      <c r="C873" s="85" t="s">
        <v>456</v>
      </c>
      <c r="D873" s="85" t="s">
        <v>238</v>
      </c>
      <c r="E873" s="77" t="s">
        <v>1797</v>
      </c>
      <c r="F873" s="81">
        <v>0</v>
      </c>
      <c r="G873" s="81">
        <v>0</v>
      </c>
      <c r="H873" s="82">
        <f ca="1">SUMIF(Measure_BB_Table[],Combined_header,Total_Exp._MeasureBB)</f>
        <v>0</v>
      </c>
      <c r="I873" s="82">
        <f ca="1">SUMIF(Measure_BB_Table[],Combined_header,Completed_MeasureBB)</f>
        <v>0</v>
      </c>
      <c r="J873" s="149" t="e">
        <f t="shared" ca="1" si="27"/>
        <v>#DIV/0!</v>
      </c>
    </row>
    <row r="874" spans="1:10" x14ac:dyDescent="0.25">
      <c r="A874" s="77" t="str">
        <f t="shared" si="26"/>
        <v>Los Robles-Interim Housing-Modular Buildings</v>
      </c>
      <c r="B874" s="78">
        <v>9</v>
      </c>
      <c r="C874" s="85" t="s">
        <v>456</v>
      </c>
      <c r="D874" s="85" t="s">
        <v>238</v>
      </c>
      <c r="E874" s="85" t="s">
        <v>1573</v>
      </c>
      <c r="F874" s="81">
        <v>150000</v>
      </c>
      <c r="G874" s="81" t="s">
        <v>247</v>
      </c>
      <c r="H874" s="82">
        <f ca="1">SUMIF(Measure_BB_Table[],Combined_header,Total_Exp._MeasureBB)</f>
        <v>0</v>
      </c>
      <c r="I874" s="82">
        <f ca="1">SUMIF(Measure_BB_Table[],Combined_header,Completed_MeasureBB)</f>
        <v>0</v>
      </c>
      <c r="J874" s="149" t="e">
        <f t="shared" ca="1" si="27"/>
        <v>#DIV/0!</v>
      </c>
    </row>
    <row r="875" spans="1:10" x14ac:dyDescent="0.25">
      <c r="A875" s="77" t="str">
        <f t="shared" si="26"/>
        <v>Los Robles-Interim Housing-Move Management</v>
      </c>
      <c r="B875" s="78">
        <v>9</v>
      </c>
      <c r="C875" s="85" t="s">
        <v>456</v>
      </c>
      <c r="D875" s="85" t="s">
        <v>238</v>
      </c>
      <c r="E875" s="77" t="s">
        <v>1574</v>
      </c>
      <c r="F875" s="81">
        <v>0</v>
      </c>
      <c r="G875" s="81">
        <v>0</v>
      </c>
      <c r="H875" s="82">
        <f ca="1">SUMIF(Measure_BB_Table[],Combined_header,Total_Exp._MeasureBB)</f>
        <v>0</v>
      </c>
      <c r="I875" s="82">
        <f ca="1">SUMIF(Measure_BB_Table[],Combined_header,Completed_MeasureBB)</f>
        <v>0</v>
      </c>
      <c r="J875" s="149" t="e">
        <f t="shared" ca="1" si="27"/>
        <v>#DIV/0!</v>
      </c>
    </row>
    <row r="876" spans="1:10" x14ac:dyDescent="0.25">
      <c r="A876" s="77" t="str">
        <f t="shared" si="26"/>
        <v>Los Robles-Interim Housing-Reprographics</v>
      </c>
      <c r="B876" s="78">
        <v>9</v>
      </c>
      <c r="C876" s="85" t="s">
        <v>456</v>
      </c>
      <c r="D876" s="85" t="s">
        <v>238</v>
      </c>
      <c r="E876" s="77" t="s">
        <v>1568</v>
      </c>
      <c r="F876" s="81">
        <v>400</v>
      </c>
      <c r="G876" s="81" t="s">
        <v>247</v>
      </c>
      <c r="H876" s="82">
        <f ca="1">SUMIF(Measure_BB_Table[],Combined_header,Total_Exp._MeasureBB)</f>
        <v>0</v>
      </c>
      <c r="I876" s="82">
        <f ca="1">SUMIF(Measure_BB_Table[],Combined_header,Completed_MeasureBB)</f>
        <v>0</v>
      </c>
      <c r="J876" s="149" t="e">
        <f t="shared" ca="1" si="27"/>
        <v>#DIV/0!</v>
      </c>
    </row>
    <row r="877" spans="1:10" x14ac:dyDescent="0.25">
      <c r="A877" s="77" t="str">
        <f t="shared" si="26"/>
        <v>Los Robles-Interim Housing-Technology</v>
      </c>
      <c r="B877" s="78">
        <v>9</v>
      </c>
      <c r="C877" s="85" t="s">
        <v>456</v>
      </c>
      <c r="D877" s="85" t="s">
        <v>238</v>
      </c>
      <c r="E877" s="77" t="s">
        <v>1562</v>
      </c>
      <c r="F877" s="81">
        <v>0</v>
      </c>
      <c r="G877" s="81">
        <v>0</v>
      </c>
      <c r="H877" s="82">
        <f ca="1">SUMIF(Measure_BB_Table[],Combined_header,Total_Exp._MeasureBB)</f>
        <v>0</v>
      </c>
      <c r="I877" s="82">
        <f ca="1">SUMIF(Measure_BB_Table[],Combined_header,Completed_MeasureBB)</f>
        <v>0</v>
      </c>
      <c r="J877" s="149" t="e">
        <f t="shared" ca="1" si="27"/>
        <v>#DIV/0!</v>
      </c>
    </row>
    <row r="878" spans="1:10" x14ac:dyDescent="0.25">
      <c r="A878" s="77" t="str">
        <f t="shared" si="26"/>
        <v>Mesa Robles-21st Century-Advertisement</v>
      </c>
      <c r="B878" s="78">
        <v>1</v>
      </c>
      <c r="C878" s="85" t="s">
        <v>272</v>
      </c>
      <c r="D878" s="80" t="s">
        <v>4</v>
      </c>
      <c r="E878" s="77" t="s">
        <v>1569</v>
      </c>
      <c r="F878" s="81">
        <v>2276.66</v>
      </c>
      <c r="G878" s="81">
        <v>0</v>
      </c>
      <c r="H878" s="82">
        <f ca="1">SUMIF(Measure_BB_Table[],Combined_header,Total_Exp._MeasureBB)</f>
        <v>301.67</v>
      </c>
      <c r="I878" s="82">
        <f ca="1">SUMIF(Measure_BB_Table[],Combined_header,Completed_MeasureBB)</f>
        <v>301.67</v>
      </c>
      <c r="J878" s="149">
        <f t="shared" ca="1" si="27"/>
        <v>1</v>
      </c>
    </row>
    <row r="879" spans="1:10" x14ac:dyDescent="0.25">
      <c r="A879" s="77" t="str">
        <f t="shared" si="26"/>
        <v>Mesa Robles-21st Century-Asbestos oversight/survey/abatement</v>
      </c>
      <c r="B879" s="78">
        <v>1</v>
      </c>
      <c r="C879" s="85" t="s">
        <v>272</v>
      </c>
      <c r="D879" s="80" t="s">
        <v>4</v>
      </c>
      <c r="E879" s="77" t="s">
        <v>1563</v>
      </c>
      <c r="F879" s="81">
        <v>108000</v>
      </c>
      <c r="G879" s="81">
        <v>12480</v>
      </c>
      <c r="H879" s="82">
        <f ca="1">SUMIF(Measure_BB_Table[],Combined_header,Total_Exp._MeasureBB)</f>
        <v>0</v>
      </c>
      <c r="I879" s="82">
        <f ca="1">SUMIF(Measure_BB_Table[],Combined_header,Completed_MeasureBB)</f>
        <v>0</v>
      </c>
      <c r="J879" s="149" t="e">
        <f t="shared" ca="1" si="27"/>
        <v>#DIV/0!</v>
      </c>
    </row>
    <row r="880" spans="1:10" x14ac:dyDescent="0.25">
      <c r="A880" s="77" t="str">
        <f t="shared" si="26"/>
        <v>Mesa Robles-21st Century-CM/PM Management</v>
      </c>
      <c r="B880" s="78">
        <v>1</v>
      </c>
      <c r="C880" s="85" t="s">
        <v>272</v>
      </c>
      <c r="D880" s="80" t="s">
        <v>4</v>
      </c>
      <c r="E880" s="77" t="s">
        <v>1565</v>
      </c>
      <c r="F880" s="81">
        <v>371765.88</v>
      </c>
      <c r="G880" s="81">
        <v>265179</v>
      </c>
      <c r="H880" s="82">
        <f ca="1">SUMIF(Measure_BB_Table[],Combined_header,Total_Exp._MeasureBB)</f>
        <v>265179</v>
      </c>
      <c r="I880" s="82">
        <f ca="1">SUMIF(Measure_BB_Table[],Combined_header,Completed_MeasureBB)</f>
        <v>265093.75</v>
      </c>
      <c r="J880" s="149">
        <f t="shared" ca="1" si="27"/>
        <v>0.99967851903808369</v>
      </c>
    </row>
    <row r="881" spans="1:10" x14ac:dyDescent="0.25">
      <c r="A881" s="77" t="str">
        <f t="shared" si="26"/>
        <v>Mesa Robles-21st Century-Construction Contingency</v>
      </c>
      <c r="B881" s="78">
        <v>1</v>
      </c>
      <c r="C881" s="85" t="s">
        <v>272</v>
      </c>
      <c r="D881" s="80" t="s">
        <v>4</v>
      </c>
      <c r="E881" s="83" t="s">
        <v>1796</v>
      </c>
      <c r="F881" s="81">
        <v>354793.28</v>
      </c>
      <c r="G881" s="81">
        <v>309700</v>
      </c>
      <c r="H881" s="82">
        <f ca="1">SUMIF(Measure_BB_Table[],Combined_header,Total_Exp._MeasureBB)</f>
        <v>0</v>
      </c>
      <c r="I881" s="82">
        <f ca="1">SUMIF(Measure_BB_Table[],Combined_header,Completed_MeasureBB)</f>
        <v>0</v>
      </c>
      <c r="J881" s="149" t="e">
        <f t="shared" ca="1" si="27"/>
        <v>#DIV/0!</v>
      </c>
    </row>
    <row r="882" spans="1:10" x14ac:dyDescent="0.25">
      <c r="A882" s="77" t="str">
        <f t="shared" si="26"/>
        <v>Mesa Robles-21st Century-Contractor</v>
      </c>
      <c r="B882" s="78">
        <v>1</v>
      </c>
      <c r="C882" s="85" t="s">
        <v>272</v>
      </c>
      <c r="D882" s="80" t="s">
        <v>4</v>
      </c>
      <c r="E882" s="83" t="s">
        <v>318</v>
      </c>
      <c r="F882" s="81">
        <v>3784579.12</v>
      </c>
      <c r="G882" s="81">
        <v>3097000</v>
      </c>
      <c r="H882" s="82">
        <f ca="1">SUMIF(Measure_BB_Table[],Combined_header,Total_Exp._MeasureBB)</f>
        <v>3239909.02</v>
      </c>
      <c r="I882" s="82">
        <f ca="1">SUMIF(Measure_BB_Table[],Combined_header,Completed_MeasureBB)</f>
        <v>3078187.5500000003</v>
      </c>
      <c r="J882" s="149">
        <f t="shared" ca="1" si="27"/>
        <v>0.9500845644116267</v>
      </c>
    </row>
    <row r="883" spans="1:10" x14ac:dyDescent="0.25">
      <c r="A883" s="77" t="str">
        <f t="shared" si="26"/>
        <v>Mesa Robles-21st Century-Design</v>
      </c>
      <c r="B883" s="78">
        <v>1</v>
      </c>
      <c r="C883" s="85" t="s">
        <v>272</v>
      </c>
      <c r="D883" s="80" t="s">
        <v>4</v>
      </c>
      <c r="E883" s="83" t="s">
        <v>1571</v>
      </c>
      <c r="F883" s="81">
        <v>434634.19</v>
      </c>
      <c r="G883" s="81">
        <v>269527.44</v>
      </c>
      <c r="H883" s="82">
        <f ca="1">SUMIF(Measure_BB_Table[],Combined_header,Total_Exp._MeasureBB)</f>
        <v>263527.44</v>
      </c>
      <c r="I883" s="82">
        <f ca="1">SUMIF(Measure_BB_Table[],Combined_header,Completed_MeasureBB)</f>
        <v>225287.44</v>
      </c>
      <c r="J883" s="149">
        <f t="shared" ca="1" si="27"/>
        <v>0.85489177142236117</v>
      </c>
    </row>
    <row r="884" spans="1:10" x14ac:dyDescent="0.25">
      <c r="A884" s="77" t="str">
        <f t="shared" si="26"/>
        <v>Mesa Robles-21st Century-DSA Fees</v>
      </c>
      <c r="B884" s="78">
        <v>1</v>
      </c>
      <c r="C884" s="85" t="s">
        <v>272</v>
      </c>
      <c r="D884" s="80" t="s">
        <v>4</v>
      </c>
      <c r="E884" s="83" t="s">
        <v>1655</v>
      </c>
      <c r="F884" s="81">
        <v>72439.03</v>
      </c>
      <c r="G884" s="81">
        <v>0</v>
      </c>
      <c r="H884" s="82">
        <f ca="1">SUMIF(Measure_BB_Table[],Combined_header,Total_Exp._MeasureBB)</f>
        <v>28009</v>
      </c>
      <c r="I884" s="82">
        <f ca="1">SUMIF(Measure_BB_Table[],Combined_header,Completed_MeasureBB)</f>
        <v>28009</v>
      </c>
      <c r="J884" s="149">
        <f t="shared" ca="1" si="27"/>
        <v>1</v>
      </c>
    </row>
    <row r="885" spans="1:10" x14ac:dyDescent="0.25">
      <c r="A885" s="77" t="str">
        <f t="shared" si="26"/>
        <v>Mesa Robles-21st Century-DSA Inspection</v>
      </c>
      <c r="B885" s="78">
        <v>1</v>
      </c>
      <c r="C885" s="85" t="s">
        <v>272</v>
      </c>
      <c r="D885" s="80" t="s">
        <v>4</v>
      </c>
      <c r="E885" s="83" t="s">
        <v>1564</v>
      </c>
      <c r="F885" s="81">
        <v>62090.6</v>
      </c>
      <c r="G885" s="81">
        <v>93600</v>
      </c>
      <c r="H885" s="82">
        <f ca="1">SUMIF(Measure_BB_Table[],Combined_header,Total_Exp._MeasureBB)</f>
        <v>93600</v>
      </c>
      <c r="I885" s="82">
        <f ca="1">SUMIF(Measure_BB_Table[],Combined_header,Completed_MeasureBB)</f>
        <v>57744</v>
      </c>
      <c r="J885" s="149">
        <f t="shared" ca="1" si="27"/>
        <v>0.61692307692307691</v>
      </c>
    </row>
    <row r="886" spans="1:10" x14ac:dyDescent="0.25">
      <c r="A886" s="77" t="str">
        <f t="shared" si="26"/>
        <v>Mesa Robles-21st Century-DSA Special Inspection</v>
      </c>
      <c r="B886" s="78">
        <v>1</v>
      </c>
      <c r="C886" s="85" t="s">
        <v>272</v>
      </c>
      <c r="D886" s="80" t="s">
        <v>4</v>
      </c>
      <c r="E886" s="83" t="s">
        <v>1572</v>
      </c>
      <c r="F886" s="81">
        <v>31045</v>
      </c>
      <c r="G886" s="81">
        <v>0</v>
      </c>
      <c r="H886" s="82">
        <f ca="1">SUMIF(Measure_BB_Table[],Combined_header,Total_Exp._MeasureBB)</f>
        <v>0</v>
      </c>
      <c r="I886" s="82">
        <f ca="1">SUMIF(Measure_BB_Table[],Combined_header,Completed_MeasureBB)</f>
        <v>0</v>
      </c>
      <c r="J886" s="149" t="e">
        <f t="shared" ca="1" si="27"/>
        <v>#DIV/0!</v>
      </c>
    </row>
    <row r="887" spans="1:10" x14ac:dyDescent="0.25">
      <c r="A887" s="77" t="str">
        <f t="shared" si="26"/>
        <v>Mesa Robles-21st Century-Environ Consultant</v>
      </c>
      <c r="B887" s="78">
        <v>1</v>
      </c>
      <c r="C887" s="85" t="s">
        <v>272</v>
      </c>
      <c r="D887" s="80" t="s">
        <v>4</v>
      </c>
      <c r="E887" s="77" t="s">
        <v>1566</v>
      </c>
      <c r="F887" s="81">
        <v>0</v>
      </c>
      <c r="G887" s="81">
        <v>0</v>
      </c>
      <c r="H887" s="82">
        <f ca="1">SUMIF(Measure_BB_Table[],Combined_header,Total_Exp._MeasureBB)</f>
        <v>29930</v>
      </c>
      <c r="I887" s="82">
        <f ca="1">SUMIF(Measure_BB_Table[],Combined_header,Completed_MeasureBB)</f>
        <v>21990</v>
      </c>
      <c r="J887" s="149">
        <f t="shared" ca="1" si="27"/>
        <v>0.73471433344470427</v>
      </c>
    </row>
    <row r="888" spans="1:10" x14ac:dyDescent="0.25">
      <c r="A888" s="77" t="str">
        <f t="shared" si="26"/>
        <v>Mesa Robles-21st Century-FF &amp; E</v>
      </c>
      <c r="B888" s="78">
        <v>1</v>
      </c>
      <c r="C888" s="85" t="s">
        <v>272</v>
      </c>
      <c r="D888" s="80" t="s">
        <v>4</v>
      </c>
      <c r="E888" s="77" t="s">
        <v>1656</v>
      </c>
      <c r="F888" s="81">
        <v>720000</v>
      </c>
      <c r="G888" s="81">
        <v>656535.85</v>
      </c>
      <c r="H888" s="82">
        <f ca="1">SUMIF(Measure_BB_Table[],Combined_header,Total_Exp._MeasureBB)</f>
        <v>820765.62</v>
      </c>
      <c r="I888" s="82">
        <f ca="1">SUMIF(Measure_BB_Table[],Combined_header,Completed_MeasureBB)</f>
        <v>776322.69000000006</v>
      </c>
      <c r="J888" s="149">
        <f t="shared" ca="1" si="27"/>
        <v>0.94585186206995375</v>
      </c>
    </row>
    <row r="889" spans="1:10" x14ac:dyDescent="0.25">
      <c r="A889" s="77" t="str">
        <f t="shared" si="26"/>
        <v>Mesa Robles-21st Century-Legal Services</v>
      </c>
      <c r="B889" s="78">
        <v>1</v>
      </c>
      <c r="C889" s="85" t="s">
        <v>272</v>
      </c>
      <c r="D889" s="80" t="s">
        <v>4</v>
      </c>
      <c r="E889" s="77" t="s">
        <v>1797</v>
      </c>
      <c r="F889" s="81">
        <v>0</v>
      </c>
      <c r="G889" s="81">
        <v>0</v>
      </c>
      <c r="H889" s="82">
        <f ca="1">SUMIF(Measure_BB_Table[],Combined_header,Total_Exp._MeasureBB)</f>
        <v>0</v>
      </c>
      <c r="I889" s="82">
        <f ca="1">SUMIF(Measure_BB_Table[],Combined_header,Completed_MeasureBB)</f>
        <v>0</v>
      </c>
      <c r="J889" s="149" t="e">
        <f t="shared" ca="1" si="27"/>
        <v>#DIV/0!</v>
      </c>
    </row>
    <row r="890" spans="1:10" x14ac:dyDescent="0.25">
      <c r="A890" s="77" t="str">
        <f t="shared" si="26"/>
        <v>Mesa Robles-21st Century-Move classroom</v>
      </c>
      <c r="B890" s="78">
        <v>1</v>
      </c>
      <c r="C890" s="85" t="s">
        <v>272</v>
      </c>
      <c r="D890" s="80" t="s">
        <v>4</v>
      </c>
      <c r="E890" s="77" t="s">
        <v>1570</v>
      </c>
      <c r="F890" s="81">
        <v>0</v>
      </c>
      <c r="G890" s="81">
        <v>0</v>
      </c>
      <c r="H890" s="82">
        <f ca="1">SUMIF(Measure_BB_Table[],Combined_header,Total_Exp._MeasureBB)</f>
        <v>1852.8000000000002</v>
      </c>
      <c r="I890" s="82">
        <f ca="1">SUMIF(Measure_BB_Table[],Combined_header,Completed_MeasureBB)</f>
        <v>1852.8000000000002</v>
      </c>
      <c r="J890" s="149">
        <f t="shared" ca="1" si="27"/>
        <v>1</v>
      </c>
    </row>
    <row r="891" spans="1:10" x14ac:dyDescent="0.25">
      <c r="A891" s="77" t="str">
        <f t="shared" si="26"/>
        <v>Mesa Robles-21st Century-Move Management</v>
      </c>
      <c r="B891" s="78">
        <v>1</v>
      </c>
      <c r="C891" s="85" t="s">
        <v>272</v>
      </c>
      <c r="D891" s="80" t="s">
        <v>4</v>
      </c>
      <c r="E891" s="77" t="s">
        <v>1574</v>
      </c>
      <c r="F891" s="81">
        <v>16557.490000000002</v>
      </c>
      <c r="G891" s="81">
        <v>0</v>
      </c>
      <c r="H891" s="82">
        <f ca="1">SUMIF(Measure_BB_Table[],Combined_header,Total_Exp._MeasureBB)</f>
        <v>11847.099999999999</v>
      </c>
      <c r="I891" s="82">
        <f ca="1">SUMIF(Measure_BB_Table[],Combined_header,Completed_MeasureBB)</f>
        <v>11847.099999999999</v>
      </c>
      <c r="J891" s="149">
        <f t="shared" ca="1" si="27"/>
        <v>1</v>
      </c>
    </row>
    <row r="892" spans="1:10" x14ac:dyDescent="0.25">
      <c r="A892" s="77" t="str">
        <f t="shared" si="26"/>
        <v>Mesa Robles-21st Century-Reprographics</v>
      </c>
      <c r="B892" s="78">
        <v>1</v>
      </c>
      <c r="C892" s="85" t="s">
        <v>272</v>
      </c>
      <c r="D892" s="80" t="s">
        <v>4</v>
      </c>
      <c r="E892" s="77" t="s">
        <v>1568</v>
      </c>
      <c r="F892" s="81">
        <v>2276.66</v>
      </c>
      <c r="G892" s="81">
        <v>0</v>
      </c>
      <c r="H892" s="82">
        <f ca="1">SUMIF(Measure_BB_Table[],Combined_header,Total_Exp._MeasureBB)</f>
        <v>216.14</v>
      </c>
      <c r="I892" s="82">
        <f ca="1">SUMIF(Measure_BB_Table[],Combined_header,Completed_MeasureBB)</f>
        <v>216.14</v>
      </c>
      <c r="J892" s="149">
        <f t="shared" ca="1" si="27"/>
        <v>1</v>
      </c>
    </row>
    <row r="893" spans="1:10" x14ac:dyDescent="0.25">
      <c r="A893" s="77" t="str">
        <f t="shared" si="26"/>
        <v>Mesa Robles-21st Century-Technology</v>
      </c>
      <c r="B893" s="78">
        <v>1</v>
      </c>
      <c r="C893" s="85" t="s">
        <v>272</v>
      </c>
      <c r="D893" s="80" t="s">
        <v>4</v>
      </c>
      <c r="E893" s="77" t="s">
        <v>1562</v>
      </c>
      <c r="F893" s="81">
        <v>720000</v>
      </c>
      <c r="G893" s="81">
        <v>83019.38</v>
      </c>
      <c r="H893" s="82">
        <f ca="1">SUMIF(Measure_BB_Table[],Combined_header,Total_Exp._MeasureBB)</f>
        <v>758904.29000000027</v>
      </c>
      <c r="I893" s="82">
        <f ca="1">SUMIF(Measure_BB_Table[],Combined_header,Completed_MeasureBB)</f>
        <v>758904.29000000027</v>
      </c>
      <c r="J893" s="149">
        <f t="shared" ca="1" si="27"/>
        <v>1</v>
      </c>
    </row>
    <row r="894" spans="1:10" x14ac:dyDescent="0.25">
      <c r="A894" s="77" t="str">
        <f t="shared" si="26"/>
        <v>Mesa Robles-Ceiling replacement-CM/PM Management</v>
      </c>
      <c r="B894" s="78">
        <v>1</v>
      </c>
      <c r="C894" s="85" t="s">
        <v>272</v>
      </c>
      <c r="D894" s="79" t="s">
        <v>441</v>
      </c>
      <c r="E894" s="77" t="s">
        <v>1565</v>
      </c>
      <c r="F894" s="81">
        <v>0</v>
      </c>
      <c r="G894" s="81">
        <v>0</v>
      </c>
      <c r="H894" s="82">
        <f ca="1">SUMIF(Measure_BB_Table[],Combined_header,Total_Exp._MeasureBB)</f>
        <v>0</v>
      </c>
      <c r="I894" s="82">
        <f ca="1">SUMIF(Measure_BB_Table[],Combined_header,Completed_MeasureBB)</f>
        <v>0</v>
      </c>
      <c r="J894" s="149" t="e">
        <f t="shared" ca="1" si="27"/>
        <v>#DIV/0!</v>
      </c>
    </row>
    <row r="895" spans="1:10" x14ac:dyDescent="0.25">
      <c r="A895" s="77" t="str">
        <f t="shared" si="26"/>
        <v>Mesa Robles-Ceiling replacement-Contractor</v>
      </c>
      <c r="B895" s="78">
        <v>1</v>
      </c>
      <c r="C895" s="85" t="s">
        <v>272</v>
      </c>
      <c r="D895" s="79" t="s">
        <v>441</v>
      </c>
      <c r="E895" s="77" t="s">
        <v>318</v>
      </c>
      <c r="F895" s="81">
        <v>0</v>
      </c>
      <c r="G895" s="81">
        <v>0</v>
      </c>
      <c r="H895" s="82">
        <f ca="1">SUMIF(Measure_BB_Table[],Combined_header,Total_Exp._MeasureBB)</f>
        <v>0</v>
      </c>
      <c r="I895" s="82">
        <f ca="1">SUMIF(Measure_BB_Table[],Combined_header,Completed_MeasureBB)</f>
        <v>0</v>
      </c>
      <c r="J895" s="149" t="e">
        <f t="shared" ca="1" si="27"/>
        <v>#DIV/0!</v>
      </c>
    </row>
    <row r="896" spans="1:10" x14ac:dyDescent="0.25">
      <c r="A896" s="77" t="str">
        <f t="shared" si="26"/>
        <v>Mesa Robles-Drinking fountain replacement-Advertisement</v>
      </c>
      <c r="B896" s="78">
        <v>1</v>
      </c>
      <c r="C896" s="85" t="s">
        <v>272</v>
      </c>
      <c r="D896" s="80" t="s">
        <v>1043</v>
      </c>
      <c r="E896" s="77" t="s">
        <v>1569</v>
      </c>
      <c r="F896" s="81">
        <v>0</v>
      </c>
      <c r="G896" s="81">
        <v>0</v>
      </c>
      <c r="H896" s="82">
        <f ca="1">SUMIF(Measure_BB_Table[],Combined_header,Total_Exp._MeasureBB)</f>
        <v>0</v>
      </c>
      <c r="I896" s="82">
        <f ca="1">SUMIF(Measure_BB_Table[],Combined_header,Completed_MeasureBB)</f>
        <v>0</v>
      </c>
      <c r="J896" s="149" t="e">
        <f t="shared" ca="1" si="27"/>
        <v>#DIV/0!</v>
      </c>
    </row>
    <row r="897" spans="1:10" x14ac:dyDescent="0.25">
      <c r="A897" s="77" t="str">
        <f t="shared" si="26"/>
        <v>Mesa Robles-Drinking fountain replacement-Contractor</v>
      </c>
      <c r="B897" s="78">
        <v>1</v>
      </c>
      <c r="C897" s="85" t="s">
        <v>272</v>
      </c>
      <c r="D897" s="80" t="s">
        <v>1043</v>
      </c>
      <c r="E897" s="77" t="s">
        <v>318</v>
      </c>
      <c r="F897" s="86">
        <v>24000</v>
      </c>
      <c r="G897" s="81">
        <v>16000</v>
      </c>
      <c r="H897" s="82">
        <f ca="1">SUMIF(Measure_BB_Table[],Combined_header,Total_Exp._MeasureBB)</f>
        <v>11000</v>
      </c>
      <c r="I897" s="82">
        <f ca="1">SUMIF(Measure_BB_Table[],Combined_header,Completed_MeasureBB)</f>
        <v>11000</v>
      </c>
      <c r="J897" s="149">
        <f t="shared" ca="1" si="27"/>
        <v>1</v>
      </c>
    </row>
    <row r="898" spans="1:10" x14ac:dyDescent="0.25">
      <c r="A898" s="77" t="str">
        <f t="shared" ref="A898:A961" si="28">CONCATENATE(C898,"-",D898,"-",E898)</f>
        <v>Mesa Robles-Drinking fountain replacement-Design</v>
      </c>
      <c r="B898" s="78">
        <v>1</v>
      </c>
      <c r="C898" s="85" t="s">
        <v>272</v>
      </c>
      <c r="D898" s="80" t="s">
        <v>1043</v>
      </c>
      <c r="E898" s="77" t="s">
        <v>1571</v>
      </c>
      <c r="F898" s="81">
        <v>0</v>
      </c>
      <c r="G898" s="81">
        <v>0</v>
      </c>
      <c r="H898" s="82">
        <f ca="1">SUMIF(Measure_BB_Table[],Combined_header,Total_Exp._MeasureBB)</f>
        <v>0</v>
      </c>
      <c r="I898" s="82">
        <f ca="1">SUMIF(Measure_BB_Table[],Combined_header,Completed_MeasureBB)</f>
        <v>0</v>
      </c>
      <c r="J898" s="149" t="e">
        <f t="shared" ref="J898:J961" ca="1" si="29">Completed_Comparison/Total_Exp._Comparison</f>
        <v>#DIV/0!</v>
      </c>
    </row>
    <row r="899" spans="1:10" x14ac:dyDescent="0.25">
      <c r="A899" s="77" t="str">
        <f t="shared" si="28"/>
        <v>Mesa Robles-Drinking fountain replacement-DSA Fees</v>
      </c>
      <c r="B899" s="78">
        <v>1</v>
      </c>
      <c r="C899" s="85" t="s">
        <v>272</v>
      </c>
      <c r="D899" s="80" t="s">
        <v>1043</v>
      </c>
      <c r="E899" s="77" t="s">
        <v>1655</v>
      </c>
      <c r="F899" s="81">
        <v>0</v>
      </c>
      <c r="G899" s="81">
        <v>0</v>
      </c>
      <c r="H899" s="82">
        <f ca="1">SUMIF(Measure_BB_Table[],Combined_header,Total_Exp._MeasureBB)</f>
        <v>1050</v>
      </c>
      <c r="I899" s="82">
        <f ca="1">SUMIF(Measure_BB_Table[],Combined_header,Completed_MeasureBB)</f>
        <v>1050</v>
      </c>
      <c r="J899" s="149">
        <f t="shared" ca="1" si="29"/>
        <v>1</v>
      </c>
    </row>
    <row r="900" spans="1:10" x14ac:dyDescent="0.25">
      <c r="A900" s="77" t="str">
        <f t="shared" si="28"/>
        <v>Mesa Robles-Drinking fountain replacement-DSA Inspection</v>
      </c>
      <c r="B900" s="78">
        <v>1</v>
      </c>
      <c r="C900" s="85" t="s">
        <v>272</v>
      </c>
      <c r="D900" s="80" t="s">
        <v>1043</v>
      </c>
      <c r="E900" s="77" t="s">
        <v>1564</v>
      </c>
      <c r="F900" s="81">
        <v>0</v>
      </c>
      <c r="G900" s="81">
        <v>0</v>
      </c>
      <c r="H900" s="82">
        <f ca="1">SUMIF(Measure_BB_Table[],Combined_header,Total_Exp._MeasureBB)</f>
        <v>0</v>
      </c>
      <c r="I900" s="82">
        <f ca="1">SUMIF(Measure_BB_Table[],Combined_header,Completed_MeasureBB)</f>
        <v>0</v>
      </c>
      <c r="J900" s="149" t="e">
        <f t="shared" ca="1" si="29"/>
        <v>#DIV/0!</v>
      </c>
    </row>
    <row r="901" spans="1:10" x14ac:dyDescent="0.25">
      <c r="A901" s="77" t="str">
        <f t="shared" si="28"/>
        <v>Mesa Robles-Drinking fountain replacement-DSA Special Inspection</v>
      </c>
      <c r="B901" s="78">
        <v>1</v>
      </c>
      <c r="C901" s="85" t="s">
        <v>272</v>
      </c>
      <c r="D901" s="80" t="s">
        <v>1043</v>
      </c>
      <c r="E901" s="83" t="s">
        <v>1572</v>
      </c>
      <c r="F901" s="81">
        <v>0</v>
      </c>
      <c r="G901" s="81">
        <v>0</v>
      </c>
      <c r="H901" s="82">
        <f ca="1">SUMIF(Measure_BB_Table[],Combined_header,Total_Exp._MeasureBB)</f>
        <v>0</v>
      </c>
      <c r="I901" s="82">
        <f ca="1">SUMIF(Measure_BB_Table[],Combined_header,Completed_MeasureBB)</f>
        <v>0</v>
      </c>
      <c r="J901" s="149" t="e">
        <f t="shared" ca="1" si="29"/>
        <v>#DIV/0!</v>
      </c>
    </row>
    <row r="902" spans="1:10" x14ac:dyDescent="0.25">
      <c r="A902" s="77" t="str">
        <f t="shared" si="28"/>
        <v>Mesa Robles-Drinking fountain replacement-Environ Consultant</v>
      </c>
      <c r="B902" s="78">
        <v>1</v>
      </c>
      <c r="C902" s="85" t="s">
        <v>272</v>
      </c>
      <c r="D902" s="80" t="s">
        <v>1043</v>
      </c>
      <c r="E902" s="77" t="s">
        <v>1566</v>
      </c>
      <c r="F902" s="81">
        <v>0</v>
      </c>
      <c r="G902" s="81">
        <v>0</v>
      </c>
      <c r="H902" s="82">
        <f ca="1">SUMIF(Measure_BB_Table[],Combined_header,Total_Exp._MeasureBB)</f>
        <v>0</v>
      </c>
      <c r="I902" s="82">
        <f ca="1">SUMIF(Measure_BB_Table[],Combined_header,Completed_MeasureBB)</f>
        <v>0</v>
      </c>
      <c r="J902" s="149" t="e">
        <f t="shared" ca="1" si="29"/>
        <v>#DIV/0!</v>
      </c>
    </row>
    <row r="903" spans="1:10" x14ac:dyDescent="0.25">
      <c r="A903" s="77" t="str">
        <f t="shared" si="28"/>
        <v>Mesa Robles-Drinking fountain replacement-Reprographics</v>
      </c>
      <c r="B903" s="78">
        <v>1</v>
      </c>
      <c r="C903" s="85" t="s">
        <v>272</v>
      </c>
      <c r="D903" s="80" t="s">
        <v>1043</v>
      </c>
      <c r="E903" s="77" t="s">
        <v>1568</v>
      </c>
      <c r="F903" s="81">
        <v>0</v>
      </c>
      <c r="G903" s="81">
        <v>0</v>
      </c>
      <c r="H903" s="82">
        <f ca="1">SUMIF(Measure_BB_Table[],Combined_header,Total_Exp._MeasureBB)</f>
        <v>0</v>
      </c>
      <c r="I903" s="82">
        <f ca="1">SUMIF(Measure_BB_Table[],Combined_header,Completed_MeasureBB)</f>
        <v>0</v>
      </c>
      <c r="J903" s="149" t="e">
        <f t="shared" ca="1" si="29"/>
        <v>#DIV/0!</v>
      </c>
    </row>
    <row r="904" spans="1:10" x14ac:dyDescent="0.25">
      <c r="A904" s="77" t="str">
        <f t="shared" si="28"/>
        <v>Mesa Robles-Fire Alarm-Advertisement</v>
      </c>
      <c r="B904" s="78">
        <v>1</v>
      </c>
      <c r="C904" s="85" t="s">
        <v>272</v>
      </c>
      <c r="D904" s="80" t="s">
        <v>316</v>
      </c>
      <c r="E904" s="77" t="s">
        <v>1569</v>
      </c>
      <c r="F904" s="81">
        <v>0</v>
      </c>
      <c r="G904" s="81">
        <v>0</v>
      </c>
      <c r="H904" s="82">
        <f ca="1">SUMIF(Measure_BB_Table[],Combined_header,Total_Exp._MeasureBB)</f>
        <v>0</v>
      </c>
      <c r="I904" s="82">
        <f ca="1">SUMIF(Measure_BB_Table[],Combined_header,Completed_MeasureBB)</f>
        <v>0</v>
      </c>
      <c r="J904" s="149" t="e">
        <f t="shared" ca="1" si="29"/>
        <v>#DIV/0!</v>
      </c>
    </row>
    <row r="905" spans="1:10" x14ac:dyDescent="0.25">
      <c r="A905" s="77" t="str">
        <f t="shared" si="28"/>
        <v>Mesa Robles-Fire Alarm-Contractor</v>
      </c>
      <c r="B905" s="78">
        <v>1</v>
      </c>
      <c r="C905" s="85" t="s">
        <v>272</v>
      </c>
      <c r="D905" s="80" t="s">
        <v>316</v>
      </c>
      <c r="E905" s="77" t="s">
        <v>318</v>
      </c>
      <c r="F905" s="81">
        <v>540000</v>
      </c>
      <c r="G905" s="81">
        <v>408743.31</v>
      </c>
      <c r="H905" s="82">
        <f ca="1">SUMIF(Measure_BB_Table[],Combined_header,Total_Exp._MeasureBB)</f>
        <v>146793.60999999999</v>
      </c>
      <c r="I905" s="82">
        <f ca="1">SUMIF(Measure_BB_Table[],Combined_header,Completed_MeasureBB)</f>
        <v>139057.13000000003</v>
      </c>
      <c r="J905" s="149">
        <f t="shared" ca="1" si="29"/>
        <v>0.94729688846810189</v>
      </c>
    </row>
    <row r="906" spans="1:10" x14ac:dyDescent="0.25">
      <c r="A906" s="77" t="str">
        <f t="shared" si="28"/>
        <v>Mesa Robles-Fire Alarm-Design</v>
      </c>
      <c r="B906" s="78">
        <v>1</v>
      </c>
      <c r="C906" s="85" t="s">
        <v>272</v>
      </c>
      <c r="D906" s="80" t="s">
        <v>316</v>
      </c>
      <c r="E906" s="77" t="s">
        <v>1571</v>
      </c>
      <c r="F906" s="81">
        <v>0</v>
      </c>
      <c r="G906" s="81">
        <v>55800</v>
      </c>
      <c r="H906" s="82">
        <f ca="1">SUMIF(Measure_BB_Table[],Combined_header,Total_Exp._MeasureBB)</f>
        <v>11875</v>
      </c>
      <c r="I906" s="82">
        <f ca="1">SUMIF(Measure_BB_Table[],Combined_header,Completed_MeasureBB)</f>
        <v>11875</v>
      </c>
      <c r="J906" s="149">
        <f t="shared" ca="1" si="29"/>
        <v>1</v>
      </c>
    </row>
    <row r="907" spans="1:10" x14ac:dyDescent="0.25">
      <c r="A907" s="77" t="str">
        <f t="shared" si="28"/>
        <v>Mesa Robles-Fire Alarm-DSA Fees</v>
      </c>
      <c r="B907" s="78">
        <v>1</v>
      </c>
      <c r="C907" s="85" t="s">
        <v>272</v>
      </c>
      <c r="D907" s="80" t="s">
        <v>316</v>
      </c>
      <c r="E907" s="77" t="s">
        <v>1655</v>
      </c>
      <c r="F907" s="81">
        <v>0</v>
      </c>
      <c r="G907" s="81">
        <v>0</v>
      </c>
      <c r="H907" s="82">
        <f ca="1">SUMIF(Measure_BB_Table[],Combined_header,Total_Exp._MeasureBB)</f>
        <v>1720</v>
      </c>
      <c r="I907" s="82">
        <f ca="1">SUMIF(Measure_BB_Table[],Combined_header,Completed_MeasureBB)</f>
        <v>1720</v>
      </c>
      <c r="J907" s="149">
        <f t="shared" ca="1" si="29"/>
        <v>1</v>
      </c>
    </row>
    <row r="908" spans="1:10" x14ac:dyDescent="0.25">
      <c r="A908" s="77" t="str">
        <f t="shared" si="28"/>
        <v>Mesa Robles-Fire Alarm-DSA Inspection</v>
      </c>
      <c r="B908" s="78">
        <v>1</v>
      </c>
      <c r="C908" s="85" t="s">
        <v>272</v>
      </c>
      <c r="D908" s="80" t="s">
        <v>316</v>
      </c>
      <c r="E908" s="77" t="s">
        <v>1564</v>
      </c>
      <c r="F908" s="81">
        <v>8250</v>
      </c>
      <c r="G908" s="81" t="s">
        <v>2495</v>
      </c>
      <c r="H908" s="82">
        <f ca="1">SUMIF(Measure_BB_Table[],Combined_header,Total_Exp._MeasureBB)</f>
        <v>8250</v>
      </c>
      <c r="I908" s="82">
        <f ca="1">SUMIF(Measure_BB_Table[],Combined_header,Completed_MeasureBB)</f>
        <v>8250</v>
      </c>
      <c r="J908" s="149">
        <f t="shared" ca="1" si="29"/>
        <v>1</v>
      </c>
    </row>
    <row r="909" spans="1:10" x14ac:dyDescent="0.25">
      <c r="A909" s="77" t="str">
        <f t="shared" si="28"/>
        <v>Mesa Robles-Fire Alarm-Environ Consultant</v>
      </c>
      <c r="B909" s="78">
        <v>1</v>
      </c>
      <c r="C909" s="85" t="s">
        <v>272</v>
      </c>
      <c r="D909" s="80" t="s">
        <v>316</v>
      </c>
      <c r="E909" s="84" t="s">
        <v>1566</v>
      </c>
      <c r="F909" s="81">
        <v>0</v>
      </c>
      <c r="G909" s="81">
        <v>0</v>
      </c>
      <c r="H909" s="82">
        <f ca="1">SUMIF(Measure_BB_Table[],Combined_header,Total_Exp._MeasureBB)</f>
        <v>0</v>
      </c>
      <c r="I909" s="82">
        <f ca="1">SUMIF(Measure_BB_Table[],Combined_header,Completed_MeasureBB)</f>
        <v>0</v>
      </c>
      <c r="J909" s="149" t="e">
        <f t="shared" ca="1" si="29"/>
        <v>#DIV/0!</v>
      </c>
    </row>
    <row r="910" spans="1:10" x14ac:dyDescent="0.25">
      <c r="A910" s="77" t="str">
        <f t="shared" si="28"/>
        <v>Mesa Robles-Fire Alarm-Reprographics</v>
      </c>
      <c r="B910" s="78">
        <v>1</v>
      </c>
      <c r="C910" s="85" t="s">
        <v>272</v>
      </c>
      <c r="D910" s="80" t="s">
        <v>316</v>
      </c>
      <c r="E910" s="77" t="s">
        <v>1568</v>
      </c>
      <c r="F910" s="81">
        <v>0</v>
      </c>
      <c r="G910" s="81">
        <v>0</v>
      </c>
      <c r="H910" s="82">
        <f ca="1">SUMIF(Measure_BB_Table[],Combined_header,Total_Exp._MeasureBB)</f>
        <v>0</v>
      </c>
      <c r="I910" s="82">
        <f ca="1">SUMIF(Measure_BB_Table[],Combined_header,Completed_MeasureBB)</f>
        <v>0</v>
      </c>
      <c r="J910" s="149" t="e">
        <f t="shared" ca="1" si="29"/>
        <v>#DIV/0!</v>
      </c>
    </row>
    <row r="911" spans="1:10" x14ac:dyDescent="0.25">
      <c r="A911" s="77" t="str">
        <f t="shared" si="28"/>
        <v>Mesa Robles-Interim Housing-Advertisement</v>
      </c>
      <c r="B911" s="78">
        <v>1</v>
      </c>
      <c r="C911" s="85" t="s">
        <v>272</v>
      </c>
      <c r="D911" s="85" t="s">
        <v>238</v>
      </c>
      <c r="E911" s="77" t="s">
        <v>1569</v>
      </c>
      <c r="F911" s="81">
        <v>0</v>
      </c>
      <c r="G911" s="81">
        <v>0</v>
      </c>
      <c r="H911" s="82">
        <f ca="1">SUMIF(Measure_BB_Table[],Combined_header,Total_Exp._MeasureBB)</f>
        <v>0</v>
      </c>
      <c r="I911" s="82">
        <f ca="1">SUMIF(Measure_BB_Table[],Combined_header,Completed_MeasureBB)</f>
        <v>0</v>
      </c>
      <c r="J911" s="149" t="e">
        <f t="shared" ca="1" si="29"/>
        <v>#DIV/0!</v>
      </c>
    </row>
    <row r="912" spans="1:10" x14ac:dyDescent="0.25">
      <c r="A912" s="77" t="str">
        <f t="shared" si="28"/>
        <v>Mesa Robles-Interim Housing-Alarm</v>
      </c>
      <c r="B912" s="78">
        <v>1</v>
      </c>
      <c r="C912" s="85" t="s">
        <v>272</v>
      </c>
      <c r="D912" s="85" t="s">
        <v>238</v>
      </c>
      <c r="E912" s="83" t="s">
        <v>1575</v>
      </c>
      <c r="F912" s="81">
        <v>0</v>
      </c>
      <c r="G912" s="81">
        <v>0</v>
      </c>
      <c r="H912" s="82">
        <f ca="1">SUMIF(Measure_BB_Table[],Combined_header,Total_Exp._MeasureBB)</f>
        <v>0</v>
      </c>
      <c r="I912" s="82">
        <f ca="1">SUMIF(Measure_BB_Table[],Combined_header,Completed_MeasureBB)</f>
        <v>0</v>
      </c>
      <c r="J912" s="149" t="e">
        <f t="shared" ca="1" si="29"/>
        <v>#DIV/0!</v>
      </c>
    </row>
    <row r="913" spans="1:10" x14ac:dyDescent="0.25">
      <c r="A913" s="77" t="str">
        <f t="shared" si="28"/>
        <v>Mesa Robles-Interim Housing-CM/PM Management</v>
      </c>
      <c r="B913" s="78">
        <v>1</v>
      </c>
      <c r="C913" s="85" t="s">
        <v>272</v>
      </c>
      <c r="D913" s="85" t="s">
        <v>238</v>
      </c>
      <c r="E913" s="77" t="s">
        <v>1565</v>
      </c>
      <c r="F913" s="81">
        <v>0</v>
      </c>
      <c r="G913" s="81">
        <v>0</v>
      </c>
      <c r="H913" s="82">
        <f ca="1">SUMIF(Measure_BB_Table[],Combined_header,Total_Exp._MeasureBB)</f>
        <v>0</v>
      </c>
      <c r="I913" s="82">
        <f ca="1">SUMIF(Measure_BB_Table[],Combined_header,Completed_MeasureBB)</f>
        <v>0</v>
      </c>
      <c r="J913" s="149" t="e">
        <f t="shared" ca="1" si="29"/>
        <v>#DIV/0!</v>
      </c>
    </row>
    <row r="914" spans="1:10" x14ac:dyDescent="0.25">
      <c r="A914" s="77" t="str">
        <f t="shared" si="28"/>
        <v>Mesa Robles-Interim Housing-Construction Contingency</v>
      </c>
      <c r="B914" s="78">
        <v>1</v>
      </c>
      <c r="C914" s="85" t="s">
        <v>272</v>
      </c>
      <c r="D914" s="85" t="s">
        <v>238</v>
      </c>
      <c r="E914" s="83" t="s">
        <v>1796</v>
      </c>
      <c r="F914" s="81">
        <v>87894</v>
      </c>
      <c r="G914" s="81">
        <v>0</v>
      </c>
      <c r="H914" s="82">
        <f ca="1">SUMIF(Measure_BB_Table[],Combined_header,Total_Exp._MeasureBB)</f>
        <v>0</v>
      </c>
      <c r="I914" s="82">
        <f ca="1">SUMIF(Measure_BB_Table[],Combined_header,Completed_MeasureBB)</f>
        <v>0</v>
      </c>
      <c r="J914" s="149" t="e">
        <f t="shared" ca="1" si="29"/>
        <v>#DIV/0!</v>
      </c>
    </row>
    <row r="915" spans="1:10" x14ac:dyDescent="0.25">
      <c r="A915" s="77" t="str">
        <f t="shared" si="28"/>
        <v>Mesa Robles-Interim Housing-Contractor</v>
      </c>
      <c r="B915" s="78">
        <v>1</v>
      </c>
      <c r="C915" s="85" t="s">
        <v>272</v>
      </c>
      <c r="D915" s="85" t="s">
        <v>238</v>
      </c>
      <c r="E915" s="83" t="s">
        <v>318</v>
      </c>
      <c r="F915" s="81">
        <v>879842.2</v>
      </c>
      <c r="G915" s="81">
        <v>879842.2</v>
      </c>
      <c r="H915" s="82">
        <f ca="1">SUMIF(Measure_BB_Table[],Combined_header,Total_Exp._MeasureBB)</f>
        <v>1232317.0399999998</v>
      </c>
      <c r="I915" s="82">
        <f ca="1">SUMIF(Measure_BB_Table[],Combined_header,Completed_MeasureBB)</f>
        <v>1217601.0899999999</v>
      </c>
      <c r="J915" s="149">
        <f t="shared" ca="1" si="29"/>
        <v>0.9880583084366017</v>
      </c>
    </row>
    <row r="916" spans="1:10" x14ac:dyDescent="0.25">
      <c r="A916" s="77" t="str">
        <f t="shared" si="28"/>
        <v>Mesa Robles-Interim Housing-Design</v>
      </c>
      <c r="B916" s="78">
        <v>1</v>
      </c>
      <c r="C916" s="85" t="s">
        <v>272</v>
      </c>
      <c r="D916" s="85" t="s">
        <v>238</v>
      </c>
      <c r="E916" s="79" t="s">
        <v>1571</v>
      </c>
      <c r="F916" s="81">
        <v>93467.93</v>
      </c>
      <c r="G916" s="81">
        <v>93467.93</v>
      </c>
      <c r="H916" s="82">
        <f ca="1">SUMIF(Measure_BB_Table[],Combined_header,Total_Exp._MeasureBB)</f>
        <v>93467.93</v>
      </c>
      <c r="I916" s="82">
        <f ca="1">SUMIF(Measure_BB_Table[],Combined_header,Completed_MeasureBB)</f>
        <v>93467.93</v>
      </c>
      <c r="J916" s="149">
        <f t="shared" ca="1" si="29"/>
        <v>1</v>
      </c>
    </row>
    <row r="917" spans="1:10" x14ac:dyDescent="0.25">
      <c r="A917" s="77" t="str">
        <f t="shared" si="28"/>
        <v>Mesa Robles-Interim Housing-DSA Fees</v>
      </c>
      <c r="B917" s="78">
        <v>1</v>
      </c>
      <c r="C917" s="85" t="s">
        <v>272</v>
      </c>
      <c r="D917" s="85" t="s">
        <v>238</v>
      </c>
      <c r="E917" s="83" t="s">
        <v>1655</v>
      </c>
      <c r="F917" s="86">
        <v>7425</v>
      </c>
      <c r="G917" s="81">
        <v>7425</v>
      </c>
      <c r="H917" s="82">
        <f ca="1">SUMIF(Measure_BB_Table[],Combined_header,Total_Exp._MeasureBB)</f>
        <v>7425</v>
      </c>
      <c r="I917" s="82">
        <f ca="1">SUMIF(Measure_BB_Table[],Combined_header,Completed_MeasureBB)</f>
        <v>7425</v>
      </c>
      <c r="J917" s="149">
        <f t="shared" ca="1" si="29"/>
        <v>1</v>
      </c>
    </row>
    <row r="918" spans="1:10" x14ac:dyDescent="0.25">
      <c r="A918" s="77" t="str">
        <f t="shared" si="28"/>
        <v>Mesa Robles-Interim Housing-DSA Inspection</v>
      </c>
      <c r="B918" s="78">
        <v>1</v>
      </c>
      <c r="C918" s="85" t="s">
        <v>272</v>
      </c>
      <c r="D918" s="85" t="s">
        <v>238</v>
      </c>
      <c r="E918" s="83" t="s">
        <v>1564</v>
      </c>
      <c r="F918" s="86">
        <v>39740</v>
      </c>
      <c r="G918" s="81">
        <v>39740</v>
      </c>
      <c r="H918" s="82">
        <f ca="1">SUMIF(Measure_BB_Table[],Combined_header,Total_Exp._MeasureBB)</f>
        <v>39740</v>
      </c>
      <c r="I918" s="82">
        <f ca="1">SUMIF(Measure_BB_Table[],Combined_header,Completed_MeasureBB)</f>
        <v>39740</v>
      </c>
      <c r="J918" s="149">
        <f t="shared" ca="1" si="29"/>
        <v>1</v>
      </c>
    </row>
    <row r="919" spans="1:10" x14ac:dyDescent="0.25">
      <c r="A919" s="77" t="str">
        <f t="shared" si="28"/>
        <v>Mesa Robles-Interim Housing-DSA Special Inspection</v>
      </c>
      <c r="B919" s="78">
        <v>1</v>
      </c>
      <c r="C919" s="85" t="s">
        <v>272</v>
      </c>
      <c r="D919" s="85" t="s">
        <v>238</v>
      </c>
      <c r="E919" s="85" t="s">
        <v>1572</v>
      </c>
      <c r="F919" s="86">
        <v>13540</v>
      </c>
      <c r="G919" s="81">
        <v>13540</v>
      </c>
      <c r="H919" s="82">
        <f ca="1">SUMIF(Measure_BB_Table[],Combined_header,Total_Exp._MeasureBB)</f>
        <v>13540</v>
      </c>
      <c r="I919" s="82">
        <f ca="1">SUMIF(Measure_BB_Table[],Combined_header,Completed_MeasureBB)</f>
        <v>11330.5</v>
      </c>
      <c r="J919" s="149">
        <f t="shared" ca="1" si="29"/>
        <v>0.83681683899556869</v>
      </c>
    </row>
    <row r="920" spans="1:10" x14ac:dyDescent="0.25">
      <c r="A920" s="77" t="str">
        <f t="shared" si="28"/>
        <v>Mesa Robles-Interim Housing-Environ Consultant</v>
      </c>
      <c r="B920" s="78">
        <v>1</v>
      </c>
      <c r="C920" s="85" t="s">
        <v>272</v>
      </c>
      <c r="D920" s="85" t="s">
        <v>238</v>
      </c>
      <c r="E920" s="77" t="s">
        <v>1566</v>
      </c>
      <c r="F920" s="86">
        <v>1280</v>
      </c>
      <c r="G920" s="81" t="s">
        <v>2495</v>
      </c>
      <c r="H920" s="82">
        <f ca="1">SUMIF(Measure_BB_Table[],Combined_header,Total_Exp._MeasureBB)</f>
        <v>1280</v>
      </c>
      <c r="I920" s="82">
        <f ca="1">SUMIF(Measure_BB_Table[],Combined_header,Completed_MeasureBB)</f>
        <v>1280</v>
      </c>
      <c r="J920" s="149">
        <f t="shared" ca="1" si="29"/>
        <v>1</v>
      </c>
    </row>
    <row r="921" spans="1:10" x14ac:dyDescent="0.25">
      <c r="A921" s="77" t="str">
        <f t="shared" si="28"/>
        <v>Mesa Robles-Interim Housing-FF &amp; E</v>
      </c>
      <c r="B921" s="78">
        <v>1</v>
      </c>
      <c r="C921" s="85" t="s">
        <v>272</v>
      </c>
      <c r="D921" s="85" t="s">
        <v>238</v>
      </c>
      <c r="E921" s="77" t="s">
        <v>1656</v>
      </c>
      <c r="F921" s="81">
        <v>0</v>
      </c>
      <c r="G921" s="81">
        <v>0</v>
      </c>
      <c r="H921" s="82">
        <f ca="1">SUMIF(Measure_BB_Table[],Combined_header,Total_Exp._MeasureBB)</f>
        <v>86851.54</v>
      </c>
      <c r="I921" s="82">
        <f ca="1">SUMIF(Measure_BB_Table[],Combined_header,Completed_MeasureBB)</f>
        <v>86851.54</v>
      </c>
      <c r="J921" s="149">
        <f t="shared" ca="1" si="29"/>
        <v>1</v>
      </c>
    </row>
    <row r="922" spans="1:10" x14ac:dyDescent="0.25">
      <c r="A922" s="77" t="str">
        <f t="shared" si="28"/>
        <v>Mesa Robles-Interim Housing-Legal Services</v>
      </c>
      <c r="B922" s="78">
        <v>1</v>
      </c>
      <c r="C922" s="85" t="s">
        <v>272</v>
      </c>
      <c r="D922" s="85" t="s">
        <v>238</v>
      </c>
      <c r="E922" s="77" t="s">
        <v>1797</v>
      </c>
      <c r="F922" s="81">
        <v>0</v>
      </c>
      <c r="G922" s="81">
        <v>0</v>
      </c>
      <c r="H922" s="82">
        <f ca="1">SUMIF(Measure_BB_Table[],Combined_header,Total_Exp._MeasureBB)</f>
        <v>0</v>
      </c>
      <c r="I922" s="82">
        <f ca="1">SUMIF(Measure_BB_Table[],Combined_header,Completed_MeasureBB)</f>
        <v>0</v>
      </c>
      <c r="J922" s="149" t="e">
        <f t="shared" ca="1" si="29"/>
        <v>#DIV/0!</v>
      </c>
    </row>
    <row r="923" spans="1:10" x14ac:dyDescent="0.25">
      <c r="A923" s="77" t="str">
        <f t="shared" si="28"/>
        <v>Mesa Robles-Interim Housing-Modular Buildings</v>
      </c>
      <c r="B923" s="78">
        <v>1</v>
      </c>
      <c r="C923" s="85" t="s">
        <v>272</v>
      </c>
      <c r="D923" s="85" t="s">
        <v>238</v>
      </c>
      <c r="E923" s="85" t="s">
        <v>1573</v>
      </c>
      <c r="F923" s="86">
        <v>479577.48</v>
      </c>
      <c r="G923" s="81">
        <v>0</v>
      </c>
      <c r="H923" s="82">
        <f ca="1">SUMIF(Measure_BB_Table[],Combined_header,Total_Exp._MeasureBB)</f>
        <v>479577.48</v>
      </c>
      <c r="I923" s="82">
        <f ca="1">SUMIF(Measure_BB_Table[],Combined_header,Completed_MeasureBB)</f>
        <v>479577.48</v>
      </c>
      <c r="J923" s="149">
        <f t="shared" ca="1" si="29"/>
        <v>1</v>
      </c>
    </row>
    <row r="924" spans="1:10" x14ac:dyDescent="0.25">
      <c r="A924" s="77" t="str">
        <f t="shared" si="28"/>
        <v>Mesa Robles-Interim Housing-Move Management</v>
      </c>
      <c r="B924" s="78">
        <v>1</v>
      </c>
      <c r="C924" s="85" t="s">
        <v>272</v>
      </c>
      <c r="D924" s="85" t="s">
        <v>238</v>
      </c>
      <c r="E924" s="77" t="s">
        <v>1574</v>
      </c>
      <c r="F924" s="81">
        <v>0</v>
      </c>
      <c r="G924" s="81">
        <v>0</v>
      </c>
      <c r="H924" s="82">
        <f ca="1">SUMIF(Measure_BB_Table[],Combined_header,Total_Exp._MeasureBB)</f>
        <v>500</v>
      </c>
      <c r="I924" s="82">
        <f ca="1">SUMIF(Measure_BB_Table[],Combined_header,Completed_MeasureBB)</f>
        <v>500</v>
      </c>
      <c r="J924" s="149">
        <f t="shared" ca="1" si="29"/>
        <v>1</v>
      </c>
    </row>
    <row r="925" spans="1:10" x14ac:dyDescent="0.25">
      <c r="A925" s="77" t="str">
        <f t="shared" si="28"/>
        <v>Mesa Robles-Interim Housing-Reprographics</v>
      </c>
      <c r="B925" s="78">
        <v>1</v>
      </c>
      <c r="C925" s="85" t="s">
        <v>272</v>
      </c>
      <c r="D925" s="85" t="s">
        <v>238</v>
      </c>
      <c r="E925" s="77" t="s">
        <v>1568</v>
      </c>
      <c r="F925" s="86">
        <v>1661.08</v>
      </c>
      <c r="G925" s="81">
        <v>1661.08</v>
      </c>
      <c r="H925" s="82">
        <f ca="1">SUMIF(Measure_BB_Table[],Combined_header,Total_Exp._MeasureBB)</f>
        <v>1661.08</v>
      </c>
      <c r="I925" s="82">
        <f ca="1">SUMIF(Measure_BB_Table[],Combined_header,Completed_MeasureBB)</f>
        <v>1661.08</v>
      </c>
      <c r="J925" s="149">
        <f t="shared" ca="1" si="29"/>
        <v>1</v>
      </c>
    </row>
    <row r="926" spans="1:10" x14ac:dyDescent="0.25">
      <c r="A926" s="77" t="str">
        <f t="shared" si="28"/>
        <v>Mesa Robles-Interim Housing-Technology</v>
      </c>
      <c r="B926" s="78">
        <v>1</v>
      </c>
      <c r="C926" s="85" t="s">
        <v>272</v>
      </c>
      <c r="D926" s="85" t="s">
        <v>238</v>
      </c>
      <c r="E926" s="77" t="s">
        <v>1562</v>
      </c>
      <c r="F926" s="81">
        <v>0</v>
      </c>
      <c r="G926" s="81">
        <v>0</v>
      </c>
      <c r="H926" s="82">
        <f ca="1">SUMIF(Measure_BB_Table[],Combined_header,Total_Exp._MeasureBB)</f>
        <v>0</v>
      </c>
      <c r="I926" s="82">
        <f ca="1">SUMIF(Measure_BB_Table[],Combined_header,Completed_MeasureBB)</f>
        <v>0</v>
      </c>
      <c r="J926" s="149" t="e">
        <f t="shared" ca="1" si="29"/>
        <v>#DIV/0!</v>
      </c>
    </row>
    <row r="927" spans="1:10" x14ac:dyDescent="0.25">
      <c r="A927" s="77" t="str">
        <f t="shared" si="28"/>
        <v>Nelson-21st Century-Advertisement</v>
      </c>
      <c r="B927" s="78">
        <v>1</v>
      </c>
      <c r="C927" s="85" t="s">
        <v>288</v>
      </c>
      <c r="D927" s="80" t="s">
        <v>4</v>
      </c>
      <c r="E927" s="77" t="s">
        <v>1569</v>
      </c>
      <c r="F927" s="81">
        <v>1306.06</v>
      </c>
      <c r="G927" s="81">
        <v>0</v>
      </c>
      <c r="H927" s="82">
        <f ca="1">SUMIF(Measure_BB_Table[],Combined_header,Total_Exp._MeasureBB)</f>
        <v>0</v>
      </c>
      <c r="I927" s="82">
        <f ca="1">SUMIF(Measure_BB_Table[],Combined_header,Completed_MeasureBB)</f>
        <v>0</v>
      </c>
      <c r="J927" s="149" t="e">
        <f t="shared" ca="1" si="29"/>
        <v>#DIV/0!</v>
      </c>
    </row>
    <row r="928" spans="1:10" x14ac:dyDescent="0.25">
      <c r="A928" s="77" t="str">
        <f t="shared" si="28"/>
        <v>Nelson-21st Century-Asbestos oversight/survey/abatement</v>
      </c>
      <c r="B928" s="78">
        <v>1</v>
      </c>
      <c r="C928" s="85" t="s">
        <v>288</v>
      </c>
      <c r="D928" s="80" t="s">
        <v>4</v>
      </c>
      <c r="E928" s="77" t="s">
        <v>1563</v>
      </c>
      <c r="F928" s="81">
        <v>85835</v>
      </c>
      <c r="G928" s="81">
        <v>0</v>
      </c>
      <c r="H928" s="82">
        <f ca="1">SUMIF(Measure_BB_Table[],Combined_header,Total_Exp._MeasureBB)</f>
        <v>0</v>
      </c>
      <c r="I928" s="82">
        <f ca="1">SUMIF(Measure_BB_Table[],Combined_header,Completed_MeasureBB)</f>
        <v>0</v>
      </c>
      <c r="J928" s="149" t="e">
        <f t="shared" ca="1" si="29"/>
        <v>#DIV/0!</v>
      </c>
    </row>
    <row r="929" spans="1:10" x14ac:dyDescent="0.25">
      <c r="A929" s="77" t="str">
        <f t="shared" si="28"/>
        <v>Nelson-21st Century-CM/PM Management</v>
      </c>
      <c r="B929" s="78">
        <v>1</v>
      </c>
      <c r="C929" s="85" t="s">
        <v>288</v>
      </c>
      <c r="D929" s="80" t="s">
        <v>4</v>
      </c>
      <c r="E929" s="77" t="s">
        <v>1565</v>
      </c>
      <c r="F929" s="81">
        <v>208976.71</v>
      </c>
      <c r="G929" s="81">
        <v>150831</v>
      </c>
      <c r="H929" s="82">
        <f ca="1">SUMIF(Measure_BB_Table[],Combined_header,Total_Exp._MeasureBB)</f>
        <v>150831</v>
      </c>
      <c r="I929" s="82">
        <f ca="1">SUMIF(Measure_BB_Table[],Combined_header,Completed_MeasureBB)</f>
        <v>150811.25000000003</v>
      </c>
      <c r="J929" s="149">
        <f t="shared" ca="1" si="29"/>
        <v>0.99986905874787035</v>
      </c>
    </row>
    <row r="930" spans="1:10" x14ac:dyDescent="0.25">
      <c r="A930" s="77" t="str">
        <f t="shared" si="28"/>
        <v>Nelson-21st Century-Construction Contingency</v>
      </c>
      <c r="B930" s="78">
        <v>1</v>
      </c>
      <c r="C930" s="85" t="s">
        <v>288</v>
      </c>
      <c r="D930" s="80" t="s">
        <v>4</v>
      </c>
      <c r="E930" s="83" t="s">
        <v>1796</v>
      </c>
      <c r="F930" s="81">
        <v>203535.9</v>
      </c>
      <c r="G930" s="81">
        <v>0</v>
      </c>
      <c r="H930" s="82">
        <f ca="1">SUMIF(Measure_BB_Table[],Combined_header,Total_Exp._MeasureBB)</f>
        <v>0</v>
      </c>
      <c r="I930" s="82">
        <f ca="1">SUMIF(Measure_BB_Table[],Combined_header,Completed_MeasureBB)</f>
        <v>0</v>
      </c>
      <c r="J930" s="149" t="e">
        <f t="shared" ca="1" si="29"/>
        <v>#DIV/0!</v>
      </c>
    </row>
    <row r="931" spans="1:10" x14ac:dyDescent="0.25">
      <c r="A931" s="77" t="str">
        <f t="shared" si="28"/>
        <v>Nelson-21st Century-Contractor</v>
      </c>
      <c r="B931" s="78">
        <v>1</v>
      </c>
      <c r="C931" s="85" t="s">
        <v>288</v>
      </c>
      <c r="D931" s="80" t="s">
        <v>4</v>
      </c>
      <c r="E931" s="83" t="s">
        <v>318</v>
      </c>
      <c r="F931" s="81">
        <v>2234549.6800000002</v>
      </c>
      <c r="G931" s="81">
        <v>2253432.23</v>
      </c>
      <c r="H931" s="82">
        <f ca="1">SUMIF(Measure_BB_Table[],Combined_header,Total_Exp._MeasureBB)</f>
        <v>2339408.9300000002</v>
      </c>
      <c r="I931" s="82">
        <f ca="1">SUMIF(Measure_BB_Table[],Combined_header,Completed_MeasureBB)</f>
        <v>2215904.9900000002</v>
      </c>
      <c r="J931" s="149">
        <f t="shared" ca="1" si="29"/>
        <v>0.94720720331695074</v>
      </c>
    </row>
    <row r="932" spans="1:10" x14ac:dyDescent="0.25">
      <c r="A932" s="77" t="str">
        <f t="shared" si="28"/>
        <v>Nelson-21st Century-Design</v>
      </c>
      <c r="B932" s="78">
        <v>1</v>
      </c>
      <c r="C932" s="85" t="s">
        <v>288</v>
      </c>
      <c r="D932" s="80" t="s">
        <v>4</v>
      </c>
      <c r="E932" s="83" t="s">
        <v>1571</v>
      </c>
      <c r="F932" s="81">
        <v>249338.6</v>
      </c>
      <c r="G932" s="81">
        <v>127727.2</v>
      </c>
      <c r="H932" s="82">
        <f ca="1">SUMIF(Measure_BB_Table[],Combined_header,Total_Exp._MeasureBB)</f>
        <v>109894.72</v>
      </c>
      <c r="I932" s="82">
        <f ca="1">SUMIF(Measure_BB_Table[],Combined_header,Completed_MeasureBB)</f>
        <v>109894.72</v>
      </c>
      <c r="J932" s="149">
        <f t="shared" ca="1" si="29"/>
        <v>1</v>
      </c>
    </row>
    <row r="933" spans="1:10" x14ac:dyDescent="0.25">
      <c r="A933" s="77" t="str">
        <f t="shared" si="28"/>
        <v>Nelson-21st Century-DSA Fees</v>
      </c>
      <c r="B933" s="78">
        <v>1</v>
      </c>
      <c r="C933" s="85" t="s">
        <v>288</v>
      </c>
      <c r="D933" s="80" t="s">
        <v>4</v>
      </c>
      <c r="E933" s="83" t="s">
        <v>1655</v>
      </c>
      <c r="F933" s="81">
        <v>41556.43</v>
      </c>
      <c r="G933" s="81" t="s">
        <v>2495</v>
      </c>
      <c r="H933" s="82">
        <f ca="1">SUMIF(Measure_BB_Table[],Combined_header,Total_Exp._MeasureBB)</f>
        <v>30211.09</v>
      </c>
      <c r="I933" s="82">
        <f ca="1">SUMIF(Measure_BB_Table[],Combined_header,Completed_MeasureBB)</f>
        <v>30211.09</v>
      </c>
      <c r="J933" s="149">
        <f t="shared" ca="1" si="29"/>
        <v>1</v>
      </c>
    </row>
    <row r="934" spans="1:10" x14ac:dyDescent="0.25">
      <c r="A934" s="77" t="str">
        <f t="shared" si="28"/>
        <v>Nelson-21st Century-DSA Inspection</v>
      </c>
      <c r="B934" s="78">
        <v>1</v>
      </c>
      <c r="C934" s="85" t="s">
        <v>288</v>
      </c>
      <c r="D934" s="80" t="s">
        <v>4</v>
      </c>
      <c r="E934" s="83" t="s">
        <v>1564</v>
      </c>
      <c r="F934" s="81">
        <v>35619.800000000003</v>
      </c>
      <c r="G934" s="81">
        <v>34720</v>
      </c>
      <c r="H934" s="82">
        <f ca="1">SUMIF(Measure_BB_Table[],Combined_header,Total_Exp._MeasureBB)</f>
        <v>34720</v>
      </c>
      <c r="I934" s="82">
        <f ca="1">SUMIF(Measure_BB_Table[],Combined_header,Completed_MeasureBB)</f>
        <v>32620</v>
      </c>
      <c r="J934" s="149">
        <f t="shared" ca="1" si="29"/>
        <v>0.93951612903225812</v>
      </c>
    </row>
    <row r="935" spans="1:10" x14ac:dyDescent="0.25">
      <c r="A935" s="77" t="str">
        <f t="shared" si="28"/>
        <v>Nelson-21st Century-DSA Special Inspection</v>
      </c>
      <c r="B935" s="78">
        <v>1</v>
      </c>
      <c r="C935" s="85" t="s">
        <v>288</v>
      </c>
      <c r="D935" s="80" t="s">
        <v>4</v>
      </c>
      <c r="E935" s="83" t="s">
        <v>1572</v>
      </c>
      <c r="F935" s="81">
        <v>17809.900000000001</v>
      </c>
      <c r="G935" s="81">
        <v>26880</v>
      </c>
      <c r="H935" s="82">
        <f ca="1">SUMIF(Measure_BB_Table[],Combined_header,Total_Exp._MeasureBB)</f>
        <v>26637.5</v>
      </c>
      <c r="I935" s="82">
        <f ca="1">SUMIF(Measure_BB_Table[],Combined_header,Completed_MeasureBB)</f>
        <v>6905</v>
      </c>
      <c r="J935" s="149">
        <f t="shared" ca="1" si="29"/>
        <v>0.2592210229938996</v>
      </c>
    </row>
    <row r="936" spans="1:10" x14ac:dyDescent="0.25">
      <c r="A936" s="77" t="str">
        <f t="shared" si="28"/>
        <v>Nelson-21st Century-Environ Consultant</v>
      </c>
      <c r="B936" s="78">
        <v>1</v>
      </c>
      <c r="C936" s="85" t="s">
        <v>288</v>
      </c>
      <c r="D936" s="80" t="s">
        <v>4</v>
      </c>
      <c r="E936" s="77" t="s">
        <v>1566</v>
      </c>
      <c r="F936" s="81">
        <v>10448.469999999999</v>
      </c>
      <c r="G936" s="81">
        <v>0</v>
      </c>
      <c r="H936" s="82">
        <f ca="1">SUMIF(Measure_BB_Table[],Combined_header,Total_Exp._MeasureBB)</f>
        <v>10630</v>
      </c>
      <c r="I936" s="82">
        <f ca="1">SUMIF(Measure_BB_Table[],Combined_header,Completed_MeasureBB)</f>
        <v>6505</v>
      </c>
      <c r="J936" s="149">
        <f t="shared" ca="1" si="29"/>
        <v>0.61194731890874887</v>
      </c>
    </row>
    <row r="937" spans="1:10" x14ac:dyDescent="0.25">
      <c r="A937" s="77" t="str">
        <f t="shared" si="28"/>
        <v>Nelson-21st Century-FF &amp; E</v>
      </c>
      <c r="B937" s="78">
        <v>1</v>
      </c>
      <c r="C937" s="85" t="s">
        <v>288</v>
      </c>
      <c r="D937" s="80" t="s">
        <v>4</v>
      </c>
      <c r="E937" s="77" t="s">
        <v>1656</v>
      </c>
      <c r="F937" s="81">
        <v>380000</v>
      </c>
      <c r="G937" s="81">
        <v>131001.36</v>
      </c>
      <c r="H937" s="82">
        <f ca="1">SUMIF(Measure_BB_Table[],Combined_header,Total_Exp._MeasureBB)</f>
        <v>409727.86</v>
      </c>
      <c r="I937" s="82">
        <f ca="1">SUMIF(Measure_BB_Table[],Combined_header,Completed_MeasureBB)</f>
        <v>390509.3</v>
      </c>
      <c r="J937" s="149">
        <f t="shared" ca="1" si="29"/>
        <v>0.95309432948982287</v>
      </c>
    </row>
    <row r="938" spans="1:10" x14ac:dyDescent="0.25">
      <c r="A938" s="77" t="str">
        <f t="shared" si="28"/>
        <v>Nelson-21st Century-Legal Services</v>
      </c>
      <c r="B938" s="78">
        <v>1</v>
      </c>
      <c r="C938" s="85" t="s">
        <v>288</v>
      </c>
      <c r="D938" s="80" t="s">
        <v>4</v>
      </c>
      <c r="E938" s="77" t="s">
        <v>1797</v>
      </c>
      <c r="F938" s="81">
        <v>0</v>
      </c>
      <c r="G938" s="81">
        <v>0</v>
      </c>
      <c r="H938" s="82">
        <f ca="1">SUMIF(Measure_BB_Table[],Combined_header,Total_Exp._MeasureBB)</f>
        <v>0</v>
      </c>
      <c r="I938" s="82">
        <f ca="1">SUMIF(Measure_BB_Table[],Combined_header,Completed_MeasureBB)</f>
        <v>0</v>
      </c>
      <c r="J938" s="149" t="e">
        <f t="shared" ca="1" si="29"/>
        <v>#DIV/0!</v>
      </c>
    </row>
    <row r="939" spans="1:10" x14ac:dyDescent="0.25">
      <c r="A939" s="77" t="str">
        <f t="shared" si="28"/>
        <v>Nelson-21st Century-Move classroom</v>
      </c>
      <c r="B939" s="78">
        <v>1</v>
      </c>
      <c r="C939" s="85" t="s">
        <v>288</v>
      </c>
      <c r="D939" s="80" t="s">
        <v>4</v>
      </c>
      <c r="E939" s="77" t="s">
        <v>1570</v>
      </c>
      <c r="F939" s="81">
        <v>0</v>
      </c>
      <c r="G939" s="81">
        <v>0</v>
      </c>
      <c r="H939" s="82">
        <f ca="1">SUMIF(Measure_BB_Table[],Combined_header,Total_Exp._MeasureBB)</f>
        <v>0</v>
      </c>
      <c r="I939" s="82">
        <f ca="1">SUMIF(Measure_BB_Table[],Combined_header,Completed_MeasureBB)</f>
        <v>0</v>
      </c>
      <c r="J939" s="149" t="e">
        <f t="shared" ca="1" si="29"/>
        <v>#DIV/0!</v>
      </c>
    </row>
    <row r="940" spans="1:10" x14ac:dyDescent="0.25">
      <c r="A940" s="77" t="str">
        <f t="shared" si="28"/>
        <v>Nelson-21st Century-Move Management</v>
      </c>
      <c r="B940" s="78">
        <v>1</v>
      </c>
      <c r="C940" s="85" t="s">
        <v>288</v>
      </c>
      <c r="D940" s="80" t="s">
        <v>4</v>
      </c>
      <c r="E940" s="77" t="s">
        <v>1574</v>
      </c>
      <c r="F940" s="81">
        <v>9498.61</v>
      </c>
      <c r="G940" s="81">
        <v>0</v>
      </c>
      <c r="H940" s="82">
        <f ca="1">SUMIF(Measure_BB_Table[],Combined_header,Total_Exp._MeasureBB)</f>
        <v>8551.9800000000014</v>
      </c>
      <c r="I940" s="82">
        <f ca="1">SUMIF(Measure_BB_Table[],Combined_header,Completed_MeasureBB)</f>
        <v>8551.98</v>
      </c>
      <c r="J940" s="149">
        <f t="shared" ca="1" si="29"/>
        <v>0.99999999999999978</v>
      </c>
    </row>
    <row r="941" spans="1:10" x14ac:dyDescent="0.25">
      <c r="A941" s="77" t="str">
        <f t="shared" si="28"/>
        <v>Nelson-21st Century-Reprographics</v>
      </c>
      <c r="B941" s="78">
        <v>1</v>
      </c>
      <c r="C941" s="85" t="s">
        <v>288</v>
      </c>
      <c r="D941" s="80" t="s">
        <v>4</v>
      </c>
      <c r="E941" s="77" t="s">
        <v>1568</v>
      </c>
      <c r="F941" s="81">
        <v>1306.06</v>
      </c>
      <c r="G941" s="81" t="s">
        <v>2495</v>
      </c>
      <c r="H941" s="82">
        <f ca="1">SUMIF(Measure_BB_Table[],Combined_header,Total_Exp._MeasureBB)</f>
        <v>728.6</v>
      </c>
      <c r="I941" s="82">
        <f ca="1">SUMIF(Measure_BB_Table[],Combined_header,Completed_MeasureBB)</f>
        <v>728.6</v>
      </c>
      <c r="J941" s="149">
        <f t="shared" ca="1" si="29"/>
        <v>1</v>
      </c>
    </row>
    <row r="942" spans="1:10" x14ac:dyDescent="0.25">
      <c r="A942" s="77" t="str">
        <f t="shared" si="28"/>
        <v>Nelson-21st Century-Technology</v>
      </c>
      <c r="B942" s="78">
        <v>1</v>
      </c>
      <c r="C942" s="85" t="s">
        <v>288</v>
      </c>
      <c r="D942" s="80" t="s">
        <v>4</v>
      </c>
      <c r="E942" s="77" t="s">
        <v>1562</v>
      </c>
      <c r="F942" s="81">
        <v>380000</v>
      </c>
      <c r="G942" s="81">
        <v>54617.760000000002</v>
      </c>
      <c r="H942" s="82">
        <f ca="1">SUMIF(Measure_BB_Table[],Combined_header,Total_Exp._MeasureBB)</f>
        <v>313543.29999999993</v>
      </c>
      <c r="I942" s="82">
        <f ca="1">SUMIF(Measure_BB_Table[],Combined_header,Completed_MeasureBB)</f>
        <v>313543.29999999993</v>
      </c>
      <c r="J942" s="149">
        <f t="shared" ca="1" si="29"/>
        <v>1</v>
      </c>
    </row>
    <row r="943" spans="1:10" x14ac:dyDescent="0.25">
      <c r="A943" s="77" t="str">
        <f t="shared" si="28"/>
        <v>Nelson-Ceiling replacement-CM/PM Management</v>
      </c>
      <c r="B943" s="78">
        <v>1</v>
      </c>
      <c r="C943" s="85" t="s">
        <v>288</v>
      </c>
      <c r="D943" s="79" t="s">
        <v>441</v>
      </c>
      <c r="E943" s="77" t="s">
        <v>1565</v>
      </c>
      <c r="F943" s="81">
        <v>0</v>
      </c>
      <c r="G943" s="81">
        <v>0</v>
      </c>
      <c r="H943" s="82">
        <f ca="1">SUMIF(Measure_BB_Table[],Combined_header,Total_Exp._MeasureBB)</f>
        <v>0</v>
      </c>
      <c r="I943" s="82">
        <f ca="1">SUMIF(Measure_BB_Table[],Combined_header,Completed_MeasureBB)</f>
        <v>0</v>
      </c>
      <c r="J943" s="149" t="e">
        <f t="shared" ca="1" si="29"/>
        <v>#DIV/0!</v>
      </c>
    </row>
    <row r="944" spans="1:10" x14ac:dyDescent="0.25">
      <c r="A944" s="77" t="str">
        <f t="shared" si="28"/>
        <v>Nelson-Ceiling replacement-Contractor</v>
      </c>
      <c r="B944" s="78">
        <v>1</v>
      </c>
      <c r="C944" s="85" t="s">
        <v>288</v>
      </c>
      <c r="D944" s="79" t="s">
        <v>441</v>
      </c>
      <c r="E944" s="77" t="s">
        <v>318</v>
      </c>
      <c r="F944" s="81">
        <v>309746</v>
      </c>
      <c r="G944" s="81">
        <v>309746</v>
      </c>
      <c r="H944" s="82">
        <f ca="1">SUMIF(Measure_BB_Table[],Combined_header,Total_Exp._MeasureBB)</f>
        <v>309746</v>
      </c>
      <c r="I944" s="82">
        <f ca="1">SUMIF(Measure_BB_Table[],Combined_header,Completed_MeasureBB)</f>
        <v>294258.7</v>
      </c>
      <c r="J944" s="149">
        <f t="shared" ca="1" si="29"/>
        <v>0.95000000000000007</v>
      </c>
    </row>
    <row r="945" spans="1:10" x14ac:dyDescent="0.25">
      <c r="A945" s="77" t="str">
        <f t="shared" si="28"/>
        <v>Nelson-Drinking fountain replacement-Advertisement</v>
      </c>
      <c r="B945" s="78">
        <v>1</v>
      </c>
      <c r="C945" s="85" t="s">
        <v>288</v>
      </c>
      <c r="D945" s="80" t="s">
        <v>1043</v>
      </c>
      <c r="E945" s="77" t="s">
        <v>1569</v>
      </c>
      <c r="F945" s="81">
        <v>0</v>
      </c>
      <c r="G945" s="81">
        <v>0</v>
      </c>
      <c r="H945" s="82">
        <f ca="1">SUMIF(Measure_BB_Table[],Combined_header,Total_Exp._MeasureBB)</f>
        <v>0</v>
      </c>
      <c r="I945" s="82">
        <f ca="1">SUMIF(Measure_BB_Table[],Combined_header,Completed_MeasureBB)</f>
        <v>0</v>
      </c>
      <c r="J945" s="149" t="e">
        <f t="shared" ca="1" si="29"/>
        <v>#DIV/0!</v>
      </c>
    </row>
    <row r="946" spans="1:10" x14ac:dyDescent="0.25">
      <c r="A946" s="77" t="str">
        <f t="shared" si="28"/>
        <v>Nelson-Drinking fountain replacement-Contractor</v>
      </c>
      <c r="B946" s="78">
        <v>1</v>
      </c>
      <c r="C946" s="85" t="s">
        <v>288</v>
      </c>
      <c r="D946" s="80" t="s">
        <v>1043</v>
      </c>
      <c r="E946" s="77" t="s">
        <v>318</v>
      </c>
      <c r="F946" s="81">
        <v>30000</v>
      </c>
      <c r="G946" s="81">
        <v>0</v>
      </c>
      <c r="H946" s="82">
        <f ca="1">SUMIF(Measure_BB_Table[],Combined_header,Total_Exp._MeasureBB)</f>
        <v>0</v>
      </c>
      <c r="I946" s="82">
        <f ca="1">SUMIF(Measure_BB_Table[],Combined_header,Completed_MeasureBB)</f>
        <v>0</v>
      </c>
      <c r="J946" s="149" t="e">
        <f t="shared" ca="1" si="29"/>
        <v>#DIV/0!</v>
      </c>
    </row>
    <row r="947" spans="1:10" x14ac:dyDescent="0.25">
      <c r="A947" s="77" t="str">
        <f t="shared" si="28"/>
        <v>Nelson-Drinking fountain replacement-Design</v>
      </c>
      <c r="B947" s="78">
        <v>1</v>
      </c>
      <c r="C947" s="85" t="s">
        <v>288</v>
      </c>
      <c r="D947" s="80" t="s">
        <v>1043</v>
      </c>
      <c r="E947" s="77" t="s">
        <v>1571</v>
      </c>
      <c r="F947" s="81">
        <v>0</v>
      </c>
      <c r="G947" s="81">
        <v>0</v>
      </c>
      <c r="H947" s="82">
        <f ca="1">SUMIF(Measure_BB_Table[],Combined_header,Total_Exp._MeasureBB)</f>
        <v>0</v>
      </c>
      <c r="I947" s="82">
        <f ca="1">SUMIF(Measure_BB_Table[],Combined_header,Completed_MeasureBB)</f>
        <v>0</v>
      </c>
      <c r="J947" s="149" t="e">
        <f t="shared" ca="1" si="29"/>
        <v>#DIV/0!</v>
      </c>
    </row>
    <row r="948" spans="1:10" x14ac:dyDescent="0.25">
      <c r="A948" s="77" t="str">
        <f t="shared" si="28"/>
        <v>Nelson-Drinking fountain replacement-DSA Fees</v>
      </c>
      <c r="B948" s="78">
        <v>1</v>
      </c>
      <c r="C948" s="85" t="s">
        <v>288</v>
      </c>
      <c r="D948" s="80" t="s">
        <v>1043</v>
      </c>
      <c r="E948" s="77" t="s">
        <v>1655</v>
      </c>
      <c r="F948" s="81">
        <v>0</v>
      </c>
      <c r="G948" s="81">
        <v>0</v>
      </c>
      <c r="H948" s="82">
        <f ca="1">SUMIF(Measure_BB_Table[],Combined_header,Total_Exp._MeasureBB)</f>
        <v>1050</v>
      </c>
      <c r="I948" s="82">
        <f ca="1">SUMIF(Measure_BB_Table[],Combined_header,Completed_MeasureBB)</f>
        <v>1050</v>
      </c>
      <c r="J948" s="149">
        <f t="shared" ca="1" si="29"/>
        <v>1</v>
      </c>
    </row>
    <row r="949" spans="1:10" x14ac:dyDescent="0.25">
      <c r="A949" s="77" t="str">
        <f t="shared" si="28"/>
        <v>Nelson-Drinking fountain replacement-DSA Inspection</v>
      </c>
      <c r="B949" s="78">
        <v>1</v>
      </c>
      <c r="C949" s="85" t="s">
        <v>288</v>
      </c>
      <c r="D949" s="80" t="s">
        <v>1043</v>
      </c>
      <c r="E949" s="77" t="s">
        <v>1564</v>
      </c>
      <c r="F949" s="81">
        <v>0</v>
      </c>
      <c r="G949" s="81">
        <v>0</v>
      </c>
      <c r="H949" s="82">
        <f ca="1">SUMIF(Measure_BB_Table[],Combined_header,Total_Exp._MeasureBB)</f>
        <v>0</v>
      </c>
      <c r="I949" s="82">
        <f ca="1">SUMIF(Measure_BB_Table[],Combined_header,Completed_MeasureBB)</f>
        <v>0</v>
      </c>
      <c r="J949" s="149" t="e">
        <f t="shared" ca="1" si="29"/>
        <v>#DIV/0!</v>
      </c>
    </row>
    <row r="950" spans="1:10" x14ac:dyDescent="0.25">
      <c r="A950" s="77" t="str">
        <f t="shared" si="28"/>
        <v>Nelson-Drinking fountain replacement-DSA Special Inspection</v>
      </c>
      <c r="B950" s="78">
        <v>1</v>
      </c>
      <c r="C950" s="85" t="s">
        <v>288</v>
      </c>
      <c r="D950" s="80" t="s">
        <v>1043</v>
      </c>
      <c r="E950" s="83" t="s">
        <v>1572</v>
      </c>
      <c r="F950" s="81">
        <v>0</v>
      </c>
      <c r="G950" s="81">
        <v>0</v>
      </c>
      <c r="H950" s="82">
        <f ca="1">SUMIF(Measure_BB_Table[],Combined_header,Total_Exp._MeasureBB)</f>
        <v>0</v>
      </c>
      <c r="I950" s="82">
        <f ca="1">SUMIF(Measure_BB_Table[],Combined_header,Completed_MeasureBB)</f>
        <v>0</v>
      </c>
      <c r="J950" s="149" t="e">
        <f t="shared" ca="1" si="29"/>
        <v>#DIV/0!</v>
      </c>
    </row>
    <row r="951" spans="1:10" x14ac:dyDescent="0.25">
      <c r="A951" s="77" t="str">
        <f t="shared" si="28"/>
        <v>Nelson-Drinking fountain replacement-Environ Consultant</v>
      </c>
      <c r="B951" s="78">
        <v>1</v>
      </c>
      <c r="C951" s="85" t="s">
        <v>288</v>
      </c>
      <c r="D951" s="80" t="s">
        <v>1043</v>
      </c>
      <c r="E951" s="77" t="s">
        <v>1566</v>
      </c>
      <c r="F951" s="81">
        <v>0</v>
      </c>
      <c r="G951" s="81">
        <v>0</v>
      </c>
      <c r="H951" s="82">
        <f ca="1">SUMIF(Measure_BB_Table[],Combined_header,Total_Exp._MeasureBB)</f>
        <v>0</v>
      </c>
      <c r="I951" s="82">
        <f ca="1">SUMIF(Measure_BB_Table[],Combined_header,Completed_MeasureBB)</f>
        <v>0</v>
      </c>
      <c r="J951" s="149" t="e">
        <f t="shared" ca="1" si="29"/>
        <v>#DIV/0!</v>
      </c>
    </row>
    <row r="952" spans="1:10" x14ac:dyDescent="0.25">
      <c r="A952" s="77" t="str">
        <f t="shared" si="28"/>
        <v>Nelson-Drinking fountain replacement-Reprographics</v>
      </c>
      <c r="B952" s="78">
        <v>1</v>
      </c>
      <c r="C952" s="85" t="s">
        <v>288</v>
      </c>
      <c r="D952" s="80" t="s">
        <v>1043</v>
      </c>
      <c r="E952" s="77" t="s">
        <v>1568</v>
      </c>
      <c r="F952" s="81">
        <v>0</v>
      </c>
      <c r="G952" s="81">
        <v>0</v>
      </c>
      <c r="H952" s="82">
        <f ca="1">SUMIF(Measure_BB_Table[],Combined_header,Total_Exp._MeasureBB)</f>
        <v>0</v>
      </c>
      <c r="I952" s="82">
        <f ca="1">SUMIF(Measure_BB_Table[],Combined_header,Completed_MeasureBB)</f>
        <v>0</v>
      </c>
      <c r="J952" s="149" t="e">
        <f t="shared" ca="1" si="29"/>
        <v>#DIV/0!</v>
      </c>
    </row>
    <row r="953" spans="1:10" x14ac:dyDescent="0.25">
      <c r="A953" s="77" t="str">
        <f t="shared" si="28"/>
        <v>Nelson-Fire Alarm-Advertisement</v>
      </c>
      <c r="B953" s="78">
        <v>1</v>
      </c>
      <c r="C953" s="85" t="s">
        <v>288</v>
      </c>
      <c r="D953" s="80" t="s">
        <v>316</v>
      </c>
      <c r="E953" s="77" t="s">
        <v>1569</v>
      </c>
      <c r="F953" s="81">
        <v>0</v>
      </c>
      <c r="G953" s="81">
        <v>0</v>
      </c>
      <c r="H953" s="82">
        <f ca="1">SUMIF(Measure_BB_Table[],Combined_header,Total_Exp._MeasureBB)</f>
        <v>0</v>
      </c>
      <c r="I953" s="82">
        <f ca="1">SUMIF(Measure_BB_Table[],Combined_header,Completed_MeasureBB)</f>
        <v>0</v>
      </c>
      <c r="J953" s="149" t="e">
        <f t="shared" ca="1" si="29"/>
        <v>#DIV/0!</v>
      </c>
    </row>
    <row r="954" spans="1:10" x14ac:dyDescent="0.25">
      <c r="A954" s="77" t="str">
        <f t="shared" si="28"/>
        <v>Nelson-Fire Alarm-Contractor</v>
      </c>
      <c r="B954" s="78">
        <v>1</v>
      </c>
      <c r="C954" s="85" t="s">
        <v>288</v>
      </c>
      <c r="D954" s="80" t="s">
        <v>316</v>
      </c>
      <c r="E954" s="77" t="s">
        <v>318</v>
      </c>
      <c r="F954" s="81">
        <v>285000</v>
      </c>
      <c r="G954" s="81">
        <v>98440</v>
      </c>
      <c r="H954" s="82">
        <f ca="1">SUMIF(Measure_BB_Table[],Combined_header,Total_Exp._MeasureBB)</f>
        <v>119435.08</v>
      </c>
      <c r="I954" s="82">
        <f ca="1">SUMIF(Measure_BB_Table[],Combined_header,Completed_MeasureBB)</f>
        <v>111843.34</v>
      </c>
      <c r="J954" s="149">
        <f t="shared" ca="1" si="29"/>
        <v>0.936436263114656</v>
      </c>
    </row>
    <row r="955" spans="1:10" x14ac:dyDescent="0.25">
      <c r="A955" s="77" t="str">
        <f t="shared" si="28"/>
        <v>Nelson-Fire Alarm-Design</v>
      </c>
      <c r="B955" s="78">
        <v>1</v>
      </c>
      <c r="C955" s="85" t="s">
        <v>288</v>
      </c>
      <c r="D955" s="80" t="s">
        <v>316</v>
      </c>
      <c r="E955" s="77" t="s">
        <v>1571</v>
      </c>
      <c r="F955" s="81">
        <v>11875</v>
      </c>
      <c r="G955" s="81" t="s">
        <v>2495</v>
      </c>
      <c r="H955" s="82">
        <f ca="1">SUMIF(Measure_BB_Table[],Combined_header,Total_Exp._MeasureBB)</f>
        <v>11875</v>
      </c>
      <c r="I955" s="82">
        <f ca="1">SUMIF(Measure_BB_Table[],Combined_header,Completed_MeasureBB)</f>
        <v>11875</v>
      </c>
      <c r="J955" s="149">
        <f t="shared" ca="1" si="29"/>
        <v>1</v>
      </c>
    </row>
    <row r="956" spans="1:10" x14ac:dyDescent="0.25">
      <c r="A956" s="77" t="str">
        <f t="shared" si="28"/>
        <v>Nelson-Fire Alarm-DSA Fees</v>
      </c>
      <c r="B956" s="78">
        <v>1</v>
      </c>
      <c r="C956" s="85" t="s">
        <v>288</v>
      </c>
      <c r="D956" s="80" t="s">
        <v>316</v>
      </c>
      <c r="E956" s="77" t="s">
        <v>1655</v>
      </c>
      <c r="F956" s="81">
        <v>0</v>
      </c>
      <c r="G956" s="81">
        <v>0</v>
      </c>
      <c r="H956" s="82">
        <f ca="1">SUMIF(Measure_BB_Table[],Combined_header,Total_Exp._MeasureBB)</f>
        <v>0</v>
      </c>
      <c r="I956" s="82">
        <f ca="1">SUMIF(Measure_BB_Table[],Combined_header,Completed_MeasureBB)</f>
        <v>0</v>
      </c>
      <c r="J956" s="149" t="e">
        <f t="shared" ca="1" si="29"/>
        <v>#DIV/0!</v>
      </c>
    </row>
    <row r="957" spans="1:10" x14ac:dyDescent="0.25">
      <c r="A957" s="77" t="str">
        <f t="shared" si="28"/>
        <v>Nelson-Fire Alarm-DSA Inspection</v>
      </c>
      <c r="B957" s="78">
        <v>1</v>
      </c>
      <c r="C957" s="85" t="s">
        <v>288</v>
      </c>
      <c r="D957" s="80" t="s">
        <v>316</v>
      </c>
      <c r="E957" s="77" t="s">
        <v>1564</v>
      </c>
      <c r="F957" s="81">
        <v>0</v>
      </c>
      <c r="G957" s="81">
        <v>0</v>
      </c>
      <c r="H957" s="82">
        <f ca="1">SUMIF(Measure_BB_Table[],Combined_header,Total_Exp._MeasureBB)</f>
        <v>12250</v>
      </c>
      <c r="I957" s="82">
        <f ca="1">SUMIF(Measure_BB_Table[],Combined_header,Completed_MeasureBB)</f>
        <v>12250</v>
      </c>
      <c r="J957" s="149">
        <f t="shared" ca="1" si="29"/>
        <v>1</v>
      </c>
    </row>
    <row r="958" spans="1:10" x14ac:dyDescent="0.25">
      <c r="A958" s="77" t="str">
        <f t="shared" si="28"/>
        <v>Nelson-Fire Alarm-Environ Consultant</v>
      </c>
      <c r="B958" s="78">
        <v>1</v>
      </c>
      <c r="C958" s="85" t="s">
        <v>288</v>
      </c>
      <c r="D958" s="80" t="s">
        <v>316</v>
      </c>
      <c r="E958" s="84" t="s">
        <v>1566</v>
      </c>
      <c r="F958" s="81">
        <v>0</v>
      </c>
      <c r="G958" s="81">
        <v>0</v>
      </c>
      <c r="H958" s="82">
        <f ca="1">SUMIF(Measure_BB_Table[],Combined_header,Total_Exp._MeasureBB)</f>
        <v>0</v>
      </c>
      <c r="I958" s="82">
        <f ca="1">SUMIF(Measure_BB_Table[],Combined_header,Completed_MeasureBB)</f>
        <v>0</v>
      </c>
      <c r="J958" s="149" t="e">
        <f t="shared" ca="1" si="29"/>
        <v>#DIV/0!</v>
      </c>
    </row>
    <row r="959" spans="1:10" x14ac:dyDescent="0.25">
      <c r="A959" s="77" t="str">
        <f t="shared" si="28"/>
        <v>Nelson-Fire Alarm-Reprographics</v>
      </c>
      <c r="B959" s="78">
        <v>1</v>
      </c>
      <c r="C959" s="85" t="s">
        <v>288</v>
      </c>
      <c r="D959" s="80" t="s">
        <v>316</v>
      </c>
      <c r="E959" s="77" t="s">
        <v>1568</v>
      </c>
      <c r="F959" s="81">
        <v>0</v>
      </c>
      <c r="G959" s="81">
        <v>0</v>
      </c>
      <c r="H959" s="82">
        <f ca="1">SUMIF(Measure_BB_Table[],Combined_header,Total_Exp._MeasureBB)</f>
        <v>0</v>
      </c>
      <c r="I959" s="82">
        <f ca="1">SUMIF(Measure_BB_Table[],Combined_header,Completed_MeasureBB)</f>
        <v>0</v>
      </c>
      <c r="J959" s="149" t="e">
        <f t="shared" ca="1" si="29"/>
        <v>#DIV/0!</v>
      </c>
    </row>
    <row r="960" spans="1:10" x14ac:dyDescent="0.25">
      <c r="A960" s="77" t="str">
        <f t="shared" si="28"/>
        <v>Nelson-Interim Housing-Advertisement</v>
      </c>
      <c r="B960" s="78">
        <v>1</v>
      </c>
      <c r="C960" s="85" t="s">
        <v>288</v>
      </c>
      <c r="D960" s="85" t="s">
        <v>238</v>
      </c>
      <c r="E960" s="77" t="s">
        <v>1569</v>
      </c>
      <c r="F960" s="81" t="s">
        <v>2498</v>
      </c>
      <c r="G960" s="81">
        <v>0</v>
      </c>
      <c r="H960" s="82">
        <f ca="1">SUMIF(Measure_BB_Table[],Combined_header,Total_Exp._MeasureBB)</f>
        <v>0</v>
      </c>
      <c r="I960" s="82">
        <f ca="1">SUMIF(Measure_BB_Table[],Combined_header,Completed_MeasureBB)</f>
        <v>0</v>
      </c>
      <c r="J960" s="149" t="e">
        <f t="shared" ca="1" si="29"/>
        <v>#DIV/0!</v>
      </c>
    </row>
    <row r="961" spans="1:10" x14ac:dyDescent="0.25">
      <c r="A961" s="77" t="str">
        <f t="shared" si="28"/>
        <v>Nelson-Interim Housing-Alarm</v>
      </c>
      <c r="B961" s="78">
        <v>1</v>
      </c>
      <c r="C961" s="85" t="s">
        <v>288</v>
      </c>
      <c r="D961" s="85" t="s">
        <v>238</v>
      </c>
      <c r="E961" s="83" t="s">
        <v>1575</v>
      </c>
      <c r="F961" s="81" t="s">
        <v>2498</v>
      </c>
      <c r="G961" s="81">
        <v>0</v>
      </c>
      <c r="H961" s="82">
        <f ca="1">SUMIF(Measure_BB_Table[],Combined_header,Total_Exp._MeasureBB)</f>
        <v>0</v>
      </c>
      <c r="I961" s="82">
        <f ca="1">SUMIF(Measure_BB_Table[],Combined_header,Completed_MeasureBB)</f>
        <v>0</v>
      </c>
      <c r="J961" s="149" t="e">
        <f t="shared" ca="1" si="29"/>
        <v>#DIV/0!</v>
      </c>
    </row>
    <row r="962" spans="1:10" x14ac:dyDescent="0.25">
      <c r="A962" s="77" t="str">
        <f t="shared" ref="A962:A1026" si="30">CONCATENATE(C962,"-",D962,"-",E962)</f>
        <v>Nelson-Interim Housing-CM/PM Management</v>
      </c>
      <c r="B962" s="78">
        <v>1</v>
      </c>
      <c r="C962" s="85" t="s">
        <v>288</v>
      </c>
      <c r="D962" s="85" t="s">
        <v>238</v>
      </c>
      <c r="E962" s="77" t="s">
        <v>1565</v>
      </c>
      <c r="F962" s="81" t="s">
        <v>2498</v>
      </c>
      <c r="G962" s="81">
        <v>0</v>
      </c>
      <c r="H962" s="82">
        <f ca="1">SUMIF(Measure_BB_Table[],Combined_header,Total_Exp._MeasureBB)</f>
        <v>0</v>
      </c>
      <c r="I962" s="82">
        <f ca="1">SUMIF(Measure_BB_Table[],Combined_header,Completed_MeasureBB)</f>
        <v>0</v>
      </c>
      <c r="J962" s="149" t="e">
        <f t="shared" ref="J962:J1026" ca="1" si="31">Completed_Comparison/Total_Exp._Comparison</f>
        <v>#DIV/0!</v>
      </c>
    </row>
    <row r="963" spans="1:10" x14ac:dyDescent="0.25">
      <c r="A963" s="77" t="str">
        <f t="shared" si="30"/>
        <v>Nelson-Interim Housing-Construction Contingency</v>
      </c>
      <c r="B963" s="78">
        <v>1</v>
      </c>
      <c r="C963" s="85" t="s">
        <v>288</v>
      </c>
      <c r="D963" s="85" t="s">
        <v>238</v>
      </c>
      <c r="E963" s="83" t="s">
        <v>1796</v>
      </c>
      <c r="F963" s="81" t="s">
        <v>2498</v>
      </c>
      <c r="G963" s="81">
        <v>0</v>
      </c>
      <c r="H963" s="82">
        <f ca="1">SUMIF(Measure_BB_Table[],Combined_header,Total_Exp._MeasureBB)</f>
        <v>0</v>
      </c>
      <c r="I963" s="82">
        <f ca="1">SUMIF(Measure_BB_Table[],Combined_header,Completed_MeasureBB)</f>
        <v>0</v>
      </c>
      <c r="J963" s="149" t="e">
        <f t="shared" ca="1" si="31"/>
        <v>#DIV/0!</v>
      </c>
    </row>
    <row r="964" spans="1:10" x14ac:dyDescent="0.25">
      <c r="A964" s="77" t="str">
        <f t="shared" si="30"/>
        <v>Nelson-Interim Housing-Contractor</v>
      </c>
      <c r="B964" s="78">
        <v>1</v>
      </c>
      <c r="C964" s="85" t="s">
        <v>288</v>
      </c>
      <c r="D964" s="85" t="s">
        <v>238</v>
      </c>
      <c r="E964" s="83" t="s">
        <v>318</v>
      </c>
      <c r="F964" s="81" t="s">
        <v>2498</v>
      </c>
      <c r="G964" s="81">
        <v>0</v>
      </c>
      <c r="H964" s="82">
        <f ca="1">SUMIF(Measure_BB_Table[],Combined_header,Total_Exp._MeasureBB)</f>
        <v>0</v>
      </c>
      <c r="I964" s="82">
        <f ca="1">SUMIF(Measure_BB_Table[],Combined_header,Completed_MeasureBB)</f>
        <v>0</v>
      </c>
      <c r="J964" s="149" t="e">
        <f t="shared" ca="1" si="31"/>
        <v>#DIV/0!</v>
      </c>
    </row>
    <row r="965" spans="1:10" x14ac:dyDescent="0.25">
      <c r="A965" s="77" t="str">
        <f t="shared" si="30"/>
        <v>Nelson-Interim Housing-Design</v>
      </c>
      <c r="B965" s="78">
        <v>1</v>
      </c>
      <c r="C965" s="85" t="s">
        <v>288</v>
      </c>
      <c r="D965" s="85" t="s">
        <v>238</v>
      </c>
      <c r="E965" s="79" t="s">
        <v>1571</v>
      </c>
      <c r="F965" s="81" t="s">
        <v>2498</v>
      </c>
      <c r="G965" s="81">
        <v>0</v>
      </c>
      <c r="H965" s="82">
        <f ca="1">SUMIF(Measure_BB_Table[],Combined_header,Total_Exp._MeasureBB)</f>
        <v>0</v>
      </c>
      <c r="I965" s="82">
        <f ca="1">SUMIF(Measure_BB_Table[],Combined_header,Completed_MeasureBB)</f>
        <v>0</v>
      </c>
      <c r="J965" s="149" t="e">
        <f t="shared" ca="1" si="31"/>
        <v>#DIV/0!</v>
      </c>
    </row>
    <row r="966" spans="1:10" x14ac:dyDescent="0.25">
      <c r="A966" s="77" t="str">
        <f t="shared" si="30"/>
        <v>Nelson-Interim Housing-DSA Fees</v>
      </c>
      <c r="B966" s="78">
        <v>1</v>
      </c>
      <c r="C966" s="85" t="s">
        <v>288</v>
      </c>
      <c r="D966" s="85" t="s">
        <v>238</v>
      </c>
      <c r="E966" s="83" t="s">
        <v>1655</v>
      </c>
      <c r="F966" s="81" t="s">
        <v>2498</v>
      </c>
      <c r="G966" s="81">
        <v>0</v>
      </c>
      <c r="H966" s="82">
        <f ca="1">SUMIF(Measure_BB_Table[],Combined_header,Total_Exp._MeasureBB)</f>
        <v>0</v>
      </c>
      <c r="I966" s="82">
        <f ca="1">SUMIF(Measure_BB_Table[],Combined_header,Completed_MeasureBB)</f>
        <v>0</v>
      </c>
      <c r="J966" s="149" t="e">
        <f t="shared" ca="1" si="31"/>
        <v>#DIV/0!</v>
      </c>
    </row>
    <row r="967" spans="1:10" x14ac:dyDescent="0.25">
      <c r="A967" s="77" t="str">
        <f t="shared" si="30"/>
        <v>Nelson-Interim Housing-DSA Inspection</v>
      </c>
      <c r="B967" s="78">
        <v>1</v>
      </c>
      <c r="C967" s="85" t="s">
        <v>288</v>
      </c>
      <c r="D967" s="85" t="s">
        <v>238</v>
      </c>
      <c r="E967" s="83" t="s">
        <v>1564</v>
      </c>
      <c r="F967" s="81" t="s">
        <v>2498</v>
      </c>
      <c r="G967" s="81">
        <v>0</v>
      </c>
      <c r="H967" s="82">
        <f ca="1">SUMIF(Measure_BB_Table[],Combined_header,Total_Exp._MeasureBB)</f>
        <v>0</v>
      </c>
      <c r="I967" s="82">
        <f ca="1">SUMIF(Measure_BB_Table[],Combined_header,Completed_MeasureBB)</f>
        <v>0</v>
      </c>
      <c r="J967" s="149" t="e">
        <f t="shared" ca="1" si="31"/>
        <v>#DIV/0!</v>
      </c>
    </row>
    <row r="968" spans="1:10" x14ac:dyDescent="0.25">
      <c r="A968" s="77" t="str">
        <f t="shared" si="30"/>
        <v>Nelson-Interim Housing-DSA Special Inspection</v>
      </c>
      <c r="B968" s="78">
        <v>1</v>
      </c>
      <c r="C968" s="85" t="s">
        <v>288</v>
      </c>
      <c r="D968" s="85" t="s">
        <v>238</v>
      </c>
      <c r="E968" s="85" t="s">
        <v>1572</v>
      </c>
      <c r="F968" s="81" t="s">
        <v>2498</v>
      </c>
      <c r="G968" s="81">
        <v>0</v>
      </c>
      <c r="H968" s="82">
        <f ca="1">SUMIF(Measure_BB_Table[],Combined_header,Total_Exp._MeasureBB)</f>
        <v>0</v>
      </c>
      <c r="I968" s="82">
        <f ca="1">SUMIF(Measure_BB_Table[],Combined_header,Completed_MeasureBB)</f>
        <v>0</v>
      </c>
      <c r="J968" s="149" t="e">
        <f t="shared" ca="1" si="31"/>
        <v>#DIV/0!</v>
      </c>
    </row>
    <row r="969" spans="1:10" x14ac:dyDescent="0.25">
      <c r="A969" s="77" t="str">
        <f t="shared" si="30"/>
        <v>Nelson-Interim Housing-Environ Consultant</v>
      </c>
      <c r="B969" s="78">
        <v>1</v>
      </c>
      <c r="C969" s="85" t="s">
        <v>288</v>
      </c>
      <c r="D969" s="85" t="s">
        <v>238</v>
      </c>
      <c r="E969" s="77" t="s">
        <v>1566</v>
      </c>
      <c r="F969" s="81" t="s">
        <v>2498</v>
      </c>
      <c r="G969" s="81">
        <v>0</v>
      </c>
      <c r="H969" s="82">
        <f ca="1">SUMIF(Measure_BB_Table[],Combined_header,Total_Exp._MeasureBB)</f>
        <v>0</v>
      </c>
      <c r="I969" s="82">
        <f ca="1">SUMIF(Measure_BB_Table[],Combined_header,Completed_MeasureBB)</f>
        <v>0</v>
      </c>
      <c r="J969" s="149" t="e">
        <f t="shared" ca="1" si="31"/>
        <v>#DIV/0!</v>
      </c>
    </row>
    <row r="970" spans="1:10" x14ac:dyDescent="0.25">
      <c r="A970" s="77" t="str">
        <f t="shared" si="30"/>
        <v>Nelson-Interim Housing-FF &amp; E</v>
      </c>
      <c r="B970" s="78">
        <v>1</v>
      </c>
      <c r="C970" s="85" t="s">
        <v>288</v>
      </c>
      <c r="D970" s="85" t="s">
        <v>238</v>
      </c>
      <c r="E970" s="77" t="s">
        <v>1656</v>
      </c>
      <c r="F970" s="81" t="s">
        <v>2498</v>
      </c>
      <c r="G970" s="81">
        <v>0</v>
      </c>
      <c r="H970" s="82">
        <f ca="1">SUMIF(Measure_BB_Table[],Combined_header,Total_Exp._MeasureBB)</f>
        <v>0</v>
      </c>
      <c r="I970" s="82">
        <f ca="1">SUMIF(Measure_BB_Table[],Combined_header,Completed_MeasureBB)</f>
        <v>0</v>
      </c>
      <c r="J970" s="149" t="e">
        <f t="shared" ca="1" si="31"/>
        <v>#DIV/0!</v>
      </c>
    </row>
    <row r="971" spans="1:10" x14ac:dyDescent="0.25">
      <c r="A971" s="77" t="str">
        <f t="shared" si="30"/>
        <v>Nelson-Interim Housing-Legal Services</v>
      </c>
      <c r="B971" s="78">
        <v>1</v>
      </c>
      <c r="C971" s="85" t="s">
        <v>288</v>
      </c>
      <c r="D971" s="85" t="s">
        <v>238</v>
      </c>
      <c r="E971" s="77" t="s">
        <v>1797</v>
      </c>
      <c r="F971" s="81" t="s">
        <v>2498</v>
      </c>
      <c r="G971" s="81">
        <v>0</v>
      </c>
      <c r="H971" s="82">
        <f ca="1">SUMIF(Measure_BB_Table[],Combined_header,Total_Exp._MeasureBB)</f>
        <v>0</v>
      </c>
      <c r="I971" s="82">
        <f ca="1">SUMIF(Measure_BB_Table[],Combined_header,Completed_MeasureBB)</f>
        <v>0</v>
      </c>
      <c r="J971" s="149" t="e">
        <f t="shared" ca="1" si="31"/>
        <v>#DIV/0!</v>
      </c>
    </row>
    <row r="972" spans="1:10" x14ac:dyDescent="0.25">
      <c r="A972" s="77" t="str">
        <f t="shared" si="30"/>
        <v>Nelson-Interim Housing-Modular Buildings</v>
      </c>
      <c r="B972" s="78">
        <v>1</v>
      </c>
      <c r="C972" s="85" t="s">
        <v>288</v>
      </c>
      <c r="D972" s="85" t="s">
        <v>238</v>
      </c>
      <c r="E972" s="85" t="s">
        <v>1573</v>
      </c>
      <c r="F972" s="81" t="s">
        <v>2498</v>
      </c>
      <c r="G972" s="81">
        <v>0</v>
      </c>
      <c r="H972" s="82">
        <f ca="1">SUMIF(Measure_BB_Table[],Combined_header,Total_Exp._MeasureBB)</f>
        <v>0</v>
      </c>
      <c r="I972" s="82">
        <f ca="1">SUMIF(Measure_BB_Table[],Combined_header,Completed_MeasureBB)</f>
        <v>0</v>
      </c>
      <c r="J972" s="149" t="e">
        <f t="shared" ca="1" si="31"/>
        <v>#DIV/0!</v>
      </c>
    </row>
    <row r="973" spans="1:10" x14ac:dyDescent="0.25">
      <c r="A973" s="77" t="str">
        <f t="shared" si="30"/>
        <v>Nelson-Interim Housing-Move Management</v>
      </c>
      <c r="B973" s="78">
        <v>1</v>
      </c>
      <c r="C973" s="85" t="s">
        <v>288</v>
      </c>
      <c r="D973" s="85" t="s">
        <v>238</v>
      </c>
      <c r="E973" s="77" t="s">
        <v>1574</v>
      </c>
      <c r="F973" s="81" t="s">
        <v>2498</v>
      </c>
      <c r="G973" s="81">
        <v>0</v>
      </c>
      <c r="H973" s="82">
        <f ca="1">SUMIF(Measure_BB_Table[],Combined_header,Total_Exp._MeasureBB)</f>
        <v>0</v>
      </c>
      <c r="I973" s="82">
        <f ca="1">SUMIF(Measure_BB_Table[],Combined_header,Completed_MeasureBB)</f>
        <v>0</v>
      </c>
      <c r="J973" s="149" t="e">
        <f t="shared" ca="1" si="31"/>
        <v>#DIV/0!</v>
      </c>
    </row>
    <row r="974" spans="1:10" x14ac:dyDescent="0.25">
      <c r="A974" s="77" t="str">
        <f t="shared" si="30"/>
        <v>Nelson-Interim Housing-Reprographics</v>
      </c>
      <c r="B974" s="78">
        <v>1</v>
      </c>
      <c r="C974" s="85" t="s">
        <v>288</v>
      </c>
      <c r="D974" s="85" t="s">
        <v>238</v>
      </c>
      <c r="E974" s="77" t="s">
        <v>1568</v>
      </c>
      <c r="F974" s="81" t="s">
        <v>2498</v>
      </c>
      <c r="G974" s="81">
        <v>0</v>
      </c>
      <c r="H974" s="82">
        <f ca="1">SUMIF(Measure_BB_Table[],Combined_header,Total_Exp._MeasureBB)</f>
        <v>0</v>
      </c>
      <c r="I974" s="82">
        <f ca="1">SUMIF(Measure_BB_Table[],Combined_header,Completed_MeasureBB)</f>
        <v>0</v>
      </c>
      <c r="J974" s="149" t="e">
        <f t="shared" ca="1" si="31"/>
        <v>#DIV/0!</v>
      </c>
    </row>
    <row r="975" spans="1:10" x14ac:dyDescent="0.25">
      <c r="A975" s="77" t="str">
        <f t="shared" si="30"/>
        <v>Nelson-Interim Housing-Technology</v>
      </c>
      <c r="B975" s="78">
        <v>1</v>
      </c>
      <c r="C975" s="85" t="s">
        <v>288</v>
      </c>
      <c r="D975" s="85" t="s">
        <v>238</v>
      </c>
      <c r="E975" s="77" t="s">
        <v>1562</v>
      </c>
      <c r="F975" s="81" t="s">
        <v>2498</v>
      </c>
      <c r="G975" s="81">
        <v>0</v>
      </c>
      <c r="H975" s="82">
        <f ca="1">SUMIF(Measure_BB_Table[],Combined_header,Total_Exp._MeasureBB)</f>
        <v>0</v>
      </c>
      <c r="I975" s="82">
        <f ca="1">SUMIF(Measure_BB_Table[],Combined_header,Completed_MeasureBB)</f>
        <v>0</v>
      </c>
      <c r="J975" s="149" t="e">
        <f t="shared" ca="1" si="31"/>
        <v>#DIV/0!</v>
      </c>
    </row>
    <row r="976" spans="1:10" x14ac:dyDescent="0.25">
      <c r="A976" s="77" t="str">
        <f t="shared" si="30"/>
        <v>Newton-21st Century-Advertisement</v>
      </c>
      <c r="B976" s="78">
        <v>1</v>
      </c>
      <c r="C976" s="79" t="s">
        <v>237</v>
      </c>
      <c r="D976" s="80" t="s">
        <v>4</v>
      </c>
      <c r="E976" s="77" t="s">
        <v>1569</v>
      </c>
      <c r="F976" s="81">
        <v>1380.36</v>
      </c>
      <c r="G976" s="81">
        <v>0</v>
      </c>
      <c r="H976" s="82">
        <f ca="1">SUMIF(Measure_BB_Table[],Combined_header,Total_Exp._MeasureBB)</f>
        <v>0</v>
      </c>
      <c r="I976" s="82">
        <f ca="1">SUMIF(Measure_BB_Table[],Combined_header,Completed_MeasureBB)</f>
        <v>0</v>
      </c>
      <c r="J976" s="149" t="e">
        <f t="shared" ca="1" si="31"/>
        <v>#DIV/0!</v>
      </c>
    </row>
    <row r="977" spans="1:10" x14ac:dyDescent="0.25">
      <c r="A977" s="77" t="str">
        <f t="shared" si="30"/>
        <v>Newton-21st Century-Asbestos oversight/survey/abatement</v>
      </c>
      <c r="B977" s="78">
        <v>1</v>
      </c>
      <c r="C977" s="79" t="s">
        <v>237</v>
      </c>
      <c r="D977" s="80" t="s">
        <v>4</v>
      </c>
      <c r="E977" s="77" t="s">
        <v>1563</v>
      </c>
      <c r="F977" s="81">
        <v>66500</v>
      </c>
      <c r="G977" s="81">
        <v>0</v>
      </c>
      <c r="H977" s="82">
        <f ca="1">SUMIF(Measure_BB_Table[],Combined_header,Total_Exp._MeasureBB)</f>
        <v>0</v>
      </c>
      <c r="I977" s="82">
        <f ca="1">SUMIF(Measure_BB_Table[],Combined_header,Completed_MeasureBB)</f>
        <v>0</v>
      </c>
      <c r="J977" s="149" t="e">
        <f t="shared" ca="1" si="31"/>
        <v>#DIV/0!</v>
      </c>
    </row>
    <row r="978" spans="1:10" x14ac:dyDescent="0.25">
      <c r="A978" s="77" t="str">
        <f t="shared" si="30"/>
        <v>Newton-21st Century-CM/PM Management</v>
      </c>
      <c r="B978" s="78">
        <v>1</v>
      </c>
      <c r="C978" s="79" t="s">
        <v>237</v>
      </c>
      <c r="D978" s="80" t="s">
        <v>4</v>
      </c>
      <c r="E978" s="77" t="s">
        <v>1565</v>
      </c>
      <c r="F978" s="81">
        <v>220654.2</v>
      </c>
      <c r="G978" s="81">
        <v>180453</v>
      </c>
      <c r="H978" s="82">
        <f ca="1">SUMIF(Measure_BB_Table[],Combined_header,Total_Exp._MeasureBB)</f>
        <v>180453</v>
      </c>
      <c r="I978" s="82">
        <f ca="1">SUMIF(Measure_BB_Table[],Combined_header,Completed_MeasureBB)</f>
        <v>190578.71000000002</v>
      </c>
      <c r="J978" s="149">
        <f t="shared" ca="1" si="31"/>
        <v>1.0561127274137865</v>
      </c>
    </row>
    <row r="979" spans="1:10" x14ac:dyDescent="0.25">
      <c r="A979" s="77" t="str">
        <f t="shared" si="30"/>
        <v>Newton-21st Century-Construction Contingency</v>
      </c>
      <c r="B979" s="78">
        <v>1</v>
      </c>
      <c r="C979" s="79" t="s">
        <v>237</v>
      </c>
      <c r="D979" s="80" t="s">
        <v>4</v>
      </c>
      <c r="E979" s="83" t="s">
        <v>1796</v>
      </c>
      <c r="F979" s="81">
        <v>215114</v>
      </c>
      <c r="G979" s="81">
        <v>0</v>
      </c>
      <c r="H979" s="82">
        <f ca="1">SUMIF(Measure_BB_Table[],Combined_header,Total_Exp._MeasureBB)</f>
        <v>0</v>
      </c>
      <c r="I979" s="82">
        <f ca="1">SUMIF(Measure_BB_Table[],Combined_header,Completed_MeasureBB)</f>
        <v>0</v>
      </c>
      <c r="J979" s="149" t="e">
        <f t="shared" ca="1" si="31"/>
        <v>#DIV/0!</v>
      </c>
    </row>
    <row r="980" spans="1:10" x14ac:dyDescent="0.25">
      <c r="A980" s="77" t="str">
        <f t="shared" si="30"/>
        <v>Newton-21st Century-Contractor</v>
      </c>
      <c r="B980" s="78">
        <v>1</v>
      </c>
      <c r="C980" s="79" t="s">
        <v>237</v>
      </c>
      <c r="D980" s="80" t="s">
        <v>4</v>
      </c>
      <c r="E980" s="83" t="s">
        <v>318</v>
      </c>
      <c r="F980" s="81">
        <v>2294621.04</v>
      </c>
      <c r="G980" s="81" t="s">
        <v>2495</v>
      </c>
      <c r="H980" s="82">
        <f ca="1">SUMIF(Measure_BB_Table[],Combined_header,Total_Exp._MeasureBB)</f>
        <v>3400</v>
      </c>
      <c r="I980" s="82">
        <f ca="1">SUMIF(Measure_BB_Table[],Combined_header,Completed_MeasureBB)</f>
        <v>3400</v>
      </c>
      <c r="J980" s="149">
        <f t="shared" ca="1" si="31"/>
        <v>1</v>
      </c>
    </row>
    <row r="981" spans="1:10" x14ac:dyDescent="0.25">
      <c r="A981" s="77" t="str">
        <f t="shared" si="30"/>
        <v>Newton-21st Century-Design</v>
      </c>
      <c r="B981" s="78">
        <v>1</v>
      </c>
      <c r="C981" s="79" t="s">
        <v>237</v>
      </c>
      <c r="D981" s="80" t="s">
        <v>4</v>
      </c>
      <c r="E981" s="83" t="s">
        <v>1571</v>
      </c>
      <c r="F981" s="81">
        <v>263522.18</v>
      </c>
      <c r="G981" s="81">
        <v>232763</v>
      </c>
      <c r="H981" s="82">
        <f ca="1">SUMIF(Measure_BB_Table[],Combined_header,Total_Exp._MeasureBB)</f>
        <v>221580</v>
      </c>
      <c r="I981" s="82">
        <f ca="1">SUMIF(Measure_BB_Table[],Combined_header,Completed_MeasureBB)</f>
        <v>170829.49</v>
      </c>
      <c r="J981" s="149">
        <f t="shared" ca="1" si="31"/>
        <v>0.7709607816589944</v>
      </c>
    </row>
    <row r="982" spans="1:10" x14ac:dyDescent="0.25">
      <c r="A982" s="77" t="str">
        <f t="shared" si="30"/>
        <v>Newton-21st Century-DSA Fees</v>
      </c>
      <c r="B982" s="78">
        <v>1</v>
      </c>
      <c r="C982" s="79" t="s">
        <v>237</v>
      </c>
      <c r="D982" s="80" t="s">
        <v>4</v>
      </c>
      <c r="E982" s="83" t="s">
        <v>1655</v>
      </c>
      <c r="F982" s="81">
        <v>43920.36</v>
      </c>
      <c r="G982" s="81">
        <v>28270.82</v>
      </c>
      <c r="H982" s="82">
        <f ca="1">SUMIF(Measure_BB_Table[],Combined_header,Total_Exp._MeasureBB)</f>
        <v>28270.82</v>
      </c>
      <c r="I982" s="82">
        <f ca="1">SUMIF(Measure_BB_Table[],Combined_header,Completed_MeasureBB)</f>
        <v>28270.82</v>
      </c>
      <c r="J982" s="149">
        <f t="shared" ca="1" si="31"/>
        <v>1</v>
      </c>
    </row>
    <row r="983" spans="1:10" x14ac:dyDescent="0.25">
      <c r="A983" s="77" t="str">
        <f t="shared" si="30"/>
        <v>Newton-21st Century-DSA Inspection</v>
      </c>
      <c r="B983" s="78">
        <v>1</v>
      </c>
      <c r="C983" s="79" t="s">
        <v>237</v>
      </c>
      <c r="D983" s="80" t="s">
        <v>4</v>
      </c>
      <c r="E983" s="83" t="s">
        <v>1564</v>
      </c>
      <c r="F983" s="81">
        <v>37646.03</v>
      </c>
      <c r="G983" s="81" t="s">
        <v>247</v>
      </c>
      <c r="H983" s="82">
        <f ca="1">SUMIF(Measure_BB_Table[],Combined_header,Total_Exp._MeasureBB)</f>
        <v>0</v>
      </c>
      <c r="I983" s="82">
        <f ca="1">SUMIF(Measure_BB_Table[],Combined_header,Completed_MeasureBB)</f>
        <v>0</v>
      </c>
      <c r="J983" s="149" t="e">
        <f t="shared" ca="1" si="31"/>
        <v>#DIV/0!</v>
      </c>
    </row>
    <row r="984" spans="1:10" x14ac:dyDescent="0.25">
      <c r="A984" s="77" t="str">
        <f t="shared" si="30"/>
        <v>Newton-21st Century-DSA Special Inspection</v>
      </c>
      <c r="B984" s="78">
        <v>1</v>
      </c>
      <c r="C984" s="79" t="s">
        <v>237</v>
      </c>
      <c r="D984" s="80" t="s">
        <v>4</v>
      </c>
      <c r="E984" s="83" t="s">
        <v>1572</v>
      </c>
      <c r="F984" s="81">
        <v>18823.009999999998</v>
      </c>
      <c r="G984" s="81" t="s">
        <v>247</v>
      </c>
      <c r="H984" s="82">
        <f ca="1">SUMIF(Measure_BB_Table[],Combined_header,Total_Exp._MeasureBB)</f>
        <v>0</v>
      </c>
      <c r="I984" s="82">
        <f ca="1">SUMIF(Measure_BB_Table[],Combined_header,Completed_MeasureBB)</f>
        <v>0</v>
      </c>
      <c r="J984" s="149" t="e">
        <f t="shared" ca="1" si="31"/>
        <v>#DIV/0!</v>
      </c>
    </row>
    <row r="985" spans="1:10" x14ac:dyDescent="0.25">
      <c r="A985" s="77" t="str">
        <f t="shared" si="30"/>
        <v>Newton-21st Century-Environ Consultant</v>
      </c>
      <c r="B985" s="78">
        <v>1</v>
      </c>
      <c r="C985" s="79" t="s">
        <v>237</v>
      </c>
      <c r="D985" s="80" t="s">
        <v>4</v>
      </c>
      <c r="E985" s="77" t="s">
        <v>1566</v>
      </c>
      <c r="F985" s="81">
        <v>0</v>
      </c>
      <c r="G985" s="81">
        <v>0</v>
      </c>
      <c r="H985" s="82">
        <f ca="1">SUMIF(Measure_BB_Table[],Combined_header,Total_Exp._MeasureBB)</f>
        <v>2950</v>
      </c>
      <c r="I985" s="82">
        <f ca="1">SUMIF(Measure_BB_Table[],Combined_header,Completed_MeasureBB)</f>
        <v>2950</v>
      </c>
      <c r="J985" s="149">
        <f t="shared" ca="1" si="31"/>
        <v>1</v>
      </c>
    </row>
    <row r="986" spans="1:10" x14ac:dyDescent="0.25">
      <c r="A986" s="77" t="str">
        <f t="shared" si="30"/>
        <v>Newton-21st Century-FF &amp; E</v>
      </c>
      <c r="B986" s="78">
        <v>1</v>
      </c>
      <c r="C986" s="79" t="s">
        <v>237</v>
      </c>
      <c r="D986" s="80" t="s">
        <v>4</v>
      </c>
      <c r="E986" s="77" t="s">
        <v>1656</v>
      </c>
      <c r="F986" s="81">
        <v>400000</v>
      </c>
      <c r="G986" s="81">
        <v>0</v>
      </c>
      <c r="H986" s="82">
        <f ca="1">SUMIF(Measure_BB_Table[],Combined_header,Total_Exp._MeasureBB)</f>
        <v>0</v>
      </c>
      <c r="I986" s="82">
        <f ca="1">SUMIF(Measure_BB_Table[],Combined_header,Completed_MeasureBB)</f>
        <v>0</v>
      </c>
      <c r="J986" s="149" t="e">
        <f t="shared" ca="1" si="31"/>
        <v>#DIV/0!</v>
      </c>
    </row>
    <row r="987" spans="1:10" x14ac:dyDescent="0.25">
      <c r="A987" s="77" t="str">
        <f t="shared" si="30"/>
        <v>Newton-21st Century-Legal Services</v>
      </c>
      <c r="B987" s="78">
        <v>1</v>
      </c>
      <c r="C987" s="79" t="s">
        <v>237</v>
      </c>
      <c r="D987" s="80" t="s">
        <v>4</v>
      </c>
      <c r="E987" s="77" t="s">
        <v>1797</v>
      </c>
      <c r="F987" s="81">
        <v>0</v>
      </c>
      <c r="G987" s="81">
        <v>0</v>
      </c>
      <c r="H987" s="82">
        <f ca="1">SUMIF(Measure_BB_Table[],Combined_header,Total_Exp._MeasureBB)</f>
        <v>0</v>
      </c>
      <c r="I987" s="82">
        <f ca="1">SUMIF(Measure_BB_Table[],Combined_header,Completed_MeasureBB)</f>
        <v>0</v>
      </c>
      <c r="J987" s="149" t="e">
        <f t="shared" ca="1" si="31"/>
        <v>#DIV/0!</v>
      </c>
    </row>
    <row r="988" spans="1:10" x14ac:dyDescent="0.25">
      <c r="A988" s="77" t="str">
        <f t="shared" si="30"/>
        <v>Newton-21st Century-Move classroom</v>
      </c>
      <c r="B988" s="78">
        <v>1</v>
      </c>
      <c r="C988" s="79" t="s">
        <v>237</v>
      </c>
      <c r="D988" s="80" t="s">
        <v>4</v>
      </c>
      <c r="E988" s="77" t="s">
        <v>1570</v>
      </c>
      <c r="F988" s="81">
        <v>0</v>
      </c>
      <c r="G988" s="81">
        <v>0</v>
      </c>
      <c r="H988" s="82">
        <f ca="1">SUMIF(Measure_BB_Table[],Combined_header,Total_Exp._MeasureBB)</f>
        <v>0</v>
      </c>
      <c r="I988" s="82">
        <f ca="1">SUMIF(Measure_BB_Table[],Combined_header,Completed_MeasureBB)</f>
        <v>0</v>
      </c>
      <c r="J988" s="149" t="e">
        <f t="shared" ca="1" si="31"/>
        <v>#DIV/0!</v>
      </c>
    </row>
    <row r="989" spans="1:10" x14ac:dyDescent="0.25">
      <c r="A989" s="77" t="str">
        <f t="shared" si="30"/>
        <v>Newton-21st Century-Move Management</v>
      </c>
      <c r="B989" s="78">
        <v>1</v>
      </c>
      <c r="C989" s="79" t="s">
        <v>237</v>
      </c>
      <c r="D989" s="80" t="s">
        <v>4</v>
      </c>
      <c r="E989" s="77" t="s">
        <v>1574</v>
      </c>
      <c r="F989" s="81">
        <v>10038.94</v>
      </c>
      <c r="G989" s="81">
        <v>0</v>
      </c>
      <c r="H989" s="82">
        <f ca="1">SUMIF(Measure_BB_Table[],Combined_header,Total_Exp._MeasureBB)</f>
        <v>0</v>
      </c>
      <c r="I989" s="82">
        <f ca="1">SUMIF(Measure_BB_Table[],Combined_header,Completed_MeasureBB)</f>
        <v>0</v>
      </c>
      <c r="J989" s="149" t="e">
        <f t="shared" ca="1" si="31"/>
        <v>#DIV/0!</v>
      </c>
    </row>
    <row r="990" spans="1:10" x14ac:dyDescent="0.25">
      <c r="A990" s="77" t="str">
        <f t="shared" si="30"/>
        <v>Newton-21st Century-Reprographics</v>
      </c>
      <c r="B990" s="78">
        <v>1</v>
      </c>
      <c r="C990" s="79" t="s">
        <v>237</v>
      </c>
      <c r="D990" s="80" t="s">
        <v>4</v>
      </c>
      <c r="E990" s="77" t="s">
        <v>1568</v>
      </c>
      <c r="F990" s="81">
        <v>1380.36</v>
      </c>
      <c r="G990" s="81">
        <v>0</v>
      </c>
      <c r="H990" s="82">
        <f ca="1">SUMIF(Measure_BB_Table[],Combined_header,Total_Exp._MeasureBB)</f>
        <v>0</v>
      </c>
      <c r="I990" s="82">
        <f ca="1">SUMIF(Measure_BB_Table[],Combined_header,Completed_MeasureBB)</f>
        <v>0</v>
      </c>
      <c r="J990" s="149" t="e">
        <f t="shared" ca="1" si="31"/>
        <v>#DIV/0!</v>
      </c>
    </row>
    <row r="991" spans="1:10" x14ac:dyDescent="0.25">
      <c r="A991" s="77" t="str">
        <f t="shared" si="30"/>
        <v>Newton-21st Century-Technology</v>
      </c>
      <c r="B991" s="78">
        <v>1</v>
      </c>
      <c r="C991" s="79" t="s">
        <v>237</v>
      </c>
      <c r="D991" s="80" t="s">
        <v>4</v>
      </c>
      <c r="E991" s="77" t="s">
        <v>1562</v>
      </c>
      <c r="F991" s="81">
        <v>400000</v>
      </c>
      <c r="G991" s="81">
        <v>0</v>
      </c>
      <c r="H991" s="82">
        <f ca="1">SUMIF(Measure_BB_Table[],Combined_header,Total_Exp._MeasureBB)</f>
        <v>331364.34999999998</v>
      </c>
      <c r="I991" s="82">
        <f ca="1">SUMIF(Measure_BB_Table[],Combined_header,Completed_MeasureBB)</f>
        <v>331364.34999999998</v>
      </c>
      <c r="J991" s="149">
        <f t="shared" ca="1" si="31"/>
        <v>1</v>
      </c>
    </row>
    <row r="992" spans="1:10" x14ac:dyDescent="0.25">
      <c r="A992" s="77" t="str">
        <f t="shared" si="30"/>
        <v>Newton-Ceiling replacement-CM/PM Management</v>
      </c>
      <c r="B992" s="78">
        <v>1</v>
      </c>
      <c r="C992" s="79" t="s">
        <v>237</v>
      </c>
      <c r="D992" s="79" t="s">
        <v>441</v>
      </c>
      <c r="E992" s="77" t="s">
        <v>1565</v>
      </c>
      <c r="F992" s="81">
        <v>0</v>
      </c>
      <c r="G992" s="81">
        <v>0</v>
      </c>
      <c r="H992" s="82">
        <f ca="1">SUMIF(Measure_BB_Table[],Combined_header,Total_Exp._MeasureBB)</f>
        <v>0</v>
      </c>
      <c r="I992" s="82">
        <f ca="1">SUMIF(Measure_BB_Table[],Combined_header,Completed_MeasureBB)</f>
        <v>0</v>
      </c>
      <c r="J992" s="149" t="e">
        <f t="shared" ca="1" si="31"/>
        <v>#DIV/0!</v>
      </c>
    </row>
    <row r="993" spans="1:10" x14ac:dyDescent="0.25">
      <c r="A993" s="77" t="str">
        <f t="shared" si="30"/>
        <v>Newton-Ceiling replacement-Contractor</v>
      </c>
      <c r="B993" s="78">
        <v>1</v>
      </c>
      <c r="C993" s="79" t="s">
        <v>237</v>
      </c>
      <c r="D993" s="79" t="s">
        <v>441</v>
      </c>
      <c r="E993" s="77" t="s">
        <v>318</v>
      </c>
      <c r="F993" s="81">
        <v>0</v>
      </c>
      <c r="G993" s="81">
        <v>0</v>
      </c>
      <c r="H993" s="82">
        <f ca="1">SUMIF(Measure_BB_Table[],Combined_header,Total_Exp._MeasureBB)</f>
        <v>0</v>
      </c>
      <c r="I993" s="82">
        <f ca="1">SUMIF(Measure_BB_Table[],Combined_header,Completed_MeasureBB)</f>
        <v>0</v>
      </c>
      <c r="J993" s="149" t="e">
        <f t="shared" ca="1" si="31"/>
        <v>#DIV/0!</v>
      </c>
    </row>
    <row r="994" spans="1:10" x14ac:dyDescent="0.25">
      <c r="A994" s="77" t="str">
        <f t="shared" si="30"/>
        <v>Newton-Drinking fountain replacement-Advertisement</v>
      </c>
      <c r="B994" s="78">
        <v>1</v>
      </c>
      <c r="C994" s="79" t="s">
        <v>237</v>
      </c>
      <c r="D994" s="80" t="s">
        <v>1043</v>
      </c>
      <c r="E994" s="77" t="s">
        <v>1569</v>
      </c>
      <c r="F994" s="81">
        <v>0</v>
      </c>
      <c r="G994" s="81">
        <v>0</v>
      </c>
      <c r="H994" s="82">
        <f ca="1">SUMIF(Measure_BB_Table[],Combined_header,Total_Exp._MeasureBB)</f>
        <v>0</v>
      </c>
      <c r="I994" s="82">
        <f ca="1">SUMIF(Measure_BB_Table[],Combined_header,Completed_MeasureBB)</f>
        <v>0</v>
      </c>
      <c r="J994" s="149" t="e">
        <f t="shared" ca="1" si="31"/>
        <v>#DIV/0!</v>
      </c>
    </row>
    <row r="995" spans="1:10" x14ac:dyDescent="0.25">
      <c r="A995" s="77" t="str">
        <f t="shared" si="30"/>
        <v>Newton-Drinking fountain replacement-Contractor</v>
      </c>
      <c r="B995" s="78">
        <v>1</v>
      </c>
      <c r="C995" s="79" t="s">
        <v>237</v>
      </c>
      <c r="D995" s="80" t="s">
        <v>1043</v>
      </c>
      <c r="E995" s="77" t="s">
        <v>318</v>
      </c>
      <c r="F995" s="81">
        <v>30000</v>
      </c>
      <c r="G995" s="81" t="s">
        <v>247</v>
      </c>
      <c r="H995" s="82">
        <f ca="1">SUMIF(Measure_BB_Table[],Combined_header,Total_Exp._MeasureBB)</f>
        <v>0</v>
      </c>
      <c r="I995" s="82">
        <f ca="1">SUMIF(Measure_BB_Table[],Combined_header,Completed_MeasureBB)</f>
        <v>0</v>
      </c>
      <c r="J995" s="149" t="e">
        <f t="shared" ca="1" si="31"/>
        <v>#DIV/0!</v>
      </c>
    </row>
    <row r="996" spans="1:10" x14ac:dyDescent="0.25">
      <c r="A996" s="77" t="str">
        <f t="shared" si="30"/>
        <v>Newton-Drinking fountain replacement-Design</v>
      </c>
      <c r="B996" s="78">
        <v>1</v>
      </c>
      <c r="C996" s="79" t="s">
        <v>237</v>
      </c>
      <c r="D996" s="80" t="s">
        <v>1043</v>
      </c>
      <c r="E996" s="77" t="s">
        <v>1571</v>
      </c>
      <c r="F996" s="81">
        <v>0</v>
      </c>
      <c r="G996" s="81">
        <v>0</v>
      </c>
      <c r="H996" s="82">
        <f ca="1">SUMIF(Measure_BB_Table[],Combined_header,Total_Exp._MeasureBB)</f>
        <v>0</v>
      </c>
      <c r="I996" s="82">
        <f ca="1">SUMIF(Measure_BB_Table[],Combined_header,Completed_MeasureBB)</f>
        <v>0</v>
      </c>
      <c r="J996" s="149" t="e">
        <f t="shared" ca="1" si="31"/>
        <v>#DIV/0!</v>
      </c>
    </row>
    <row r="997" spans="1:10" x14ac:dyDescent="0.25">
      <c r="A997" s="77" t="str">
        <f t="shared" si="30"/>
        <v>Newton-Drinking fountain replacement-DSA Fees</v>
      </c>
      <c r="B997" s="78">
        <v>1</v>
      </c>
      <c r="C997" s="79" t="s">
        <v>237</v>
      </c>
      <c r="D997" s="80" t="s">
        <v>1043</v>
      </c>
      <c r="E997" s="77" t="s">
        <v>1655</v>
      </c>
      <c r="F997" s="81">
        <v>0</v>
      </c>
      <c r="G997" s="81">
        <v>0</v>
      </c>
      <c r="H997" s="82">
        <f ca="1">SUMIF(Measure_BB_Table[],Combined_header,Total_Exp._MeasureBB)</f>
        <v>0</v>
      </c>
      <c r="I997" s="82">
        <f ca="1">SUMIF(Measure_BB_Table[],Combined_header,Completed_MeasureBB)</f>
        <v>0</v>
      </c>
      <c r="J997" s="149" t="e">
        <f t="shared" ca="1" si="31"/>
        <v>#DIV/0!</v>
      </c>
    </row>
    <row r="998" spans="1:10" x14ac:dyDescent="0.25">
      <c r="A998" s="77" t="str">
        <f t="shared" si="30"/>
        <v>Newton-Drinking fountain replacement-DSA Inspection</v>
      </c>
      <c r="B998" s="78">
        <v>1</v>
      </c>
      <c r="C998" s="79" t="s">
        <v>237</v>
      </c>
      <c r="D998" s="80" t="s">
        <v>1043</v>
      </c>
      <c r="E998" s="77" t="s">
        <v>1564</v>
      </c>
      <c r="F998" s="81">
        <v>0</v>
      </c>
      <c r="G998" s="81">
        <v>0</v>
      </c>
      <c r="H998" s="82">
        <f ca="1">SUMIF(Measure_BB_Table[],Combined_header,Total_Exp._MeasureBB)</f>
        <v>0</v>
      </c>
      <c r="I998" s="82">
        <f ca="1">SUMIF(Measure_BB_Table[],Combined_header,Completed_MeasureBB)</f>
        <v>0</v>
      </c>
      <c r="J998" s="149" t="e">
        <f t="shared" ca="1" si="31"/>
        <v>#DIV/0!</v>
      </c>
    </row>
    <row r="999" spans="1:10" x14ac:dyDescent="0.25">
      <c r="A999" s="77" t="str">
        <f t="shared" si="30"/>
        <v>Newton-Drinking fountain replacement-DSA Special Inspection</v>
      </c>
      <c r="B999" s="78">
        <v>1</v>
      </c>
      <c r="C999" s="79" t="s">
        <v>237</v>
      </c>
      <c r="D999" s="80" t="s">
        <v>1043</v>
      </c>
      <c r="E999" s="83" t="s">
        <v>1572</v>
      </c>
      <c r="F999" s="81">
        <v>0</v>
      </c>
      <c r="G999" s="81">
        <v>0</v>
      </c>
      <c r="H999" s="82">
        <f ca="1">SUMIF(Measure_BB_Table[],Combined_header,Total_Exp._MeasureBB)</f>
        <v>0</v>
      </c>
      <c r="I999" s="82">
        <f ca="1">SUMIF(Measure_BB_Table[],Combined_header,Completed_MeasureBB)</f>
        <v>0</v>
      </c>
      <c r="J999" s="149" t="e">
        <f t="shared" ca="1" si="31"/>
        <v>#DIV/0!</v>
      </c>
    </row>
    <row r="1000" spans="1:10" x14ac:dyDescent="0.25">
      <c r="A1000" s="77" t="str">
        <f t="shared" si="30"/>
        <v>Newton-Drinking fountain replacement-Environ Consultant</v>
      </c>
      <c r="B1000" s="78">
        <v>1</v>
      </c>
      <c r="C1000" s="79" t="s">
        <v>237</v>
      </c>
      <c r="D1000" s="80" t="s">
        <v>1043</v>
      </c>
      <c r="E1000" s="77" t="s">
        <v>1566</v>
      </c>
      <c r="F1000" s="81">
        <v>0</v>
      </c>
      <c r="G1000" s="81">
        <v>0</v>
      </c>
      <c r="H1000" s="82">
        <f ca="1">SUMIF(Measure_BB_Table[],Combined_header,Total_Exp._MeasureBB)</f>
        <v>0</v>
      </c>
      <c r="I1000" s="82">
        <f ca="1">SUMIF(Measure_BB_Table[],Combined_header,Completed_MeasureBB)</f>
        <v>0</v>
      </c>
      <c r="J1000" s="149" t="e">
        <f t="shared" ca="1" si="31"/>
        <v>#DIV/0!</v>
      </c>
    </row>
    <row r="1001" spans="1:10" x14ac:dyDescent="0.25">
      <c r="A1001" s="77" t="str">
        <f t="shared" si="30"/>
        <v>Newton-Drinking fountain replacement-Reprographics</v>
      </c>
      <c r="B1001" s="78">
        <v>1</v>
      </c>
      <c r="C1001" s="79" t="s">
        <v>237</v>
      </c>
      <c r="D1001" s="80" t="s">
        <v>1043</v>
      </c>
      <c r="E1001" s="77" t="s">
        <v>1568</v>
      </c>
      <c r="F1001" s="81">
        <v>0</v>
      </c>
      <c r="G1001" s="81">
        <v>0</v>
      </c>
      <c r="H1001" s="82">
        <f ca="1">SUMIF(Measure_BB_Table[],Combined_header,Total_Exp._MeasureBB)</f>
        <v>0</v>
      </c>
      <c r="I1001" s="82">
        <f ca="1">SUMIF(Measure_BB_Table[],Combined_header,Completed_MeasureBB)</f>
        <v>0</v>
      </c>
      <c r="J1001" s="149" t="e">
        <f t="shared" ca="1" si="31"/>
        <v>#DIV/0!</v>
      </c>
    </row>
    <row r="1002" spans="1:10" x14ac:dyDescent="0.25">
      <c r="A1002" s="77" t="str">
        <f t="shared" si="30"/>
        <v>Newton-Fire Alarm-Advertisement</v>
      </c>
      <c r="B1002" s="78">
        <v>1</v>
      </c>
      <c r="C1002" s="79" t="s">
        <v>237</v>
      </c>
      <c r="D1002" s="80" t="s">
        <v>316</v>
      </c>
      <c r="E1002" s="77" t="s">
        <v>1569</v>
      </c>
      <c r="F1002" s="81">
        <v>0</v>
      </c>
      <c r="G1002" s="81">
        <v>0</v>
      </c>
      <c r="H1002" s="82">
        <f ca="1">SUMIF(Measure_BB_Table[],Combined_header,Total_Exp._MeasureBB)</f>
        <v>0</v>
      </c>
      <c r="I1002" s="82">
        <f ca="1">SUMIF(Measure_BB_Table[],Combined_header,Completed_MeasureBB)</f>
        <v>0</v>
      </c>
      <c r="J1002" s="149" t="e">
        <f t="shared" ca="1" si="31"/>
        <v>#DIV/0!</v>
      </c>
    </row>
    <row r="1003" spans="1:10" x14ac:dyDescent="0.25">
      <c r="A1003" s="77" t="str">
        <f t="shared" si="30"/>
        <v>Newton-Fire Alarm-Contractor</v>
      </c>
      <c r="B1003" s="78">
        <v>1</v>
      </c>
      <c r="C1003" s="79" t="s">
        <v>237</v>
      </c>
      <c r="D1003" s="80" t="s">
        <v>316</v>
      </c>
      <c r="E1003" s="77" t="s">
        <v>318</v>
      </c>
      <c r="F1003" s="81">
        <v>285000</v>
      </c>
      <c r="G1003" s="81">
        <v>102680</v>
      </c>
      <c r="H1003" s="82">
        <f ca="1">SUMIF(Measure_BB_Table[],Combined_header,Total_Exp._MeasureBB)</f>
        <v>82680.009999999995</v>
      </c>
      <c r="I1003" s="82">
        <f ca="1">SUMIF(Measure_BB_Table[],Combined_header,Completed_MeasureBB)</f>
        <v>78546.010000000009</v>
      </c>
      <c r="J1003" s="149">
        <f t="shared" ca="1" si="31"/>
        <v>0.95000000604741119</v>
      </c>
    </row>
    <row r="1004" spans="1:10" x14ac:dyDescent="0.25">
      <c r="A1004" s="77" t="str">
        <f t="shared" si="30"/>
        <v>Newton-Fire Alarm-Design</v>
      </c>
      <c r="B1004" s="78">
        <v>1</v>
      </c>
      <c r="C1004" s="79" t="s">
        <v>237</v>
      </c>
      <c r="D1004" s="80" t="s">
        <v>316</v>
      </c>
      <c r="E1004" s="77" t="s">
        <v>1571</v>
      </c>
      <c r="F1004" s="81">
        <v>47500</v>
      </c>
      <c r="G1004" s="81" t="s">
        <v>2495</v>
      </c>
      <c r="H1004" s="82">
        <f ca="1">SUMIF(Measure_BB_Table[],Combined_header,Total_Exp._MeasureBB)</f>
        <v>9500</v>
      </c>
      <c r="I1004" s="82">
        <f ca="1">SUMIF(Measure_BB_Table[],Combined_header,Completed_MeasureBB)</f>
        <v>9500</v>
      </c>
      <c r="J1004" s="149">
        <f t="shared" ca="1" si="31"/>
        <v>1</v>
      </c>
    </row>
    <row r="1005" spans="1:10" x14ac:dyDescent="0.25">
      <c r="A1005" s="77" t="str">
        <f t="shared" si="30"/>
        <v>Newton-Fire Alarm-DSA Fees</v>
      </c>
      <c r="B1005" s="78">
        <v>1</v>
      </c>
      <c r="C1005" s="79" t="s">
        <v>237</v>
      </c>
      <c r="D1005" s="80" t="s">
        <v>316</v>
      </c>
      <c r="E1005" s="77" t="s">
        <v>1655</v>
      </c>
      <c r="F1005" s="81">
        <v>0</v>
      </c>
      <c r="G1005" s="81">
        <v>0</v>
      </c>
      <c r="H1005" s="82">
        <f ca="1">SUMIF(Measure_BB_Table[],Combined_header,Total_Exp._MeasureBB)</f>
        <v>645</v>
      </c>
      <c r="I1005" s="82">
        <f ca="1">SUMIF(Measure_BB_Table[],Combined_header,Completed_MeasureBB)</f>
        <v>645</v>
      </c>
      <c r="J1005" s="149">
        <f t="shared" ca="1" si="31"/>
        <v>1</v>
      </c>
    </row>
    <row r="1006" spans="1:10" x14ac:dyDescent="0.25">
      <c r="A1006" s="77" t="str">
        <f t="shared" si="30"/>
        <v>Newton-Fire Alarm-DSA Inspection</v>
      </c>
      <c r="B1006" s="78">
        <v>1</v>
      </c>
      <c r="C1006" s="79" t="s">
        <v>237</v>
      </c>
      <c r="D1006" s="80" t="s">
        <v>316</v>
      </c>
      <c r="E1006" s="77" t="s">
        <v>1564</v>
      </c>
      <c r="F1006" s="81">
        <v>8125</v>
      </c>
      <c r="G1006" s="81" t="s">
        <v>2495</v>
      </c>
      <c r="H1006" s="82">
        <f ca="1">SUMIF(Measure_BB_Table[],Combined_header,Total_Exp._MeasureBB)</f>
        <v>8125</v>
      </c>
      <c r="I1006" s="82">
        <f ca="1">SUMIF(Measure_BB_Table[],Combined_header,Completed_MeasureBB)</f>
        <v>8125</v>
      </c>
      <c r="J1006" s="149">
        <f t="shared" ca="1" si="31"/>
        <v>1</v>
      </c>
    </row>
    <row r="1007" spans="1:10" x14ac:dyDescent="0.25">
      <c r="A1007" s="77" t="str">
        <f t="shared" si="30"/>
        <v>Newton-Fire Alarm-Environ Consultant</v>
      </c>
      <c r="B1007" s="78">
        <v>1</v>
      </c>
      <c r="C1007" s="79" t="s">
        <v>237</v>
      </c>
      <c r="D1007" s="80" t="s">
        <v>316</v>
      </c>
      <c r="E1007" s="84" t="s">
        <v>1566</v>
      </c>
      <c r="F1007" s="81">
        <v>0</v>
      </c>
      <c r="G1007" s="81">
        <v>0</v>
      </c>
      <c r="H1007" s="82">
        <f ca="1">SUMIF(Measure_BB_Table[],Combined_header,Total_Exp._MeasureBB)</f>
        <v>0</v>
      </c>
      <c r="I1007" s="82">
        <f ca="1">SUMIF(Measure_BB_Table[],Combined_header,Completed_MeasureBB)</f>
        <v>0</v>
      </c>
      <c r="J1007" s="149" t="e">
        <f t="shared" ca="1" si="31"/>
        <v>#DIV/0!</v>
      </c>
    </row>
    <row r="1008" spans="1:10" x14ac:dyDescent="0.25">
      <c r="A1008" s="77" t="str">
        <f t="shared" si="30"/>
        <v>Newton-Fire Alarm-Reprographics</v>
      </c>
      <c r="B1008" s="78">
        <v>1</v>
      </c>
      <c r="C1008" s="79" t="s">
        <v>237</v>
      </c>
      <c r="D1008" s="80" t="s">
        <v>316</v>
      </c>
      <c r="E1008" s="77" t="s">
        <v>1568</v>
      </c>
      <c r="F1008" s="81">
        <v>0</v>
      </c>
      <c r="G1008" s="81">
        <v>0</v>
      </c>
      <c r="H1008" s="82">
        <f ca="1">SUMIF(Measure_BB_Table[],Combined_header,Total_Exp._MeasureBB)</f>
        <v>0</v>
      </c>
      <c r="I1008" s="82">
        <f ca="1">SUMIF(Measure_BB_Table[],Combined_header,Completed_MeasureBB)</f>
        <v>0</v>
      </c>
      <c r="J1008" s="149" t="e">
        <f t="shared" ca="1" si="31"/>
        <v>#DIV/0!</v>
      </c>
    </row>
    <row r="1009" spans="1:10" x14ac:dyDescent="0.25">
      <c r="A1009" s="77" t="str">
        <f t="shared" si="30"/>
        <v>Newton-Interim Housing-Advertisement</v>
      </c>
      <c r="B1009" s="78">
        <v>1</v>
      </c>
      <c r="C1009" s="79" t="s">
        <v>237</v>
      </c>
      <c r="D1009" s="85" t="s">
        <v>238</v>
      </c>
      <c r="E1009" s="77" t="s">
        <v>1569</v>
      </c>
      <c r="F1009" s="81">
        <v>0</v>
      </c>
      <c r="G1009" s="81">
        <v>0</v>
      </c>
      <c r="H1009" s="82">
        <f ca="1">SUMIF(Measure_BB_Table[],Combined_header,Total_Exp._MeasureBB)</f>
        <v>1088</v>
      </c>
      <c r="I1009" s="82">
        <f ca="1">SUMIF(Measure_BB_Table[],Combined_header,Completed_MeasureBB)</f>
        <v>1088</v>
      </c>
      <c r="J1009" s="149">
        <f t="shared" ca="1" si="31"/>
        <v>1</v>
      </c>
    </row>
    <row r="1010" spans="1:10" x14ac:dyDescent="0.25">
      <c r="A1010" s="77" t="str">
        <f t="shared" si="30"/>
        <v>Newton-Interim Housing-Alarm</v>
      </c>
      <c r="B1010" s="78">
        <v>1</v>
      </c>
      <c r="C1010" s="79" t="s">
        <v>237</v>
      </c>
      <c r="D1010" s="85" t="s">
        <v>238</v>
      </c>
      <c r="E1010" s="83" t="s">
        <v>1575</v>
      </c>
      <c r="F1010" s="81">
        <v>0</v>
      </c>
      <c r="G1010" s="81">
        <v>0</v>
      </c>
      <c r="H1010" s="82">
        <f ca="1">SUMIF(Measure_BB_Table[],Combined_header,Total_Exp._MeasureBB)</f>
        <v>0</v>
      </c>
      <c r="I1010" s="82">
        <f ca="1">SUMIF(Measure_BB_Table[],Combined_header,Completed_MeasureBB)</f>
        <v>0</v>
      </c>
      <c r="J1010" s="149" t="e">
        <f t="shared" ca="1" si="31"/>
        <v>#DIV/0!</v>
      </c>
    </row>
    <row r="1011" spans="1:10" x14ac:dyDescent="0.25">
      <c r="A1011" s="77" t="str">
        <f t="shared" si="30"/>
        <v>Newton-Interim Housing-CM/PM Management</v>
      </c>
      <c r="B1011" s="78">
        <v>1</v>
      </c>
      <c r="C1011" s="79" t="s">
        <v>237</v>
      </c>
      <c r="D1011" s="85" t="s">
        <v>238</v>
      </c>
      <c r="E1011" s="77" t="s">
        <v>1565</v>
      </c>
      <c r="F1011" s="81" t="s">
        <v>2499</v>
      </c>
      <c r="G1011" s="81">
        <v>0</v>
      </c>
      <c r="H1011" s="82">
        <f ca="1">SUMIF(Measure_BB_Table[],Combined_header,Total_Exp._MeasureBB)</f>
        <v>0</v>
      </c>
      <c r="I1011" s="82">
        <f ca="1">SUMIF(Measure_BB_Table[],Combined_header,Completed_MeasureBB)</f>
        <v>0</v>
      </c>
      <c r="J1011" s="149" t="e">
        <f t="shared" ca="1" si="31"/>
        <v>#DIV/0!</v>
      </c>
    </row>
    <row r="1012" spans="1:10" x14ac:dyDescent="0.25">
      <c r="A1012" s="77" t="str">
        <f t="shared" si="30"/>
        <v>Newton-Interim Housing-Construction Contingency</v>
      </c>
      <c r="B1012" s="78">
        <v>1</v>
      </c>
      <c r="C1012" s="79" t="s">
        <v>237</v>
      </c>
      <c r="D1012" s="85" t="s">
        <v>238</v>
      </c>
      <c r="E1012" s="83" t="s">
        <v>1796</v>
      </c>
      <c r="F1012" s="81">
        <v>31300</v>
      </c>
      <c r="G1012" s="81">
        <v>0</v>
      </c>
      <c r="H1012" s="82">
        <f ca="1">SUMIF(Measure_BB_Table[],Combined_header,Total_Exp._MeasureBB)</f>
        <v>0</v>
      </c>
      <c r="I1012" s="82">
        <f ca="1">SUMIF(Measure_BB_Table[],Combined_header,Completed_MeasureBB)</f>
        <v>0</v>
      </c>
      <c r="J1012" s="149" t="e">
        <f t="shared" ca="1" si="31"/>
        <v>#DIV/0!</v>
      </c>
    </row>
    <row r="1013" spans="1:10" x14ac:dyDescent="0.25">
      <c r="A1013" s="77" t="str">
        <f t="shared" si="30"/>
        <v>Newton-Interim Housing-Contractor</v>
      </c>
      <c r="B1013" s="78">
        <v>1</v>
      </c>
      <c r="C1013" s="79" t="s">
        <v>237</v>
      </c>
      <c r="D1013" s="85" t="s">
        <v>238</v>
      </c>
      <c r="E1013" s="83" t="s">
        <v>318</v>
      </c>
      <c r="F1013" s="81">
        <v>313100.96999999997</v>
      </c>
      <c r="G1013" s="81">
        <v>0</v>
      </c>
      <c r="H1013" s="82">
        <f ca="1">SUMIF(Measure_BB_Table[],Combined_header,Total_Exp._MeasureBB)</f>
        <v>418199</v>
      </c>
      <c r="I1013" s="82">
        <f ca="1">SUMIF(Measure_BB_Table[],Combined_header,Completed_MeasureBB)</f>
        <v>126129</v>
      </c>
      <c r="J1013" s="149">
        <f t="shared" ca="1" si="31"/>
        <v>0.30160043424302785</v>
      </c>
    </row>
    <row r="1014" spans="1:10" x14ac:dyDescent="0.25">
      <c r="A1014" s="77" t="str">
        <f t="shared" si="30"/>
        <v>Newton-Interim Housing-Design</v>
      </c>
      <c r="B1014" s="78">
        <v>1</v>
      </c>
      <c r="C1014" s="79" t="s">
        <v>237</v>
      </c>
      <c r="D1014" s="85" t="s">
        <v>238</v>
      </c>
      <c r="E1014" s="79" t="s">
        <v>1571</v>
      </c>
      <c r="F1014" s="81">
        <v>75338.080000000002</v>
      </c>
      <c r="G1014" s="81">
        <v>75338.080000000002</v>
      </c>
      <c r="H1014" s="82">
        <f ca="1">SUMIF(Measure_BB_Table[],Combined_header,Total_Exp._MeasureBB)</f>
        <v>81583.08</v>
      </c>
      <c r="I1014" s="82">
        <f ca="1">SUMIF(Measure_BB_Table[],Combined_header,Completed_MeasureBB)</f>
        <v>72936.59</v>
      </c>
      <c r="J1014" s="149">
        <f t="shared" ca="1" si="31"/>
        <v>0.89401613667932123</v>
      </c>
    </row>
    <row r="1015" spans="1:10" x14ac:dyDescent="0.25">
      <c r="A1015" s="77" t="str">
        <f t="shared" si="30"/>
        <v>Newton-Interim Housing-DSA Fees</v>
      </c>
      <c r="B1015" s="78">
        <v>1</v>
      </c>
      <c r="C1015" s="79" t="s">
        <v>237</v>
      </c>
      <c r="D1015" s="85" t="s">
        <v>238</v>
      </c>
      <c r="E1015" s="83" t="s">
        <v>1655</v>
      </c>
      <c r="F1015" s="81">
        <v>32799.17</v>
      </c>
      <c r="G1015" s="81" t="s">
        <v>2495</v>
      </c>
      <c r="H1015" s="82">
        <f ca="1">SUMIF(Measure_BB_Table[],Combined_header,Total_Exp._MeasureBB)</f>
        <v>4175.4399999999996</v>
      </c>
      <c r="I1015" s="82">
        <f ca="1">SUMIF(Measure_BB_Table[],Combined_header,Completed_MeasureBB)</f>
        <v>4175.4399999999996</v>
      </c>
      <c r="J1015" s="149">
        <f t="shared" ca="1" si="31"/>
        <v>1</v>
      </c>
    </row>
    <row r="1016" spans="1:10" x14ac:dyDescent="0.25">
      <c r="A1016" s="77" t="str">
        <f t="shared" si="30"/>
        <v>Newton-Interim Housing-DSA Inspection</v>
      </c>
      <c r="B1016" s="78">
        <v>1</v>
      </c>
      <c r="C1016" s="79" t="s">
        <v>237</v>
      </c>
      <c r="D1016" s="85" t="s">
        <v>238</v>
      </c>
      <c r="E1016" s="83" t="s">
        <v>1564</v>
      </c>
      <c r="F1016" s="81">
        <v>16000</v>
      </c>
      <c r="G1016" s="81">
        <v>0</v>
      </c>
      <c r="H1016" s="82">
        <f ca="1">SUMIF(Measure_BB_Table[],Combined_header,Total_Exp._MeasureBB)</f>
        <v>16000</v>
      </c>
      <c r="I1016" s="82">
        <f ca="1">SUMIF(Measure_BB_Table[],Combined_header,Completed_MeasureBB)</f>
        <v>0</v>
      </c>
      <c r="J1016" s="149">
        <f t="shared" ca="1" si="31"/>
        <v>0</v>
      </c>
    </row>
    <row r="1017" spans="1:10" x14ac:dyDescent="0.25">
      <c r="A1017" s="77" t="str">
        <f t="shared" si="30"/>
        <v>Newton-Interim Housing-DSA Special Inspection</v>
      </c>
      <c r="B1017" s="78">
        <v>1</v>
      </c>
      <c r="C1017" s="79" t="s">
        <v>237</v>
      </c>
      <c r="D1017" s="85" t="s">
        <v>238</v>
      </c>
      <c r="E1017" s="85" t="s">
        <v>1572</v>
      </c>
      <c r="F1017" s="81">
        <v>12000</v>
      </c>
      <c r="G1017" s="81">
        <v>0</v>
      </c>
      <c r="H1017" s="82">
        <f ca="1">SUMIF(Measure_BB_Table[],Combined_header,Total_Exp._MeasureBB)</f>
        <v>0</v>
      </c>
      <c r="I1017" s="82">
        <f ca="1">SUMIF(Measure_BB_Table[],Combined_header,Completed_MeasureBB)</f>
        <v>0</v>
      </c>
      <c r="J1017" s="149" t="e">
        <f t="shared" ca="1" si="31"/>
        <v>#DIV/0!</v>
      </c>
    </row>
    <row r="1018" spans="1:10" x14ac:dyDescent="0.25">
      <c r="A1018" s="77" t="str">
        <f t="shared" si="30"/>
        <v>Newton-Interim Housing-Environ Consultant</v>
      </c>
      <c r="B1018" s="78">
        <v>1</v>
      </c>
      <c r="C1018" s="79" t="s">
        <v>237</v>
      </c>
      <c r="D1018" s="85" t="s">
        <v>238</v>
      </c>
      <c r="E1018" s="77" t="s">
        <v>1566</v>
      </c>
      <c r="F1018" s="81">
        <v>0</v>
      </c>
      <c r="G1018" s="81">
        <v>0</v>
      </c>
      <c r="H1018" s="82">
        <f ca="1">SUMIF(Measure_BB_Table[],Combined_header,Total_Exp._MeasureBB)</f>
        <v>0</v>
      </c>
      <c r="I1018" s="82">
        <f ca="1">SUMIF(Measure_BB_Table[],Combined_header,Completed_MeasureBB)</f>
        <v>0</v>
      </c>
      <c r="J1018" s="149" t="e">
        <f t="shared" ca="1" si="31"/>
        <v>#DIV/0!</v>
      </c>
    </row>
    <row r="1019" spans="1:10" x14ac:dyDescent="0.25">
      <c r="A1019" s="77" t="str">
        <f t="shared" si="30"/>
        <v>Newton-Interim Housing-FF &amp; E</v>
      </c>
      <c r="B1019" s="78">
        <v>1</v>
      </c>
      <c r="C1019" s="79" t="s">
        <v>237</v>
      </c>
      <c r="D1019" s="85" t="s">
        <v>238</v>
      </c>
      <c r="E1019" s="77" t="s">
        <v>1656</v>
      </c>
      <c r="F1019" s="81">
        <v>0</v>
      </c>
      <c r="G1019" s="81">
        <v>0</v>
      </c>
      <c r="H1019" s="82">
        <f ca="1">SUMIF(Measure_BB_Table[],Combined_header,Total_Exp._MeasureBB)</f>
        <v>0</v>
      </c>
      <c r="I1019" s="82">
        <f ca="1">SUMIF(Measure_BB_Table[],Combined_header,Completed_MeasureBB)</f>
        <v>0</v>
      </c>
      <c r="J1019" s="149" t="e">
        <f t="shared" ca="1" si="31"/>
        <v>#DIV/0!</v>
      </c>
    </row>
    <row r="1020" spans="1:10" x14ac:dyDescent="0.25">
      <c r="A1020" s="77" t="str">
        <f t="shared" si="30"/>
        <v>Newton-Interim Housing-Legal Services</v>
      </c>
      <c r="B1020" s="78">
        <v>1</v>
      </c>
      <c r="C1020" s="79" t="s">
        <v>237</v>
      </c>
      <c r="D1020" s="85" t="s">
        <v>238</v>
      </c>
      <c r="E1020" s="77" t="s">
        <v>1797</v>
      </c>
      <c r="F1020" s="81">
        <v>0</v>
      </c>
      <c r="G1020" s="81">
        <v>0</v>
      </c>
      <c r="H1020" s="82">
        <f ca="1">SUMIF(Measure_BB_Table[],Combined_header,Total_Exp._MeasureBB)</f>
        <v>0</v>
      </c>
      <c r="I1020" s="82">
        <f ca="1">SUMIF(Measure_BB_Table[],Combined_header,Completed_MeasureBB)</f>
        <v>0</v>
      </c>
      <c r="J1020" s="149" t="e">
        <f t="shared" ca="1" si="31"/>
        <v>#DIV/0!</v>
      </c>
    </row>
    <row r="1021" spans="1:10" x14ac:dyDescent="0.25">
      <c r="A1021" s="77" t="str">
        <f t="shared" si="30"/>
        <v>Newton-Interim Housing-Modular Buildings</v>
      </c>
      <c r="B1021" s="78">
        <v>1</v>
      </c>
      <c r="C1021" s="79" t="s">
        <v>237</v>
      </c>
      <c r="D1021" s="85" t="s">
        <v>238</v>
      </c>
      <c r="E1021" s="85" t="s">
        <v>1573</v>
      </c>
      <c r="F1021" s="81">
        <v>239959.74</v>
      </c>
      <c r="G1021" s="81">
        <v>239959.74</v>
      </c>
      <c r="H1021" s="82">
        <f ca="1">SUMIF(Measure_BB_Table[],Combined_header,Total_Exp._MeasureBB)</f>
        <v>239788.74</v>
      </c>
      <c r="I1021" s="82">
        <f ca="1">SUMIF(Measure_BB_Table[],Combined_header,Completed_MeasureBB)</f>
        <v>239788.74</v>
      </c>
      <c r="J1021" s="149">
        <f t="shared" ca="1" si="31"/>
        <v>1</v>
      </c>
    </row>
    <row r="1022" spans="1:10" x14ac:dyDescent="0.25">
      <c r="A1022" s="77" t="str">
        <f t="shared" si="30"/>
        <v>Newton-Interim Housing-Move Management</v>
      </c>
      <c r="B1022" s="78">
        <v>1</v>
      </c>
      <c r="C1022" s="79" t="s">
        <v>237</v>
      </c>
      <c r="D1022" s="85" t="s">
        <v>238</v>
      </c>
      <c r="E1022" s="77" t="s">
        <v>1574</v>
      </c>
      <c r="F1022" s="81">
        <v>0</v>
      </c>
      <c r="G1022" s="81">
        <v>0</v>
      </c>
      <c r="H1022" s="82">
        <f ca="1">SUMIF(Measure_BB_Table[],Combined_header,Total_Exp._MeasureBB)</f>
        <v>0</v>
      </c>
      <c r="I1022" s="82">
        <f ca="1">SUMIF(Measure_BB_Table[],Combined_header,Completed_MeasureBB)</f>
        <v>0</v>
      </c>
      <c r="J1022" s="149" t="e">
        <f t="shared" ca="1" si="31"/>
        <v>#DIV/0!</v>
      </c>
    </row>
    <row r="1023" spans="1:10" x14ac:dyDescent="0.25">
      <c r="A1023" s="77" t="str">
        <f t="shared" si="30"/>
        <v>Newton-Interim Housing-Reprographics</v>
      </c>
      <c r="B1023" s="78">
        <v>1</v>
      </c>
      <c r="C1023" s="79" t="s">
        <v>237</v>
      </c>
      <c r="D1023" s="85" t="s">
        <v>238</v>
      </c>
      <c r="E1023" s="77" t="s">
        <v>1568</v>
      </c>
      <c r="F1023" s="81">
        <v>0</v>
      </c>
      <c r="G1023" s="81">
        <v>0</v>
      </c>
      <c r="H1023" s="82">
        <f ca="1">SUMIF(Measure_BB_Table[],Combined_header,Total_Exp._MeasureBB)</f>
        <v>539.94000000000005</v>
      </c>
      <c r="I1023" s="82">
        <f ca="1">SUMIF(Measure_BB_Table[],Combined_header,Completed_MeasureBB)</f>
        <v>539.94000000000005</v>
      </c>
      <c r="J1023" s="149">
        <f t="shared" ca="1" si="31"/>
        <v>1</v>
      </c>
    </row>
    <row r="1024" spans="1:10" x14ac:dyDescent="0.25">
      <c r="A1024" s="77" t="str">
        <f t="shared" si="30"/>
        <v>Newton-Interim Housing-Technology</v>
      </c>
      <c r="B1024" s="78">
        <v>1</v>
      </c>
      <c r="C1024" s="79" t="s">
        <v>237</v>
      </c>
      <c r="D1024" s="85" t="s">
        <v>238</v>
      </c>
      <c r="E1024" s="77" t="s">
        <v>1562</v>
      </c>
      <c r="F1024" s="81">
        <v>0</v>
      </c>
      <c r="G1024" s="81">
        <v>0</v>
      </c>
      <c r="H1024" s="82">
        <f ca="1">SUMIF(Measure_BB_Table[],Combined_header,Total_Exp._MeasureBB)</f>
        <v>0</v>
      </c>
      <c r="I1024" s="82">
        <f ca="1">SUMIF(Measure_BB_Table[],Combined_header,Completed_MeasureBB)</f>
        <v>0</v>
      </c>
      <c r="J1024" s="149" t="e">
        <f t="shared" ca="1" si="31"/>
        <v>#DIV/0!</v>
      </c>
    </row>
    <row r="1025" spans="1:12" s="92" customFormat="1" x14ac:dyDescent="0.25">
      <c r="A1025" s="77" t="str">
        <f t="shared" ref="A1025" si="32">CONCATENATE(C1025,"-",D1025,"-",E1025)</f>
        <v>Newton-Interim Housing-Utilities</v>
      </c>
      <c r="B1025" s="78">
        <v>1</v>
      </c>
      <c r="C1025" s="79" t="s">
        <v>237</v>
      </c>
      <c r="D1025" s="85" t="s">
        <v>238</v>
      </c>
      <c r="E1025" s="99" t="s">
        <v>3107</v>
      </c>
      <c r="F1025" s="81">
        <v>0</v>
      </c>
      <c r="G1025" s="81">
        <v>0</v>
      </c>
      <c r="H1025" s="82">
        <f ca="1">SUMIF(Measure_BB_Table[],Combined_header,Total_Exp._MeasureBB)</f>
        <v>1072</v>
      </c>
      <c r="I1025" s="82">
        <f ca="1">SUMIF(Measure_BB_Table[],Combined_header,Completed_MeasureBB)</f>
        <v>1072</v>
      </c>
      <c r="J1025" s="149">
        <f t="shared" ca="1" si="31"/>
        <v>1</v>
      </c>
      <c r="K1025" s="142"/>
      <c r="L1025" s="33"/>
    </row>
    <row r="1026" spans="1:12" x14ac:dyDescent="0.25">
      <c r="A1026" s="77" t="str">
        <f t="shared" si="30"/>
        <v>Orange Grove-21st Century-Advertisement</v>
      </c>
      <c r="B1026" s="78">
        <v>3</v>
      </c>
      <c r="C1026" s="89" t="s">
        <v>521</v>
      </c>
      <c r="D1026" s="80" t="s">
        <v>4</v>
      </c>
      <c r="E1026" s="77" t="s">
        <v>1569</v>
      </c>
      <c r="F1026" s="81">
        <v>1231.1099999999999</v>
      </c>
      <c r="G1026" s="81" t="s">
        <v>247</v>
      </c>
      <c r="H1026" s="82">
        <f ca="1">SUMIF(Measure_BB_Table[],Combined_header,Total_Exp._MeasureBB)</f>
        <v>0</v>
      </c>
      <c r="I1026" s="82">
        <f ca="1">SUMIF(Measure_BB_Table[],Combined_header,Completed_MeasureBB)</f>
        <v>0</v>
      </c>
      <c r="J1026" s="149" t="e">
        <f t="shared" ca="1" si="31"/>
        <v>#DIV/0!</v>
      </c>
    </row>
    <row r="1027" spans="1:12" x14ac:dyDescent="0.25">
      <c r="A1027" s="77" t="str">
        <f t="shared" ref="A1027:A1090" si="33">CONCATENATE(C1027,"-",D1027,"-",E1027)</f>
        <v>Orange Grove-21st Century-Asbestos oversight/survey/abatement</v>
      </c>
      <c r="B1027" s="78">
        <v>3</v>
      </c>
      <c r="C1027" s="89" t="s">
        <v>521</v>
      </c>
      <c r="D1027" s="80" t="s">
        <v>4</v>
      </c>
      <c r="E1027" s="77" t="s">
        <v>1563</v>
      </c>
      <c r="F1027" s="81">
        <v>49000</v>
      </c>
      <c r="G1027" s="81" t="s">
        <v>247</v>
      </c>
      <c r="H1027" s="82">
        <f ca="1">SUMIF(Measure_BB_Table[],Combined_header,Total_Exp._MeasureBB)</f>
        <v>0</v>
      </c>
      <c r="I1027" s="82">
        <f ca="1">SUMIF(Measure_BB_Table[],Combined_header,Completed_MeasureBB)</f>
        <v>0</v>
      </c>
      <c r="J1027" s="149" t="e">
        <f t="shared" ref="J1027:J1090" ca="1" si="34">Completed_Comparison/Total_Exp._Comparison</f>
        <v>#DIV/0!</v>
      </c>
    </row>
    <row r="1028" spans="1:12" x14ac:dyDescent="0.25">
      <c r="A1028" s="77" t="str">
        <f t="shared" si="33"/>
        <v>Orange Grove-21st Century-CM/PM Management</v>
      </c>
      <c r="B1028" s="78">
        <v>3</v>
      </c>
      <c r="C1028" s="89" t="s">
        <v>521</v>
      </c>
      <c r="D1028" s="80" t="s">
        <v>4</v>
      </c>
      <c r="E1028" s="77" t="s">
        <v>1565</v>
      </c>
      <c r="F1028" s="81">
        <v>194619.4</v>
      </c>
      <c r="G1028" s="81" t="s">
        <v>247</v>
      </c>
      <c r="H1028" s="82">
        <f ca="1">SUMIF(Measure_BB_Table[],Combined_header,Total_Exp._MeasureBB)</f>
        <v>206602</v>
      </c>
      <c r="I1028" s="82">
        <f ca="1">SUMIF(Measure_BB_Table[],Combined_header,Completed_MeasureBB)</f>
        <v>9265</v>
      </c>
      <c r="J1028" s="149">
        <f t="shared" ca="1" si="34"/>
        <v>4.4844677205448158E-2</v>
      </c>
    </row>
    <row r="1029" spans="1:12" x14ac:dyDescent="0.25">
      <c r="A1029" s="77" t="str">
        <f t="shared" si="33"/>
        <v>Orange Grove-21st Century-Construction Contingency</v>
      </c>
      <c r="B1029" s="78">
        <v>3</v>
      </c>
      <c r="C1029" s="89" t="s">
        <v>521</v>
      </c>
      <c r="D1029" s="80" t="s">
        <v>4</v>
      </c>
      <c r="E1029" s="83" t="s">
        <v>1796</v>
      </c>
      <c r="F1029" s="81">
        <v>191856</v>
      </c>
      <c r="G1029" s="81" t="s">
        <v>247</v>
      </c>
      <c r="H1029" s="82">
        <f ca="1">SUMIF(Measure_BB_Table[],Combined_header,Total_Exp._MeasureBB)</f>
        <v>0</v>
      </c>
      <c r="I1029" s="82">
        <f ca="1">SUMIF(Measure_BB_Table[],Combined_header,Completed_MeasureBB)</f>
        <v>0</v>
      </c>
      <c r="J1029" s="149" t="e">
        <f t="shared" ca="1" si="34"/>
        <v>#DIV/0!</v>
      </c>
    </row>
    <row r="1030" spans="1:12" x14ac:dyDescent="0.25">
      <c r="A1030" s="77" t="str">
        <f t="shared" si="33"/>
        <v>Orange Grove-21st Century-Contractor</v>
      </c>
      <c r="B1030" s="78">
        <v>3</v>
      </c>
      <c r="C1030" s="89" t="s">
        <v>521</v>
      </c>
      <c r="D1030" s="80" t="s">
        <v>4</v>
      </c>
      <c r="E1030" s="83" t="s">
        <v>318</v>
      </c>
      <c r="F1030" s="81">
        <v>2046527.95</v>
      </c>
      <c r="G1030" s="81" t="s">
        <v>247</v>
      </c>
      <c r="H1030" s="82">
        <f ca="1">SUMIF(Measure_BB_Table[],Combined_header,Total_Exp._MeasureBB)</f>
        <v>0</v>
      </c>
      <c r="I1030" s="82">
        <f ca="1">SUMIF(Measure_BB_Table[],Combined_header,Completed_MeasureBB)</f>
        <v>0</v>
      </c>
      <c r="J1030" s="149" t="e">
        <f t="shared" ca="1" si="34"/>
        <v>#DIV/0!</v>
      </c>
    </row>
    <row r="1031" spans="1:12" x14ac:dyDescent="0.25">
      <c r="A1031" s="77" t="str">
        <f t="shared" si="33"/>
        <v>Orange Grove-21st Century-Design</v>
      </c>
      <c r="B1031" s="78">
        <v>3</v>
      </c>
      <c r="C1031" s="89" t="s">
        <v>521</v>
      </c>
      <c r="D1031" s="80" t="s">
        <v>4</v>
      </c>
      <c r="E1031" s="83" t="s">
        <v>1571</v>
      </c>
      <c r="F1031" s="81">
        <v>223838.4</v>
      </c>
      <c r="G1031" s="81" t="s">
        <v>247</v>
      </c>
      <c r="H1031" s="82">
        <f ca="1">SUMIF(Measure_BB_Table[],Combined_header,Total_Exp._MeasureBB)</f>
        <v>222000</v>
      </c>
      <c r="I1031" s="82">
        <f ca="1">SUMIF(Measure_BB_Table[],Combined_header,Completed_MeasureBB)</f>
        <v>0</v>
      </c>
      <c r="J1031" s="149">
        <f t="shared" ca="1" si="34"/>
        <v>0</v>
      </c>
    </row>
    <row r="1032" spans="1:12" x14ac:dyDescent="0.25">
      <c r="A1032" s="77" t="str">
        <f t="shared" si="33"/>
        <v>Orange Grove-21st Century-DSA Fees</v>
      </c>
      <c r="B1032" s="78">
        <v>3</v>
      </c>
      <c r="C1032" s="89" t="s">
        <v>521</v>
      </c>
      <c r="D1032" s="80" t="s">
        <v>4</v>
      </c>
      <c r="E1032" s="83" t="s">
        <v>1655</v>
      </c>
      <c r="F1032" s="81">
        <v>39171.72</v>
      </c>
      <c r="G1032" s="81" t="s">
        <v>247</v>
      </c>
      <c r="H1032" s="82">
        <f ca="1">SUMIF(Measure_BB_Table[],Combined_header,Total_Exp._MeasureBB)</f>
        <v>0</v>
      </c>
      <c r="I1032" s="82">
        <f ca="1">SUMIF(Measure_BB_Table[],Combined_header,Completed_MeasureBB)</f>
        <v>0</v>
      </c>
      <c r="J1032" s="149" t="e">
        <f t="shared" ca="1" si="34"/>
        <v>#DIV/0!</v>
      </c>
    </row>
    <row r="1033" spans="1:12" x14ac:dyDescent="0.25">
      <c r="A1033" s="77" t="str">
        <f t="shared" si="33"/>
        <v>Orange Grove-21st Century-DSA Inspection</v>
      </c>
      <c r="B1033" s="78">
        <v>3</v>
      </c>
      <c r="C1033" s="89" t="s">
        <v>521</v>
      </c>
      <c r="D1033" s="80" t="s">
        <v>4</v>
      </c>
      <c r="E1033" s="83" t="s">
        <v>1564</v>
      </c>
      <c r="F1033" s="81">
        <v>33575.760000000002</v>
      </c>
      <c r="G1033" s="81" t="s">
        <v>247</v>
      </c>
      <c r="H1033" s="82">
        <f ca="1">SUMIF(Measure_BB_Table[],Combined_header,Total_Exp._MeasureBB)</f>
        <v>0</v>
      </c>
      <c r="I1033" s="82">
        <f ca="1">SUMIF(Measure_BB_Table[],Combined_header,Completed_MeasureBB)</f>
        <v>0</v>
      </c>
      <c r="J1033" s="149" t="e">
        <f t="shared" ca="1" si="34"/>
        <v>#DIV/0!</v>
      </c>
    </row>
    <row r="1034" spans="1:12" x14ac:dyDescent="0.25">
      <c r="A1034" s="77" t="str">
        <f t="shared" si="33"/>
        <v>Orange Grove-21st Century-DSA Special Inspection</v>
      </c>
      <c r="B1034" s="78">
        <v>3</v>
      </c>
      <c r="C1034" s="89" t="s">
        <v>521</v>
      </c>
      <c r="D1034" s="80" t="s">
        <v>4</v>
      </c>
      <c r="E1034" s="83" t="s">
        <v>1572</v>
      </c>
      <c r="F1034" s="81">
        <v>16787.88</v>
      </c>
      <c r="G1034" s="81" t="s">
        <v>247</v>
      </c>
      <c r="H1034" s="82">
        <f ca="1">SUMIF(Measure_BB_Table[],Combined_header,Total_Exp._MeasureBB)</f>
        <v>0</v>
      </c>
      <c r="I1034" s="82">
        <f ca="1">SUMIF(Measure_BB_Table[],Combined_header,Completed_MeasureBB)</f>
        <v>0</v>
      </c>
      <c r="J1034" s="149" t="e">
        <f t="shared" ca="1" si="34"/>
        <v>#DIV/0!</v>
      </c>
    </row>
    <row r="1035" spans="1:12" x14ac:dyDescent="0.25">
      <c r="A1035" s="77" t="str">
        <f t="shared" si="33"/>
        <v>Orange Grove-21st Century-Environ Consultant</v>
      </c>
      <c r="B1035" s="78">
        <v>3</v>
      </c>
      <c r="C1035" s="89" t="s">
        <v>521</v>
      </c>
      <c r="D1035" s="80" t="s">
        <v>4</v>
      </c>
      <c r="E1035" s="77" t="s">
        <v>1566</v>
      </c>
      <c r="F1035" s="81">
        <v>12311.11</v>
      </c>
      <c r="G1035" s="81" t="s">
        <v>2495</v>
      </c>
      <c r="H1035" s="82">
        <f ca="1">SUMIF(Measure_BB_Table[],Combined_header,Total_Exp._MeasureBB)</f>
        <v>2800</v>
      </c>
      <c r="I1035" s="82">
        <f ca="1">SUMIF(Measure_BB_Table[],Combined_header,Completed_MeasureBB)</f>
        <v>2800</v>
      </c>
      <c r="J1035" s="149">
        <f t="shared" ca="1" si="34"/>
        <v>1</v>
      </c>
    </row>
    <row r="1036" spans="1:12" x14ac:dyDescent="0.25">
      <c r="A1036" s="77" t="str">
        <f t="shared" si="33"/>
        <v>Orange Grove-21st Century-FF &amp; E</v>
      </c>
      <c r="B1036" s="78">
        <v>3</v>
      </c>
      <c r="C1036" s="89" t="s">
        <v>521</v>
      </c>
      <c r="D1036" s="80" t="s">
        <v>4</v>
      </c>
      <c r="E1036" s="77" t="s">
        <v>1656</v>
      </c>
      <c r="F1036" s="81">
        <v>340000</v>
      </c>
      <c r="G1036" s="81">
        <v>0</v>
      </c>
      <c r="H1036" s="82">
        <f ca="1">SUMIF(Measure_BB_Table[],Combined_header,Total_Exp._MeasureBB)</f>
        <v>0</v>
      </c>
      <c r="I1036" s="82">
        <f ca="1">SUMIF(Measure_BB_Table[],Combined_header,Completed_MeasureBB)</f>
        <v>0</v>
      </c>
      <c r="J1036" s="149" t="e">
        <f t="shared" ca="1" si="34"/>
        <v>#DIV/0!</v>
      </c>
    </row>
    <row r="1037" spans="1:12" x14ac:dyDescent="0.25">
      <c r="A1037" s="77" t="str">
        <f t="shared" si="33"/>
        <v>Orange Grove-21st Century-Legal Services</v>
      </c>
      <c r="B1037" s="78">
        <v>3</v>
      </c>
      <c r="C1037" s="89" t="s">
        <v>521</v>
      </c>
      <c r="D1037" s="80" t="s">
        <v>4</v>
      </c>
      <c r="E1037" s="77" t="s">
        <v>1797</v>
      </c>
      <c r="F1037" s="81">
        <v>0</v>
      </c>
      <c r="G1037" s="81">
        <v>0</v>
      </c>
      <c r="H1037" s="82">
        <f ca="1">SUMIF(Measure_BB_Table[],Combined_header,Total_Exp._MeasureBB)</f>
        <v>0</v>
      </c>
      <c r="I1037" s="82">
        <f ca="1">SUMIF(Measure_BB_Table[],Combined_header,Completed_MeasureBB)</f>
        <v>0</v>
      </c>
      <c r="J1037" s="149" t="e">
        <f t="shared" ca="1" si="34"/>
        <v>#DIV/0!</v>
      </c>
    </row>
    <row r="1038" spans="1:12" x14ac:dyDescent="0.25">
      <c r="A1038" s="77" t="str">
        <f t="shared" si="33"/>
        <v>Orange Grove-21st Century-Move classroom</v>
      </c>
      <c r="B1038" s="78">
        <v>3</v>
      </c>
      <c r="C1038" s="89" t="s">
        <v>521</v>
      </c>
      <c r="D1038" s="80" t="s">
        <v>4</v>
      </c>
      <c r="E1038" s="77" t="s">
        <v>1570</v>
      </c>
      <c r="F1038" s="81">
        <v>0</v>
      </c>
      <c r="G1038" s="81">
        <v>0</v>
      </c>
      <c r="H1038" s="82">
        <f ca="1">SUMIF(Measure_BB_Table[],Combined_header,Total_Exp._MeasureBB)</f>
        <v>0</v>
      </c>
      <c r="I1038" s="82">
        <f ca="1">SUMIF(Measure_BB_Table[],Combined_header,Completed_MeasureBB)</f>
        <v>0</v>
      </c>
      <c r="J1038" s="149" t="e">
        <f t="shared" ca="1" si="34"/>
        <v>#DIV/0!</v>
      </c>
    </row>
    <row r="1039" spans="1:12" x14ac:dyDescent="0.25">
      <c r="A1039" s="77" t="str">
        <f t="shared" si="33"/>
        <v>Orange Grove-21st Century-Move Management</v>
      </c>
      <c r="B1039" s="78">
        <v>3</v>
      </c>
      <c r="C1039" s="89" t="s">
        <v>521</v>
      </c>
      <c r="D1039" s="80" t="s">
        <v>4</v>
      </c>
      <c r="E1039" s="77" t="s">
        <v>1574</v>
      </c>
      <c r="F1039" s="81">
        <v>8953.5400000000009</v>
      </c>
      <c r="G1039" s="81" t="s">
        <v>247</v>
      </c>
      <c r="H1039" s="82">
        <f ca="1">SUMIF(Measure_BB_Table[],Combined_header,Total_Exp._MeasureBB)</f>
        <v>0</v>
      </c>
      <c r="I1039" s="82">
        <f ca="1">SUMIF(Measure_BB_Table[],Combined_header,Completed_MeasureBB)</f>
        <v>0</v>
      </c>
      <c r="J1039" s="149" t="e">
        <f t="shared" ca="1" si="34"/>
        <v>#DIV/0!</v>
      </c>
    </row>
    <row r="1040" spans="1:12" x14ac:dyDescent="0.25">
      <c r="A1040" s="77" t="str">
        <f t="shared" si="33"/>
        <v>Orange Grove-21st Century-Reprographics</v>
      </c>
      <c r="B1040" s="78">
        <v>3</v>
      </c>
      <c r="C1040" s="89" t="s">
        <v>521</v>
      </c>
      <c r="D1040" s="80" t="s">
        <v>4</v>
      </c>
      <c r="E1040" s="77" t="s">
        <v>1568</v>
      </c>
      <c r="F1040" s="81">
        <v>1231.1099999999999</v>
      </c>
      <c r="G1040" s="81" t="s">
        <v>247</v>
      </c>
      <c r="H1040" s="82">
        <f ca="1">SUMIF(Measure_BB_Table[],Combined_header,Total_Exp._MeasureBB)</f>
        <v>0</v>
      </c>
      <c r="I1040" s="82">
        <f ca="1">SUMIF(Measure_BB_Table[],Combined_header,Completed_MeasureBB)</f>
        <v>0</v>
      </c>
      <c r="J1040" s="149" t="e">
        <f t="shared" ca="1" si="34"/>
        <v>#DIV/0!</v>
      </c>
    </row>
    <row r="1041" spans="1:10" x14ac:dyDescent="0.25">
      <c r="A1041" s="77" t="str">
        <f t="shared" si="33"/>
        <v>Orange Grove-21st Century-Technology</v>
      </c>
      <c r="B1041" s="78">
        <v>3</v>
      </c>
      <c r="C1041" s="89" t="s">
        <v>521</v>
      </c>
      <c r="D1041" s="80" t="s">
        <v>4</v>
      </c>
      <c r="E1041" s="77" t="s">
        <v>1562</v>
      </c>
      <c r="F1041" s="81">
        <v>340000</v>
      </c>
      <c r="G1041" s="81">
        <v>0</v>
      </c>
      <c r="H1041" s="82">
        <f ca="1">SUMIF(Measure_BB_Table[],Combined_header,Total_Exp._MeasureBB)</f>
        <v>208552.54000000004</v>
      </c>
      <c r="I1041" s="82">
        <f ca="1">SUMIF(Measure_BB_Table[],Combined_header,Completed_MeasureBB)</f>
        <v>208552.54000000004</v>
      </c>
      <c r="J1041" s="149">
        <f t="shared" ca="1" si="34"/>
        <v>1</v>
      </c>
    </row>
    <row r="1042" spans="1:10" x14ac:dyDescent="0.25">
      <c r="A1042" s="77" t="str">
        <f t="shared" si="33"/>
        <v>Orange Grove-Ceiling replacement-CM/PM Management</v>
      </c>
      <c r="B1042" s="78">
        <v>3</v>
      </c>
      <c r="C1042" s="89" t="s">
        <v>521</v>
      </c>
      <c r="D1042" s="79" t="s">
        <v>441</v>
      </c>
      <c r="E1042" s="77" t="s">
        <v>1565</v>
      </c>
      <c r="F1042" s="81">
        <v>0</v>
      </c>
      <c r="G1042" s="81">
        <v>0</v>
      </c>
      <c r="H1042" s="82">
        <f ca="1">SUMIF(Measure_BB_Table[],Combined_header,Total_Exp._MeasureBB)</f>
        <v>0</v>
      </c>
      <c r="I1042" s="82">
        <f ca="1">SUMIF(Measure_BB_Table[],Combined_header,Completed_MeasureBB)</f>
        <v>0</v>
      </c>
      <c r="J1042" s="149" t="e">
        <f t="shared" ca="1" si="34"/>
        <v>#DIV/0!</v>
      </c>
    </row>
    <row r="1043" spans="1:10" x14ac:dyDescent="0.25">
      <c r="A1043" s="77" t="str">
        <f t="shared" si="33"/>
        <v>Orange Grove-Ceiling replacement-Contractor</v>
      </c>
      <c r="B1043" s="78">
        <v>3</v>
      </c>
      <c r="C1043" s="89" t="s">
        <v>521</v>
      </c>
      <c r="D1043" s="79" t="s">
        <v>441</v>
      </c>
      <c r="E1043" s="77" t="s">
        <v>318</v>
      </c>
      <c r="F1043" s="81">
        <v>0</v>
      </c>
      <c r="G1043" s="81">
        <v>0</v>
      </c>
      <c r="H1043" s="82">
        <f ca="1">SUMIF(Measure_BB_Table[],Combined_header,Total_Exp._MeasureBB)</f>
        <v>0</v>
      </c>
      <c r="I1043" s="82">
        <f ca="1">SUMIF(Measure_BB_Table[],Combined_header,Completed_MeasureBB)</f>
        <v>0</v>
      </c>
      <c r="J1043" s="149" t="e">
        <f t="shared" ca="1" si="34"/>
        <v>#DIV/0!</v>
      </c>
    </row>
    <row r="1044" spans="1:10" x14ac:dyDescent="0.25">
      <c r="A1044" s="77" t="str">
        <f t="shared" si="33"/>
        <v>Orange Grove-Drinking fountain replacement-Advertisement</v>
      </c>
      <c r="B1044" s="78">
        <v>3</v>
      </c>
      <c r="C1044" s="89" t="s">
        <v>521</v>
      </c>
      <c r="D1044" s="80" t="s">
        <v>1043</v>
      </c>
      <c r="E1044" s="77" t="s">
        <v>1569</v>
      </c>
      <c r="F1044" s="81">
        <v>0</v>
      </c>
      <c r="G1044" s="81">
        <v>0</v>
      </c>
      <c r="H1044" s="82">
        <f ca="1">SUMIF(Measure_BB_Table[],Combined_header,Total_Exp._MeasureBB)</f>
        <v>0</v>
      </c>
      <c r="I1044" s="82">
        <f ca="1">SUMIF(Measure_BB_Table[],Combined_header,Completed_MeasureBB)</f>
        <v>0</v>
      </c>
      <c r="J1044" s="149" t="e">
        <f t="shared" ca="1" si="34"/>
        <v>#DIV/0!</v>
      </c>
    </row>
    <row r="1045" spans="1:10" x14ac:dyDescent="0.25">
      <c r="A1045" s="77" t="str">
        <f t="shared" si="33"/>
        <v>Orange Grove-Drinking fountain replacement-Contractor</v>
      </c>
      <c r="B1045" s="78">
        <v>3</v>
      </c>
      <c r="C1045" s="89" t="s">
        <v>521</v>
      </c>
      <c r="D1045" s="80" t="s">
        <v>1043</v>
      </c>
      <c r="E1045" s="77" t="s">
        <v>318</v>
      </c>
      <c r="F1045" s="81">
        <v>22500</v>
      </c>
      <c r="G1045" s="81" t="s">
        <v>247</v>
      </c>
      <c r="H1045" s="82">
        <f ca="1">SUMIF(Measure_BB_Table[],Combined_header,Total_Exp._MeasureBB)</f>
        <v>0</v>
      </c>
      <c r="I1045" s="82">
        <f ca="1">SUMIF(Measure_BB_Table[],Combined_header,Completed_MeasureBB)</f>
        <v>0</v>
      </c>
      <c r="J1045" s="149" t="e">
        <f t="shared" ca="1" si="34"/>
        <v>#DIV/0!</v>
      </c>
    </row>
    <row r="1046" spans="1:10" x14ac:dyDescent="0.25">
      <c r="A1046" s="77" t="str">
        <f t="shared" si="33"/>
        <v>Orange Grove-Drinking fountain replacement-Design</v>
      </c>
      <c r="B1046" s="78">
        <v>3</v>
      </c>
      <c r="C1046" s="89" t="s">
        <v>521</v>
      </c>
      <c r="D1046" s="80" t="s">
        <v>1043</v>
      </c>
      <c r="E1046" s="77" t="s">
        <v>1571</v>
      </c>
      <c r="F1046" s="81">
        <v>0</v>
      </c>
      <c r="G1046" s="81">
        <v>0</v>
      </c>
      <c r="H1046" s="82">
        <f ca="1">SUMIF(Measure_BB_Table[],Combined_header,Total_Exp._MeasureBB)</f>
        <v>0</v>
      </c>
      <c r="I1046" s="82">
        <f ca="1">SUMIF(Measure_BB_Table[],Combined_header,Completed_MeasureBB)</f>
        <v>0</v>
      </c>
      <c r="J1046" s="149" t="e">
        <f t="shared" ca="1" si="34"/>
        <v>#DIV/0!</v>
      </c>
    </row>
    <row r="1047" spans="1:10" x14ac:dyDescent="0.25">
      <c r="A1047" s="77" t="str">
        <f t="shared" si="33"/>
        <v>Orange Grove-Drinking fountain replacement-DSA Fees</v>
      </c>
      <c r="B1047" s="78">
        <v>3</v>
      </c>
      <c r="C1047" s="89" t="s">
        <v>521</v>
      </c>
      <c r="D1047" s="80" t="s">
        <v>1043</v>
      </c>
      <c r="E1047" s="77" t="s">
        <v>1655</v>
      </c>
      <c r="F1047" s="81">
        <v>0</v>
      </c>
      <c r="G1047" s="81">
        <v>0</v>
      </c>
      <c r="H1047" s="82">
        <f ca="1">SUMIF(Measure_BB_Table[],Combined_header,Total_Exp._MeasureBB)</f>
        <v>0</v>
      </c>
      <c r="I1047" s="82">
        <f ca="1">SUMIF(Measure_BB_Table[],Combined_header,Completed_MeasureBB)</f>
        <v>0</v>
      </c>
      <c r="J1047" s="149" t="e">
        <f t="shared" ca="1" si="34"/>
        <v>#DIV/0!</v>
      </c>
    </row>
    <row r="1048" spans="1:10" x14ac:dyDescent="0.25">
      <c r="A1048" s="77" t="str">
        <f t="shared" si="33"/>
        <v>Orange Grove-Drinking fountain replacement-DSA Inspection</v>
      </c>
      <c r="B1048" s="78">
        <v>3</v>
      </c>
      <c r="C1048" s="89" t="s">
        <v>521</v>
      </c>
      <c r="D1048" s="80" t="s">
        <v>1043</v>
      </c>
      <c r="E1048" s="77" t="s">
        <v>1564</v>
      </c>
      <c r="F1048" s="81">
        <v>0</v>
      </c>
      <c r="G1048" s="81">
        <v>0</v>
      </c>
      <c r="H1048" s="82">
        <f ca="1">SUMIF(Measure_BB_Table[],Combined_header,Total_Exp._MeasureBB)</f>
        <v>0</v>
      </c>
      <c r="I1048" s="82">
        <f ca="1">SUMIF(Measure_BB_Table[],Combined_header,Completed_MeasureBB)</f>
        <v>0</v>
      </c>
      <c r="J1048" s="149" t="e">
        <f t="shared" ca="1" si="34"/>
        <v>#DIV/0!</v>
      </c>
    </row>
    <row r="1049" spans="1:10" x14ac:dyDescent="0.25">
      <c r="A1049" s="77" t="str">
        <f t="shared" si="33"/>
        <v>Orange Grove-Drinking fountain replacement-DSA Special Inspection</v>
      </c>
      <c r="B1049" s="78">
        <v>3</v>
      </c>
      <c r="C1049" s="89" t="s">
        <v>521</v>
      </c>
      <c r="D1049" s="80" t="s">
        <v>1043</v>
      </c>
      <c r="E1049" s="83" t="s">
        <v>1572</v>
      </c>
      <c r="F1049" s="81">
        <v>0</v>
      </c>
      <c r="G1049" s="81">
        <v>0</v>
      </c>
      <c r="H1049" s="82">
        <f ca="1">SUMIF(Measure_BB_Table[],Combined_header,Total_Exp._MeasureBB)</f>
        <v>0</v>
      </c>
      <c r="I1049" s="82">
        <f ca="1">SUMIF(Measure_BB_Table[],Combined_header,Completed_MeasureBB)</f>
        <v>0</v>
      </c>
      <c r="J1049" s="149" t="e">
        <f t="shared" ca="1" si="34"/>
        <v>#DIV/0!</v>
      </c>
    </row>
    <row r="1050" spans="1:10" x14ac:dyDescent="0.25">
      <c r="A1050" s="77" t="str">
        <f t="shared" si="33"/>
        <v>Orange Grove-Drinking fountain replacement-Environ Consultant</v>
      </c>
      <c r="B1050" s="78">
        <v>3</v>
      </c>
      <c r="C1050" s="89" t="s">
        <v>521</v>
      </c>
      <c r="D1050" s="80" t="s">
        <v>1043</v>
      </c>
      <c r="E1050" s="77" t="s">
        <v>1566</v>
      </c>
      <c r="F1050" s="81">
        <v>0</v>
      </c>
      <c r="G1050" s="81">
        <v>0</v>
      </c>
      <c r="H1050" s="82">
        <f ca="1">SUMIF(Measure_BB_Table[],Combined_header,Total_Exp._MeasureBB)</f>
        <v>0</v>
      </c>
      <c r="I1050" s="82">
        <f ca="1">SUMIF(Measure_BB_Table[],Combined_header,Completed_MeasureBB)</f>
        <v>0</v>
      </c>
      <c r="J1050" s="149" t="e">
        <f t="shared" ca="1" si="34"/>
        <v>#DIV/0!</v>
      </c>
    </row>
    <row r="1051" spans="1:10" x14ac:dyDescent="0.25">
      <c r="A1051" s="77" t="str">
        <f t="shared" si="33"/>
        <v>Orange Grove-Drinking fountain replacement-Reprographics</v>
      </c>
      <c r="B1051" s="78">
        <v>3</v>
      </c>
      <c r="C1051" s="89" t="s">
        <v>521</v>
      </c>
      <c r="D1051" s="80" t="s">
        <v>1043</v>
      </c>
      <c r="E1051" s="77" t="s">
        <v>1568</v>
      </c>
      <c r="F1051" s="81">
        <v>0</v>
      </c>
      <c r="G1051" s="81">
        <v>0</v>
      </c>
      <c r="H1051" s="82">
        <f ca="1">SUMIF(Measure_BB_Table[],Combined_header,Total_Exp._MeasureBB)</f>
        <v>0</v>
      </c>
      <c r="I1051" s="82">
        <f ca="1">SUMIF(Measure_BB_Table[],Combined_header,Completed_MeasureBB)</f>
        <v>0</v>
      </c>
      <c r="J1051" s="149" t="e">
        <f t="shared" ca="1" si="34"/>
        <v>#DIV/0!</v>
      </c>
    </row>
    <row r="1052" spans="1:10" x14ac:dyDescent="0.25">
      <c r="A1052" s="77" t="str">
        <f t="shared" si="33"/>
        <v>Orange Grove-Fire Alarm-Advertisement</v>
      </c>
      <c r="B1052" s="78">
        <v>3</v>
      </c>
      <c r="C1052" s="89" t="s">
        <v>521</v>
      </c>
      <c r="D1052" s="80" t="s">
        <v>316</v>
      </c>
      <c r="E1052" s="77" t="s">
        <v>1569</v>
      </c>
      <c r="F1052" s="81">
        <v>0</v>
      </c>
      <c r="G1052" s="81">
        <v>0</v>
      </c>
      <c r="H1052" s="82">
        <f ca="1">SUMIF(Measure_BB_Table[],Combined_header,Total_Exp._MeasureBB)</f>
        <v>0</v>
      </c>
      <c r="I1052" s="82">
        <f ca="1">SUMIF(Measure_BB_Table[],Combined_header,Completed_MeasureBB)</f>
        <v>0</v>
      </c>
      <c r="J1052" s="149" t="e">
        <f t="shared" ca="1" si="34"/>
        <v>#DIV/0!</v>
      </c>
    </row>
    <row r="1053" spans="1:10" x14ac:dyDescent="0.25">
      <c r="A1053" s="77" t="str">
        <f t="shared" si="33"/>
        <v>Orange Grove-Fire Alarm-Contractor</v>
      </c>
      <c r="B1053" s="78">
        <v>3</v>
      </c>
      <c r="C1053" s="89" t="s">
        <v>521</v>
      </c>
      <c r="D1053" s="80" t="s">
        <v>316</v>
      </c>
      <c r="E1053" s="77" t="s">
        <v>318</v>
      </c>
      <c r="F1053" s="81">
        <v>255000</v>
      </c>
      <c r="G1053" s="81" t="s">
        <v>247</v>
      </c>
      <c r="H1053" s="82">
        <f ca="1">SUMIF(Measure_BB_Table[],Combined_header,Total_Exp._MeasureBB)</f>
        <v>0</v>
      </c>
      <c r="I1053" s="82">
        <f ca="1">SUMIF(Measure_BB_Table[],Combined_header,Completed_MeasureBB)</f>
        <v>0</v>
      </c>
      <c r="J1053" s="149" t="e">
        <f t="shared" ca="1" si="34"/>
        <v>#DIV/0!</v>
      </c>
    </row>
    <row r="1054" spans="1:10" x14ac:dyDescent="0.25">
      <c r="A1054" s="77" t="str">
        <f t="shared" si="33"/>
        <v>Orange Grove-Fire Alarm-Design</v>
      </c>
      <c r="B1054" s="78">
        <v>3</v>
      </c>
      <c r="C1054" s="89" t="s">
        <v>521</v>
      </c>
      <c r="D1054" s="80" t="s">
        <v>316</v>
      </c>
      <c r="E1054" s="77" t="s">
        <v>1571</v>
      </c>
      <c r="F1054" s="81">
        <v>49500</v>
      </c>
      <c r="G1054" s="81" t="s">
        <v>2495</v>
      </c>
      <c r="H1054" s="82">
        <f ca="1">SUMIF(Measure_BB_Table[],Combined_header,Total_Exp._MeasureBB)</f>
        <v>49500</v>
      </c>
      <c r="I1054" s="82">
        <f ca="1">SUMIF(Measure_BB_Table[],Combined_header,Completed_MeasureBB)</f>
        <v>37125</v>
      </c>
      <c r="J1054" s="149">
        <f t="shared" ca="1" si="34"/>
        <v>0.75</v>
      </c>
    </row>
    <row r="1055" spans="1:10" x14ac:dyDescent="0.25">
      <c r="A1055" s="77" t="str">
        <f t="shared" si="33"/>
        <v>Orange Grove-Fire Alarm-DSA Fees</v>
      </c>
      <c r="B1055" s="78">
        <v>3</v>
      </c>
      <c r="C1055" s="89" t="s">
        <v>521</v>
      </c>
      <c r="D1055" s="80" t="s">
        <v>316</v>
      </c>
      <c r="E1055" s="77" t="s">
        <v>1655</v>
      </c>
      <c r="F1055" s="81">
        <v>0</v>
      </c>
      <c r="G1055" s="81">
        <v>0</v>
      </c>
      <c r="H1055" s="82">
        <f ca="1">SUMIF(Measure_BB_Table[],Combined_header,Total_Exp._MeasureBB)</f>
        <v>1080</v>
      </c>
      <c r="I1055" s="82">
        <f ca="1">SUMIF(Measure_BB_Table[],Combined_header,Completed_MeasureBB)</f>
        <v>1080</v>
      </c>
      <c r="J1055" s="149">
        <f t="shared" ca="1" si="34"/>
        <v>1</v>
      </c>
    </row>
    <row r="1056" spans="1:10" x14ac:dyDescent="0.25">
      <c r="A1056" s="77" t="str">
        <f t="shared" si="33"/>
        <v>Orange Grove-Fire Alarm-DSA Inspection</v>
      </c>
      <c r="B1056" s="78">
        <v>3</v>
      </c>
      <c r="C1056" s="89" t="s">
        <v>521</v>
      </c>
      <c r="D1056" s="80" t="s">
        <v>316</v>
      </c>
      <c r="E1056" s="77" t="s">
        <v>1564</v>
      </c>
      <c r="F1056" s="81">
        <v>0</v>
      </c>
      <c r="G1056" s="81">
        <v>0</v>
      </c>
      <c r="H1056" s="82">
        <f ca="1">SUMIF(Measure_BB_Table[],Combined_header,Total_Exp._MeasureBB)</f>
        <v>0</v>
      </c>
      <c r="I1056" s="82">
        <f ca="1">SUMIF(Measure_BB_Table[],Combined_header,Completed_MeasureBB)</f>
        <v>0</v>
      </c>
      <c r="J1056" s="149" t="e">
        <f t="shared" ca="1" si="34"/>
        <v>#DIV/0!</v>
      </c>
    </row>
    <row r="1057" spans="1:10" x14ac:dyDescent="0.25">
      <c r="A1057" s="77" t="str">
        <f t="shared" si="33"/>
        <v>Orange Grove-Fire Alarm-Environ Consultant</v>
      </c>
      <c r="B1057" s="78">
        <v>3</v>
      </c>
      <c r="C1057" s="89" t="s">
        <v>521</v>
      </c>
      <c r="D1057" s="80" t="s">
        <v>316</v>
      </c>
      <c r="E1057" s="84" t="s">
        <v>1566</v>
      </c>
      <c r="F1057" s="81">
        <v>0</v>
      </c>
      <c r="G1057" s="81">
        <v>0</v>
      </c>
      <c r="H1057" s="82">
        <f ca="1">SUMIF(Measure_BB_Table[],Combined_header,Total_Exp._MeasureBB)</f>
        <v>0</v>
      </c>
      <c r="I1057" s="82">
        <f ca="1">SUMIF(Measure_BB_Table[],Combined_header,Completed_MeasureBB)</f>
        <v>0</v>
      </c>
      <c r="J1057" s="149" t="e">
        <f t="shared" ca="1" si="34"/>
        <v>#DIV/0!</v>
      </c>
    </row>
    <row r="1058" spans="1:10" x14ac:dyDescent="0.25">
      <c r="A1058" s="77" t="str">
        <f t="shared" si="33"/>
        <v>Orange Grove-Fire Alarm-Reprographics</v>
      </c>
      <c r="B1058" s="78">
        <v>3</v>
      </c>
      <c r="C1058" s="89" t="s">
        <v>521</v>
      </c>
      <c r="D1058" s="80" t="s">
        <v>316</v>
      </c>
      <c r="E1058" s="77" t="s">
        <v>1568</v>
      </c>
      <c r="F1058" s="81">
        <v>0</v>
      </c>
      <c r="G1058" s="81">
        <v>0</v>
      </c>
      <c r="H1058" s="82">
        <f ca="1">SUMIF(Measure_BB_Table[],Combined_header,Total_Exp._MeasureBB)</f>
        <v>0</v>
      </c>
      <c r="I1058" s="82">
        <f ca="1">SUMIF(Measure_BB_Table[],Combined_header,Completed_MeasureBB)</f>
        <v>0</v>
      </c>
      <c r="J1058" s="149" t="e">
        <f t="shared" ca="1" si="34"/>
        <v>#DIV/0!</v>
      </c>
    </row>
    <row r="1059" spans="1:10" x14ac:dyDescent="0.25">
      <c r="A1059" s="77" t="str">
        <f t="shared" si="33"/>
        <v>Orange Grove-Interim Housing-Advertisement</v>
      </c>
      <c r="B1059" s="78">
        <v>3</v>
      </c>
      <c r="C1059" s="89" t="s">
        <v>521</v>
      </c>
      <c r="D1059" s="85" t="s">
        <v>238</v>
      </c>
      <c r="E1059" s="77" t="s">
        <v>1569</v>
      </c>
      <c r="F1059" s="81">
        <v>400</v>
      </c>
      <c r="G1059" s="81">
        <v>0</v>
      </c>
      <c r="H1059" s="82">
        <f ca="1">SUMIF(Measure_BB_Table[],Combined_header,Total_Exp._MeasureBB)</f>
        <v>0</v>
      </c>
      <c r="I1059" s="82">
        <f ca="1">SUMIF(Measure_BB_Table[],Combined_header,Completed_MeasureBB)</f>
        <v>0</v>
      </c>
      <c r="J1059" s="149" t="e">
        <f t="shared" ca="1" si="34"/>
        <v>#DIV/0!</v>
      </c>
    </row>
    <row r="1060" spans="1:10" x14ac:dyDescent="0.25">
      <c r="A1060" s="77" t="str">
        <f t="shared" si="33"/>
        <v>Orange Grove-Interim Housing-Alarm</v>
      </c>
      <c r="B1060" s="78">
        <v>3</v>
      </c>
      <c r="C1060" s="89" t="s">
        <v>521</v>
      </c>
      <c r="D1060" s="85" t="s">
        <v>238</v>
      </c>
      <c r="E1060" s="83" t="s">
        <v>1575</v>
      </c>
      <c r="F1060" s="81">
        <v>0</v>
      </c>
      <c r="G1060" s="81">
        <v>0</v>
      </c>
      <c r="H1060" s="82">
        <f ca="1">SUMIF(Measure_BB_Table[],Combined_header,Total_Exp._MeasureBB)</f>
        <v>0</v>
      </c>
      <c r="I1060" s="82">
        <f ca="1">SUMIF(Measure_BB_Table[],Combined_header,Completed_MeasureBB)</f>
        <v>0</v>
      </c>
      <c r="J1060" s="149" t="e">
        <f t="shared" ca="1" si="34"/>
        <v>#DIV/0!</v>
      </c>
    </row>
    <row r="1061" spans="1:10" x14ac:dyDescent="0.25">
      <c r="A1061" s="77" t="str">
        <f t="shared" si="33"/>
        <v>Orange Grove-Interim Housing-CM/PM Management</v>
      </c>
      <c r="B1061" s="78">
        <v>3</v>
      </c>
      <c r="C1061" s="89" t="s">
        <v>521</v>
      </c>
      <c r="D1061" s="85" t="s">
        <v>238</v>
      </c>
      <c r="E1061" s="77" t="s">
        <v>1565</v>
      </c>
      <c r="F1061" s="81">
        <v>42410</v>
      </c>
      <c r="G1061" s="81">
        <v>0</v>
      </c>
      <c r="H1061" s="82">
        <f ca="1">SUMIF(Measure_BB_Table[],Combined_header,Total_Exp._MeasureBB)</f>
        <v>0</v>
      </c>
      <c r="I1061" s="82">
        <f ca="1">SUMIF(Measure_BB_Table[],Combined_header,Completed_MeasureBB)</f>
        <v>0</v>
      </c>
      <c r="J1061" s="149" t="e">
        <f t="shared" ca="1" si="34"/>
        <v>#DIV/0!</v>
      </c>
    </row>
    <row r="1062" spans="1:10" x14ac:dyDescent="0.25">
      <c r="A1062" s="77" t="str">
        <f t="shared" si="33"/>
        <v>Orange Grove-Interim Housing-Construction Contingency</v>
      </c>
      <c r="B1062" s="78">
        <v>3</v>
      </c>
      <c r="C1062" s="89" t="s">
        <v>521</v>
      </c>
      <c r="D1062" s="85" t="s">
        <v>238</v>
      </c>
      <c r="E1062" s="83" t="s">
        <v>1796</v>
      </c>
      <c r="F1062" s="81">
        <v>65000</v>
      </c>
      <c r="G1062" s="81">
        <v>0</v>
      </c>
      <c r="H1062" s="82">
        <f ca="1">SUMIF(Measure_BB_Table[],Combined_header,Total_Exp._MeasureBB)</f>
        <v>0</v>
      </c>
      <c r="I1062" s="82">
        <f ca="1">SUMIF(Measure_BB_Table[],Combined_header,Completed_MeasureBB)</f>
        <v>0</v>
      </c>
      <c r="J1062" s="149" t="e">
        <f t="shared" ca="1" si="34"/>
        <v>#DIV/0!</v>
      </c>
    </row>
    <row r="1063" spans="1:10" x14ac:dyDescent="0.25">
      <c r="A1063" s="77" t="str">
        <f t="shared" si="33"/>
        <v>Orange Grove-Interim Housing-Contractor</v>
      </c>
      <c r="B1063" s="78">
        <v>3</v>
      </c>
      <c r="C1063" s="89" t="s">
        <v>521</v>
      </c>
      <c r="D1063" s="85" t="s">
        <v>238</v>
      </c>
      <c r="E1063" s="83" t="s">
        <v>318</v>
      </c>
      <c r="F1063" s="81">
        <v>650000</v>
      </c>
      <c r="G1063" s="81">
        <v>0</v>
      </c>
      <c r="H1063" s="82">
        <f ca="1">SUMIF(Measure_BB_Table[],Combined_header,Total_Exp._MeasureBB)</f>
        <v>0</v>
      </c>
      <c r="I1063" s="82">
        <f ca="1">SUMIF(Measure_BB_Table[],Combined_header,Completed_MeasureBB)</f>
        <v>0</v>
      </c>
      <c r="J1063" s="149" t="e">
        <f t="shared" ca="1" si="34"/>
        <v>#DIV/0!</v>
      </c>
    </row>
    <row r="1064" spans="1:10" x14ac:dyDescent="0.25">
      <c r="A1064" s="77" t="str">
        <f t="shared" si="33"/>
        <v>Orange Grove-Interim Housing-Design</v>
      </c>
      <c r="B1064" s="78">
        <v>3</v>
      </c>
      <c r="C1064" s="89" t="s">
        <v>521</v>
      </c>
      <c r="D1064" s="85" t="s">
        <v>238</v>
      </c>
      <c r="E1064" s="79" t="s">
        <v>1571</v>
      </c>
      <c r="F1064" s="81">
        <v>80000</v>
      </c>
      <c r="G1064" s="81">
        <v>0</v>
      </c>
      <c r="H1064" s="82">
        <f ca="1">SUMIF(Measure_BB_Table[],Combined_header,Total_Exp._MeasureBB)</f>
        <v>95400</v>
      </c>
      <c r="I1064" s="82">
        <f ca="1">SUMIF(Measure_BB_Table[],Combined_header,Completed_MeasureBB)</f>
        <v>0</v>
      </c>
      <c r="J1064" s="149">
        <f t="shared" ca="1" si="34"/>
        <v>0</v>
      </c>
    </row>
    <row r="1065" spans="1:10" x14ac:dyDescent="0.25">
      <c r="A1065" s="77" t="str">
        <f t="shared" si="33"/>
        <v>Orange Grove-Interim Housing-DSA Fees</v>
      </c>
      <c r="B1065" s="78">
        <v>3</v>
      </c>
      <c r="C1065" s="89" t="s">
        <v>521</v>
      </c>
      <c r="D1065" s="85" t="s">
        <v>238</v>
      </c>
      <c r="E1065" s="83" t="s">
        <v>1655</v>
      </c>
      <c r="F1065" s="81">
        <v>14000</v>
      </c>
      <c r="G1065" s="81">
        <v>0</v>
      </c>
      <c r="H1065" s="82">
        <f ca="1">SUMIF(Measure_BB_Table[],Combined_header,Total_Exp._MeasureBB)</f>
        <v>0</v>
      </c>
      <c r="I1065" s="82">
        <f ca="1">SUMIF(Measure_BB_Table[],Combined_header,Completed_MeasureBB)</f>
        <v>0</v>
      </c>
      <c r="J1065" s="149" t="e">
        <f t="shared" ca="1" si="34"/>
        <v>#DIV/0!</v>
      </c>
    </row>
    <row r="1066" spans="1:10" x14ac:dyDescent="0.25">
      <c r="A1066" s="77" t="str">
        <f t="shared" si="33"/>
        <v>Orange Grove-Interim Housing-DSA Inspection</v>
      </c>
      <c r="B1066" s="78">
        <v>3</v>
      </c>
      <c r="C1066" s="89" t="s">
        <v>521</v>
      </c>
      <c r="D1066" s="85" t="s">
        <v>238</v>
      </c>
      <c r="E1066" s="83" t="s">
        <v>1564</v>
      </c>
      <c r="F1066" s="81">
        <v>12000</v>
      </c>
      <c r="G1066" s="81">
        <v>0</v>
      </c>
      <c r="H1066" s="82">
        <f ca="1">SUMIF(Measure_BB_Table[],Combined_header,Total_Exp._MeasureBB)</f>
        <v>0</v>
      </c>
      <c r="I1066" s="82">
        <f ca="1">SUMIF(Measure_BB_Table[],Combined_header,Completed_MeasureBB)</f>
        <v>0</v>
      </c>
      <c r="J1066" s="149" t="e">
        <f t="shared" ca="1" si="34"/>
        <v>#DIV/0!</v>
      </c>
    </row>
    <row r="1067" spans="1:10" x14ac:dyDescent="0.25">
      <c r="A1067" s="77" t="str">
        <f t="shared" si="33"/>
        <v>Orange Grove-Interim Housing-DSA Special Inspection</v>
      </c>
      <c r="B1067" s="78">
        <v>3</v>
      </c>
      <c r="C1067" s="89" t="s">
        <v>521</v>
      </c>
      <c r="D1067" s="85" t="s">
        <v>238</v>
      </c>
      <c r="E1067" s="85" t="s">
        <v>1572</v>
      </c>
      <c r="F1067" s="81">
        <v>12000</v>
      </c>
      <c r="G1067" s="81">
        <v>0</v>
      </c>
      <c r="H1067" s="82">
        <f ca="1">SUMIF(Measure_BB_Table[],Combined_header,Total_Exp._MeasureBB)</f>
        <v>0</v>
      </c>
      <c r="I1067" s="82">
        <f ca="1">SUMIF(Measure_BB_Table[],Combined_header,Completed_MeasureBB)</f>
        <v>0</v>
      </c>
      <c r="J1067" s="149" t="e">
        <f t="shared" ca="1" si="34"/>
        <v>#DIV/0!</v>
      </c>
    </row>
    <row r="1068" spans="1:10" x14ac:dyDescent="0.25">
      <c r="A1068" s="77" t="str">
        <f t="shared" si="33"/>
        <v>Orange Grove-Interim Housing-Environ Consultant</v>
      </c>
      <c r="B1068" s="78">
        <v>3</v>
      </c>
      <c r="C1068" s="89" t="s">
        <v>521</v>
      </c>
      <c r="D1068" s="85" t="s">
        <v>238</v>
      </c>
      <c r="E1068" s="77" t="s">
        <v>1566</v>
      </c>
      <c r="F1068" s="81">
        <v>0</v>
      </c>
      <c r="G1068" s="81">
        <v>0</v>
      </c>
      <c r="H1068" s="82">
        <f ca="1">SUMIF(Measure_BB_Table[],Combined_header,Total_Exp._MeasureBB)</f>
        <v>0</v>
      </c>
      <c r="I1068" s="82">
        <f ca="1">SUMIF(Measure_BB_Table[],Combined_header,Completed_MeasureBB)</f>
        <v>0</v>
      </c>
      <c r="J1068" s="149" t="e">
        <f t="shared" ca="1" si="34"/>
        <v>#DIV/0!</v>
      </c>
    </row>
    <row r="1069" spans="1:10" x14ac:dyDescent="0.25">
      <c r="A1069" s="77" t="str">
        <f t="shared" si="33"/>
        <v>Orange Grove-Interim Housing-FF &amp; E</v>
      </c>
      <c r="B1069" s="78">
        <v>3</v>
      </c>
      <c r="C1069" s="89" t="s">
        <v>521</v>
      </c>
      <c r="D1069" s="85" t="s">
        <v>238</v>
      </c>
      <c r="E1069" s="77" t="s">
        <v>1656</v>
      </c>
      <c r="F1069" s="81">
        <v>0</v>
      </c>
      <c r="G1069" s="81">
        <v>0</v>
      </c>
      <c r="H1069" s="82">
        <f ca="1">SUMIF(Measure_BB_Table[],Combined_header,Total_Exp._MeasureBB)</f>
        <v>0</v>
      </c>
      <c r="I1069" s="82">
        <f ca="1">SUMIF(Measure_BB_Table[],Combined_header,Completed_MeasureBB)</f>
        <v>0</v>
      </c>
      <c r="J1069" s="149" t="e">
        <f t="shared" ca="1" si="34"/>
        <v>#DIV/0!</v>
      </c>
    </row>
    <row r="1070" spans="1:10" x14ac:dyDescent="0.25">
      <c r="A1070" s="77" t="str">
        <f t="shared" si="33"/>
        <v>Orange Grove-Interim Housing-Legal Services</v>
      </c>
      <c r="B1070" s="78">
        <v>3</v>
      </c>
      <c r="C1070" s="89" t="s">
        <v>521</v>
      </c>
      <c r="D1070" s="85" t="s">
        <v>238</v>
      </c>
      <c r="E1070" s="77" t="s">
        <v>1797</v>
      </c>
      <c r="F1070" s="81">
        <v>0</v>
      </c>
      <c r="G1070" s="81">
        <v>0</v>
      </c>
      <c r="H1070" s="82">
        <f ca="1">SUMIF(Measure_BB_Table[],Combined_header,Total_Exp._MeasureBB)</f>
        <v>0</v>
      </c>
      <c r="I1070" s="82">
        <f ca="1">SUMIF(Measure_BB_Table[],Combined_header,Completed_MeasureBB)</f>
        <v>0</v>
      </c>
      <c r="J1070" s="149" t="e">
        <f t="shared" ca="1" si="34"/>
        <v>#DIV/0!</v>
      </c>
    </row>
    <row r="1071" spans="1:10" x14ac:dyDescent="0.25">
      <c r="A1071" s="77" t="str">
        <f t="shared" si="33"/>
        <v>Orange Grove-Interim Housing-Modular Buildings</v>
      </c>
      <c r="B1071" s="78">
        <v>3</v>
      </c>
      <c r="C1071" s="89" t="s">
        <v>521</v>
      </c>
      <c r="D1071" s="85" t="s">
        <v>238</v>
      </c>
      <c r="E1071" s="85" t="s">
        <v>1573</v>
      </c>
      <c r="F1071" s="81">
        <v>150000</v>
      </c>
      <c r="G1071" s="81">
        <v>0</v>
      </c>
      <c r="H1071" s="82">
        <f ca="1">SUMIF(Measure_BB_Table[],Combined_header,Total_Exp._MeasureBB)</f>
        <v>0</v>
      </c>
      <c r="I1071" s="82">
        <f ca="1">SUMIF(Measure_BB_Table[],Combined_header,Completed_MeasureBB)</f>
        <v>0</v>
      </c>
      <c r="J1071" s="149" t="e">
        <f t="shared" ca="1" si="34"/>
        <v>#DIV/0!</v>
      </c>
    </row>
    <row r="1072" spans="1:10" x14ac:dyDescent="0.25">
      <c r="A1072" s="77" t="str">
        <f t="shared" si="33"/>
        <v>Orange Grove-Interim Housing-Move Management</v>
      </c>
      <c r="B1072" s="78">
        <v>3</v>
      </c>
      <c r="C1072" s="89" t="s">
        <v>521</v>
      </c>
      <c r="D1072" s="85" t="s">
        <v>238</v>
      </c>
      <c r="E1072" s="77" t="s">
        <v>1574</v>
      </c>
      <c r="F1072" s="81">
        <v>0</v>
      </c>
      <c r="G1072" s="81">
        <v>0</v>
      </c>
      <c r="H1072" s="82">
        <f ca="1">SUMIF(Measure_BB_Table[],Combined_header,Total_Exp._MeasureBB)</f>
        <v>0</v>
      </c>
      <c r="I1072" s="82">
        <f ca="1">SUMIF(Measure_BB_Table[],Combined_header,Completed_MeasureBB)</f>
        <v>0</v>
      </c>
      <c r="J1072" s="149" t="e">
        <f t="shared" ca="1" si="34"/>
        <v>#DIV/0!</v>
      </c>
    </row>
    <row r="1073" spans="1:10" x14ac:dyDescent="0.25">
      <c r="A1073" s="77" t="str">
        <f t="shared" si="33"/>
        <v>Orange Grove-Interim Housing-Reprographics</v>
      </c>
      <c r="B1073" s="78">
        <v>3</v>
      </c>
      <c r="C1073" s="89" t="s">
        <v>521</v>
      </c>
      <c r="D1073" s="85" t="s">
        <v>238</v>
      </c>
      <c r="E1073" s="77" t="s">
        <v>1568</v>
      </c>
      <c r="F1073" s="81">
        <v>400</v>
      </c>
      <c r="G1073" s="81">
        <v>0</v>
      </c>
      <c r="H1073" s="82">
        <f ca="1">SUMIF(Measure_BB_Table[],Combined_header,Total_Exp._MeasureBB)</f>
        <v>0</v>
      </c>
      <c r="I1073" s="82">
        <f ca="1">SUMIF(Measure_BB_Table[],Combined_header,Completed_MeasureBB)</f>
        <v>0</v>
      </c>
      <c r="J1073" s="149" t="e">
        <f t="shared" ca="1" si="34"/>
        <v>#DIV/0!</v>
      </c>
    </row>
    <row r="1074" spans="1:10" x14ac:dyDescent="0.25">
      <c r="A1074" s="77" t="str">
        <f t="shared" si="33"/>
        <v>Orange Grove-Interim Housing-Technology</v>
      </c>
      <c r="B1074" s="78">
        <v>3</v>
      </c>
      <c r="C1074" s="89" t="s">
        <v>521</v>
      </c>
      <c r="D1074" s="85" t="s">
        <v>238</v>
      </c>
      <c r="E1074" s="77" t="s">
        <v>1562</v>
      </c>
      <c r="F1074" s="81">
        <v>0</v>
      </c>
      <c r="G1074" s="81">
        <v>0</v>
      </c>
      <c r="H1074" s="82">
        <f ca="1">SUMIF(Measure_BB_Table[],Combined_header,Total_Exp._MeasureBB)</f>
        <v>0</v>
      </c>
      <c r="I1074" s="82">
        <f ca="1">SUMIF(Measure_BB_Table[],Combined_header,Completed_MeasureBB)</f>
        <v>0</v>
      </c>
      <c r="J1074" s="149" t="e">
        <f t="shared" ca="1" si="34"/>
        <v>#DIV/0!</v>
      </c>
    </row>
    <row r="1075" spans="1:10" x14ac:dyDescent="0.25">
      <c r="A1075" s="77" t="str">
        <f t="shared" si="33"/>
        <v>Palm Canyon-21st Century-Advertisement</v>
      </c>
      <c r="B1075" s="78">
        <v>0</v>
      </c>
      <c r="C1075" s="85" t="s">
        <v>537</v>
      </c>
      <c r="D1075" s="80" t="s">
        <v>4</v>
      </c>
      <c r="E1075" s="77" t="s">
        <v>1569</v>
      </c>
      <c r="F1075" s="81" t="s">
        <v>2500</v>
      </c>
      <c r="G1075" s="81">
        <v>0</v>
      </c>
      <c r="H1075" s="82">
        <f ca="1">SUMIF(Measure_BB_Table[],Combined_header,Total_Exp._MeasureBB)</f>
        <v>0</v>
      </c>
      <c r="I1075" s="82">
        <f ca="1">SUMIF(Measure_BB_Table[],Combined_header,Completed_MeasureBB)</f>
        <v>0</v>
      </c>
      <c r="J1075" s="149" t="e">
        <f t="shared" ca="1" si="34"/>
        <v>#DIV/0!</v>
      </c>
    </row>
    <row r="1076" spans="1:10" x14ac:dyDescent="0.25">
      <c r="A1076" s="77" t="str">
        <f t="shared" si="33"/>
        <v>Palm Canyon-21st Century-Asbestos oversight/survey/abatement</v>
      </c>
      <c r="B1076" s="78">
        <v>0</v>
      </c>
      <c r="C1076" s="85" t="s">
        <v>537</v>
      </c>
      <c r="D1076" s="80" t="s">
        <v>4</v>
      </c>
      <c r="E1076" s="77" t="s">
        <v>1563</v>
      </c>
      <c r="F1076" s="81" t="s">
        <v>2500</v>
      </c>
      <c r="G1076" s="81">
        <v>0</v>
      </c>
      <c r="H1076" s="82">
        <f ca="1">SUMIF(Measure_BB_Table[],Combined_header,Total_Exp._MeasureBB)</f>
        <v>0</v>
      </c>
      <c r="I1076" s="82">
        <f ca="1">SUMIF(Measure_BB_Table[],Combined_header,Completed_MeasureBB)</f>
        <v>0</v>
      </c>
      <c r="J1076" s="149" t="e">
        <f t="shared" ca="1" si="34"/>
        <v>#DIV/0!</v>
      </c>
    </row>
    <row r="1077" spans="1:10" x14ac:dyDescent="0.25">
      <c r="A1077" s="77" t="str">
        <f t="shared" si="33"/>
        <v>Palm Canyon-21st Century-CM/PM Management</v>
      </c>
      <c r="B1077" s="78">
        <v>0</v>
      </c>
      <c r="C1077" s="85" t="s">
        <v>537</v>
      </c>
      <c r="D1077" s="80" t="s">
        <v>4</v>
      </c>
      <c r="E1077" s="77" t="s">
        <v>1565</v>
      </c>
      <c r="F1077" s="81" t="s">
        <v>2500</v>
      </c>
      <c r="G1077" s="81">
        <v>0</v>
      </c>
      <c r="H1077" s="82">
        <f ca="1">SUMIF(Measure_BB_Table[],Combined_header,Total_Exp._MeasureBB)</f>
        <v>0</v>
      </c>
      <c r="I1077" s="82">
        <f ca="1">SUMIF(Measure_BB_Table[],Combined_header,Completed_MeasureBB)</f>
        <v>0</v>
      </c>
      <c r="J1077" s="149" t="e">
        <f t="shared" ca="1" si="34"/>
        <v>#DIV/0!</v>
      </c>
    </row>
    <row r="1078" spans="1:10" x14ac:dyDescent="0.25">
      <c r="A1078" s="77" t="str">
        <f t="shared" si="33"/>
        <v>Palm Canyon-21st Century-Construction Contingency</v>
      </c>
      <c r="B1078" s="78">
        <v>0</v>
      </c>
      <c r="C1078" s="85" t="s">
        <v>537</v>
      </c>
      <c r="D1078" s="80" t="s">
        <v>4</v>
      </c>
      <c r="E1078" s="83" t="s">
        <v>1796</v>
      </c>
      <c r="F1078" s="81" t="s">
        <v>2500</v>
      </c>
      <c r="G1078" s="81">
        <v>0</v>
      </c>
      <c r="H1078" s="82">
        <f ca="1">SUMIF(Measure_BB_Table[],Combined_header,Total_Exp._MeasureBB)</f>
        <v>0</v>
      </c>
      <c r="I1078" s="82">
        <f ca="1">SUMIF(Measure_BB_Table[],Combined_header,Completed_MeasureBB)</f>
        <v>0</v>
      </c>
      <c r="J1078" s="149" t="e">
        <f t="shared" ca="1" si="34"/>
        <v>#DIV/0!</v>
      </c>
    </row>
    <row r="1079" spans="1:10" x14ac:dyDescent="0.25">
      <c r="A1079" s="77" t="str">
        <f t="shared" si="33"/>
        <v>Palm Canyon-21st Century-Contractor</v>
      </c>
      <c r="B1079" s="78">
        <v>0</v>
      </c>
      <c r="C1079" s="85" t="s">
        <v>537</v>
      </c>
      <c r="D1079" s="80" t="s">
        <v>4</v>
      </c>
      <c r="E1079" s="83" t="s">
        <v>318</v>
      </c>
      <c r="F1079" s="81" t="s">
        <v>2500</v>
      </c>
      <c r="G1079" s="81">
        <v>0</v>
      </c>
      <c r="H1079" s="82">
        <f ca="1">SUMIF(Measure_BB_Table[],Combined_header,Total_Exp._MeasureBB)</f>
        <v>0</v>
      </c>
      <c r="I1079" s="82">
        <f ca="1">SUMIF(Measure_BB_Table[],Combined_header,Completed_MeasureBB)</f>
        <v>0</v>
      </c>
      <c r="J1079" s="149" t="e">
        <f t="shared" ca="1" si="34"/>
        <v>#DIV/0!</v>
      </c>
    </row>
    <row r="1080" spans="1:10" x14ac:dyDescent="0.25">
      <c r="A1080" s="77" t="str">
        <f t="shared" si="33"/>
        <v>Palm Canyon-21st Century-Design</v>
      </c>
      <c r="B1080" s="78">
        <v>0</v>
      </c>
      <c r="C1080" s="85" t="s">
        <v>537</v>
      </c>
      <c r="D1080" s="80" t="s">
        <v>4</v>
      </c>
      <c r="E1080" s="83" t="s">
        <v>1571</v>
      </c>
      <c r="F1080" s="81" t="s">
        <v>2500</v>
      </c>
      <c r="G1080" s="81">
        <v>0</v>
      </c>
      <c r="H1080" s="82">
        <f ca="1">SUMIF(Measure_BB_Table[],Combined_header,Total_Exp._MeasureBB)</f>
        <v>0</v>
      </c>
      <c r="I1080" s="82">
        <f ca="1">SUMIF(Measure_BB_Table[],Combined_header,Completed_MeasureBB)</f>
        <v>0</v>
      </c>
      <c r="J1080" s="149" t="e">
        <f t="shared" ca="1" si="34"/>
        <v>#DIV/0!</v>
      </c>
    </row>
    <row r="1081" spans="1:10" x14ac:dyDescent="0.25">
      <c r="A1081" s="77" t="str">
        <f t="shared" si="33"/>
        <v>Palm Canyon-21st Century-DSA Fees</v>
      </c>
      <c r="B1081" s="78">
        <v>0</v>
      </c>
      <c r="C1081" s="85" t="s">
        <v>537</v>
      </c>
      <c r="D1081" s="80" t="s">
        <v>4</v>
      </c>
      <c r="E1081" s="83" t="s">
        <v>1655</v>
      </c>
      <c r="F1081" s="81" t="s">
        <v>2500</v>
      </c>
      <c r="G1081" s="81">
        <v>0</v>
      </c>
      <c r="H1081" s="82">
        <f ca="1">SUMIF(Measure_BB_Table[],Combined_header,Total_Exp._MeasureBB)</f>
        <v>0</v>
      </c>
      <c r="I1081" s="82">
        <f ca="1">SUMIF(Measure_BB_Table[],Combined_header,Completed_MeasureBB)</f>
        <v>0</v>
      </c>
      <c r="J1081" s="149" t="e">
        <f t="shared" ca="1" si="34"/>
        <v>#DIV/0!</v>
      </c>
    </row>
    <row r="1082" spans="1:10" x14ac:dyDescent="0.25">
      <c r="A1082" s="77" t="str">
        <f t="shared" si="33"/>
        <v>Palm Canyon-21st Century-DSA Inspection</v>
      </c>
      <c r="B1082" s="78">
        <v>0</v>
      </c>
      <c r="C1082" s="85" t="s">
        <v>537</v>
      </c>
      <c r="D1082" s="80" t="s">
        <v>4</v>
      </c>
      <c r="E1082" s="83" t="s">
        <v>1564</v>
      </c>
      <c r="F1082" s="81" t="s">
        <v>2500</v>
      </c>
      <c r="G1082" s="81">
        <v>0</v>
      </c>
      <c r="H1082" s="82">
        <f ca="1">SUMIF(Measure_BB_Table[],Combined_header,Total_Exp._MeasureBB)</f>
        <v>0</v>
      </c>
      <c r="I1082" s="82">
        <f ca="1">SUMIF(Measure_BB_Table[],Combined_header,Completed_MeasureBB)</f>
        <v>0</v>
      </c>
      <c r="J1082" s="149" t="e">
        <f t="shared" ca="1" si="34"/>
        <v>#DIV/0!</v>
      </c>
    </row>
    <row r="1083" spans="1:10" x14ac:dyDescent="0.25">
      <c r="A1083" s="77" t="str">
        <f t="shared" si="33"/>
        <v>Palm Canyon-21st Century-DSA Special Inspection</v>
      </c>
      <c r="B1083" s="78">
        <v>0</v>
      </c>
      <c r="C1083" s="85" t="s">
        <v>537</v>
      </c>
      <c r="D1083" s="80" t="s">
        <v>4</v>
      </c>
      <c r="E1083" s="83" t="s">
        <v>1572</v>
      </c>
      <c r="F1083" s="81" t="s">
        <v>2500</v>
      </c>
      <c r="G1083" s="81">
        <v>0</v>
      </c>
      <c r="H1083" s="82">
        <f ca="1">SUMIF(Measure_BB_Table[],Combined_header,Total_Exp._MeasureBB)</f>
        <v>0</v>
      </c>
      <c r="I1083" s="82">
        <f ca="1">SUMIF(Measure_BB_Table[],Combined_header,Completed_MeasureBB)</f>
        <v>0</v>
      </c>
      <c r="J1083" s="149" t="e">
        <f t="shared" ca="1" si="34"/>
        <v>#DIV/0!</v>
      </c>
    </row>
    <row r="1084" spans="1:10" x14ac:dyDescent="0.25">
      <c r="A1084" s="77" t="str">
        <f t="shared" si="33"/>
        <v>Palm Canyon-21st Century-Environ Consultant</v>
      </c>
      <c r="B1084" s="78">
        <v>0</v>
      </c>
      <c r="C1084" s="85" t="s">
        <v>537</v>
      </c>
      <c r="D1084" s="80" t="s">
        <v>4</v>
      </c>
      <c r="E1084" s="77" t="s">
        <v>1566</v>
      </c>
      <c r="F1084" s="81" t="s">
        <v>2500</v>
      </c>
      <c r="G1084" s="81">
        <v>0</v>
      </c>
      <c r="H1084" s="82">
        <f ca="1">SUMIF(Measure_BB_Table[],Combined_header,Total_Exp._MeasureBB)</f>
        <v>0</v>
      </c>
      <c r="I1084" s="82">
        <f ca="1">SUMIF(Measure_BB_Table[],Combined_header,Completed_MeasureBB)</f>
        <v>0</v>
      </c>
      <c r="J1084" s="149" t="e">
        <f t="shared" ca="1" si="34"/>
        <v>#DIV/0!</v>
      </c>
    </row>
    <row r="1085" spans="1:10" x14ac:dyDescent="0.25">
      <c r="A1085" s="77" t="str">
        <f t="shared" si="33"/>
        <v>Palm Canyon-21st Century-FF &amp; E</v>
      </c>
      <c r="B1085" s="78">
        <v>0</v>
      </c>
      <c r="C1085" s="85" t="s">
        <v>537</v>
      </c>
      <c r="D1085" s="80" t="s">
        <v>4</v>
      </c>
      <c r="E1085" s="77" t="s">
        <v>1656</v>
      </c>
      <c r="F1085" s="81" t="s">
        <v>2500</v>
      </c>
      <c r="G1085" s="81">
        <v>0</v>
      </c>
      <c r="H1085" s="82">
        <f ca="1">SUMIF(Measure_BB_Table[],Combined_header,Total_Exp._MeasureBB)</f>
        <v>0</v>
      </c>
      <c r="I1085" s="82">
        <f ca="1">SUMIF(Measure_BB_Table[],Combined_header,Completed_MeasureBB)</f>
        <v>0</v>
      </c>
      <c r="J1085" s="149" t="e">
        <f t="shared" ca="1" si="34"/>
        <v>#DIV/0!</v>
      </c>
    </row>
    <row r="1086" spans="1:10" x14ac:dyDescent="0.25">
      <c r="A1086" s="77" t="str">
        <f t="shared" si="33"/>
        <v>Palm Canyon-21st Century-Legal Services</v>
      </c>
      <c r="B1086" s="78">
        <v>0</v>
      </c>
      <c r="C1086" s="85" t="s">
        <v>537</v>
      </c>
      <c r="D1086" s="80" t="s">
        <v>4</v>
      </c>
      <c r="E1086" s="77" t="s">
        <v>1797</v>
      </c>
      <c r="F1086" s="81" t="s">
        <v>2500</v>
      </c>
      <c r="G1086" s="81">
        <v>0</v>
      </c>
      <c r="H1086" s="82">
        <f ca="1">SUMIF(Measure_BB_Table[],Combined_header,Total_Exp._MeasureBB)</f>
        <v>0</v>
      </c>
      <c r="I1086" s="82">
        <f ca="1">SUMIF(Measure_BB_Table[],Combined_header,Completed_MeasureBB)</f>
        <v>0</v>
      </c>
      <c r="J1086" s="149" t="e">
        <f t="shared" ca="1" si="34"/>
        <v>#DIV/0!</v>
      </c>
    </row>
    <row r="1087" spans="1:10" x14ac:dyDescent="0.25">
      <c r="A1087" s="77" t="str">
        <f t="shared" si="33"/>
        <v>Palm Canyon-21st Century-Move classroom</v>
      </c>
      <c r="B1087" s="78">
        <v>0</v>
      </c>
      <c r="C1087" s="85" t="s">
        <v>537</v>
      </c>
      <c r="D1087" s="80" t="s">
        <v>4</v>
      </c>
      <c r="E1087" s="77" t="s">
        <v>1570</v>
      </c>
      <c r="F1087" s="81" t="s">
        <v>2500</v>
      </c>
      <c r="G1087" s="81">
        <v>0</v>
      </c>
      <c r="H1087" s="82">
        <f ca="1">SUMIF(Measure_BB_Table[],Combined_header,Total_Exp._MeasureBB)</f>
        <v>0</v>
      </c>
      <c r="I1087" s="82">
        <f ca="1">SUMIF(Measure_BB_Table[],Combined_header,Completed_MeasureBB)</f>
        <v>0</v>
      </c>
      <c r="J1087" s="149" t="e">
        <f t="shared" ca="1" si="34"/>
        <v>#DIV/0!</v>
      </c>
    </row>
    <row r="1088" spans="1:10" x14ac:dyDescent="0.25">
      <c r="A1088" s="77" t="str">
        <f t="shared" si="33"/>
        <v>Palm Canyon-21st Century-Move Management</v>
      </c>
      <c r="B1088" s="78">
        <v>0</v>
      </c>
      <c r="C1088" s="85" t="s">
        <v>537</v>
      </c>
      <c r="D1088" s="80" t="s">
        <v>4</v>
      </c>
      <c r="E1088" s="77" t="s">
        <v>1574</v>
      </c>
      <c r="F1088" s="81" t="s">
        <v>2500</v>
      </c>
      <c r="G1088" s="81">
        <v>0</v>
      </c>
      <c r="H1088" s="82">
        <f ca="1">SUMIF(Measure_BB_Table[],Combined_header,Total_Exp._MeasureBB)</f>
        <v>0</v>
      </c>
      <c r="I1088" s="82">
        <f ca="1">SUMIF(Measure_BB_Table[],Combined_header,Completed_MeasureBB)</f>
        <v>0</v>
      </c>
      <c r="J1088" s="149" t="e">
        <f t="shared" ca="1" si="34"/>
        <v>#DIV/0!</v>
      </c>
    </row>
    <row r="1089" spans="1:10" x14ac:dyDescent="0.25">
      <c r="A1089" s="77" t="str">
        <f t="shared" si="33"/>
        <v>Palm Canyon-21st Century-Reprographics</v>
      </c>
      <c r="B1089" s="78">
        <v>0</v>
      </c>
      <c r="C1089" s="85" t="s">
        <v>537</v>
      </c>
      <c r="D1089" s="80" t="s">
        <v>4</v>
      </c>
      <c r="E1089" s="77" t="s">
        <v>1568</v>
      </c>
      <c r="F1089" s="81" t="s">
        <v>2500</v>
      </c>
      <c r="G1089" s="81">
        <v>0</v>
      </c>
      <c r="H1089" s="82">
        <f ca="1">SUMIF(Measure_BB_Table[],Combined_header,Total_Exp._MeasureBB)</f>
        <v>0</v>
      </c>
      <c r="I1089" s="82">
        <f ca="1">SUMIF(Measure_BB_Table[],Combined_header,Completed_MeasureBB)</f>
        <v>0</v>
      </c>
      <c r="J1089" s="149" t="e">
        <f t="shared" ca="1" si="34"/>
        <v>#DIV/0!</v>
      </c>
    </row>
    <row r="1090" spans="1:10" x14ac:dyDescent="0.25">
      <c r="A1090" s="77" t="str">
        <f t="shared" si="33"/>
        <v>Palm Canyon-21st Century-Technology</v>
      </c>
      <c r="B1090" s="78">
        <v>0</v>
      </c>
      <c r="C1090" s="85" t="s">
        <v>537</v>
      </c>
      <c r="D1090" s="80" t="s">
        <v>4</v>
      </c>
      <c r="E1090" s="77" t="s">
        <v>1562</v>
      </c>
      <c r="F1090" s="81">
        <v>10368.74</v>
      </c>
      <c r="G1090" s="81" t="s">
        <v>2495</v>
      </c>
      <c r="H1090" s="82">
        <f ca="1">SUMIF(Measure_BB_Table[],Combined_header,Total_Exp._MeasureBB)</f>
        <v>10368.74</v>
      </c>
      <c r="I1090" s="82">
        <f ca="1">SUMIF(Measure_BB_Table[],Combined_header,Completed_MeasureBB)</f>
        <v>10368.74</v>
      </c>
      <c r="J1090" s="149">
        <f t="shared" ca="1" si="34"/>
        <v>1</v>
      </c>
    </row>
    <row r="1091" spans="1:10" x14ac:dyDescent="0.25">
      <c r="A1091" s="77" t="str">
        <f t="shared" ref="A1091:A1154" si="35">CONCATENATE(C1091,"-",D1091,"-",E1091)</f>
        <v>Palm Canyon-Ceiling replacement-CM/PM Management</v>
      </c>
      <c r="B1091" s="78">
        <v>0</v>
      </c>
      <c r="C1091" s="85" t="s">
        <v>537</v>
      </c>
      <c r="D1091" s="79" t="s">
        <v>441</v>
      </c>
      <c r="E1091" s="77" t="s">
        <v>1565</v>
      </c>
      <c r="F1091" s="81" t="s">
        <v>2500</v>
      </c>
      <c r="G1091" s="81">
        <v>0</v>
      </c>
      <c r="H1091" s="82">
        <f ca="1">SUMIF(Measure_BB_Table[],Combined_header,Total_Exp._MeasureBB)</f>
        <v>0</v>
      </c>
      <c r="I1091" s="82">
        <f ca="1">SUMIF(Measure_BB_Table[],Combined_header,Completed_MeasureBB)</f>
        <v>0</v>
      </c>
      <c r="J1091" s="149" t="e">
        <f t="shared" ref="J1091:J1154" ca="1" si="36">Completed_Comparison/Total_Exp._Comparison</f>
        <v>#DIV/0!</v>
      </c>
    </row>
    <row r="1092" spans="1:10" x14ac:dyDescent="0.25">
      <c r="A1092" s="77" t="str">
        <f t="shared" si="35"/>
        <v>Palm Canyon-Ceiling replacement-Contractor</v>
      </c>
      <c r="B1092" s="78">
        <v>0</v>
      </c>
      <c r="C1092" s="85" t="s">
        <v>537</v>
      </c>
      <c r="D1092" s="79" t="s">
        <v>441</v>
      </c>
      <c r="E1092" s="77" t="s">
        <v>318</v>
      </c>
      <c r="F1092" s="81" t="s">
        <v>2500</v>
      </c>
      <c r="G1092" s="81">
        <v>0</v>
      </c>
      <c r="H1092" s="82">
        <f ca="1">SUMIF(Measure_BB_Table[],Combined_header,Total_Exp._MeasureBB)</f>
        <v>0</v>
      </c>
      <c r="I1092" s="82">
        <f ca="1">SUMIF(Measure_BB_Table[],Combined_header,Completed_MeasureBB)</f>
        <v>0</v>
      </c>
      <c r="J1092" s="149" t="e">
        <f t="shared" ca="1" si="36"/>
        <v>#DIV/0!</v>
      </c>
    </row>
    <row r="1093" spans="1:10" x14ac:dyDescent="0.25">
      <c r="A1093" s="77" t="str">
        <f t="shared" si="35"/>
        <v>Palm Canyon-Drinking fountain replacement-Advertisement</v>
      </c>
      <c r="B1093" s="78">
        <v>0</v>
      </c>
      <c r="C1093" s="85" t="s">
        <v>537</v>
      </c>
      <c r="D1093" s="80" t="s">
        <v>1043</v>
      </c>
      <c r="E1093" s="77" t="s">
        <v>1569</v>
      </c>
      <c r="F1093" s="86" t="s">
        <v>2500</v>
      </c>
      <c r="G1093" s="81">
        <v>0</v>
      </c>
      <c r="H1093" s="82">
        <f ca="1">SUMIF(Measure_BB_Table[],Combined_header,Total_Exp._MeasureBB)</f>
        <v>0</v>
      </c>
      <c r="I1093" s="82">
        <f ca="1">SUMIF(Measure_BB_Table[],Combined_header,Completed_MeasureBB)</f>
        <v>0</v>
      </c>
      <c r="J1093" s="149" t="e">
        <f t="shared" ca="1" si="36"/>
        <v>#DIV/0!</v>
      </c>
    </row>
    <row r="1094" spans="1:10" x14ac:dyDescent="0.25">
      <c r="A1094" s="77" t="str">
        <f t="shared" si="35"/>
        <v>Palm Canyon-Drinking fountain replacement-Contractor</v>
      </c>
      <c r="B1094" s="78">
        <v>0</v>
      </c>
      <c r="C1094" s="85" t="s">
        <v>537</v>
      </c>
      <c r="D1094" s="80" t="s">
        <v>1043</v>
      </c>
      <c r="E1094" s="77" t="s">
        <v>318</v>
      </c>
      <c r="F1094" s="86" t="s">
        <v>2500</v>
      </c>
      <c r="G1094" s="81">
        <v>0</v>
      </c>
      <c r="H1094" s="82">
        <f ca="1">SUMIF(Measure_BB_Table[],Combined_header,Total_Exp._MeasureBB)</f>
        <v>0</v>
      </c>
      <c r="I1094" s="82">
        <f ca="1">SUMIF(Measure_BB_Table[],Combined_header,Completed_MeasureBB)</f>
        <v>0</v>
      </c>
      <c r="J1094" s="149" t="e">
        <f t="shared" ca="1" si="36"/>
        <v>#DIV/0!</v>
      </c>
    </row>
    <row r="1095" spans="1:10" x14ac:dyDescent="0.25">
      <c r="A1095" s="77" t="str">
        <f t="shared" si="35"/>
        <v>Palm Canyon-Drinking fountain replacement-Design</v>
      </c>
      <c r="B1095" s="78">
        <v>0</v>
      </c>
      <c r="C1095" s="85" t="s">
        <v>537</v>
      </c>
      <c r="D1095" s="80" t="s">
        <v>1043</v>
      </c>
      <c r="E1095" s="77" t="s">
        <v>1571</v>
      </c>
      <c r="F1095" s="86" t="s">
        <v>2500</v>
      </c>
      <c r="G1095" s="81">
        <v>0</v>
      </c>
      <c r="H1095" s="82">
        <f ca="1">SUMIF(Measure_BB_Table[],Combined_header,Total_Exp._MeasureBB)</f>
        <v>0</v>
      </c>
      <c r="I1095" s="82">
        <f ca="1">SUMIF(Measure_BB_Table[],Combined_header,Completed_MeasureBB)</f>
        <v>0</v>
      </c>
      <c r="J1095" s="149" t="e">
        <f t="shared" ca="1" si="36"/>
        <v>#DIV/0!</v>
      </c>
    </row>
    <row r="1096" spans="1:10" x14ac:dyDescent="0.25">
      <c r="A1096" s="77" t="str">
        <f t="shared" si="35"/>
        <v>Palm Canyon-Drinking fountain replacement-DSA Fees</v>
      </c>
      <c r="B1096" s="78">
        <v>0</v>
      </c>
      <c r="C1096" s="85" t="s">
        <v>537</v>
      </c>
      <c r="D1096" s="80" t="s">
        <v>1043</v>
      </c>
      <c r="E1096" s="77" t="s">
        <v>1655</v>
      </c>
      <c r="F1096" s="86" t="s">
        <v>2500</v>
      </c>
      <c r="G1096" s="81">
        <v>0</v>
      </c>
      <c r="H1096" s="82">
        <f ca="1">SUMIF(Measure_BB_Table[],Combined_header,Total_Exp._MeasureBB)</f>
        <v>0</v>
      </c>
      <c r="I1096" s="82">
        <f ca="1">SUMIF(Measure_BB_Table[],Combined_header,Completed_MeasureBB)</f>
        <v>0</v>
      </c>
      <c r="J1096" s="149" t="e">
        <f t="shared" ca="1" si="36"/>
        <v>#DIV/0!</v>
      </c>
    </row>
    <row r="1097" spans="1:10" x14ac:dyDescent="0.25">
      <c r="A1097" s="77" t="str">
        <f t="shared" si="35"/>
        <v>Palm Canyon-Drinking fountain replacement-DSA Inspection</v>
      </c>
      <c r="B1097" s="78">
        <v>0</v>
      </c>
      <c r="C1097" s="85" t="s">
        <v>537</v>
      </c>
      <c r="D1097" s="80" t="s">
        <v>1043</v>
      </c>
      <c r="E1097" s="77" t="s">
        <v>1564</v>
      </c>
      <c r="F1097" s="86" t="s">
        <v>2500</v>
      </c>
      <c r="G1097" s="81">
        <v>0</v>
      </c>
      <c r="H1097" s="82">
        <f ca="1">SUMIF(Measure_BB_Table[],Combined_header,Total_Exp._MeasureBB)</f>
        <v>0</v>
      </c>
      <c r="I1097" s="82">
        <f ca="1">SUMIF(Measure_BB_Table[],Combined_header,Completed_MeasureBB)</f>
        <v>0</v>
      </c>
      <c r="J1097" s="149" t="e">
        <f t="shared" ca="1" si="36"/>
        <v>#DIV/0!</v>
      </c>
    </row>
    <row r="1098" spans="1:10" x14ac:dyDescent="0.25">
      <c r="A1098" s="77" t="str">
        <f t="shared" si="35"/>
        <v>Palm Canyon-Drinking fountain replacement-DSA Special Inspection</v>
      </c>
      <c r="B1098" s="78">
        <v>0</v>
      </c>
      <c r="C1098" s="85" t="s">
        <v>537</v>
      </c>
      <c r="D1098" s="80" t="s">
        <v>1043</v>
      </c>
      <c r="E1098" s="83" t="s">
        <v>1572</v>
      </c>
      <c r="F1098" s="86" t="s">
        <v>2500</v>
      </c>
      <c r="G1098" s="81">
        <v>0</v>
      </c>
      <c r="H1098" s="82">
        <f ca="1">SUMIF(Measure_BB_Table[],Combined_header,Total_Exp._MeasureBB)</f>
        <v>0</v>
      </c>
      <c r="I1098" s="82">
        <f ca="1">SUMIF(Measure_BB_Table[],Combined_header,Completed_MeasureBB)</f>
        <v>0</v>
      </c>
      <c r="J1098" s="149" t="e">
        <f t="shared" ca="1" si="36"/>
        <v>#DIV/0!</v>
      </c>
    </row>
    <row r="1099" spans="1:10" x14ac:dyDescent="0.25">
      <c r="A1099" s="77" t="str">
        <f t="shared" si="35"/>
        <v>Palm Canyon-Drinking fountain replacement-Environ Consultant</v>
      </c>
      <c r="B1099" s="78">
        <v>0</v>
      </c>
      <c r="C1099" s="85" t="s">
        <v>537</v>
      </c>
      <c r="D1099" s="80" t="s">
        <v>1043</v>
      </c>
      <c r="E1099" s="77" t="s">
        <v>1566</v>
      </c>
      <c r="F1099" s="81" t="s">
        <v>2500</v>
      </c>
      <c r="G1099" s="81">
        <v>0</v>
      </c>
      <c r="H1099" s="82">
        <f ca="1">SUMIF(Measure_BB_Table[],Combined_header,Total_Exp._MeasureBB)</f>
        <v>0</v>
      </c>
      <c r="I1099" s="82">
        <f ca="1">SUMIF(Measure_BB_Table[],Combined_header,Completed_MeasureBB)</f>
        <v>0</v>
      </c>
      <c r="J1099" s="149" t="e">
        <f t="shared" ca="1" si="36"/>
        <v>#DIV/0!</v>
      </c>
    </row>
    <row r="1100" spans="1:10" x14ac:dyDescent="0.25">
      <c r="A1100" s="77" t="str">
        <f t="shared" si="35"/>
        <v>Palm Canyon-Drinking fountain replacement-Reprographics</v>
      </c>
      <c r="B1100" s="78">
        <v>0</v>
      </c>
      <c r="C1100" s="85" t="s">
        <v>537</v>
      </c>
      <c r="D1100" s="80" t="s">
        <v>1043</v>
      </c>
      <c r="E1100" s="77" t="s">
        <v>1568</v>
      </c>
      <c r="F1100" s="81" t="s">
        <v>2500</v>
      </c>
      <c r="G1100" s="81">
        <v>0</v>
      </c>
      <c r="H1100" s="82">
        <f ca="1">SUMIF(Measure_BB_Table[],Combined_header,Total_Exp._MeasureBB)</f>
        <v>0</v>
      </c>
      <c r="I1100" s="82">
        <f ca="1">SUMIF(Measure_BB_Table[],Combined_header,Completed_MeasureBB)</f>
        <v>0</v>
      </c>
      <c r="J1100" s="149" t="e">
        <f t="shared" ca="1" si="36"/>
        <v>#DIV/0!</v>
      </c>
    </row>
    <row r="1101" spans="1:10" x14ac:dyDescent="0.25">
      <c r="A1101" s="77" t="str">
        <f t="shared" si="35"/>
        <v>Palm Canyon-Fire Alarm-Advertisement</v>
      </c>
      <c r="B1101" s="78">
        <v>0</v>
      </c>
      <c r="C1101" s="85" t="s">
        <v>537</v>
      </c>
      <c r="D1101" s="80" t="s">
        <v>316</v>
      </c>
      <c r="E1101" s="77" t="s">
        <v>1569</v>
      </c>
      <c r="F1101" s="81" t="s">
        <v>2500</v>
      </c>
      <c r="G1101" s="81">
        <v>0</v>
      </c>
      <c r="H1101" s="82">
        <f ca="1">SUMIF(Measure_BB_Table[],Combined_header,Total_Exp._MeasureBB)</f>
        <v>0</v>
      </c>
      <c r="I1101" s="82">
        <f ca="1">SUMIF(Measure_BB_Table[],Combined_header,Completed_MeasureBB)</f>
        <v>0</v>
      </c>
      <c r="J1101" s="149" t="e">
        <f t="shared" ca="1" si="36"/>
        <v>#DIV/0!</v>
      </c>
    </row>
    <row r="1102" spans="1:10" x14ac:dyDescent="0.25">
      <c r="A1102" s="77" t="str">
        <f t="shared" si="35"/>
        <v>Palm Canyon-Fire Alarm-Contractor</v>
      </c>
      <c r="B1102" s="78">
        <v>0</v>
      </c>
      <c r="C1102" s="85" t="s">
        <v>537</v>
      </c>
      <c r="D1102" s="80" t="s">
        <v>316</v>
      </c>
      <c r="E1102" s="77" t="s">
        <v>318</v>
      </c>
      <c r="F1102" s="81" t="s">
        <v>2500</v>
      </c>
      <c r="G1102" s="81">
        <v>0</v>
      </c>
      <c r="H1102" s="82">
        <f ca="1">SUMIF(Measure_BB_Table[],Combined_header,Total_Exp._MeasureBB)</f>
        <v>0</v>
      </c>
      <c r="I1102" s="82">
        <f ca="1">SUMIF(Measure_BB_Table[],Combined_header,Completed_MeasureBB)</f>
        <v>0</v>
      </c>
      <c r="J1102" s="149" t="e">
        <f t="shared" ca="1" si="36"/>
        <v>#DIV/0!</v>
      </c>
    </row>
    <row r="1103" spans="1:10" x14ac:dyDescent="0.25">
      <c r="A1103" s="77" t="str">
        <f t="shared" si="35"/>
        <v>Palm Canyon-Fire Alarm-Design</v>
      </c>
      <c r="B1103" s="78">
        <v>0</v>
      </c>
      <c r="C1103" s="85" t="s">
        <v>537</v>
      </c>
      <c r="D1103" s="80" t="s">
        <v>316</v>
      </c>
      <c r="E1103" s="77" t="s">
        <v>1571</v>
      </c>
      <c r="F1103" s="81" t="s">
        <v>2500</v>
      </c>
      <c r="G1103" s="81">
        <v>0</v>
      </c>
      <c r="H1103" s="82">
        <f ca="1">SUMIF(Measure_BB_Table[],Combined_header,Total_Exp._MeasureBB)</f>
        <v>0</v>
      </c>
      <c r="I1103" s="82">
        <f ca="1">SUMIF(Measure_BB_Table[],Combined_header,Completed_MeasureBB)</f>
        <v>0</v>
      </c>
      <c r="J1103" s="149" t="e">
        <f t="shared" ca="1" si="36"/>
        <v>#DIV/0!</v>
      </c>
    </row>
    <row r="1104" spans="1:10" x14ac:dyDescent="0.25">
      <c r="A1104" s="77" t="str">
        <f t="shared" si="35"/>
        <v>Palm Canyon-Fire Alarm-DSA Fees</v>
      </c>
      <c r="B1104" s="78">
        <v>0</v>
      </c>
      <c r="C1104" s="85" t="s">
        <v>537</v>
      </c>
      <c r="D1104" s="80" t="s">
        <v>316</v>
      </c>
      <c r="E1104" s="77" t="s">
        <v>1655</v>
      </c>
      <c r="F1104" s="81" t="s">
        <v>2500</v>
      </c>
      <c r="G1104" s="81">
        <v>0</v>
      </c>
      <c r="H1104" s="82">
        <f ca="1">SUMIF(Measure_BB_Table[],Combined_header,Total_Exp._MeasureBB)</f>
        <v>0</v>
      </c>
      <c r="I1104" s="82">
        <f ca="1">SUMIF(Measure_BB_Table[],Combined_header,Completed_MeasureBB)</f>
        <v>0</v>
      </c>
      <c r="J1104" s="149" t="e">
        <f t="shared" ca="1" si="36"/>
        <v>#DIV/0!</v>
      </c>
    </row>
    <row r="1105" spans="1:10" x14ac:dyDescent="0.25">
      <c r="A1105" s="77" t="str">
        <f t="shared" si="35"/>
        <v>Palm Canyon-Fire Alarm-DSA Inspection</v>
      </c>
      <c r="B1105" s="78">
        <v>0</v>
      </c>
      <c r="C1105" s="85" t="s">
        <v>537</v>
      </c>
      <c r="D1105" s="80" t="s">
        <v>316</v>
      </c>
      <c r="E1105" s="77" t="s">
        <v>1564</v>
      </c>
      <c r="F1105" s="81" t="s">
        <v>2500</v>
      </c>
      <c r="G1105" s="81">
        <v>0</v>
      </c>
      <c r="H1105" s="82">
        <f ca="1">SUMIF(Measure_BB_Table[],Combined_header,Total_Exp._MeasureBB)</f>
        <v>0</v>
      </c>
      <c r="I1105" s="82">
        <f ca="1">SUMIF(Measure_BB_Table[],Combined_header,Completed_MeasureBB)</f>
        <v>0</v>
      </c>
      <c r="J1105" s="149" t="e">
        <f t="shared" ca="1" si="36"/>
        <v>#DIV/0!</v>
      </c>
    </row>
    <row r="1106" spans="1:10" x14ac:dyDescent="0.25">
      <c r="A1106" s="77" t="str">
        <f t="shared" si="35"/>
        <v>Palm Canyon-Fire Alarm-Environ Consultant</v>
      </c>
      <c r="B1106" s="78">
        <v>0</v>
      </c>
      <c r="C1106" s="85" t="s">
        <v>537</v>
      </c>
      <c r="D1106" s="80" t="s">
        <v>316</v>
      </c>
      <c r="E1106" s="84" t="s">
        <v>1566</v>
      </c>
      <c r="F1106" s="81" t="s">
        <v>2500</v>
      </c>
      <c r="G1106" s="81">
        <v>0</v>
      </c>
      <c r="H1106" s="82">
        <f ca="1">SUMIF(Measure_BB_Table[],Combined_header,Total_Exp._MeasureBB)</f>
        <v>0</v>
      </c>
      <c r="I1106" s="82">
        <f ca="1">SUMIF(Measure_BB_Table[],Combined_header,Completed_MeasureBB)</f>
        <v>0</v>
      </c>
      <c r="J1106" s="149" t="e">
        <f t="shared" ca="1" si="36"/>
        <v>#DIV/0!</v>
      </c>
    </row>
    <row r="1107" spans="1:10" x14ac:dyDescent="0.25">
      <c r="A1107" s="77" t="str">
        <f t="shared" si="35"/>
        <v>Palm Canyon-Fire Alarm-Reprographics</v>
      </c>
      <c r="B1107" s="78">
        <v>0</v>
      </c>
      <c r="C1107" s="85" t="s">
        <v>537</v>
      </c>
      <c r="D1107" s="80" t="s">
        <v>316</v>
      </c>
      <c r="E1107" s="77" t="s">
        <v>1568</v>
      </c>
      <c r="F1107" s="81" t="s">
        <v>2500</v>
      </c>
      <c r="G1107" s="81">
        <v>0</v>
      </c>
      <c r="H1107" s="82">
        <f ca="1">SUMIF(Measure_BB_Table[],Combined_header,Total_Exp._MeasureBB)</f>
        <v>0</v>
      </c>
      <c r="I1107" s="82">
        <f ca="1">SUMIF(Measure_BB_Table[],Combined_header,Completed_MeasureBB)</f>
        <v>0</v>
      </c>
      <c r="J1107" s="149" t="e">
        <f t="shared" ca="1" si="36"/>
        <v>#DIV/0!</v>
      </c>
    </row>
    <row r="1108" spans="1:10" x14ac:dyDescent="0.25">
      <c r="A1108" s="77" t="str">
        <f t="shared" si="35"/>
        <v>Palm Canyon-Interim Housing-Advertisement</v>
      </c>
      <c r="B1108" s="78">
        <v>0</v>
      </c>
      <c r="C1108" s="85" t="s">
        <v>537</v>
      </c>
      <c r="D1108" s="85" t="s">
        <v>238</v>
      </c>
      <c r="E1108" s="77" t="s">
        <v>1569</v>
      </c>
      <c r="F1108" s="81" t="s">
        <v>2500</v>
      </c>
      <c r="G1108" s="81">
        <v>0</v>
      </c>
      <c r="H1108" s="82">
        <f ca="1">SUMIF(Measure_BB_Table[],Combined_header,Total_Exp._MeasureBB)</f>
        <v>0</v>
      </c>
      <c r="I1108" s="82">
        <f ca="1">SUMIF(Measure_BB_Table[],Combined_header,Completed_MeasureBB)</f>
        <v>0</v>
      </c>
      <c r="J1108" s="149" t="e">
        <f t="shared" ca="1" si="36"/>
        <v>#DIV/0!</v>
      </c>
    </row>
    <row r="1109" spans="1:10" x14ac:dyDescent="0.25">
      <c r="A1109" s="77" t="str">
        <f t="shared" si="35"/>
        <v>Palm Canyon-Interim Housing-Alarm</v>
      </c>
      <c r="B1109" s="78">
        <v>0</v>
      </c>
      <c r="C1109" s="85" t="s">
        <v>537</v>
      </c>
      <c r="D1109" s="85" t="s">
        <v>238</v>
      </c>
      <c r="E1109" s="83" t="s">
        <v>1575</v>
      </c>
      <c r="F1109" s="81" t="s">
        <v>2500</v>
      </c>
      <c r="G1109" s="81">
        <v>0</v>
      </c>
      <c r="H1109" s="82">
        <f ca="1">SUMIF(Measure_BB_Table[],Combined_header,Total_Exp._MeasureBB)</f>
        <v>0</v>
      </c>
      <c r="I1109" s="82">
        <f ca="1">SUMIF(Measure_BB_Table[],Combined_header,Completed_MeasureBB)</f>
        <v>0</v>
      </c>
      <c r="J1109" s="149" t="e">
        <f t="shared" ca="1" si="36"/>
        <v>#DIV/0!</v>
      </c>
    </row>
    <row r="1110" spans="1:10" x14ac:dyDescent="0.25">
      <c r="A1110" s="77" t="str">
        <f t="shared" si="35"/>
        <v>Palm Canyon-Interim Housing-CM/PM Management</v>
      </c>
      <c r="B1110" s="78">
        <v>0</v>
      </c>
      <c r="C1110" s="85" t="s">
        <v>537</v>
      </c>
      <c r="D1110" s="85" t="s">
        <v>238</v>
      </c>
      <c r="E1110" s="77" t="s">
        <v>1565</v>
      </c>
      <c r="F1110" s="81" t="s">
        <v>2500</v>
      </c>
      <c r="G1110" s="81">
        <v>0</v>
      </c>
      <c r="H1110" s="82">
        <f ca="1">SUMIF(Measure_BB_Table[],Combined_header,Total_Exp._MeasureBB)</f>
        <v>0</v>
      </c>
      <c r="I1110" s="82">
        <f ca="1">SUMIF(Measure_BB_Table[],Combined_header,Completed_MeasureBB)</f>
        <v>0</v>
      </c>
      <c r="J1110" s="149" t="e">
        <f t="shared" ca="1" si="36"/>
        <v>#DIV/0!</v>
      </c>
    </row>
    <row r="1111" spans="1:10" x14ac:dyDescent="0.25">
      <c r="A1111" s="77" t="str">
        <f t="shared" si="35"/>
        <v>Palm Canyon-Interim Housing-Construction Contingency</v>
      </c>
      <c r="B1111" s="78">
        <v>0</v>
      </c>
      <c r="C1111" s="85" t="s">
        <v>537</v>
      </c>
      <c r="D1111" s="85" t="s">
        <v>238</v>
      </c>
      <c r="E1111" s="83" t="s">
        <v>1796</v>
      </c>
      <c r="F1111" s="81" t="s">
        <v>2500</v>
      </c>
      <c r="G1111" s="81">
        <v>0</v>
      </c>
      <c r="H1111" s="82">
        <f ca="1">SUMIF(Measure_BB_Table[],Combined_header,Total_Exp._MeasureBB)</f>
        <v>0</v>
      </c>
      <c r="I1111" s="82">
        <f ca="1">SUMIF(Measure_BB_Table[],Combined_header,Completed_MeasureBB)</f>
        <v>0</v>
      </c>
      <c r="J1111" s="149" t="e">
        <f t="shared" ca="1" si="36"/>
        <v>#DIV/0!</v>
      </c>
    </row>
    <row r="1112" spans="1:10" x14ac:dyDescent="0.25">
      <c r="A1112" s="77" t="str">
        <f t="shared" si="35"/>
        <v>Palm Canyon-Interim Housing-Contractor</v>
      </c>
      <c r="B1112" s="78">
        <v>0</v>
      </c>
      <c r="C1112" s="85" t="s">
        <v>537</v>
      </c>
      <c r="D1112" s="85" t="s">
        <v>238</v>
      </c>
      <c r="E1112" s="83" t="s">
        <v>318</v>
      </c>
      <c r="F1112" s="81" t="s">
        <v>2500</v>
      </c>
      <c r="G1112" s="81">
        <v>0</v>
      </c>
      <c r="H1112" s="82">
        <f ca="1">SUMIF(Measure_BB_Table[],Combined_header,Total_Exp._MeasureBB)</f>
        <v>0</v>
      </c>
      <c r="I1112" s="82">
        <f ca="1">SUMIF(Measure_BB_Table[],Combined_header,Completed_MeasureBB)</f>
        <v>0</v>
      </c>
      <c r="J1112" s="149" t="e">
        <f t="shared" ca="1" si="36"/>
        <v>#DIV/0!</v>
      </c>
    </row>
    <row r="1113" spans="1:10" x14ac:dyDescent="0.25">
      <c r="A1113" s="77" t="str">
        <f t="shared" si="35"/>
        <v>Palm Canyon-Interim Housing-Design</v>
      </c>
      <c r="B1113" s="78">
        <v>0</v>
      </c>
      <c r="C1113" s="85" t="s">
        <v>537</v>
      </c>
      <c r="D1113" s="85" t="s">
        <v>238</v>
      </c>
      <c r="E1113" s="79" t="s">
        <v>1571</v>
      </c>
      <c r="F1113" s="81" t="s">
        <v>2500</v>
      </c>
      <c r="G1113" s="81">
        <v>0</v>
      </c>
      <c r="H1113" s="82">
        <f ca="1">SUMIF(Measure_BB_Table[],Combined_header,Total_Exp._MeasureBB)</f>
        <v>0</v>
      </c>
      <c r="I1113" s="82">
        <f ca="1">SUMIF(Measure_BB_Table[],Combined_header,Completed_MeasureBB)</f>
        <v>0</v>
      </c>
      <c r="J1113" s="149" t="e">
        <f t="shared" ca="1" si="36"/>
        <v>#DIV/0!</v>
      </c>
    </row>
    <row r="1114" spans="1:10" x14ac:dyDescent="0.25">
      <c r="A1114" s="77" t="str">
        <f t="shared" si="35"/>
        <v>Palm Canyon-Interim Housing-DSA Fees</v>
      </c>
      <c r="B1114" s="78">
        <v>0</v>
      </c>
      <c r="C1114" s="85" t="s">
        <v>537</v>
      </c>
      <c r="D1114" s="85" t="s">
        <v>238</v>
      </c>
      <c r="E1114" s="83" t="s">
        <v>1655</v>
      </c>
      <c r="F1114" s="86" t="s">
        <v>2500</v>
      </c>
      <c r="G1114" s="81">
        <v>0</v>
      </c>
      <c r="H1114" s="82">
        <f ca="1">SUMIF(Measure_BB_Table[],Combined_header,Total_Exp._MeasureBB)</f>
        <v>0</v>
      </c>
      <c r="I1114" s="82">
        <f ca="1">SUMIF(Measure_BB_Table[],Combined_header,Completed_MeasureBB)</f>
        <v>0</v>
      </c>
      <c r="J1114" s="149" t="e">
        <f t="shared" ca="1" si="36"/>
        <v>#DIV/0!</v>
      </c>
    </row>
    <row r="1115" spans="1:10" x14ac:dyDescent="0.25">
      <c r="A1115" s="77" t="str">
        <f t="shared" si="35"/>
        <v>Palm Canyon-Interim Housing-DSA Inspection</v>
      </c>
      <c r="B1115" s="78">
        <v>0</v>
      </c>
      <c r="C1115" s="85" t="s">
        <v>537</v>
      </c>
      <c r="D1115" s="85" t="s">
        <v>238</v>
      </c>
      <c r="E1115" s="83" t="s">
        <v>1564</v>
      </c>
      <c r="F1115" s="86" t="s">
        <v>2500</v>
      </c>
      <c r="G1115" s="81">
        <v>0</v>
      </c>
      <c r="H1115" s="82">
        <f ca="1">SUMIF(Measure_BB_Table[],Combined_header,Total_Exp._MeasureBB)</f>
        <v>0</v>
      </c>
      <c r="I1115" s="82">
        <f ca="1">SUMIF(Measure_BB_Table[],Combined_header,Completed_MeasureBB)</f>
        <v>0</v>
      </c>
      <c r="J1115" s="149" t="e">
        <f t="shared" ca="1" si="36"/>
        <v>#DIV/0!</v>
      </c>
    </row>
    <row r="1116" spans="1:10" x14ac:dyDescent="0.25">
      <c r="A1116" s="77" t="str">
        <f t="shared" si="35"/>
        <v>Palm Canyon-Interim Housing-DSA Special Inspection</v>
      </c>
      <c r="B1116" s="78">
        <v>0</v>
      </c>
      <c r="C1116" s="85" t="s">
        <v>537</v>
      </c>
      <c r="D1116" s="85" t="s">
        <v>238</v>
      </c>
      <c r="E1116" s="85" t="s">
        <v>1572</v>
      </c>
      <c r="F1116" s="86" t="s">
        <v>2500</v>
      </c>
      <c r="G1116" s="81">
        <v>0</v>
      </c>
      <c r="H1116" s="82">
        <f ca="1">SUMIF(Measure_BB_Table[],Combined_header,Total_Exp._MeasureBB)</f>
        <v>0</v>
      </c>
      <c r="I1116" s="82">
        <f ca="1">SUMIF(Measure_BB_Table[],Combined_header,Completed_MeasureBB)</f>
        <v>0</v>
      </c>
      <c r="J1116" s="149" t="e">
        <f t="shared" ca="1" si="36"/>
        <v>#DIV/0!</v>
      </c>
    </row>
    <row r="1117" spans="1:10" x14ac:dyDescent="0.25">
      <c r="A1117" s="77" t="str">
        <f t="shared" si="35"/>
        <v>Palm Canyon-Interim Housing-Environ Consultant</v>
      </c>
      <c r="B1117" s="78">
        <v>0</v>
      </c>
      <c r="C1117" s="85" t="s">
        <v>537</v>
      </c>
      <c r="D1117" s="85" t="s">
        <v>238</v>
      </c>
      <c r="E1117" s="77" t="s">
        <v>1566</v>
      </c>
      <c r="F1117" s="86" t="s">
        <v>2500</v>
      </c>
      <c r="G1117" s="81">
        <v>0</v>
      </c>
      <c r="H1117" s="82">
        <f ca="1">SUMIF(Measure_BB_Table[],Combined_header,Total_Exp._MeasureBB)</f>
        <v>0</v>
      </c>
      <c r="I1117" s="82">
        <f ca="1">SUMIF(Measure_BB_Table[],Combined_header,Completed_MeasureBB)</f>
        <v>0</v>
      </c>
      <c r="J1117" s="149" t="e">
        <f t="shared" ca="1" si="36"/>
        <v>#DIV/0!</v>
      </c>
    </row>
    <row r="1118" spans="1:10" x14ac:dyDescent="0.25">
      <c r="A1118" s="77" t="str">
        <f t="shared" si="35"/>
        <v>Palm Canyon-Interim Housing-FF &amp; E</v>
      </c>
      <c r="B1118" s="78">
        <v>0</v>
      </c>
      <c r="C1118" s="85" t="s">
        <v>537</v>
      </c>
      <c r="D1118" s="85" t="s">
        <v>238</v>
      </c>
      <c r="E1118" s="77" t="s">
        <v>1656</v>
      </c>
      <c r="F1118" s="86" t="s">
        <v>2500</v>
      </c>
      <c r="G1118" s="81">
        <v>0</v>
      </c>
      <c r="H1118" s="82">
        <f ca="1">SUMIF(Measure_BB_Table[],Combined_header,Total_Exp._MeasureBB)</f>
        <v>0</v>
      </c>
      <c r="I1118" s="82">
        <f ca="1">SUMIF(Measure_BB_Table[],Combined_header,Completed_MeasureBB)</f>
        <v>0</v>
      </c>
      <c r="J1118" s="149" t="e">
        <f t="shared" ca="1" si="36"/>
        <v>#DIV/0!</v>
      </c>
    </row>
    <row r="1119" spans="1:10" x14ac:dyDescent="0.25">
      <c r="A1119" s="77" t="str">
        <f t="shared" si="35"/>
        <v>Palm Canyon-Interim Housing-Legal Services</v>
      </c>
      <c r="B1119" s="78">
        <v>0</v>
      </c>
      <c r="C1119" s="85" t="s">
        <v>537</v>
      </c>
      <c r="D1119" s="85" t="s">
        <v>238</v>
      </c>
      <c r="E1119" s="77" t="s">
        <v>1797</v>
      </c>
      <c r="F1119" s="86" t="s">
        <v>2500</v>
      </c>
      <c r="G1119" s="81">
        <v>0</v>
      </c>
      <c r="H1119" s="82">
        <f ca="1">SUMIF(Measure_BB_Table[],Combined_header,Total_Exp._MeasureBB)</f>
        <v>0</v>
      </c>
      <c r="I1119" s="82">
        <f ca="1">SUMIF(Measure_BB_Table[],Combined_header,Completed_MeasureBB)</f>
        <v>0</v>
      </c>
      <c r="J1119" s="149" t="e">
        <f t="shared" ca="1" si="36"/>
        <v>#DIV/0!</v>
      </c>
    </row>
    <row r="1120" spans="1:10" x14ac:dyDescent="0.25">
      <c r="A1120" s="77" t="str">
        <f t="shared" si="35"/>
        <v>Palm Canyon-Interim Housing-Modular Buildings</v>
      </c>
      <c r="B1120" s="78">
        <v>0</v>
      </c>
      <c r="C1120" s="85" t="s">
        <v>537</v>
      </c>
      <c r="D1120" s="85" t="s">
        <v>238</v>
      </c>
      <c r="E1120" s="85" t="s">
        <v>1573</v>
      </c>
      <c r="F1120" s="86" t="s">
        <v>2500</v>
      </c>
      <c r="G1120" s="81">
        <v>0</v>
      </c>
      <c r="H1120" s="82">
        <f ca="1">SUMIF(Measure_BB_Table[],Combined_header,Total_Exp._MeasureBB)</f>
        <v>0</v>
      </c>
      <c r="I1120" s="82">
        <f ca="1">SUMIF(Measure_BB_Table[],Combined_header,Completed_MeasureBB)</f>
        <v>0</v>
      </c>
      <c r="J1120" s="149" t="e">
        <f t="shared" ca="1" si="36"/>
        <v>#DIV/0!</v>
      </c>
    </row>
    <row r="1121" spans="1:10" x14ac:dyDescent="0.25">
      <c r="A1121" s="77" t="str">
        <f t="shared" si="35"/>
        <v>Palm Canyon-Interim Housing-Move Management</v>
      </c>
      <c r="B1121" s="78">
        <v>0</v>
      </c>
      <c r="C1121" s="85" t="s">
        <v>537</v>
      </c>
      <c r="D1121" s="85" t="s">
        <v>238</v>
      </c>
      <c r="E1121" s="77" t="s">
        <v>1574</v>
      </c>
      <c r="F1121" s="86" t="s">
        <v>2500</v>
      </c>
      <c r="G1121" s="81">
        <v>0</v>
      </c>
      <c r="H1121" s="82">
        <f ca="1">SUMIF(Measure_BB_Table[],Combined_header,Total_Exp._MeasureBB)</f>
        <v>0</v>
      </c>
      <c r="I1121" s="82">
        <f ca="1">SUMIF(Measure_BB_Table[],Combined_header,Completed_MeasureBB)</f>
        <v>0</v>
      </c>
      <c r="J1121" s="149" t="e">
        <f t="shared" ca="1" si="36"/>
        <v>#DIV/0!</v>
      </c>
    </row>
    <row r="1122" spans="1:10" x14ac:dyDescent="0.25">
      <c r="A1122" s="77" t="str">
        <f t="shared" si="35"/>
        <v>Palm Canyon-Interim Housing-Reprographics</v>
      </c>
      <c r="B1122" s="78">
        <v>0</v>
      </c>
      <c r="C1122" s="85" t="s">
        <v>537</v>
      </c>
      <c r="D1122" s="85" t="s">
        <v>238</v>
      </c>
      <c r="E1122" s="77" t="s">
        <v>1568</v>
      </c>
      <c r="F1122" s="86" t="s">
        <v>2500</v>
      </c>
      <c r="G1122" s="81">
        <v>0</v>
      </c>
      <c r="H1122" s="82">
        <f ca="1">SUMIF(Measure_BB_Table[],Combined_header,Total_Exp._MeasureBB)</f>
        <v>0</v>
      </c>
      <c r="I1122" s="82">
        <f ca="1">SUMIF(Measure_BB_Table[],Combined_header,Completed_MeasureBB)</f>
        <v>0</v>
      </c>
      <c r="J1122" s="149" t="e">
        <f t="shared" ca="1" si="36"/>
        <v>#DIV/0!</v>
      </c>
    </row>
    <row r="1123" spans="1:10" x14ac:dyDescent="0.25">
      <c r="A1123" s="77" t="str">
        <f t="shared" si="35"/>
        <v>Palm Canyon-Interim Housing-Technology</v>
      </c>
      <c r="B1123" s="78">
        <v>0</v>
      </c>
      <c r="C1123" s="85" t="s">
        <v>537</v>
      </c>
      <c r="D1123" s="85" t="s">
        <v>238</v>
      </c>
      <c r="E1123" s="77" t="s">
        <v>1562</v>
      </c>
      <c r="F1123" s="86" t="s">
        <v>2500</v>
      </c>
      <c r="G1123" s="81">
        <v>0</v>
      </c>
      <c r="H1123" s="82">
        <f ca="1">SUMIF(Measure_BB_Table[],Combined_header,Total_Exp._MeasureBB)</f>
        <v>0</v>
      </c>
      <c r="I1123" s="82">
        <f ca="1">SUMIF(Measure_BB_Table[],Combined_header,Completed_MeasureBB)</f>
        <v>0</v>
      </c>
      <c r="J1123" s="149" t="e">
        <f t="shared" ca="1" si="36"/>
        <v>#DIV/0!</v>
      </c>
    </row>
    <row r="1124" spans="1:10" x14ac:dyDescent="0.25">
      <c r="A1124" s="77" t="str">
        <f t="shared" si="35"/>
        <v>Palm-21st Century-Advertisement</v>
      </c>
      <c r="B1124" s="78">
        <v>6</v>
      </c>
      <c r="C1124" s="85" t="s">
        <v>515</v>
      </c>
      <c r="D1124" s="80" t="s">
        <v>4</v>
      </c>
      <c r="E1124" s="77" t="s">
        <v>1569</v>
      </c>
      <c r="F1124" s="81">
        <v>1393.47</v>
      </c>
      <c r="G1124" s="81">
        <v>0</v>
      </c>
      <c r="H1124" s="82">
        <f ca="1">SUMIF(Measure_BB_Table[],Combined_header,Total_Exp._MeasureBB)</f>
        <v>0</v>
      </c>
      <c r="I1124" s="82">
        <f ca="1">SUMIF(Measure_BB_Table[],Combined_header,Completed_MeasureBB)</f>
        <v>0</v>
      </c>
      <c r="J1124" s="149" t="e">
        <f t="shared" ca="1" si="36"/>
        <v>#DIV/0!</v>
      </c>
    </row>
    <row r="1125" spans="1:10" x14ac:dyDescent="0.25">
      <c r="A1125" s="77" t="str">
        <f t="shared" si="35"/>
        <v>Palm-21st Century-Asbestos oversight/survey/abatement</v>
      </c>
      <c r="B1125" s="78">
        <v>6</v>
      </c>
      <c r="C1125" s="85" t="s">
        <v>515</v>
      </c>
      <c r="D1125" s="80" t="s">
        <v>4</v>
      </c>
      <c r="E1125" s="77" t="s">
        <v>1563</v>
      </c>
      <c r="F1125" s="81">
        <v>70000</v>
      </c>
      <c r="G1125" s="81" t="s">
        <v>247</v>
      </c>
      <c r="H1125" s="82">
        <f ca="1">SUMIF(Measure_BB_Table[],Combined_header,Total_Exp._MeasureBB)</f>
        <v>0</v>
      </c>
      <c r="I1125" s="82">
        <f ca="1">SUMIF(Measure_BB_Table[],Combined_header,Completed_MeasureBB)</f>
        <v>0</v>
      </c>
      <c r="J1125" s="149" t="e">
        <f t="shared" ca="1" si="36"/>
        <v>#DIV/0!</v>
      </c>
    </row>
    <row r="1126" spans="1:10" x14ac:dyDescent="0.25">
      <c r="A1126" s="77" t="str">
        <f t="shared" si="35"/>
        <v>Palm-21st Century-CM/PM Management</v>
      </c>
      <c r="B1126" s="78">
        <v>6</v>
      </c>
      <c r="C1126" s="85" t="s">
        <v>515</v>
      </c>
      <c r="D1126" s="80" t="s">
        <v>4</v>
      </c>
      <c r="E1126" s="77" t="s">
        <v>1565</v>
      </c>
      <c r="F1126" s="81">
        <v>222256.74</v>
      </c>
      <c r="G1126" s="81" t="s">
        <v>247</v>
      </c>
      <c r="H1126" s="82">
        <f ca="1">SUMIF(Measure_BB_Table[],Combined_header,Total_Exp._MeasureBB)</f>
        <v>0</v>
      </c>
      <c r="I1126" s="82">
        <f ca="1">SUMIF(Measure_BB_Table[],Combined_header,Completed_MeasureBB)</f>
        <v>0</v>
      </c>
      <c r="J1126" s="149" t="e">
        <f t="shared" ca="1" si="36"/>
        <v>#DIV/0!</v>
      </c>
    </row>
    <row r="1127" spans="1:10" x14ac:dyDescent="0.25">
      <c r="A1127" s="77" t="str">
        <f t="shared" si="35"/>
        <v>Palm-21st Century-Construction Contingency</v>
      </c>
      <c r="B1127" s="78">
        <v>6</v>
      </c>
      <c r="C1127" s="85" t="s">
        <v>515</v>
      </c>
      <c r="D1127" s="80" t="s">
        <v>4</v>
      </c>
      <c r="E1127" s="83" t="s">
        <v>1796</v>
      </c>
      <c r="F1127" s="81">
        <v>217158</v>
      </c>
      <c r="G1127" s="81" t="s">
        <v>247</v>
      </c>
      <c r="H1127" s="82">
        <f ca="1">SUMIF(Measure_BB_Table[],Combined_header,Total_Exp._MeasureBB)</f>
        <v>0</v>
      </c>
      <c r="I1127" s="82">
        <f ca="1">SUMIF(Measure_BB_Table[],Combined_header,Completed_MeasureBB)</f>
        <v>0</v>
      </c>
      <c r="J1127" s="149" t="e">
        <f t="shared" ca="1" si="36"/>
        <v>#DIV/0!</v>
      </c>
    </row>
    <row r="1128" spans="1:10" x14ac:dyDescent="0.25">
      <c r="A1128" s="77" t="str">
        <f t="shared" si="35"/>
        <v>Palm-21st Century-Contractor</v>
      </c>
      <c r="B1128" s="78">
        <v>6</v>
      </c>
      <c r="C1128" s="85" t="s">
        <v>515</v>
      </c>
      <c r="D1128" s="80" t="s">
        <v>4</v>
      </c>
      <c r="E1128" s="83" t="s">
        <v>318</v>
      </c>
      <c r="F1128" s="81">
        <v>2316424.39</v>
      </c>
      <c r="G1128" s="81" t="s">
        <v>2495</v>
      </c>
      <c r="H1128" s="82">
        <f ca="1">SUMIF(Measure_BB_Table[],Combined_header,Total_Exp._MeasureBB)</f>
        <v>46372.24</v>
      </c>
      <c r="I1128" s="82">
        <f ca="1">SUMIF(Measure_BB_Table[],Combined_header,Completed_MeasureBB)</f>
        <v>46372.24</v>
      </c>
      <c r="J1128" s="149">
        <f t="shared" ca="1" si="36"/>
        <v>1</v>
      </c>
    </row>
    <row r="1129" spans="1:10" x14ac:dyDescent="0.25">
      <c r="A1129" s="77" t="str">
        <f t="shared" si="35"/>
        <v>Palm-21st Century-Design</v>
      </c>
      <c r="B1129" s="78">
        <v>6</v>
      </c>
      <c r="C1129" s="85" t="s">
        <v>515</v>
      </c>
      <c r="D1129" s="80" t="s">
        <v>4</v>
      </c>
      <c r="E1129" s="83" t="s">
        <v>1571</v>
      </c>
      <c r="F1129" s="81">
        <v>266026.15000000002</v>
      </c>
      <c r="G1129" s="81" t="s">
        <v>247</v>
      </c>
      <c r="H1129" s="82">
        <f ca="1">SUMIF(Measure_BB_Table[],Combined_header,Total_Exp._MeasureBB)</f>
        <v>0</v>
      </c>
      <c r="I1129" s="82">
        <f ca="1">SUMIF(Measure_BB_Table[],Combined_header,Completed_MeasureBB)</f>
        <v>0</v>
      </c>
      <c r="J1129" s="149" t="e">
        <f t="shared" ca="1" si="36"/>
        <v>#DIV/0!</v>
      </c>
    </row>
    <row r="1130" spans="1:10" x14ac:dyDescent="0.25">
      <c r="A1130" s="77" t="str">
        <f t="shared" si="35"/>
        <v>Palm-21st Century-DSA Fees</v>
      </c>
      <c r="B1130" s="78">
        <v>6</v>
      </c>
      <c r="C1130" s="85" t="s">
        <v>515</v>
      </c>
      <c r="D1130" s="80" t="s">
        <v>4</v>
      </c>
      <c r="E1130" s="83" t="s">
        <v>1655</v>
      </c>
      <c r="F1130" s="81">
        <v>44337.69</v>
      </c>
      <c r="G1130" s="81" t="s">
        <v>247</v>
      </c>
      <c r="H1130" s="82">
        <f ca="1">SUMIF(Measure_BB_Table[],Combined_header,Total_Exp._MeasureBB)</f>
        <v>0</v>
      </c>
      <c r="I1130" s="82">
        <f ca="1">SUMIF(Measure_BB_Table[],Combined_header,Completed_MeasureBB)</f>
        <v>0</v>
      </c>
      <c r="J1130" s="149" t="e">
        <f t="shared" ca="1" si="36"/>
        <v>#DIV/0!</v>
      </c>
    </row>
    <row r="1131" spans="1:10" x14ac:dyDescent="0.25">
      <c r="A1131" s="77" t="str">
        <f t="shared" si="35"/>
        <v>Palm-21st Century-DSA Inspection</v>
      </c>
      <c r="B1131" s="78">
        <v>6</v>
      </c>
      <c r="C1131" s="85" t="s">
        <v>515</v>
      </c>
      <c r="D1131" s="80" t="s">
        <v>4</v>
      </c>
      <c r="E1131" s="83" t="s">
        <v>1564</v>
      </c>
      <c r="F1131" s="81">
        <v>38003.74</v>
      </c>
      <c r="G1131" s="81" t="s">
        <v>247</v>
      </c>
      <c r="H1131" s="82">
        <f ca="1">SUMIF(Measure_BB_Table[],Combined_header,Total_Exp._MeasureBB)</f>
        <v>0</v>
      </c>
      <c r="I1131" s="82">
        <f ca="1">SUMIF(Measure_BB_Table[],Combined_header,Completed_MeasureBB)</f>
        <v>0</v>
      </c>
      <c r="J1131" s="149" t="e">
        <f t="shared" ca="1" si="36"/>
        <v>#DIV/0!</v>
      </c>
    </row>
    <row r="1132" spans="1:10" x14ac:dyDescent="0.25">
      <c r="A1132" s="77" t="str">
        <f t="shared" si="35"/>
        <v>Palm-21st Century-DSA Special Inspection</v>
      </c>
      <c r="B1132" s="78">
        <v>6</v>
      </c>
      <c r="C1132" s="85" t="s">
        <v>515</v>
      </c>
      <c r="D1132" s="80" t="s">
        <v>4</v>
      </c>
      <c r="E1132" s="83" t="s">
        <v>1572</v>
      </c>
      <c r="F1132" s="81">
        <v>19001.87</v>
      </c>
      <c r="G1132" s="81" t="s">
        <v>247</v>
      </c>
      <c r="H1132" s="82">
        <f ca="1">SUMIF(Measure_BB_Table[],Combined_header,Total_Exp._MeasureBB)</f>
        <v>0</v>
      </c>
      <c r="I1132" s="82">
        <f ca="1">SUMIF(Measure_BB_Table[],Combined_header,Completed_MeasureBB)</f>
        <v>0</v>
      </c>
      <c r="J1132" s="149" t="e">
        <f t="shared" ca="1" si="36"/>
        <v>#DIV/0!</v>
      </c>
    </row>
    <row r="1133" spans="1:10" x14ac:dyDescent="0.25">
      <c r="A1133" s="77" t="str">
        <f t="shared" si="35"/>
        <v>Palm-21st Century-Environ Consultant</v>
      </c>
      <c r="B1133" s="78">
        <v>6</v>
      </c>
      <c r="C1133" s="85" t="s">
        <v>515</v>
      </c>
      <c r="D1133" s="80" t="s">
        <v>4</v>
      </c>
      <c r="E1133" s="77" t="s">
        <v>1566</v>
      </c>
      <c r="F1133" s="81">
        <v>11147.76</v>
      </c>
      <c r="G1133" s="81" t="s">
        <v>2495</v>
      </c>
      <c r="H1133" s="82">
        <f ca="1">SUMIF(Measure_BB_Table[],Combined_header,Total_Exp._MeasureBB)</f>
        <v>2500</v>
      </c>
      <c r="I1133" s="82">
        <f ca="1">SUMIF(Measure_BB_Table[],Combined_header,Completed_MeasureBB)</f>
        <v>2500</v>
      </c>
      <c r="J1133" s="149">
        <f t="shared" ca="1" si="36"/>
        <v>1</v>
      </c>
    </row>
    <row r="1134" spans="1:10" x14ac:dyDescent="0.25">
      <c r="A1134" s="77" t="str">
        <f t="shared" si="35"/>
        <v>Palm-21st Century-FF &amp; E</v>
      </c>
      <c r="B1134" s="78">
        <v>6</v>
      </c>
      <c r="C1134" s="85" t="s">
        <v>515</v>
      </c>
      <c r="D1134" s="80" t="s">
        <v>4</v>
      </c>
      <c r="E1134" s="77" t="s">
        <v>1656</v>
      </c>
      <c r="F1134" s="81">
        <v>400000</v>
      </c>
      <c r="G1134" s="81" t="s">
        <v>2495</v>
      </c>
      <c r="H1134" s="82">
        <f ca="1">SUMIF(Measure_BB_Table[],Combined_header,Total_Exp._MeasureBB)</f>
        <v>19119.079999999998</v>
      </c>
      <c r="I1134" s="82">
        <f ca="1">SUMIF(Measure_BB_Table[],Combined_header,Completed_MeasureBB)</f>
        <v>19119.079999999998</v>
      </c>
      <c r="J1134" s="149">
        <f t="shared" ca="1" si="36"/>
        <v>1</v>
      </c>
    </row>
    <row r="1135" spans="1:10" x14ac:dyDescent="0.25">
      <c r="A1135" s="77" t="str">
        <f t="shared" si="35"/>
        <v>Palm-21st Century-Legal Services</v>
      </c>
      <c r="B1135" s="78">
        <v>6</v>
      </c>
      <c r="C1135" s="85" t="s">
        <v>515</v>
      </c>
      <c r="D1135" s="80" t="s">
        <v>4</v>
      </c>
      <c r="E1135" s="77" t="s">
        <v>1797</v>
      </c>
      <c r="F1135" s="81">
        <v>0</v>
      </c>
      <c r="G1135" s="81">
        <v>0</v>
      </c>
      <c r="H1135" s="82">
        <f ca="1">SUMIF(Measure_BB_Table[],Combined_header,Total_Exp._MeasureBB)</f>
        <v>0</v>
      </c>
      <c r="I1135" s="82">
        <f ca="1">SUMIF(Measure_BB_Table[],Combined_header,Completed_MeasureBB)</f>
        <v>0</v>
      </c>
      <c r="J1135" s="149" t="e">
        <f t="shared" ca="1" si="36"/>
        <v>#DIV/0!</v>
      </c>
    </row>
    <row r="1136" spans="1:10" x14ac:dyDescent="0.25">
      <c r="A1136" s="77" t="str">
        <f t="shared" si="35"/>
        <v>Palm-21st Century-Move classroom</v>
      </c>
      <c r="B1136" s="78">
        <v>6</v>
      </c>
      <c r="C1136" s="85" t="s">
        <v>515</v>
      </c>
      <c r="D1136" s="80" t="s">
        <v>4</v>
      </c>
      <c r="E1136" s="77" t="s">
        <v>1570</v>
      </c>
      <c r="F1136" s="81">
        <v>0</v>
      </c>
      <c r="G1136" s="81">
        <v>0</v>
      </c>
      <c r="H1136" s="82">
        <f ca="1">SUMIF(Measure_BB_Table[],Combined_header,Total_Exp._MeasureBB)</f>
        <v>0</v>
      </c>
      <c r="I1136" s="82">
        <f ca="1">SUMIF(Measure_BB_Table[],Combined_header,Completed_MeasureBB)</f>
        <v>0</v>
      </c>
      <c r="J1136" s="149" t="e">
        <f t="shared" ca="1" si="36"/>
        <v>#DIV/0!</v>
      </c>
    </row>
    <row r="1137" spans="1:10" x14ac:dyDescent="0.25">
      <c r="A1137" s="77" t="str">
        <f t="shared" si="35"/>
        <v>Palm-21st Century-Move Management</v>
      </c>
      <c r="B1137" s="78">
        <v>6</v>
      </c>
      <c r="C1137" s="85" t="s">
        <v>515</v>
      </c>
      <c r="D1137" s="80" t="s">
        <v>4</v>
      </c>
      <c r="E1137" s="77" t="s">
        <v>1574</v>
      </c>
      <c r="F1137" s="81">
        <v>10134.33</v>
      </c>
      <c r="G1137" s="81" t="s">
        <v>247</v>
      </c>
      <c r="H1137" s="82">
        <f ca="1">SUMIF(Measure_BB_Table[],Combined_header,Total_Exp._MeasureBB)</f>
        <v>0</v>
      </c>
      <c r="I1137" s="82">
        <f ca="1">SUMIF(Measure_BB_Table[],Combined_header,Completed_MeasureBB)</f>
        <v>0</v>
      </c>
      <c r="J1137" s="149" t="e">
        <f t="shared" ca="1" si="36"/>
        <v>#DIV/0!</v>
      </c>
    </row>
    <row r="1138" spans="1:10" x14ac:dyDescent="0.25">
      <c r="A1138" s="77" t="str">
        <f t="shared" si="35"/>
        <v>Palm-21st Century-Reprographics</v>
      </c>
      <c r="B1138" s="78">
        <v>6</v>
      </c>
      <c r="C1138" s="85" t="s">
        <v>515</v>
      </c>
      <c r="D1138" s="80" t="s">
        <v>4</v>
      </c>
      <c r="E1138" s="77" t="s">
        <v>1568</v>
      </c>
      <c r="F1138" s="81">
        <v>1393.47</v>
      </c>
      <c r="G1138" s="81">
        <v>0</v>
      </c>
      <c r="H1138" s="82">
        <f ca="1">SUMIF(Measure_BB_Table[],Combined_header,Total_Exp._MeasureBB)</f>
        <v>0</v>
      </c>
      <c r="I1138" s="82">
        <f ca="1">SUMIF(Measure_BB_Table[],Combined_header,Completed_MeasureBB)</f>
        <v>0</v>
      </c>
      <c r="J1138" s="149" t="e">
        <f t="shared" ca="1" si="36"/>
        <v>#DIV/0!</v>
      </c>
    </row>
    <row r="1139" spans="1:10" x14ac:dyDescent="0.25">
      <c r="A1139" s="77" t="str">
        <f t="shared" si="35"/>
        <v>Palm-21st Century-Technology</v>
      </c>
      <c r="B1139" s="78">
        <v>6</v>
      </c>
      <c r="C1139" s="85" t="s">
        <v>515</v>
      </c>
      <c r="D1139" s="80" t="s">
        <v>4</v>
      </c>
      <c r="E1139" s="77" t="s">
        <v>1562</v>
      </c>
      <c r="F1139" s="81">
        <v>400000</v>
      </c>
      <c r="G1139" s="81" t="s">
        <v>2495</v>
      </c>
      <c r="H1139" s="82">
        <f ca="1">SUMIF(Measure_BB_Table[],Combined_header,Total_Exp._MeasureBB)</f>
        <v>112875.60000000002</v>
      </c>
      <c r="I1139" s="82">
        <f ca="1">SUMIF(Measure_BB_Table[],Combined_header,Completed_MeasureBB)</f>
        <v>112875.60000000002</v>
      </c>
      <c r="J1139" s="149">
        <f t="shared" ca="1" si="36"/>
        <v>1</v>
      </c>
    </row>
    <row r="1140" spans="1:10" x14ac:dyDescent="0.25">
      <c r="A1140" s="77" t="str">
        <f t="shared" si="35"/>
        <v>Palm-Ceiling replacement-CM/PM Management</v>
      </c>
      <c r="B1140" s="78">
        <v>6</v>
      </c>
      <c r="C1140" s="85" t="s">
        <v>515</v>
      </c>
      <c r="D1140" s="79" t="s">
        <v>441</v>
      </c>
      <c r="E1140" s="77" t="s">
        <v>1565</v>
      </c>
      <c r="F1140" s="81">
        <v>0</v>
      </c>
      <c r="G1140" s="81">
        <v>0</v>
      </c>
      <c r="H1140" s="82">
        <f ca="1">SUMIF(Measure_BB_Table[],Combined_header,Total_Exp._MeasureBB)</f>
        <v>0</v>
      </c>
      <c r="I1140" s="82">
        <f ca="1">SUMIF(Measure_BB_Table[],Combined_header,Completed_MeasureBB)</f>
        <v>0</v>
      </c>
      <c r="J1140" s="149" t="e">
        <f t="shared" ca="1" si="36"/>
        <v>#DIV/0!</v>
      </c>
    </row>
    <row r="1141" spans="1:10" x14ac:dyDescent="0.25">
      <c r="A1141" s="77" t="str">
        <f t="shared" si="35"/>
        <v>Palm-Ceiling replacement-Contractor</v>
      </c>
      <c r="B1141" s="78">
        <v>6</v>
      </c>
      <c r="C1141" s="85" t="s">
        <v>515</v>
      </c>
      <c r="D1141" s="79" t="s">
        <v>441</v>
      </c>
      <c r="E1141" s="77" t="s">
        <v>318</v>
      </c>
      <c r="F1141" s="81">
        <v>232310</v>
      </c>
      <c r="G1141" s="81">
        <v>232310</v>
      </c>
      <c r="H1141" s="82">
        <f ca="1">SUMIF(Measure_BB_Table[],Combined_header,Total_Exp._MeasureBB)</f>
        <v>232310</v>
      </c>
      <c r="I1141" s="82">
        <f ca="1">SUMIF(Measure_BB_Table[],Combined_header,Completed_MeasureBB)</f>
        <v>220694.5</v>
      </c>
      <c r="J1141" s="149">
        <f t="shared" ca="1" si="36"/>
        <v>0.95</v>
      </c>
    </row>
    <row r="1142" spans="1:10" x14ac:dyDescent="0.25">
      <c r="A1142" s="77" t="str">
        <f t="shared" si="35"/>
        <v>Palm-Drinking fountain replacement-Advertisement</v>
      </c>
      <c r="B1142" s="78">
        <v>6</v>
      </c>
      <c r="C1142" s="85" t="s">
        <v>515</v>
      </c>
      <c r="D1142" s="80" t="s">
        <v>1043</v>
      </c>
      <c r="E1142" s="77" t="s">
        <v>1569</v>
      </c>
      <c r="F1142" s="81">
        <v>0</v>
      </c>
      <c r="G1142" s="81">
        <v>0</v>
      </c>
      <c r="H1142" s="82">
        <f ca="1">SUMIF(Measure_BB_Table[],Combined_header,Total_Exp._MeasureBB)</f>
        <v>0</v>
      </c>
      <c r="I1142" s="82">
        <f ca="1">SUMIF(Measure_BB_Table[],Combined_header,Completed_MeasureBB)</f>
        <v>0</v>
      </c>
      <c r="J1142" s="149" t="e">
        <f t="shared" ca="1" si="36"/>
        <v>#DIV/0!</v>
      </c>
    </row>
    <row r="1143" spans="1:10" x14ac:dyDescent="0.25">
      <c r="A1143" s="77" t="str">
        <f t="shared" si="35"/>
        <v>Palm-Drinking fountain replacement-Contractor</v>
      </c>
      <c r="B1143" s="78">
        <v>6</v>
      </c>
      <c r="C1143" s="85" t="s">
        <v>515</v>
      </c>
      <c r="D1143" s="80" t="s">
        <v>1043</v>
      </c>
      <c r="E1143" s="77" t="s">
        <v>318</v>
      </c>
      <c r="F1143" s="81">
        <v>30000</v>
      </c>
      <c r="G1143" s="81" t="s">
        <v>247</v>
      </c>
      <c r="H1143" s="82">
        <f ca="1">SUMIF(Measure_BB_Table[],Combined_header,Total_Exp._MeasureBB)</f>
        <v>0</v>
      </c>
      <c r="I1143" s="82">
        <f ca="1">SUMIF(Measure_BB_Table[],Combined_header,Completed_MeasureBB)</f>
        <v>0</v>
      </c>
      <c r="J1143" s="149" t="e">
        <f t="shared" ca="1" si="36"/>
        <v>#DIV/0!</v>
      </c>
    </row>
    <row r="1144" spans="1:10" x14ac:dyDescent="0.25">
      <c r="A1144" s="77" t="str">
        <f t="shared" si="35"/>
        <v>Palm-Drinking fountain replacement-Design</v>
      </c>
      <c r="B1144" s="78">
        <v>6</v>
      </c>
      <c r="C1144" s="85" t="s">
        <v>515</v>
      </c>
      <c r="D1144" s="80" t="s">
        <v>1043</v>
      </c>
      <c r="E1144" s="77" t="s">
        <v>1571</v>
      </c>
      <c r="F1144" s="81">
        <v>0</v>
      </c>
      <c r="G1144" s="81">
        <v>0</v>
      </c>
      <c r="H1144" s="82">
        <f ca="1">SUMIF(Measure_BB_Table[],Combined_header,Total_Exp._MeasureBB)</f>
        <v>0</v>
      </c>
      <c r="I1144" s="82">
        <f ca="1">SUMIF(Measure_BB_Table[],Combined_header,Completed_MeasureBB)</f>
        <v>0</v>
      </c>
      <c r="J1144" s="149" t="e">
        <f t="shared" ca="1" si="36"/>
        <v>#DIV/0!</v>
      </c>
    </row>
    <row r="1145" spans="1:10" x14ac:dyDescent="0.25">
      <c r="A1145" s="77" t="str">
        <f t="shared" si="35"/>
        <v>Palm-Drinking fountain replacement-DSA Fees</v>
      </c>
      <c r="B1145" s="78">
        <v>6</v>
      </c>
      <c r="C1145" s="85" t="s">
        <v>515</v>
      </c>
      <c r="D1145" s="80" t="s">
        <v>1043</v>
      </c>
      <c r="E1145" s="77" t="s">
        <v>1655</v>
      </c>
      <c r="F1145" s="81">
        <v>1050</v>
      </c>
      <c r="G1145" s="81" t="s">
        <v>2495</v>
      </c>
      <c r="H1145" s="82">
        <f ca="1">SUMIF(Measure_BB_Table[],Combined_header,Total_Exp._MeasureBB)</f>
        <v>1050</v>
      </c>
      <c r="I1145" s="82">
        <f ca="1">SUMIF(Measure_BB_Table[],Combined_header,Completed_MeasureBB)</f>
        <v>1050</v>
      </c>
      <c r="J1145" s="149">
        <f t="shared" ca="1" si="36"/>
        <v>1</v>
      </c>
    </row>
    <row r="1146" spans="1:10" x14ac:dyDescent="0.25">
      <c r="A1146" s="77" t="str">
        <f t="shared" si="35"/>
        <v>Palm-Drinking fountain replacement-DSA Inspection</v>
      </c>
      <c r="B1146" s="78">
        <v>6</v>
      </c>
      <c r="C1146" s="85" t="s">
        <v>515</v>
      </c>
      <c r="D1146" s="80" t="s">
        <v>1043</v>
      </c>
      <c r="E1146" s="77" t="s">
        <v>1564</v>
      </c>
      <c r="F1146" s="81">
        <v>0</v>
      </c>
      <c r="G1146" s="81">
        <v>0</v>
      </c>
      <c r="H1146" s="82">
        <f ca="1">SUMIF(Measure_BB_Table[],Combined_header,Total_Exp._MeasureBB)</f>
        <v>0</v>
      </c>
      <c r="I1146" s="82">
        <f ca="1">SUMIF(Measure_BB_Table[],Combined_header,Completed_MeasureBB)</f>
        <v>0</v>
      </c>
      <c r="J1146" s="149" t="e">
        <f t="shared" ca="1" si="36"/>
        <v>#DIV/0!</v>
      </c>
    </row>
    <row r="1147" spans="1:10" x14ac:dyDescent="0.25">
      <c r="A1147" s="77" t="str">
        <f t="shared" si="35"/>
        <v>Palm-Drinking fountain replacement-DSA Special Inspection</v>
      </c>
      <c r="B1147" s="78">
        <v>6</v>
      </c>
      <c r="C1147" s="85" t="s">
        <v>515</v>
      </c>
      <c r="D1147" s="80" t="s">
        <v>1043</v>
      </c>
      <c r="E1147" s="83" t="s">
        <v>1572</v>
      </c>
      <c r="F1147" s="81">
        <v>0</v>
      </c>
      <c r="G1147" s="81">
        <v>0</v>
      </c>
      <c r="H1147" s="82">
        <f ca="1">SUMIF(Measure_BB_Table[],Combined_header,Total_Exp._MeasureBB)</f>
        <v>0</v>
      </c>
      <c r="I1147" s="82">
        <f ca="1">SUMIF(Measure_BB_Table[],Combined_header,Completed_MeasureBB)</f>
        <v>0</v>
      </c>
      <c r="J1147" s="149" t="e">
        <f t="shared" ca="1" si="36"/>
        <v>#DIV/0!</v>
      </c>
    </row>
    <row r="1148" spans="1:10" x14ac:dyDescent="0.25">
      <c r="A1148" s="77" t="str">
        <f t="shared" si="35"/>
        <v>Palm-Drinking fountain replacement-Environ Consultant</v>
      </c>
      <c r="B1148" s="78">
        <v>6</v>
      </c>
      <c r="C1148" s="85" t="s">
        <v>515</v>
      </c>
      <c r="D1148" s="80" t="s">
        <v>1043</v>
      </c>
      <c r="E1148" s="77" t="s">
        <v>1566</v>
      </c>
      <c r="F1148" s="81">
        <v>0</v>
      </c>
      <c r="G1148" s="81">
        <v>0</v>
      </c>
      <c r="H1148" s="82">
        <f ca="1">SUMIF(Measure_BB_Table[],Combined_header,Total_Exp._MeasureBB)</f>
        <v>0</v>
      </c>
      <c r="I1148" s="82">
        <f ca="1">SUMIF(Measure_BB_Table[],Combined_header,Completed_MeasureBB)</f>
        <v>0</v>
      </c>
      <c r="J1148" s="149" t="e">
        <f t="shared" ca="1" si="36"/>
        <v>#DIV/0!</v>
      </c>
    </row>
    <row r="1149" spans="1:10" x14ac:dyDescent="0.25">
      <c r="A1149" s="77" t="str">
        <f t="shared" si="35"/>
        <v>Palm-Drinking fountain replacement-Reprographics</v>
      </c>
      <c r="B1149" s="78">
        <v>6</v>
      </c>
      <c r="C1149" s="85" t="s">
        <v>515</v>
      </c>
      <c r="D1149" s="80" t="s">
        <v>1043</v>
      </c>
      <c r="E1149" s="77" t="s">
        <v>1568</v>
      </c>
      <c r="F1149" s="81">
        <v>0</v>
      </c>
      <c r="G1149" s="81">
        <v>0</v>
      </c>
      <c r="H1149" s="82">
        <f ca="1">SUMIF(Measure_BB_Table[],Combined_header,Total_Exp._MeasureBB)</f>
        <v>0</v>
      </c>
      <c r="I1149" s="82">
        <f ca="1">SUMIF(Measure_BB_Table[],Combined_header,Completed_MeasureBB)</f>
        <v>0</v>
      </c>
      <c r="J1149" s="149" t="e">
        <f t="shared" ca="1" si="36"/>
        <v>#DIV/0!</v>
      </c>
    </row>
    <row r="1150" spans="1:10" x14ac:dyDescent="0.25">
      <c r="A1150" s="77" t="str">
        <f t="shared" si="35"/>
        <v>Palm-Fire Alarm-Advertisement</v>
      </c>
      <c r="B1150" s="78">
        <v>6</v>
      </c>
      <c r="C1150" s="85" t="s">
        <v>515</v>
      </c>
      <c r="D1150" s="80" t="s">
        <v>316</v>
      </c>
      <c r="E1150" s="77" t="s">
        <v>1569</v>
      </c>
      <c r="F1150" s="81">
        <v>0</v>
      </c>
      <c r="G1150" s="81">
        <v>0</v>
      </c>
      <c r="H1150" s="82">
        <f ca="1">SUMIF(Measure_BB_Table[],Combined_header,Total_Exp._MeasureBB)</f>
        <v>0</v>
      </c>
      <c r="I1150" s="82">
        <f ca="1">SUMIF(Measure_BB_Table[],Combined_header,Completed_MeasureBB)</f>
        <v>0</v>
      </c>
      <c r="J1150" s="149" t="e">
        <f t="shared" ca="1" si="36"/>
        <v>#DIV/0!</v>
      </c>
    </row>
    <row r="1151" spans="1:10" x14ac:dyDescent="0.25">
      <c r="A1151" s="77" t="str">
        <f t="shared" si="35"/>
        <v>Palm-Fire Alarm-Contractor</v>
      </c>
      <c r="B1151" s="78">
        <v>6</v>
      </c>
      <c r="C1151" s="85" t="s">
        <v>515</v>
      </c>
      <c r="D1151" s="80" t="s">
        <v>316</v>
      </c>
      <c r="E1151" s="77" t="s">
        <v>318</v>
      </c>
      <c r="F1151" s="81">
        <v>0</v>
      </c>
      <c r="G1151" s="81">
        <v>0</v>
      </c>
      <c r="H1151" s="82">
        <f ca="1">SUMIF(Measure_BB_Table[],Combined_header,Total_Exp._MeasureBB)</f>
        <v>0</v>
      </c>
      <c r="I1151" s="82">
        <f ca="1">SUMIF(Measure_BB_Table[],Combined_header,Completed_MeasureBB)</f>
        <v>0</v>
      </c>
      <c r="J1151" s="149" t="e">
        <f t="shared" ca="1" si="36"/>
        <v>#DIV/0!</v>
      </c>
    </row>
    <row r="1152" spans="1:10" x14ac:dyDescent="0.25">
      <c r="A1152" s="77" t="str">
        <f t="shared" si="35"/>
        <v>Palm-Fire Alarm-Design</v>
      </c>
      <c r="B1152" s="78">
        <v>6</v>
      </c>
      <c r="C1152" s="85" t="s">
        <v>515</v>
      </c>
      <c r="D1152" s="80" t="s">
        <v>316</v>
      </c>
      <c r="E1152" s="77" t="s">
        <v>1571</v>
      </c>
      <c r="F1152" s="81">
        <v>48500</v>
      </c>
      <c r="G1152" s="81" t="s">
        <v>2495</v>
      </c>
      <c r="H1152" s="82">
        <f ca="1">SUMIF(Measure_BB_Table[],Combined_header,Total_Exp._MeasureBB)</f>
        <v>48500</v>
      </c>
      <c r="I1152" s="82">
        <f ca="1">SUMIF(Measure_BB_Table[],Combined_header,Completed_MeasureBB)</f>
        <v>36375</v>
      </c>
      <c r="J1152" s="149">
        <f t="shared" ca="1" si="36"/>
        <v>0.75</v>
      </c>
    </row>
    <row r="1153" spans="1:10" x14ac:dyDescent="0.25">
      <c r="A1153" s="77" t="str">
        <f t="shared" si="35"/>
        <v>Palm-Fire Alarm-DSA Fees</v>
      </c>
      <c r="B1153" s="78">
        <v>6</v>
      </c>
      <c r="C1153" s="85" t="s">
        <v>515</v>
      </c>
      <c r="D1153" s="80" t="s">
        <v>316</v>
      </c>
      <c r="E1153" s="77" t="s">
        <v>1655</v>
      </c>
      <c r="F1153" s="81">
        <v>0</v>
      </c>
      <c r="G1153" s="81">
        <v>0</v>
      </c>
      <c r="H1153" s="82">
        <f ca="1">SUMIF(Measure_BB_Table[],Combined_header,Total_Exp._MeasureBB)</f>
        <v>870</v>
      </c>
      <c r="I1153" s="82">
        <f ca="1">SUMIF(Measure_BB_Table[],Combined_header,Completed_MeasureBB)</f>
        <v>870</v>
      </c>
      <c r="J1153" s="149">
        <f t="shared" ca="1" si="36"/>
        <v>1</v>
      </c>
    </row>
    <row r="1154" spans="1:10" x14ac:dyDescent="0.25">
      <c r="A1154" s="77" t="str">
        <f t="shared" si="35"/>
        <v>Palm-Fire Alarm-DSA Inspection</v>
      </c>
      <c r="B1154" s="78">
        <v>6</v>
      </c>
      <c r="C1154" s="85" t="s">
        <v>515</v>
      </c>
      <c r="D1154" s="80" t="s">
        <v>316</v>
      </c>
      <c r="E1154" s="77" t="s">
        <v>1564</v>
      </c>
      <c r="F1154" s="81">
        <v>0</v>
      </c>
      <c r="G1154" s="81">
        <v>0</v>
      </c>
      <c r="H1154" s="82">
        <f ca="1">SUMIF(Measure_BB_Table[],Combined_header,Total_Exp._MeasureBB)</f>
        <v>0</v>
      </c>
      <c r="I1154" s="82">
        <f ca="1">SUMIF(Measure_BB_Table[],Combined_header,Completed_MeasureBB)</f>
        <v>0</v>
      </c>
      <c r="J1154" s="149" t="e">
        <f t="shared" ca="1" si="36"/>
        <v>#DIV/0!</v>
      </c>
    </row>
    <row r="1155" spans="1:10" x14ac:dyDescent="0.25">
      <c r="A1155" s="77" t="str">
        <f t="shared" ref="A1155:A1218" si="37">CONCATENATE(C1155,"-",D1155,"-",E1155)</f>
        <v>Palm-Fire Alarm-Environ Consultant</v>
      </c>
      <c r="B1155" s="78">
        <v>6</v>
      </c>
      <c r="C1155" s="85" t="s">
        <v>515</v>
      </c>
      <c r="D1155" s="80" t="s">
        <v>316</v>
      </c>
      <c r="E1155" s="84" t="s">
        <v>1566</v>
      </c>
      <c r="F1155" s="81">
        <v>0</v>
      </c>
      <c r="G1155" s="81">
        <v>0</v>
      </c>
      <c r="H1155" s="82">
        <f ca="1">SUMIF(Measure_BB_Table[],Combined_header,Total_Exp._MeasureBB)</f>
        <v>0</v>
      </c>
      <c r="I1155" s="82">
        <f ca="1">SUMIF(Measure_BB_Table[],Combined_header,Completed_MeasureBB)</f>
        <v>0</v>
      </c>
      <c r="J1155" s="149" t="e">
        <f t="shared" ref="J1155:J1218" ca="1" si="38">Completed_Comparison/Total_Exp._Comparison</f>
        <v>#DIV/0!</v>
      </c>
    </row>
    <row r="1156" spans="1:10" x14ac:dyDescent="0.25">
      <c r="A1156" s="77" t="str">
        <f t="shared" si="37"/>
        <v>Palm-Fire Alarm-Reprographics</v>
      </c>
      <c r="B1156" s="78">
        <v>6</v>
      </c>
      <c r="C1156" s="85" t="s">
        <v>515</v>
      </c>
      <c r="D1156" s="80" t="s">
        <v>316</v>
      </c>
      <c r="E1156" s="77" t="s">
        <v>1568</v>
      </c>
      <c r="F1156" s="81">
        <v>0</v>
      </c>
      <c r="G1156" s="81">
        <v>0</v>
      </c>
      <c r="H1156" s="82">
        <f ca="1">SUMIF(Measure_BB_Table[],Combined_header,Total_Exp._MeasureBB)</f>
        <v>0</v>
      </c>
      <c r="I1156" s="82">
        <f ca="1">SUMIF(Measure_BB_Table[],Combined_header,Completed_MeasureBB)</f>
        <v>0</v>
      </c>
      <c r="J1156" s="149" t="e">
        <f t="shared" ca="1" si="38"/>
        <v>#DIV/0!</v>
      </c>
    </row>
    <row r="1157" spans="1:10" x14ac:dyDescent="0.25">
      <c r="A1157" s="77" t="str">
        <f t="shared" si="37"/>
        <v>Palm-Interim Housing-Advertisement</v>
      </c>
      <c r="B1157" s="78">
        <v>6</v>
      </c>
      <c r="C1157" s="85" t="s">
        <v>515</v>
      </c>
      <c r="D1157" s="85" t="s">
        <v>238</v>
      </c>
      <c r="E1157" s="77" t="s">
        <v>1569</v>
      </c>
      <c r="F1157" s="81">
        <v>0</v>
      </c>
      <c r="G1157" s="81">
        <v>0</v>
      </c>
      <c r="H1157" s="82">
        <f ca="1">SUMIF(Measure_BB_Table[],Combined_header,Total_Exp._MeasureBB)</f>
        <v>0</v>
      </c>
      <c r="I1157" s="82">
        <f ca="1">SUMIF(Measure_BB_Table[],Combined_header,Completed_MeasureBB)</f>
        <v>0</v>
      </c>
      <c r="J1157" s="149" t="e">
        <f t="shared" ca="1" si="38"/>
        <v>#DIV/0!</v>
      </c>
    </row>
    <row r="1158" spans="1:10" x14ac:dyDescent="0.25">
      <c r="A1158" s="77" t="str">
        <f t="shared" si="37"/>
        <v>Palm-Interim Housing-Alarm</v>
      </c>
      <c r="B1158" s="78">
        <v>6</v>
      </c>
      <c r="C1158" s="85" t="s">
        <v>515</v>
      </c>
      <c r="D1158" s="85" t="s">
        <v>238</v>
      </c>
      <c r="E1158" s="83" t="s">
        <v>1575</v>
      </c>
      <c r="F1158" s="81">
        <v>400</v>
      </c>
      <c r="G1158" s="81" t="s">
        <v>247</v>
      </c>
      <c r="H1158" s="82">
        <f ca="1">SUMIF(Measure_BB_Table[],Combined_header,Total_Exp._MeasureBB)</f>
        <v>0</v>
      </c>
      <c r="I1158" s="82">
        <f ca="1">SUMIF(Measure_BB_Table[],Combined_header,Completed_MeasureBB)</f>
        <v>0</v>
      </c>
      <c r="J1158" s="149" t="e">
        <f t="shared" ca="1" si="38"/>
        <v>#DIV/0!</v>
      </c>
    </row>
    <row r="1159" spans="1:10" x14ac:dyDescent="0.25">
      <c r="A1159" s="77" t="str">
        <f t="shared" si="37"/>
        <v>Palm-Interim Housing-CM/PM Management</v>
      </c>
      <c r="B1159" s="78">
        <v>6</v>
      </c>
      <c r="C1159" s="85" t="s">
        <v>515</v>
      </c>
      <c r="D1159" s="85" t="s">
        <v>238</v>
      </c>
      <c r="E1159" s="77" t="s">
        <v>1565</v>
      </c>
      <c r="F1159" s="81">
        <v>0</v>
      </c>
      <c r="G1159" s="81">
        <v>0</v>
      </c>
      <c r="H1159" s="82">
        <f ca="1">SUMIF(Measure_BB_Table[],Combined_header,Total_Exp._MeasureBB)</f>
        <v>0</v>
      </c>
      <c r="I1159" s="82">
        <f ca="1">SUMIF(Measure_BB_Table[],Combined_header,Completed_MeasureBB)</f>
        <v>0</v>
      </c>
      <c r="J1159" s="149" t="e">
        <f t="shared" ca="1" si="38"/>
        <v>#DIV/0!</v>
      </c>
    </row>
    <row r="1160" spans="1:10" x14ac:dyDescent="0.25">
      <c r="A1160" s="77" t="str">
        <f t="shared" si="37"/>
        <v>Palm-Interim Housing-Construction Contingency</v>
      </c>
      <c r="B1160" s="78">
        <v>6</v>
      </c>
      <c r="C1160" s="85" t="s">
        <v>515</v>
      </c>
      <c r="D1160" s="85" t="s">
        <v>238</v>
      </c>
      <c r="E1160" s="83" t="s">
        <v>1796</v>
      </c>
      <c r="F1160" s="81">
        <v>55000</v>
      </c>
      <c r="G1160" s="81" t="s">
        <v>247</v>
      </c>
      <c r="H1160" s="82">
        <f ca="1">SUMIF(Measure_BB_Table[],Combined_header,Total_Exp._MeasureBB)</f>
        <v>0</v>
      </c>
      <c r="I1160" s="82">
        <f ca="1">SUMIF(Measure_BB_Table[],Combined_header,Completed_MeasureBB)</f>
        <v>0</v>
      </c>
      <c r="J1160" s="149" t="e">
        <f t="shared" ca="1" si="38"/>
        <v>#DIV/0!</v>
      </c>
    </row>
    <row r="1161" spans="1:10" x14ac:dyDescent="0.25">
      <c r="A1161" s="77" t="str">
        <f t="shared" si="37"/>
        <v>Palm-Interim Housing-Contractor</v>
      </c>
      <c r="B1161" s="78">
        <v>6</v>
      </c>
      <c r="C1161" s="85" t="s">
        <v>515</v>
      </c>
      <c r="D1161" s="85" t="s">
        <v>238</v>
      </c>
      <c r="E1161" s="83" t="s">
        <v>318</v>
      </c>
      <c r="F1161" s="81">
        <v>550000</v>
      </c>
      <c r="G1161" s="81" t="s">
        <v>247</v>
      </c>
      <c r="H1161" s="82">
        <f ca="1">SUMIF(Measure_BB_Table[],Combined_header,Total_Exp._MeasureBB)</f>
        <v>0</v>
      </c>
      <c r="I1161" s="82">
        <f ca="1">SUMIF(Measure_BB_Table[],Combined_header,Completed_MeasureBB)</f>
        <v>0</v>
      </c>
      <c r="J1161" s="149" t="e">
        <f t="shared" ca="1" si="38"/>
        <v>#DIV/0!</v>
      </c>
    </row>
    <row r="1162" spans="1:10" x14ac:dyDescent="0.25">
      <c r="A1162" s="77" t="str">
        <f t="shared" si="37"/>
        <v>Palm-Interim Housing-Design</v>
      </c>
      <c r="B1162" s="78">
        <v>6</v>
      </c>
      <c r="C1162" s="85" t="s">
        <v>515</v>
      </c>
      <c r="D1162" s="85" t="s">
        <v>238</v>
      </c>
      <c r="E1162" s="79" t="s">
        <v>1571</v>
      </c>
      <c r="F1162" s="81">
        <v>80000</v>
      </c>
      <c r="G1162" s="81" t="s">
        <v>247</v>
      </c>
      <c r="H1162" s="82">
        <f ca="1">SUMIF(Measure_BB_Table[],Combined_header,Total_Exp._MeasureBB)</f>
        <v>0</v>
      </c>
      <c r="I1162" s="82">
        <f ca="1">SUMIF(Measure_BB_Table[],Combined_header,Completed_MeasureBB)</f>
        <v>0</v>
      </c>
      <c r="J1162" s="149" t="e">
        <f t="shared" ca="1" si="38"/>
        <v>#DIV/0!</v>
      </c>
    </row>
    <row r="1163" spans="1:10" x14ac:dyDescent="0.25">
      <c r="A1163" s="77" t="str">
        <f t="shared" si="37"/>
        <v>Palm-Interim Housing-DSA Fees</v>
      </c>
      <c r="B1163" s="78">
        <v>6</v>
      </c>
      <c r="C1163" s="85" t="s">
        <v>515</v>
      </c>
      <c r="D1163" s="85" t="s">
        <v>238</v>
      </c>
      <c r="E1163" s="83" t="s">
        <v>1655</v>
      </c>
      <c r="F1163" s="81">
        <v>14000</v>
      </c>
      <c r="G1163" s="81" t="s">
        <v>247</v>
      </c>
      <c r="H1163" s="82">
        <f ca="1">SUMIF(Measure_BB_Table[],Combined_header,Total_Exp._MeasureBB)</f>
        <v>0</v>
      </c>
      <c r="I1163" s="82">
        <f ca="1">SUMIF(Measure_BB_Table[],Combined_header,Completed_MeasureBB)</f>
        <v>0</v>
      </c>
      <c r="J1163" s="149" t="e">
        <f t="shared" ca="1" si="38"/>
        <v>#DIV/0!</v>
      </c>
    </row>
    <row r="1164" spans="1:10" x14ac:dyDescent="0.25">
      <c r="A1164" s="77" t="str">
        <f t="shared" si="37"/>
        <v>Palm-Interim Housing-DSA Inspection</v>
      </c>
      <c r="B1164" s="78">
        <v>6</v>
      </c>
      <c r="C1164" s="85" t="s">
        <v>515</v>
      </c>
      <c r="D1164" s="85" t="s">
        <v>238</v>
      </c>
      <c r="E1164" s="83" t="s">
        <v>1564</v>
      </c>
      <c r="F1164" s="81">
        <v>12000</v>
      </c>
      <c r="G1164" s="81" t="s">
        <v>247</v>
      </c>
      <c r="H1164" s="82">
        <f ca="1">SUMIF(Measure_BB_Table[],Combined_header,Total_Exp._MeasureBB)</f>
        <v>0</v>
      </c>
      <c r="I1164" s="82">
        <f ca="1">SUMIF(Measure_BB_Table[],Combined_header,Completed_MeasureBB)</f>
        <v>0</v>
      </c>
      <c r="J1164" s="149" t="e">
        <f t="shared" ca="1" si="38"/>
        <v>#DIV/0!</v>
      </c>
    </row>
    <row r="1165" spans="1:10" x14ac:dyDescent="0.25">
      <c r="A1165" s="77" t="str">
        <f t="shared" si="37"/>
        <v>Palm-Interim Housing-DSA Special Inspection</v>
      </c>
      <c r="B1165" s="78">
        <v>6</v>
      </c>
      <c r="C1165" s="85" t="s">
        <v>515</v>
      </c>
      <c r="D1165" s="85" t="s">
        <v>238</v>
      </c>
      <c r="E1165" s="85" t="s">
        <v>1572</v>
      </c>
      <c r="F1165" s="81">
        <v>12000</v>
      </c>
      <c r="G1165" s="81" t="s">
        <v>247</v>
      </c>
      <c r="H1165" s="82">
        <f ca="1">SUMIF(Measure_BB_Table[],Combined_header,Total_Exp._MeasureBB)</f>
        <v>0</v>
      </c>
      <c r="I1165" s="82">
        <f ca="1">SUMIF(Measure_BB_Table[],Combined_header,Completed_MeasureBB)</f>
        <v>0</v>
      </c>
      <c r="J1165" s="149" t="e">
        <f t="shared" ca="1" si="38"/>
        <v>#DIV/0!</v>
      </c>
    </row>
    <row r="1166" spans="1:10" x14ac:dyDescent="0.25">
      <c r="A1166" s="77" t="str">
        <f t="shared" si="37"/>
        <v>Palm-Interim Housing-Environ Consultant</v>
      </c>
      <c r="B1166" s="78">
        <v>6</v>
      </c>
      <c r="C1166" s="85" t="s">
        <v>515</v>
      </c>
      <c r="D1166" s="85" t="s">
        <v>238</v>
      </c>
      <c r="E1166" s="77" t="s">
        <v>1566</v>
      </c>
      <c r="F1166" s="81">
        <v>0</v>
      </c>
      <c r="G1166" s="81">
        <v>0</v>
      </c>
      <c r="H1166" s="82">
        <f ca="1">SUMIF(Measure_BB_Table[],Combined_header,Total_Exp._MeasureBB)</f>
        <v>0</v>
      </c>
      <c r="I1166" s="82">
        <f ca="1">SUMIF(Measure_BB_Table[],Combined_header,Completed_MeasureBB)</f>
        <v>0</v>
      </c>
      <c r="J1166" s="149" t="e">
        <f t="shared" ca="1" si="38"/>
        <v>#DIV/0!</v>
      </c>
    </row>
    <row r="1167" spans="1:10" x14ac:dyDescent="0.25">
      <c r="A1167" s="77" t="str">
        <f t="shared" si="37"/>
        <v>Palm-Interim Housing-FF &amp; E</v>
      </c>
      <c r="B1167" s="78">
        <v>6</v>
      </c>
      <c r="C1167" s="85" t="s">
        <v>515</v>
      </c>
      <c r="D1167" s="85" t="s">
        <v>238</v>
      </c>
      <c r="E1167" s="77" t="s">
        <v>1656</v>
      </c>
      <c r="F1167" s="81">
        <v>0</v>
      </c>
      <c r="G1167" s="81">
        <v>0</v>
      </c>
      <c r="H1167" s="82">
        <f ca="1">SUMIF(Measure_BB_Table[],Combined_header,Total_Exp._MeasureBB)</f>
        <v>0</v>
      </c>
      <c r="I1167" s="82">
        <f ca="1">SUMIF(Measure_BB_Table[],Combined_header,Completed_MeasureBB)</f>
        <v>0</v>
      </c>
      <c r="J1167" s="149" t="e">
        <f t="shared" ca="1" si="38"/>
        <v>#DIV/0!</v>
      </c>
    </row>
    <row r="1168" spans="1:10" x14ac:dyDescent="0.25">
      <c r="A1168" s="77" t="str">
        <f t="shared" si="37"/>
        <v>Palm-Interim Housing-Legal Services</v>
      </c>
      <c r="B1168" s="78">
        <v>6</v>
      </c>
      <c r="C1168" s="85" t="s">
        <v>515</v>
      </c>
      <c r="D1168" s="85" t="s">
        <v>238</v>
      </c>
      <c r="E1168" s="77" t="s">
        <v>1797</v>
      </c>
      <c r="F1168" s="81">
        <v>0</v>
      </c>
      <c r="G1168" s="81">
        <v>0</v>
      </c>
      <c r="H1168" s="82">
        <f ca="1">SUMIF(Measure_BB_Table[],Combined_header,Total_Exp._MeasureBB)</f>
        <v>0</v>
      </c>
      <c r="I1168" s="82">
        <f ca="1">SUMIF(Measure_BB_Table[],Combined_header,Completed_MeasureBB)</f>
        <v>0</v>
      </c>
      <c r="J1168" s="149" t="e">
        <f t="shared" ca="1" si="38"/>
        <v>#DIV/0!</v>
      </c>
    </row>
    <row r="1169" spans="1:10" x14ac:dyDescent="0.25">
      <c r="A1169" s="77" t="str">
        <f t="shared" si="37"/>
        <v>Palm-Interim Housing-Modular Buildings</v>
      </c>
      <c r="B1169" s="78">
        <v>6</v>
      </c>
      <c r="C1169" s="85" t="s">
        <v>515</v>
      </c>
      <c r="D1169" s="85" t="s">
        <v>238</v>
      </c>
      <c r="E1169" s="85" t="s">
        <v>1573</v>
      </c>
      <c r="F1169" s="81">
        <v>150000</v>
      </c>
      <c r="G1169" s="81" t="s">
        <v>247</v>
      </c>
      <c r="H1169" s="82">
        <f ca="1">SUMIF(Measure_BB_Table[],Combined_header,Total_Exp._MeasureBB)</f>
        <v>0</v>
      </c>
      <c r="I1169" s="82">
        <f ca="1">SUMIF(Measure_BB_Table[],Combined_header,Completed_MeasureBB)</f>
        <v>0</v>
      </c>
      <c r="J1169" s="149" t="e">
        <f t="shared" ca="1" si="38"/>
        <v>#DIV/0!</v>
      </c>
    </row>
    <row r="1170" spans="1:10" x14ac:dyDescent="0.25">
      <c r="A1170" s="77" t="str">
        <f t="shared" si="37"/>
        <v>Palm-Interim Housing-Move Management</v>
      </c>
      <c r="B1170" s="78">
        <v>6</v>
      </c>
      <c r="C1170" s="85" t="s">
        <v>515</v>
      </c>
      <c r="D1170" s="85" t="s">
        <v>238</v>
      </c>
      <c r="E1170" s="77" t="s">
        <v>1574</v>
      </c>
      <c r="F1170" s="81">
        <v>0</v>
      </c>
      <c r="G1170" s="81">
        <v>0</v>
      </c>
      <c r="H1170" s="82">
        <f ca="1">SUMIF(Measure_BB_Table[],Combined_header,Total_Exp._MeasureBB)</f>
        <v>0</v>
      </c>
      <c r="I1170" s="82">
        <f ca="1">SUMIF(Measure_BB_Table[],Combined_header,Completed_MeasureBB)</f>
        <v>0</v>
      </c>
      <c r="J1170" s="149" t="e">
        <f t="shared" ca="1" si="38"/>
        <v>#DIV/0!</v>
      </c>
    </row>
    <row r="1171" spans="1:10" x14ac:dyDescent="0.25">
      <c r="A1171" s="77" t="str">
        <f t="shared" si="37"/>
        <v>Palm-Interim Housing-Reprographics</v>
      </c>
      <c r="B1171" s="78">
        <v>6</v>
      </c>
      <c r="C1171" s="85" t="s">
        <v>515</v>
      </c>
      <c r="D1171" s="85" t="s">
        <v>238</v>
      </c>
      <c r="E1171" s="77" t="s">
        <v>1568</v>
      </c>
      <c r="F1171" s="81">
        <v>400</v>
      </c>
      <c r="G1171" s="81" t="s">
        <v>247</v>
      </c>
      <c r="H1171" s="82">
        <f ca="1">SUMIF(Measure_BB_Table[],Combined_header,Total_Exp._MeasureBB)</f>
        <v>0</v>
      </c>
      <c r="I1171" s="82">
        <f ca="1">SUMIF(Measure_BB_Table[],Combined_header,Completed_MeasureBB)</f>
        <v>0</v>
      </c>
      <c r="J1171" s="149" t="e">
        <f t="shared" ca="1" si="38"/>
        <v>#DIV/0!</v>
      </c>
    </row>
    <row r="1172" spans="1:10" x14ac:dyDescent="0.25">
      <c r="A1172" s="77" t="str">
        <f t="shared" si="37"/>
        <v>Palm-Interim Housing-Technology</v>
      </c>
      <c r="B1172" s="78">
        <v>6</v>
      </c>
      <c r="C1172" s="85" t="s">
        <v>515</v>
      </c>
      <c r="D1172" s="85" t="s">
        <v>238</v>
      </c>
      <c r="E1172" s="77" t="s">
        <v>1562</v>
      </c>
      <c r="F1172" s="81">
        <v>0</v>
      </c>
      <c r="G1172" s="81">
        <v>0</v>
      </c>
      <c r="H1172" s="82">
        <f ca="1">SUMIF(Measure_BB_Table[],Combined_header,Total_Exp._MeasureBB)</f>
        <v>0</v>
      </c>
      <c r="I1172" s="82">
        <f ca="1">SUMIF(Measure_BB_Table[],Combined_header,Completed_MeasureBB)</f>
        <v>0</v>
      </c>
      <c r="J1172" s="149" t="e">
        <f t="shared" ca="1" si="38"/>
        <v>#DIV/0!</v>
      </c>
    </row>
    <row r="1173" spans="1:10" x14ac:dyDescent="0.25">
      <c r="A1173" s="77" t="str">
        <f t="shared" si="37"/>
        <v>Sierra Vista-21st Century-Advertisement</v>
      </c>
      <c r="B1173" s="78">
        <v>8</v>
      </c>
      <c r="C1173" s="89" t="s">
        <v>522</v>
      </c>
      <c r="D1173" s="80" t="s">
        <v>4</v>
      </c>
      <c r="E1173" s="77" t="s">
        <v>1569</v>
      </c>
      <c r="F1173" s="81">
        <v>0</v>
      </c>
      <c r="G1173" s="81">
        <v>0</v>
      </c>
      <c r="H1173" s="82">
        <f ca="1">SUMIF(Measure_BB_Table[],Combined_header,Total_Exp._MeasureBB)</f>
        <v>0</v>
      </c>
      <c r="I1173" s="82">
        <f ca="1">SUMIF(Measure_BB_Table[],Combined_header,Completed_MeasureBB)</f>
        <v>0</v>
      </c>
      <c r="J1173" s="149" t="e">
        <f t="shared" ca="1" si="38"/>
        <v>#DIV/0!</v>
      </c>
    </row>
    <row r="1174" spans="1:10" x14ac:dyDescent="0.25">
      <c r="A1174" s="77" t="str">
        <f t="shared" si="37"/>
        <v>Sierra Vista-21st Century-Asbestos oversight/survey/abatement</v>
      </c>
      <c r="B1174" s="78">
        <v>8</v>
      </c>
      <c r="C1174" s="89" t="s">
        <v>522</v>
      </c>
      <c r="D1174" s="80" t="s">
        <v>4</v>
      </c>
      <c r="E1174" s="77" t="s">
        <v>1563</v>
      </c>
      <c r="F1174" s="81">
        <v>59500</v>
      </c>
      <c r="G1174" s="81" t="s">
        <v>247</v>
      </c>
      <c r="H1174" s="82">
        <f ca="1">SUMIF(Measure_BB_Table[],Combined_header,Total_Exp._MeasureBB)</f>
        <v>0</v>
      </c>
      <c r="I1174" s="82">
        <f ca="1">SUMIF(Measure_BB_Table[],Combined_header,Completed_MeasureBB)</f>
        <v>0</v>
      </c>
      <c r="J1174" s="149" t="e">
        <f t="shared" ca="1" si="38"/>
        <v>#DIV/0!</v>
      </c>
    </row>
    <row r="1175" spans="1:10" x14ac:dyDescent="0.25">
      <c r="A1175" s="77" t="str">
        <f t="shared" si="37"/>
        <v>Sierra Vista-21st Century-CM/PM Management</v>
      </c>
      <c r="B1175" s="78">
        <v>8</v>
      </c>
      <c r="C1175" s="89" t="s">
        <v>522</v>
      </c>
      <c r="D1175" s="80" t="s">
        <v>4</v>
      </c>
      <c r="E1175" s="77" t="s">
        <v>1565</v>
      </c>
      <c r="F1175" s="81">
        <v>196289.63</v>
      </c>
      <c r="G1175" s="81" t="s">
        <v>247</v>
      </c>
      <c r="H1175" s="82">
        <f ca="1">SUMIF(Measure_BB_Table[],Combined_header,Total_Exp._MeasureBB)</f>
        <v>0</v>
      </c>
      <c r="I1175" s="82">
        <f ca="1">SUMIF(Measure_BB_Table[],Combined_header,Completed_MeasureBB)</f>
        <v>0</v>
      </c>
      <c r="J1175" s="149" t="e">
        <f t="shared" ca="1" si="38"/>
        <v>#DIV/0!</v>
      </c>
    </row>
    <row r="1176" spans="1:10" x14ac:dyDescent="0.25">
      <c r="A1176" s="77" t="str">
        <f t="shared" si="37"/>
        <v>Sierra Vista-21st Century-Construction Contingency</v>
      </c>
      <c r="B1176" s="78">
        <v>8</v>
      </c>
      <c r="C1176" s="89" t="s">
        <v>522</v>
      </c>
      <c r="D1176" s="80" t="s">
        <v>4</v>
      </c>
      <c r="E1176" s="83" t="s">
        <v>1796</v>
      </c>
      <c r="F1176" s="81">
        <v>190476.3</v>
      </c>
      <c r="G1176" s="81" t="s">
        <v>247</v>
      </c>
      <c r="H1176" s="82">
        <f ca="1">SUMIF(Measure_BB_Table[],Combined_header,Total_Exp._MeasureBB)</f>
        <v>0</v>
      </c>
      <c r="I1176" s="82">
        <f ca="1">SUMIF(Measure_BB_Table[],Combined_header,Completed_MeasureBB)</f>
        <v>0</v>
      </c>
      <c r="J1176" s="149" t="e">
        <f t="shared" ca="1" si="38"/>
        <v>#DIV/0!</v>
      </c>
    </row>
    <row r="1177" spans="1:10" x14ac:dyDescent="0.25">
      <c r="A1177" s="77" t="str">
        <f t="shared" si="37"/>
        <v>Sierra Vista-21st Century-Contractor</v>
      </c>
      <c r="B1177" s="78">
        <v>8</v>
      </c>
      <c r="C1177" s="89" t="s">
        <v>522</v>
      </c>
      <c r="D1177" s="80" t="s">
        <v>4</v>
      </c>
      <c r="E1177" s="83" t="s">
        <v>318</v>
      </c>
      <c r="F1177" s="81">
        <v>2031810.69</v>
      </c>
      <c r="G1177" s="81" t="s">
        <v>247</v>
      </c>
      <c r="H1177" s="82">
        <f ca="1">SUMIF(Measure_BB_Table[],Combined_header,Total_Exp._MeasureBB)</f>
        <v>0</v>
      </c>
      <c r="I1177" s="82">
        <f ca="1">SUMIF(Measure_BB_Table[],Combined_header,Completed_MeasureBB)</f>
        <v>0</v>
      </c>
      <c r="J1177" s="149" t="e">
        <f t="shared" ca="1" si="38"/>
        <v>#DIV/0!</v>
      </c>
    </row>
    <row r="1178" spans="1:10" x14ac:dyDescent="0.25">
      <c r="A1178" s="77" t="str">
        <f t="shared" si="37"/>
        <v>Sierra Vista-21st Century-Design</v>
      </c>
      <c r="B1178" s="78">
        <v>8</v>
      </c>
      <c r="C1178" s="89" t="s">
        <v>522</v>
      </c>
      <c r="D1178" s="80" t="s">
        <v>4</v>
      </c>
      <c r="E1178" s="83" t="s">
        <v>1571</v>
      </c>
      <c r="F1178" s="81">
        <v>233340.13</v>
      </c>
      <c r="G1178" s="81" t="s">
        <v>247</v>
      </c>
      <c r="H1178" s="82">
        <f ca="1">SUMIF(Measure_BB_Table[],Combined_header,Total_Exp._MeasureBB)</f>
        <v>0</v>
      </c>
      <c r="I1178" s="82">
        <f ca="1">SUMIF(Measure_BB_Table[],Combined_header,Completed_MeasureBB)</f>
        <v>0</v>
      </c>
      <c r="J1178" s="149" t="e">
        <f t="shared" ca="1" si="38"/>
        <v>#DIV/0!</v>
      </c>
    </row>
    <row r="1179" spans="1:10" x14ac:dyDescent="0.25">
      <c r="A1179" s="77" t="str">
        <f t="shared" si="37"/>
        <v>Sierra Vista-21st Century-DSA Fees</v>
      </c>
      <c r="B1179" s="78">
        <v>8</v>
      </c>
      <c r="C1179" s="89" t="s">
        <v>522</v>
      </c>
      <c r="D1179" s="80" t="s">
        <v>4</v>
      </c>
      <c r="E1179" s="83" t="s">
        <v>1655</v>
      </c>
      <c r="F1179" s="81">
        <v>38890.019999999997</v>
      </c>
      <c r="G1179" s="81" t="s">
        <v>247</v>
      </c>
      <c r="H1179" s="82">
        <f ca="1">SUMIF(Measure_BB_Table[],Combined_header,Total_Exp._MeasureBB)</f>
        <v>0</v>
      </c>
      <c r="I1179" s="82">
        <f ca="1">SUMIF(Measure_BB_Table[],Combined_header,Completed_MeasureBB)</f>
        <v>0</v>
      </c>
      <c r="J1179" s="149" t="e">
        <f t="shared" ca="1" si="38"/>
        <v>#DIV/0!</v>
      </c>
    </row>
    <row r="1180" spans="1:10" x14ac:dyDescent="0.25">
      <c r="A1180" s="77" t="str">
        <f t="shared" si="37"/>
        <v>Sierra Vista-21st Century-DSA Inspection</v>
      </c>
      <c r="B1180" s="78">
        <v>8</v>
      </c>
      <c r="C1180" s="89" t="s">
        <v>522</v>
      </c>
      <c r="D1180" s="80" t="s">
        <v>4</v>
      </c>
      <c r="E1180" s="83" t="s">
        <v>1564</v>
      </c>
      <c r="F1180" s="81">
        <v>33334.300000000003</v>
      </c>
      <c r="G1180" s="81" t="s">
        <v>247</v>
      </c>
      <c r="H1180" s="82">
        <f ca="1">SUMIF(Measure_BB_Table[],Combined_header,Total_Exp._MeasureBB)</f>
        <v>0</v>
      </c>
      <c r="I1180" s="82">
        <f ca="1">SUMIF(Measure_BB_Table[],Combined_header,Completed_MeasureBB)</f>
        <v>0</v>
      </c>
      <c r="J1180" s="149" t="e">
        <f t="shared" ca="1" si="38"/>
        <v>#DIV/0!</v>
      </c>
    </row>
    <row r="1181" spans="1:10" x14ac:dyDescent="0.25">
      <c r="A1181" s="77" t="str">
        <f t="shared" si="37"/>
        <v>Sierra Vista-21st Century-DSA Special Inspection</v>
      </c>
      <c r="B1181" s="78">
        <v>8</v>
      </c>
      <c r="C1181" s="89" t="s">
        <v>522</v>
      </c>
      <c r="D1181" s="80" t="s">
        <v>4</v>
      </c>
      <c r="E1181" s="83" t="s">
        <v>1572</v>
      </c>
      <c r="F1181" s="81">
        <v>16667.150000000001</v>
      </c>
      <c r="G1181" s="81" t="s">
        <v>247</v>
      </c>
      <c r="H1181" s="82">
        <f ca="1">SUMIF(Measure_BB_Table[],Combined_header,Total_Exp._MeasureBB)</f>
        <v>0</v>
      </c>
      <c r="I1181" s="82">
        <f ca="1">SUMIF(Measure_BB_Table[],Combined_header,Completed_MeasureBB)</f>
        <v>0</v>
      </c>
      <c r="J1181" s="149" t="e">
        <f t="shared" ca="1" si="38"/>
        <v>#DIV/0!</v>
      </c>
    </row>
    <row r="1182" spans="1:10" x14ac:dyDescent="0.25">
      <c r="A1182" s="77" t="str">
        <f t="shared" si="37"/>
        <v>Sierra Vista-21st Century-Environ Consultant</v>
      </c>
      <c r="B1182" s="78">
        <v>8</v>
      </c>
      <c r="C1182" s="89" t="s">
        <v>522</v>
      </c>
      <c r="D1182" s="80" t="s">
        <v>4</v>
      </c>
      <c r="E1182" s="77" t="s">
        <v>1566</v>
      </c>
      <c r="F1182" s="81">
        <v>9778.06</v>
      </c>
      <c r="G1182" s="81" t="s">
        <v>2495</v>
      </c>
      <c r="H1182" s="82">
        <f ca="1">SUMIF(Measure_BB_Table[],Combined_header,Total_Exp._MeasureBB)</f>
        <v>3000</v>
      </c>
      <c r="I1182" s="82">
        <f ca="1">SUMIF(Measure_BB_Table[],Combined_header,Completed_MeasureBB)</f>
        <v>3000</v>
      </c>
      <c r="J1182" s="149">
        <f t="shared" ca="1" si="38"/>
        <v>1</v>
      </c>
    </row>
    <row r="1183" spans="1:10" x14ac:dyDescent="0.25">
      <c r="A1183" s="77" t="str">
        <f t="shared" si="37"/>
        <v>Sierra Vista-21st Century-FF &amp; E</v>
      </c>
      <c r="B1183" s="78">
        <v>8</v>
      </c>
      <c r="C1183" s="89" t="s">
        <v>522</v>
      </c>
      <c r="D1183" s="80" t="s">
        <v>4</v>
      </c>
      <c r="E1183" s="77" t="s">
        <v>1656</v>
      </c>
      <c r="F1183" s="81">
        <v>340000</v>
      </c>
      <c r="G1183" s="81" t="s">
        <v>247</v>
      </c>
      <c r="H1183" s="82">
        <f ca="1">SUMIF(Measure_BB_Table[],Combined_header,Total_Exp._MeasureBB)</f>
        <v>0</v>
      </c>
      <c r="I1183" s="82">
        <f ca="1">SUMIF(Measure_BB_Table[],Combined_header,Completed_MeasureBB)</f>
        <v>0</v>
      </c>
      <c r="J1183" s="149" t="e">
        <f t="shared" ca="1" si="38"/>
        <v>#DIV/0!</v>
      </c>
    </row>
    <row r="1184" spans="1:10" x14ac:dyDescent="0.25">
      <c r="A1184" s="77" t="str">
        <f t="shared" si="37"/>
        <v>Sierra Vista-21st Century-Legal Services</v>
      </c>
      <c r="B1184" s="78">
        <v>8</v>
      </c>
      <c r="C1184" s="89" t="s">
        <v>522</v>
      </c>
      <c r="D1184" s="80" t="s">
        <v>4</v>
      </c>
      <c r="E1184" s="77" t="s">
        <v>1797</v>
      </c>
      <c r="F1184" s="81">
        <v>0</v>
      </c>
      <c r="G1184" s="81">
        <v>0</v>
      </c>
      <c r="H1184" s="82">
        <f ca="1">SUMIF(Measure_BB_Table[],Combined_header,Total_Exp._MeasureBB)</f>
        <v>0</v>
      </c>
      <c r="I1184" s="82">
        <f ca="1">SUMIF(Measure_BB_Table[],Combined_header,Completed_MeasureBB)</f>
        <v>0</v>
      </c>
      <c r="J1184" s="149" t="e">
        <f t="shared" ca="1" si="38"/>
        <v>#DIV/0!</v>
      </c>
    </row>
    <row r="1185" spans="1:10" x14ac:dyDescent="0.25">
      <c r="A1185" s="77" t="str">
        <f t="shared" si="37"/>
        <v>Sierra Vista-21st Century-Move classroom</v>
      </c>
      <c r="B1185" s="78">
        <v>8</v>
      </c>
      <c r="C1185" s="89" t="s">
        <v>522</v>
      </c>
      <c r="D1185" s="80" t="s">
        <v>4</v>
      </c>
      <c r="E1185" s="77" t="s">
        <v>1570</v>
      </c>
      <c r="F1185" s="81">
        <v>0</v>
      </c>
      <c r="G1185" s="81">
        <v>0</v>
      </c>
      <c r="H1185" s="82">
        <f ca="1">SUMIF(Measure_BB_Table[],Combined_header,Total_Exp._MeasureBB)</f>
        <v>0</v>
      </c>
      <c r="I1185" s="82">
        <f ca="1">SUMIF(Measure_BB_Table[],Combined_header,Completed_MeasureBB)</f>
        <v>0</v>
      </c>
      <c r="J1185" s="149" t="e">
        <f t="shared" ca="1" si="38"/>
        <v>#DIV/0!</v>
      </c>
    </row>
    <row r="1186" spans="1:10" x14ac:dyDescent="0.25">
      <c r="A1186" s="77" t="str">
        <f t="shared" si="37"/>
        <v>Sierra Vista-21st Century-Move Management</v>
      </c>
      <c r="B1186" s="78">
        <v>8</v>
      </c>
      <c r="C1186" s="89" t="s">
        <v>522</v>
      </c>
      <c r="D1186" s="80" t="s">
        <v>4</v>
      </c>
      <c r="E1186" s="77" t="s">
        <v>1574</v>
      </c>
      <c r="F1186" s="81">
        <v>8889.15</v>
      </c>
      <c r="G1186" s="81" t="s">
        <v>247</v>
      </c>
      <c r="H1186" s="82">
        <f ca="1">SUMIF(Measure_BB_Table[],Combined_header,Total_Exp._MeasureBB)</f>
        <v>0</v>
      </c>
      <c r="I1186" s="82">
        <f ca="1">SUMIF(Measure_BB_Table[],Combined_header,Completed_MeasureBB)</f>
        <v>0</v>
      </c>
      <c r="J1186" s="149" t="e">
        <f t="shared" ca="1" si="38"/>
        <v>#DIV/0!</v>
      </c>
    </row>
    <row r="1187" spans="1:10" x14ac:dyDescent="0.25">
      <c r="A1187" s="77" t="str">
        <f t="shared" si="37"/>
        <v>Sierra Vista-21st Century-Reprographics</v>
      </c>
      <c r="B1187" s="78">
        <v>8</v>
      </c>
      <c r="C1187" s="89" t="s">
        <v>522</v>
      </c>
      <c r="D1187" s="80" t="s">
        <v>4</v>
      </c>
      <c r="E1187" s="77" t="s">
        <v>1568</v>
      </c>
      <c r="F1187" s="81">
        <v>0</v>
      </c>
      <c r="G1187" s="81">
        <v>0</v>
      </c>
      <c r="H1187" s="82">
        <f ca="1">SUMIF(Measure_BB_Table[],Combined_header,Total_Exp._MeasureBB)</f>
        <v>0</v>
      </c>
      <c r="I1187" s="82">
        <f ca="1">SUMIF(Measure_BB_Table[],Combined_header,Completed_MeasureBB)</f>
        <v>0</v>
      </c>
      <c r="J1187" s="149" t="e">
        <f t="shared" ca="1" si="38"/>
        <v>#DIV/0!</v>
      </c>
    </row>
    <row r="1188" spans="1:10" x14ac:dyDescent="0.25">
      <c r="A1188" s="77" t="str">
        <f t="shared" si="37"/>
        <v>Sierra Vista-21st Century-Technology</v>
      </c>
      <c r="B1188" s="78">
        <v>8</v>
      </c>
      <c r="C1188" s="89" t="s">
        <v>522</v>
      </c>
      <c r="D1188" s="80" t="s">
        <v>4</v>
      </c>
      <c r="E1188" s="77" t="s">
        <v>1562</v>
      </c>
      <c r="F1188" s="81">
        <v>340000</v>
      </c>
      <c r="G1188" s="81" t="s">
        <v>2495</v>
      </c>
      <c r="H1188" s="82">
        <f ca="1">SUMIF(Measure_BB_Table[],Combined_header,Total_Exp._MeasureBB)</f>
        <v>171066.97</v>
      </c>
      <c r="I1188" s="82">
        <f ca="1">SUMIF(Measure_BB_Table[],Combined_header,Completed_MeasureBB)</f>
        <v>171066.97</v>
      </c>
      <c r="J1188" s="149">
        <f t="shared" ca="1" si="38"/>
        <v>1</v>
      </c>
    </row>
    <row r="1189" spans="1:10" x14ac:dyDescent="0.25">
      <c r="A1189" s="77" t="str">
        <f t="shared" si="37"/>
        <v>Sierra Vista-Ceiling replacement-CM/PM Management</v>
      </c>
      <c r="B1189" s="78">
        <v>8</v>
      </c>
      <c r="C1189" s="89" t="s">
        <v>522</v>
      </c>
      <c r="D1189" s="79" t="s">
        <v>441</v>
      </c>
      <c r="E1189" s="77" t="s">
        <v>1565</v>
      </c>
      <c r="F1189" s="81">
        <v>0</v>
      </c>
      <c r="G1189" s="81">
        <v>0</v>
      </c>
      <c r="H1189" s="82">
        <f ca="1">SUMIF(Measure_BB_Table[],Combined_header,Total_Exp._MeasureBB)</f>
        <v>0</v>
      </c>
      <c r="I1189" s="82">
        <f ca="1">SUMIF(Measure_BB_Table[],Combined_header,Completed_MeasureBB)</f>
        <v>0</v>
      </c>
      <c r="J1189" s="149" t="e">
        <f t="shared" ca="1" si="38"/>
        <v>#DIV/0!</v>
      </c>
    </row>
    <row r="1190" spans="1:10" x14ac:dyDescent="0.25">
      <c r="A1190" s="77" t="str">
        <f t="shared" si="37"/>
        <v>Sierra Vista-Ceiling replacement-Contractor</v>
      </c>
      <c r="B1190" s="78">
        <v>8</v>
      </c>
      <c r="C1190" s="89" t="s">
        <v>522</v>
      </c>
      <c r="D1190" s="79" t="s">
        <v>441</v>
      </c>
      <c r="E1190" s="77" t="s">
        <v>318</v>
      </c>
      <c r="F1190" s="81">
        <v>0</v>
      </c>
      <c r="G1190" s="81">
        <v>0</v>
      </c>
      <c r="H1190" s="82">
        <f ca="1">SUMIF(Measure_BB_Table[],Combined_header,Total_Exp._MeasureBB)</f>
        <v>0</v>
      </c>
      <c r="I1190" s="82">
        <f ca="1">SUMIF(Measure_BB_Table[],Combined_header,Completed_MeasureBB)</f>
        <v>0</v>
      </c>
      <c r="J1190" s="149" t="e">
        <f t="shared" ca="1" si="38"/>
        <v>#DIV/0!</v>
      </c>
    </row>
    <row r="1191" spans="1:10" x14ac:dyDescent="0.25">
      <c r="A1191" s="77" t="str">
        <f t="shared" si="37"/>
        <v>Sierra Vista-Drinking fountain replacement-Advertisement</v>
      </c>
      <c r="B1191" s="78">
        <v>8</v>
      </c>
      <c r="C1191" s="89" t="s">
        <v>522</v>
      </c>
      <c r="D1191" s="80" t="s">
        <v>1043</v>
      </c>
      <c r="E1191" s="77" t="s">
        <v>1569</v>
      </c>
      <c r="F1191" s="81">
        <v>0</v>
      </c>
      <c r="G1191" s="81">
        <v>0</v>
      </c>
      <c r="H1191" s="82">
        <f ca="1">SUMIF(Measure_BB_Table[],Combined_header,Total_Exp._MeasureBB)</f>
        <v>0</v>
      </c>
      <c r="I1191" s="82">
        <f ca="1">SUMIF(Measure_BB_Table[],Combined_header,Completed_MeasureBB)</f>
        <v>0</v>
      </c>
      <c r="J1191" s="149" t="e">
        <f t="shared" ca="1" si="38"/>
        <v>#DIV/0!</v>
      </c>
    </row>
    <row r="1192" spans="1:10" x14ac:dyDescent="0.25">
      <c r="A1192" s="77" t="str">
        <f t="shared" si="37"/>
        <v>Sierra Vista-Drinking fountain replacement-Contractor</v>
      </c>
      <c r="B1192" s="78">
        <v>8</v>
      </c>
      <c r="C1192" s="89" t="s">
        <v>522</v>
      </c>
      <c r="D1192" s="80" t="s">
        <v>1043</v>
      </c>
      <c r="E1192" s="77" t="s">
        <v>318</v>
      </c>
      <c r="F1192" s="81">
        <v>15000</v>
      </c>
      <c r="G1192" s="81" t="s">
        <v>247</v>
      </c>
      <c r="H1192" s="82">
        <f ca="1">SUMIF(Measure_BB_Table[],Combined_header,Total_Exp._MeasureBB)</f>
        <v>0</v>
      </c>
      <c r="I1192" s="82">
        <f ca="1">SUMIF(Measure_BB_Table[],Combined_header,Completed_MeasureBB)</f>
        <v>0</v>
      </c>
      <c r="J1192" s="149" t="e">
        <f t="shared" ca="1" si="38"/>
        <v>#DIV/0!</v>
      </c>
    </row>
    <row r="1193" spans="1:10" x14ac:dyDescent="0.25">
      <c r="A1193" s="77" t="str">
        <f t="shared" si="37"/>
        <v>Sierra Vista-Drinking fountain replacement-Design</v>
      </c>
      <c r="B1193" s="78">
        <v>8</v>
      </c>
      <c r="C1193" s="89" t="s">
        <v>522</v>
      </c>
      <c r="D1193" s="80" t="s">
        <v>1043</v>
      </c>
      <c r="E1193" s="77" t="s">
        <v>1571</v>
      </c>
      <c r="F1193" s="81">
        <v>0</v>
      </c>
      <c r="G1193" s="81">
        <v>0</v>
      </c>
      <c r="H1193" s="82">
        <f ca="1">SUMIF(Measure_BB_Table[],Combined_header,Total_Exp._MeasureBB)</f>
        <v>0</v>
      </c>
      <c r="I1193" s="82">
        <f ca="1">SUMIF(Measure_BB_Table[],Combined_header,Completed_MeasureBB)</f>
        <v>0</v>
      </c>
      <c r="J1193" s="149" t="e">
        <f t="shared" ca="1" si="38"/>
        <v>#DIV/0!</v>
      </c>
    </row>
    <row r="1194" spans="1:10" x14ac:dyDescent="0.25">
      <c r="A1194" s="77" t="str">
        <f t="shared" si="37"/>
        <v>Sierra Vista-Drinking fountain replacement-DSA Fees</v>
      </c>
      <c r="B1194" s="78">
        <v>8</v>
      </c>
      <c r="C1194" s="89" t="s">
        <v>522</v>
      </c>
      <c r="D1194" s="80" t="s">
        <v>1043</v>
      </c>
      <c r="E1194" s="77" t="s">
        <v>1655</v>
      </c>
      <c r="F1194" s="81">
        <v>0</v>
      </c>
      <c r="G1194" s="81">
        <v>0</v>
      </c>
      <c r="H1194" s="82">
        <f ca="1">SUMIF(Measure_BB_Table[],Combined_header,Total_Exp._MeasureBB)</f>
        <v>0</v>
      </c>
      <c r="I1194" s="82">
        <f ca="1">SUMIF(Measure_BB_Table[],Combined_header,Completed_MeasureBB)</f>
        <v>0</v>
      </c>
      <c r="J1194" s="149" t="e">
        <f t="shared" ca="1" si="38"/>
        <v>#DIV/0!</v>
      </c>
    </row>
    <row r="1195" spans="1:10" x14ac:dyDescent="0.25">
      <c r="A1195" s="77" t="str">
        <f t="shared" si="37"/>
        <v>Sierra Vista-Drinking fountain replacement-DSA Inspection</v>
      </c>
      <c r="B1195" s="78">
        <v>8</v>
      </c>
      <c r="C1195" s="89" t="s">
        <v>522</v>
      </c>
      <c r="D1195" s="80" t="s">
        <v>1043</v>
      </c>
      <c r="E1195" s="77" t="s">
        <v>1564</v>
      </c>
      <c r="F1195" s="81">
        <v>0</v>
      </c>
      <c r="G1195" s="81">
        <v>0</v>
      </c>
      <c r="H1195" s="82">
        <f ca="1">SUMIF(Measure_BB_Table[],Combined_header,Total_Exp._MeasureBB)</f>
        <v>0</v>
      </c>
      <c r="I1195" s="82">
        <f ca="1">SUMIF(Measure_BB_Table[],Combined_header,Completed_MeasureBB)</f>
        <v>0</v>
      </c>
      <c r="J1195" s="149" t="e">
        <f t="shared" ca="1" si="38"/>
        <v>#DIV/0!</v>
      </c>
    </row>
    <row r="1196" spans="1:10" x14ac:dyDescent="0.25">
      <c r="A1196" s="77" t="str">
        <f t="shared" si="37"/>
        <v>Sierra Vista-Drinking fountain replacement-DSA Special Inspection</v>
      </c>
      <c r="B1196" s="78">
        <v>8</v>
      </c>
      <c r="C1196" s="89" t="s">
        <v>522</v>
      </c>
      <c r="D1196" s="80" t="s">
        <v>1043</v>
      </c>
      <c r="E1196" s="83" t="s">
        <v>1572</v>
      </c>
      <c r="F1196" s="81">
        <v>0</v>
      </c>
      <c r="G1196" s="81">
        <v>0</v>
      </c>
      <c r="H1196" s="82">
        <f ca="1">SUMIF(Measure_BB_Table[],Combined_header,Total_Exp._MeasureBB)</f>
        <v>0</v>
      </c>
      <c r="I1196" s="82">
        <f ca="1">SUMIF(Measure_BB_Table[],Combined_header,Completed_MeasureBB)</f>
        <v>0</v>
      </c>
      <c r="J1196" s="149" t="e">
        <f t="shared" ca="1" si="38"/>
        <v>#DIV/0!</v>
      </c>
    </row>
    <row r="1197" spans="1:10" x14ac:dyDescent="0.25">
      <c r="A1197" s="77" t="str">
        <f t="shared" si="37"/>
        <v>Sierra Vista-Drinking fountain replacement-Environ Consultant</v>
      </c>
      <c r="B1197" s="78">
        <v>8</v>
      </c>
      <c r="C1197" s="89" t="s">
        <v>522</v>
      </c>
      <c r="D1197" s="80" t="s">
        <v>1043</v>
      </c>
      <c r="E1197" s="77" t="s">
        <v>1566</v>
      </c>
      <c r="F1197" s="81">
        <v>0</v>
      </c>
      <c r="G1197" s="81">
        <v>0</v>
      </c>
      <c r="H1197" s="82">
        <f ca="1">SUMIF(Measure_BB_Table[],Combined_header,Total_Exp._MeasureBB)</f>
        <v>0</v>
      </c>
      <c r="I1197" s="82">
        <f ca="1">SUMIF(Measure_BB_Table[],Combined_header,Completed_MeasureBB)</f>
        <v>0</v>
      </c>
      <c r="J1197" s="149" t="e">
        <f t="shared" ca="1" si="38"/>
        <v>#DIV/0!</v>
      </c>
    </row>
    <row r="1198" spans="1:10" x14ac:dyDescent="0.25">
      <c r="A1198" s="77" t="str">
        <f t="shared" si="37"/>
        <v>Sierra Vista-Drinking fountain replacement-Reprographics</v>
      </c>
      <c r="B1198" s="78">
        <v>8</v>
      </c>
      <c r="C1198" s="89" t="s">
        <v>522</v>
      </c>
      <c r="D1198" s="80" t="s">
        <v>1043</v>
      </c>
      <c r="E1198" s="77" t="s">
        <v>1568</v>
      </c>
      <c r="F1198" s="81">
        <v>0</v>
      </c>
      <c r="G1198" s="81">
        <v>0</v>
      </c>
      <c r="H1198" s="82">
        <f ca="1">SUMIF(Measure_BB_Table[],Combined_header,Total_Exp._MeasureBB)</f>
        <v>0</v>
      </c>
      <c r="I1198" s="82">
        <f ca="1">SUMIF(Measure_BB_Table[],Combined_header,Completed_MeasureBB)</f>
        <v>0</v>
      </c>
      <c r="J1198" s="149" t="e">
        <f t="shared" ca="1" si="38"/>
        <v>#DIV/0!</v>
      </c>
    </row>
    <row r="1199" spans="1:10" x14ac:dyDescent="0.25">
      <c r="A1199" s="77" t="str">
        <f t="shared" si="37"/>
        <v>Sierra Vista-Fire Alarm-Advertisement</v>
      </c>
      <c r="B1199" s="78">
        <v>8</v>
      </c>
      <c r="C1199" s="89" t="s">
        <v>522</v>
      </c>
      <c r="D1199" s="80" t="s">
        <v>316</v>
      </c>
      <c r="E1199" s="77" t="s">
        <v>1569</v>
      </c>
      <c r="F1199" s="81">
        <v>0</v>
      </c>
      <c r="G1199" s="81">
        <v>0</v>
      </c>
      <c r="H1199" s="82">
        <f ca="1">SUMIF(Measure_BB_Table[],Combined_header,Total_Exp._MeasureBB)</f>
        <v>0</v>
      </c>
      <c r="I1199" s="82">
        <f ca="1">SUMIF(Measure_BB_Table[],Combined_header,Completed_MeasureBB)</f>
        <v>0</v>
      </c>
      <c r="J1199" s="149" t="e">
        <f t="shared" ca="1" si="38"/>
        <v>#DIV/0!</v>
      </c>
    </row>
    <row r="1200" spans="1:10" x14ac:dyDescent="0.25">
      <c r="A1200" s="77" t="str">
        <f t="shared" si="37"/>
        <v>Sierra Vista-Fire Alarm-Contractor</v>
      </c>
      <c r="B1200" s="78">
        <v>8</v>
      </c>
      <c r="C1200" s="89" t="s">
        <v>522</v>
      </c>
      <c r="D1200" s="80" t="s">
        <v>316</v>
      </c>
      <c r="E1200" s="77" t="s">
        <v>318</v>
      </c>
      <c r="F1200" s="81">
        <v>255000</v>
      </c>
      <c r="G1200" s="81" t="s">
        <v>247</v>
      </c>
      <c r="H1200" s="82">
        <f ca="1">SUMIF(Measure_BB_Table[],Combined_header,Total_Exp._MeasureBB)</f>
        <v>0</v>
      </c>
      <c r="I1200" s="82">
        <f ca="1">SUMIF(Measure_BB_Table[],Combined_header,Completed_MeasureBB)</f>
        <v>0</v>
      </c>
      <c r="J1200" s="149" t="e">
        <f t="shared" ca="1" si="38"/>
        <v>#DIV/0!</v>
      </c>
    </row>
    <row r="1201" spans="1:10" x14ac:dyDescent="0.25">
      <c r="A1201" s="77" t="str">
        <f t="shared" si="37"/>
        <v>Sierra Vista-Fire Alarm-Design</v>
      </c>
      <c r="B1201" s="78">
        <v>8</v>
      </c>
      <c r="C1201" s="89" t="s">
        <v>522</v>
      </c>
      <c r="D1201" s="80" t="s">
        <v>316</v>
      </c>
      <c r="E1201" s="77" t="s">
        <v>1571</v>
      </c>
      <c r="F1201" s="81">
        <v>49500</v>
      </c>
      <c r="G1201" s="81" t="s">
        <v>2495</v>
      </c>
      <c r="H1201" s="82">
        <f ca="1">SUMIF(Measure_BB_Table[],Combined_header,Total_Exp._MeasureBB)</f>
        <v>49500</v>
      </c>
      <c r="I1201" s="82">
        <f ca="1">SUMIF(Measure_BB_Table[],Combined_header,Completed_MeasureBB)</f>
        <v>37125</v>
      </c>
      <c r="J1201" s="149">
        <f t="shared" ca="1" si="38"/>
        <v>0.75</v>
      </c>
    </row>
    <row r="1202" spans="1:10" x14ac:dyDescent="0.25">
      <c r="A1202" s="77" t="str">
        <f t="shared" si="37"/>
        <v>Sierra Vista-Fire Alarm-DSA Fees</v>
      </c>
      <c r="B1202" s="78">
        <v>8</v>
      </c>
      <c r="C1202" s="89" t="s">
        <v>522</v>
      </c>
      <c r="D1202" s="80" t="s">
        <v>316</v>
      </c>
      <c r="E1202" s="77" t="s">
        <v>1655</v>
      </c>
      <c r="F1202" s="81">
        <v>0</v>
      </c>
      <c r="G1202" s="81">
        <v>0</v>
      </c>
      <c r="H1202" s="82">
        <f ca="1">SUMIF(Measure_BB_Table[],Combined_header,Total_Exp._MeasureBB)</f>
        <v>1050</v>
      </c>
      <c r="I1202" s="82">
        <f ca="1">SUMIF(Measure_BB_Table[],Combined_header,Completed_MeasureBB)</f>
        <v>1050</v>
      </c>
      <c r="J1202" s="149">
        <f t="shared" ca="1" si="38"/>
        <v>1</v>
      </c>
    </row>
    <row r="1203" spans="1:10" x14ac:dyDescent="0.25">
      <c r="A1203" s="77" t="str">
        <f t="shared" si="37"/>
        <v>Sierra Vista-Fire Alarm-DSA Inspection</v>
      </c>
      <c r="B1203" s="78">
        <v>8</v>
      </c>
      <c r="C1203" s="89" t="s">
        <v>522</v>
      </c>
      <c r="D1203" s="80" t="s">
        <v>316</v>
      </c>
      <c r="E1203" s="77" t="s">
        <v>1564</v>
      </c>
      <c r="F1203" s="81">
        <v>0</v>
      </c>
      <c r="G1203" s="81">
        <v>0</v>
      </c>
      <c r="H1203" s="82">
        <f ca="1">SUMIF(Measure_BB_Table[],Combined_header,Total_Exp._MeasureBB)</f>
        <v>0</v>
      </c>
      <c r="I1203" s="82">
        <f ca="1">SUMIF(Measure_BB_Table[],Combined_header,Completed_MeasureBB)</f>
        <v>0</v>
      </c>
      <c r="J1203" s="149" t="e">
        <f t="shared" ca="1" si="38"/>
        <v>#DIV/0!</v>
      </c>
    </row>
    <row r="1204" spans="1:10" x14ac:dyDescent="0.25">
      <c r="A1204" s="77" t="str">
        <f t="shared" si="37"/>
        <v>Sierra Vista-Fire Alarm-Environ Consultant</v>
      </c>
      <c r="B1204" s="78">
        <v>8</v>
      </c>
      <c r="C1204" s="89" t="s">
        <v>522</v>
      </c>
      <c r="D1204" s="80" t="s">
        <v>316</v>
      </c>
      <c r="E1204" s="84" t="s">
        <v>1566</v>
      </c>
      <c r="F1204" s="81">
        <v>0</v>
      </c>
      <c r="G1204" s="81">
        <v>0</v>
      </c>
      <c r="H1204" s="82">
        <f ca="1">SUMIF(Measure_BB_Table[],Combined_header,Total_Exp._MeasureBB)</f>
        <v>0</v>
      </c>
      <c r="I1204" s="82">
        <f ca="1">SUMIF(Measure_BB_Table[],Combined_header,Completed_MeasureBB)</f>
        <v>0</v>
      </c>
      <c r="J1204" s="149" t="e">
        <f t="shared" ca="1" si="38"/>
        <v>#DIV/0!</v>
      </c>
    </row>
    <row r="1205" spans="1:10" x14ac:dyDescent="0.25">
      <c r="A1205" s="77" t="str">
        <f t="shared" si="37"/>
        <v>Sierra Vista-Fire Alarm-Reprographics</v>
      </c>
      <c r="B1205" s="78">
        <v>8</v>
      </c>
      <c r="C1205" s="89" t="s">
        <v>522</v>
      </c>
      <c r="D1205" s="80" t="s">
        <v>316</v>
      </c>
      <c r="E1205" s="77" t="s">
        <v>1568</v>
      </c>
      <c r="F1205" s="81">
        <v>0</v>
      </c>
      <c r="G1205" s="81">
        <v>0</v>
      </c>
      <c r="H1205" s="82">
        <f ca="1">SUMIF(Measure_BB_Table[],Combined_header,Total_Exp._MeasureBB)</f>
        <v>0</v>
      </c>
      <c r="I1205" s="82">
        <f ca="1">SUMIF(Measure_BB_Table[],Combined_header,Completed_MeasureBB)</f>
        <v>0</v>
      </c>
      <c r="J1205" s="149" t="e">
        <f t="shared" ca="1" si="38"/>
        <v>#DIV/0!</v>
      </c>
    </row>
    <row r="1206" spans="1:10" x14ac:dyDescent="0.25">
      <c r="A1206" s="77" t="str">
        <f t="shared" si="37"/>
        <v>Sierra Vista-Interim Housing-Advertisement</v>
      </c>
      <c r="B1206" s="78">
        <v>8</v>
      </c>
      <c r="C1206" s="89" t="s">
        <v>522</v>
      </c>
      <c r="D1206" s="85" t="s">
        <v>238</v>
      </c>
      <c r="E1206" s="77" t="s">
        <v>1569</v>
      </c>
      <c r="F1206" s="81">
        <v>400</v>
      </c>
      <c r="G1206" s="81" t="s">
        <v>247</v>
      </c>
      <c r="H1206" s="82">
        <f ca="1">SUMIF(Measure_BB_Table[],Combined_header,Total_Exp._MeasureBB)</f>
        <v>0</v>
      </c>
      <c r="I1206" s="82">
        <f ca="1">SUMIF(Measure_BB_Table[],Combined_header,Completed_MeasureBB)</f>
        <v>0</v>
      </c>
      <c r="J1206" s="149" t="e">
        <f t="shared" ca="1" si="38"/>
        <v>#DIV/0!</v>
      </c>
    </row>
    <row r="1207" spans="1:10" x14ac:dyDescent="0.25">
      <c r="A1207" s="77" t="str">
        <f t="shared" si="37"/>
        <v>Sierra Vista-Interim Housing-Alarm</v>
      </c>
      <c r="B1207" s="78">
        <v>8</v>
      </c>
      <c r="C1207" s="89" t="s">
        <v>522</v>
      </c>
      <c r="D1207" s="85" t="s">
        <v>238</v>
      </c>
      <c r="E1207" s="83" t="s">
        <v>1575</v>
      </c>
      <c r="F1207" s="81">
        <v>0</v>
      </c>
      <c r="G1207" s="81">
        <v>0</v>
      </c>
      <c r="H1207" s="82">
        <f ca="1">SUMIF(Measure_BB_Table[],Combined_header,Total_Exp._MeasureBB)</f>
        <v>0</v>
      </c>
      <c r="I1207" s="82">
        <f ca="1">SUMIF(Measure_BB_Table[],Combined_header,Completed_MeasureBB)</f>
        <v>0</v>
      </c>
      <c r="J1207" s="149" t="e">
        <f t="shared" ca="1" si="38"/>
        <v>#DIV/0!</v>
      </c>
    </row>
    <row r="1208" spans="1:10" x14ac:dyDescent="0.25">
      <c r="A1208" s="77" t="str">
        <f t="shared" si="37"/>
        <v>Sierra Vista-Interim Housing-CM/PM Management</v>
      </c>
      <c r="B1208" s="78">
        <v>8</v>
      </c>
      <c r="C1208" s="89" t="s">
        <v>522</v>
      </c>
      <c r="D1208" s="85" t="s">
        <v>238</v>
      </c>
      <c r="E1208" s="77" t="s">
        <v>1565</v>
      </c>
      <c r="F1208" s="81">
        <v>43850</v>
      </c>
      <c r="G1208" s="81" t="s">
        <v>247</v>
      </c>
      <c r="H1208" s="82">
        <f ca="1">SUMIF(Measure_BB_Table[],Combined_header,Total_Exp._MeasureBB)</f>
        <v>0</v>
      </c>
      <c r="I1208" s="82">
        <f ca="1">SUMIF(Measure_BB_Table[],Combined_header,Completed_MeasureBB)</f>
        <v>0</v>
      </c>
      <c r="J1208" s="149" t="e">
        <f t="shared" ca="1" si="38"/>
        <v>#DIV/0!</v>
      </c>
    </row>
    <row r="1209" spans="1:10" x14ac:dyDescent="0.25">
      <c r="A1209" s="77" t="str">
        <f t="shared" si="37"/>
        <v>Sierra Vista-Interim Housing-Construction Contingency</v>
      </c>
      <c r="B1209" s="78">
        <v>8</v>
      </c>
      <c r="C1209" s="89" t="s">
        <v>522</v>
      </c>
      <c r="D1209" s="85" t="s">
        <v>238</v>
      </c>
      <c r="E1209" s="83" t="s">
        <v>1796</v>
      </c>
      <c r="F1209" s="81">
        <v>55000</v>
      </c>
      <c r="G1209" s="81" t="s">
        <v>247</v>
      </c>
      <c r="H1209" s="82">
        <f ca="1">SUMIF(Measure_BB_Table[],Combined_header,Total_Exp._MeasureBB)</f>
        <v>0</v>
      </c>
      <c r="I1209" s="82">
        <f ca="1">SUMIF(Measure_BB_Table[],Combined_header,Completed_MeasureBB)</f>
        <v>0</v>
      </c>
      <c r="J1209" s="149" t="e">
        <f t="shared" ca="1" si="38"/>
        <v>#DIV/0!</v>
      </c>
    </row>
    <row r="1210" spans="1:10" x14ac:dyDescent="0.25">
      <c r="A1210" s="77" t="str">
        <f t="shared" si="37"/>
        <v>Sierra Vista-Interim Housing-Contractor</v>
      </c>
      <c r="B1210" s="78">
        <v>8</v>
      </c>
      <c r="C1210" s="89" t="s">
        <v>522</v>
      </c>
      <c r="D1210" s="85" t="s">
        <v>238</v>
      </c>
      <c r="E1210" s="83" t="s">
        <v>318</v>
      </c>
      <c r="F1210" s="81">
        <v>550000</v>
      </c>
      <c r="G1210" s="81" t="s">
        <v>247</v>
      </c>
      <c r="H1210" s="82">
        <f ca="1">SUMIF(Measure_BB_Table[],Combined_header,Total_Exp._MeasureBB)</f>
        <v>0</v>
      </c>
      <c r="I1210" s="82">
        <f ca="1">SUMIF(Measure_BB_Table[],Combined_header,Completed_MeasureBB)</f>
        <v>0</v>
      </c>
      <c r="J1210" s="149" t="e">
        <f t="shared" ca="1" si="38"/>
        <v>#DIV/0!</v>
      </c>
    </row>
    <row r="1211" spans="1:10" x14ac:dyDescent="0.25">
      <c r="A1211" s="77" t="str">
        <f t="shared" si="37"/>
        <v>Sierra Vista-Interim Housing-Design</v>
      </c>
      <c r="B1211" s="78">
        <v>8</v>
      </c>
      <c r="C1211" s="89" t="s">
        <v>522</v>
      </c>
      <c r="D1211" s="85" t="s">
        <v>238</v>
      </c>
      <c r="E1211" s="79" t="s">
        <v>1571</v>
      </c>
      <c r="F1211" s="81">
        <v>80000</v>
      </c>
      <c r="G1211" s="81" t="s">
        <v>247</v>
      </c>
      <c r="H1211" s="82">
        <f ca="1">SUMIF(Measure_BB_Table[],Combined_header,Total_Exp._MeasureBB)</f>
        <v>0</v>
      </c>
      <c r="I1211" s="82">
        <f ca="1">SUMIF(Measure_BB_Table[],Combined_header,Completed_MeasureBB)</f>
        <v>0</v>
      </c>
      <c r="J1211" s="149" t="e">
        <f t="shared" ca="1" si="38"/>
        <v>#DIV/0!</v>
      </c>
    </row>
    <row r="1212" spans="1:10" x14ac:dyDescent="0.25">
      <c r="A1212" s="77" t="str">
        <f t="shared" si="37"/>
        <v>Sierra Vista-Interim Housing-DSA Fees</v>
      </c>
      <c r="B1212" s="78">
        <v>8</v>
      </c>
      <c r="C1212" s="89" t="s">
        <v>522</v>
      </c>
      <c r="D1212" s="85" t="s">
        <v>238</v>
      </c>
      <c r="E1212" s="83" t="s">
        <v>1655</v>
      </c>
      <c r="F1212" s="81">
        <v>14000</v>
      </c>
      <c r="G1212" s="81" t="s">
        <v>247</v>
      </c>
      <c r="H1212" s="82">
        <f ca="1">SUMIF(Measure_BB_Table[],Combined_header,Total_Exp._MeasureBB)</f>
        <v>0</v>
      </c>
      <c r="I1212" s="82">
        <f ca="1">SUMIF(Measure_BB_Table[],Combined_header,Completed_MeasureBB)</f>
        <v>0</v>
      </c>
      <c r="J1212" s="149" t="e">
        <f t="shared" ca="1" si="38"/>
        <v>#DIV/0!</v>
      </c>
    </row>
    <row r="1213" spans="1:10" x14ac:dyDescent="0.25">
      <c r="A1213" s="77" t="str">
        <f t="shared" si="37"/>
        <v>Sierra Vista-Interim Housing-DSA Inspection</v>
      </c>
      <c r="B1213" s="78">
        <v>8</v>
      </c>
      <c r="C1213" s="89" t="s">
        <v>522</v>
      </c>
      <c r="D1213" s="85" t="s">
        <v>238</v>
      </c>
      <c r="E1213" s="83" t="s">
        <v>1564</v>
      </c>
      <c r="F1213" s="81">
        <v>12000</v>
      </c>
      <c r="G1213" s="81" t="s">
        <v>247</v>
      </c>
      <c r="H1213" s="82">
        <f ca="1">SUMIF(Measure_BB_Table[],Combined_header,Total_Exp._MeasureBB)</f>
        <v>0</v>
      </c>
      <c r="I1213" s="82">
        <f ca="1">SUMIF(Measure_BB_Table[],Combined_header,Completed_MeasureBB)</f>
        <v>0</v>
      </c>
      <c r="J1213" s="149" t="e">
        <f t="shared" ca="1" si="38"/>
        <v>#DIV/0!</v>
      </c>
    </row>
    <row r="1214" spans="1:10" x14ac:dyDescent="0.25">
      <c r="A1214" s="77" t="str">
        <f t="shared" si="37"/>
        <v>Sierra Vista-Interim Housing-DSA Special Inspection</v>
      </c>
      <c r="B1214" s="78">
        <v>8</v>
      </c>
      <c r="C1214" s="89" t="s">
        <v>522</v>
      </c>
      <c r="D1214" s="85" t="s">
        <v>238</v>
      </c>
      <c r="E1214" s="85" t="s">
        <v>1572</v>
      </c>
      <c r="F1214" s="81">
        <v>12000</v>
      </c>
      <c r="G1214" s="81" t="s">
        <v>247</v>
      </c>
      <c r="H1214" s="82">
        <f ca="1">SUMIF(Measure_BB_Table[],Combined_header,Total_Exp._MeasureBB)</f>
        <v>0</v>
      </c>
      <c r="I1214" s="82">
        <f ca="1">SUMIF(Measure_BB_Table[],Combined_header,Completed_MeasureBB)</f>
        <v>0</v>
      </c>
      <c r="J1214" s="149" t="e">
        <f t="shared" ca="1" si="38"/>
        <v>#DIV/0!</v>
      </c>
    </row>
    <row r="1215" spans="1:10" x14ac:dyDescent="0.25">
      <c r="A1215" s="77" t="str">
        <f t="shared" si="37"/>
        <v>Sierra Vista-Interim Housing-Environ Consultant</v>
      </c>
      <c r="B1215" s="78">
        <v>8</v>
      </c>
      <c r="C1215" s="89" t="s">
        <v>522</v>
      </c>
      <c r="D1215" s="85" t="s">
        <v>238</v>
      </c>
      <c r="E1215" s="77" t="s">
        <v>1566</v>
      </c>
      <c r="F1215" s="81">
        <v>0</v>
      </c>
      <c r="G1215" s="81">
        <v>0</v>
      </c>
      <c r="H1215" s="82">
        <f ca="1">SUMIF(Measure_BB_Table[],Combined_header,Total_Exp._MeasureBB)</f>
        <v>0</v>
      </c>
      <c r="I1215" s="82">
        <f ca="1">SUMIF(Measure_BB_Table[],Combined_header,Completed_MeasureBB)</f>
        <v>0</v>
      </c>
      <c r="J1215" s="149" t="e">
        <f t="shared" ca="1" si="38"/>
        <v>#DIV/0!</v>
      </c>
    </row>
    <row r="1216" spans="1:10" x14ac:dyDescent="0.25">
      <c r="A1216" s="77" t="str">
        <f t="shared" si="37"/>
        <v>Sierra Vista-Interim Housing-FF &amp; E</v>
      </c>
      <c r="B1216" s="78">
        <v>8</v>
      </c>
      <c r="C1216" s="89" t="s">
        <v>522</v>
      </c>
      <c r="D1216" s="85" t="s">
        <v>238</v>
      </c>
      <c r="E1216" s="77" t="s">
        <v>1656</v>
      </c>
      <c r="F1216" s="81">
        <v>0</v>
      </c>
      <c r="G1216" s="81">
        <v>0</v>
      </c>
      <c r="H1216" s="82">
        <f ca="1">SUMIF(Measure_BB_Table[],Combined_header,Total_Exp._MeasureBB)</f>
        <v>0</v>
      </c>
      <c r="I1216" s="82">
        <f ca="1">SUMIF(Measure_BB_Table[],Combined_header,Completed_MeasureBB)</f>
        <v>0</v>
      </c>
      <c r="J1216" s="149" t="e">
        <f t="shared" ca="1" si="38"/>
        <v>#DIV/0!</v>
      </c>
    </row>
    <row r="1217" spans="1:10" x14ac:dyDescent="0.25">
      <c r="A1217" s="77" t="str">
        <f t="shared" si="37"/>
        <v>Sierra Vista-Interim Housing-Legal Services</v>
      </c>
      <c r="B1217" s="78">
        <v>8</v>
      </c>
      <c r="C1217" s="89" t="s">
        <v>522</v>
      </c>
      <c r="D1217" s="85" t="s">
        <v>238</v>
      </c>
      <c r="E1217" s="77" t="s">
        <v>1797</v>
      </c>
      <c r="F1217" s="81">
        <v>0</v>
      </c>
      <c r="G1217" s="81">
        <v>0</v>
      </c>
      <c r="H1217" s="82">
        <f ca="1">SUMIF(Measure_BB_Table[],Combined_header,Total_Exp._MeasureBB)</f>
        <v>0</v>
      </c>
      <c r="I1217" s="82">
        <f ca="1">SUMIF(Measure_BB_Table[],Combined_header,Completed_MeasureBB)</f>
        <v>0</v>
      </c>
      <c r="J1217" s="149" t="e">
        <f t="shared" ca="1" si="38"/>
        <v>#DIV/0!</v>
      </c>
    </row>
    <row r="1218" spans="1:10" x14ac:dyDescent="0.25">
      <c r="A1218" s="77" t="str">
        <f t="shared" si="37"/>
        <v>Sierra Vista-Interim Housing-Modular Buildings</v>
      </c>
      <c r="B1218" s="78">
        <v>8</v>
      </c>
      <c r="C1218" s="89" t="s">
        <v>522</v>
      </c>
      <c r="D1218" s="85" t="s">
        <v>238</v>
      </c>
      <c r="E1218" s="85" t="s">
        <v>1573</v>
      </c>
      <c r="F1218" s="81">
        <v>150000</v>
      </c>
      <c r="G1218" s="81" t="s">
        <v>247</v>
      </c>
      <c r="H1218" s="82">
        <f ca="1">SUMIF(Measure_BB_Table[],Combined_header,Total_Exp._MeasureBB)</f>
        <v>0</v>
      </c>
      <c r="I1218" s="82">
        <f ca="1">SUMIF(Measure_BB_Table[],Combined_header,Completed_MeasureBB)</f>
        <v>0</v>
      </c>
      <c r="J1218" s="149" t="e">
        <f t="shared" ca="1" si="38"/>
        <v>#DIV/0!</v>
      </c>
    </row>
    <row r="1219" spans="1:10" x14ac:dyDescent="0.25">
      <c r="A1219" s="77" t="str">
        <f t="shared" ref="A1219:A1282" si="39">CONCATENATE(C1219,"-",D1219,"-",E1219)</f>
        <v>Sierra Vista-Interim Housing-Move Management</v>
      </c>
      <c r="B1219" s="78">
        <v>8</v>
      </c>
      <c r="C1219" s="89" t="s">
        <v>522</v>
      </c>
      <c r="D1219" s="85" t="s">
        <v>238</v>
      </c>
      <c r="E1219" s="77" t="s">
        <v>1574</v>
      </c>
      <c r="F1219" s="81">
        <v>0</v>
      </c>
      <c r="G1219" s="81">
        <v>0</v>
      </c>
      <c r="H1219" s="82">
        <f ca="1">SUMIF(Measure_BB_Table[],Combined_header,Total_Exp._MeasureBB)</f>
        <v>0</v>
      </c>
      <c r="I1219" s="82">
        <f ca="1">SUMIF(Measure_BB_Table[],Combined_header,Completed_MeasureBB)</f>
        <v>0</v>
      </c>
      <c r="J1219" s="149" t="e">
        <f t="shared" ref="J1219:J1282" ca="1" si="40">Completed_Comparison/Total_Exp._Comparison</f>
        <v>#DIV/0!</v>
      </c>
    </row>
    <row r="1220" spans="1:10" x14ac:dyDescent="0.25">
      <c r="A1220" s="77" t="str">
        <f t="shared" si="39"/>
        <v>Sierra Vista-Interim Housing-Reprographics</v>
      </c>
      <c r="B1220" s="78">
        <v>8</v>
      </c>
      <c r="C1220" s="89" t="s">
        <v>522</v>
      </c>
      <c r="D1220" s="85" t="s">
        <v>238</v>
      </c>
      <c r="E1220" s="77" t="s">
        <v>1568</v>
      </c>
      <c r="F1220" s="81">
        <v>400</v>
      </c>
      <c r="G1220" s="81" t="s">
        <v>247</v>
      </c>
      <c r="H1220" s="82">
        <f ca="1">SUMIF(Measure_BB_Table[],Combined_header,Total_Exp._MeasureBB)</f>
        <v>0</v>
      </c>
      <c r="I1220" s="82">
        <f ca="1">SUMIF(Measure_BB_Table[],Combined_header,Completed_MeasureBB)</f>
        <v>0</v>
      </c>
      <c r="J1220" s="149" t="e">
        <f t="shared" ca="1" si="40"/>
        <v>#DIV/0!</v>
      </c>
    </row>
    <row r="1221" spans="1:10" x14ac:dyDescent="0.25">
      <c r="A1221" s="77" t="str">
        <f t="shared" si="39"/>
        <v>Sierra Vista-Interim Housing-Technology</v>
      </c>
      <c r="B1221" s="78">
        <v>8</v>
      </c>
      <c r="C1221" s="89" t="s">
        <v>522</v>
      </c>
      <c r="D1221" s="85" t="s">
        <v>238</v>
      </c>
      <c r="E1221" s="77" t="s">
        <v>1562</v>
      </c>
      <c r="F1221" s="81">
        <v>0</v>
      </c>
      <c r="G1221" s="81">
        <v>0</v>
      </c>
      <c r="H1221" s="82">
        <f ca="1">SUMIF(Measure_BB_Table[],Combined_header,Total_Exp._MeasureBB)</f>
        <v>0</v>
      </c>
      <c r="I1221" s="82">
        <f ca="1">SUMIF(Measure_BB_Table[],Combined_header,Completed_MeasureBB)</f>
        <v>0</v>
      </c>
      <c r="J1221" s="149" t="e">
        <f t="shared" ca="1" si="40"/>
        <v>#DIV/0!</v>
      </c>
    </row>
    <row r="1222" spans="1:10" x14ac:dyDescent="0.25">
      <c r="A1222" s="77" t="str">
        <f t="shared" si="39"/>
        <v>Sparks ES-21st Century-Advertisement</v>
      </c>
      <c r="B1222" s="78">
        <v>7</v>
      </c>
      <c r="C1222" s="85" t="s">
        <v>460</v>
      </c>
      <c r="D1222" s="80" t="s">
        <v>4</v>
      </c>
      <c r="E1222" s="77" t="s">
        <v>1569</v>
      </c>
      <c r="F1222" s="81">
        <v>1408.87</v>
      </c>
      <c r="G1222" s="81" t="s">
        <v>247</v>
      </c>
      <c r="H1222" s="82">
        <f ca="1">SUMIF(Measure_BB_Table[],Combined_header,Total_Exp._MeasureBB)</f>
        <v>0</v>
      </c>
      <c r="I1222" s="82">
        <f ca="1">SUMIF(Measure_BB_Table[],Combined_header,Completed_MeasureBB)</f>
        <v>0</v>
      </c>
      <c r="J1222" s="149" t="e">
        <f t="shared" ca="1" si="40"/>
        <v>#DIV/0!</v>
      </c>
    </row>
    <row r="1223" spans="1:10" x14ac:dyDescent="0.25">
      <c r="A1223" s="77" t="str">
        <f t="shared" si="39"/>
        <v>Sparks ES-21st Century-Asbestos oversight/survey/abatement</v>
      </c>
      <c r="B1223" s="78">
        <v>7</v>
      </c>
      <c r="C1223" s="85" t="s">
        <v>460</v>
      </c>
      <c r="D1223" s="80" t="s">
        <v>4</v>
      </c>
      <c r="E1223" s="77" t="s">
        <v>1563</v>
      </c>
      <c r="F1223" s="81">
        <v>70000</v>
      </c>
      <c r="G1223" s="81" t="s">
        <v>247</v>
      </c>
      <c r="H1223" s="82">
        <f ca="1">SUMIF(Measure_BB_Table[],Combined_header,Total_Exp._MeasureBB)</f>
        <v>0</v>
      </c>
      <c r="I1223" s="82">
        <f ca="1">SUMIF(Measure_BB_Table[],Combined_header,Completed_MeasureBB)</f>
        <v>0</v>
      </c>
      <c r="J1223" s="149" t="e">
        <f t="shared" ca="1" si="40"/>
        <v>#DIV/0!</v>
      </c>
    </row>
    <row r="1224" spans="1:10" x14ac:dyDescent="0.25">
      <c r="A1224" s="77" t="str">
        <f t="shared" si="39"/>
        <v>Sparks ES-21st Century-CM/PM Management</v>
      </c>
      <c r="B1224" s="78">
        <v>7</v>
      </c>
      <c r="C1224" s="85" t="s">
        <v>460</v>
      </c>
      <c r="D1224" s="80" t="s">
        <v>4</v>
      </c>
      <c r="E1224" s="77" t="s">
        <v>1565</v>
      </c>
      <c r="F1224" s="81">
        <v>224138.39</v>
      </c>
      <c r="G1224" s="81" t="s">
        <v>247</v>
      </c>
      <c r="H1224" s="82">
        <f ca="1">SUMIF(Measure_BB_Table[],Combined_header,Total_Exp._MeasureBB)</f>
        <v>0</v>
      </c>
      <c r="I1224" s="82">
        <f ca="1">SUMIF(Measure_BB_Table[],Combined_header,Completed_MeasureBB)</f>
        <v>0</v>
      </c>
      <c r="J1224" s="149" t="e">
        <f t="shared" ca="1" si="40"/>
        <v>#DIV/0!</v>
      </c>
    </row>
    <row r="1225" spans="1:10" x14ac:dyDescent="0.25">
      <c r="A1225" s="77" t="str">
        <f t="shared" si="39"/>
        <v>Sparks ES-21st Century-Construction Contingency</v>
      </c>
      <c r="B1225" s="78">
        <v>7</v>
      </c>
      <c r="C1225" s="85" t="s">
        <v>460</v>
      </c>
      <c r="D1225" s="80" t="s">
        <v>4</v>
      </c>
      <c r="E1225" s="83" t="s">
        <v>1796</v>
      </c>
      <c r="F1225" s="81">
        <v>219558</v>
      </c>
      <c r="G1225" s="81" t="s">
        <v>247</v>
      </c>
      <c r="H1225" s="82">
        <f ca="1">SUMIF(Measure_BB_Table[],Combined_header,Total_Exp._MeasureBB)</f>
        <v>0</v>
      </c>
      <c r="I1225" s="82">
        <f ca="1">SUMIF(Measure_BB_Table[],Combined_header,Completed_MeasureBB)</f>
        <v>0</v>
      </c>
      <c r="J1225" s="149" t="e">
        <f t="shared" ca="1" si="40"/>
        <v>#DIV/0!</v>
      </c>
    </row>
    <row r="1226" spans="1:10" x14ac:dyDescent="0.25">
      <c r="A1226" s="77" t="str">
        <f t="shared" si="39"/>
        <v>Sparks ES-21st Century-Contractor</v>
      </c>
      <c r="B1226" s="78">
        <v>7</v>
      </c>
      <c r="C1226" s="85" t="s">
        <v>460</v>
      </c>
      <c r="D1226" s="80" t="s">
        <v>4</v>
      </c>
      <c r="E1226" s="83" t="s">
        <v>318</v>
      </c>
      <c r="F1226" s="81">
        <v>2342025.19</v>
      </c>
      <c r="G1226" s="81" t="s">
        <v>2495</v>
      </c>
      <c r="H1226" s="82">
        <f ca="1">SUMIF(Measure_BB_Table[],Combined_header,Total_Exp._MeasureBB)</f>
        <v>63116.72</v>
      </c>
      <c r="I1226" s="82">
        <f ca="1">SUMIF(Measure_BB_Table[],Combined_header,Completed_MeasureBB)</f>
        <v>63116.72</v>
      </c>
      <c r="J1226" s="149">
        <f t="shared" ca="1" si="40"/>
        <v>1</v>
      </c>
    </row>
    <row r="1227" spans="1:10" x14ac:dyDescent="0.25">
      <c r="A1227" s="77" t="str">
        <f t="shared" si="39"/>
        <v>Sparks ES-21st Century-Design</v>
      </c>
      <c r="B1227" s="78">
        <v>7</v>
      </c>
      <c r="C1227" s="85" t="s">
        <v>460</v>
      </c>
      <c r="D1227" s="80" t="s">
        <v>4</v>
      </c>
      <c r="E1227" s="83" t="s">
        <v>1571</v>
      </c>
      <c r="F1227" s="81">
        <v>268966.23</v>
      </c>
      <c r="G1227" s="81" t="s">
        <v>247</v>
      </c>
      <c r="H1227" s="82">
        <f ca="1">SUMIF(Measure_BB_Table[],Combined_header,Total_Exp._MeasureBB)</f>
        <v>0</v>
      </c>
      <c r="I1227" s="82">
        <f ca="1">SUMIF(Measure_BB_Table[],Combined_header,Completed_MeasureBB)</f>
        <v>0</v>
      </c>
      <c r="J1227" s="149" t="e">
        <f t="shared" ca="1" si="40"/>
        <v>#DIV/0!</v>
      </c>
    </row>
    <row r="1228" spans="1:10" x14ac:dyDescent="0.25">
      <c r="A1228" s="77" t="str">
        <f t="shared" si="39"/>
        <v>Sparks ES-21st Century-DSA Fees</v>
      </c>
      <c r="B1228" s="78">
        <v>7</v>
      </c>
      <c r="C1228" s="85" t="s">
        <v>460</v>
      </c>
      <c r="D1228" s="80" t="s">
        <v>4</v>
      </c>
      <c r="E1228" s="83" t="s">
        <v>1655</v>
      </c>
      <c r="F1228" s="81">
        <v>44827.71</v>
      </c>
      <c r="G1228" s="81" t="s">
        <v>247</v>
      </c>
      <c r="H1228" s="82">
        <f ca="1">SUMIF(Measure_BB_Table[],Combined_header,Total_Exp._MeasureBB)</f>
        <v>0</v>
      </c>
      <c r="I1228" s="82">
        <f ca="1">SUMIF(Measure_BB_Table[],Combined_header,Completed_MeasureBB)</f>
        <v>0</v>
      </c>
      <c r="J1228" s="149" t="e">
        <f t="shared" ca="1" si="40"/>
        <v>#DIV/0!</v>
      </c>
    </row>
    <row r="1229" spans="1:10" x14ac:dyDescent="0.25">
      <c r="A1229" s="77" t="str">
        <f t="shared" si="39"/>
        <v>Sparks ES-21st Century-DSA Inspection</v>
      </c>
      <c r="B1229" s="78">
        <v>7</v>
      </c>
      <c r="C1229" s="85" t="s">
        <v>460</v>
      </c>
      <c r="D1229" s="80" t="s">
        <v>4</v>
      </c>
      <c r="E1229" s="83" t="s">
        <v>1564</v>
      </c>
      <c r="F1229" s="81">
        <v>38423.75</v>
      </c>
      <c r="G1229" s="81" t="s">
        <v>247</v>
      </c>
      <c r="H1229" s="82">
        <f ca="1">SUMIF(Measure_BB_Table[],Combined_header,Total_Exp._MeasureBB)</f>
        <v>0</v>
      </c>
      <c r="I1229" s="82">
        <f ca="1">SUMIF(Measure_BB_Table[],Combined_header,Completed_MeasureBB)</f>
        <v>0</v>
      </c>
      <c r="J1229" s="149" t="e">
        <f t="shared" ca="1" si="40"/>
        <v>#DIV/0!</v>
      </c>
    </row>
    <row r="1230" spans="1:10" x14ac:dyDescent="0.25">
      <c r="A1230" s="77" t="str">
        <f t="shared" si="39"/>
        <v>Sparks ES-21st Century-DSA Special Inspection</v>
      </c>
      <c r="B1230" s="78">
        <v>7</v>
      </c>
      <c r="C1230" s="85" t="s">
        <v>460</v>
      </c>
      <c r="D1230" s="80" t="s">
        <v>4</v>
      </c>
      <c r="E1230" s="83" t="s">
        <v>1572</v>
      </c>
      <c r="F1230" s="81">
        <v>19211.87</v>
      </c>
      <c r="G1230" s="81" t="s">
        <v>247</v>
      </c>
      <c r="H1230" s="82">
        <f ca="1">SUMIF(Measure_BB_Table[],Combined_header,Total_Exp._MeasureBB)</f>
        <v>0</v>
      </c>
      <c r="I1230" s="82">
        <f ca="1">SUMIF(Measure_BB_Table[],Combined_header,Completed_MeasureBB)</f>
        <v>0</v>
      </c>
      <c r="J1230" s="149" t="e">
        <f t="shared" ca="1" si="40"/>
        <v>#DIV/0!</v>
      </c>
    </row>
    <row r="1231" spans="1:10" x14ac:dyDescent="0.25">
      <c r="A1231" s="77" t="str">
        <f t="shared" si="39"/>
        <v>Sparks ES-21st Century-Environ Consultant</v>
      </c>
      <c r="B1231" s="78">
        <v>7</v>
      </c>
      <c r="C1231" s="85" t="s">
        <v>460</v>
      </c>
      <c r="D1231" s="80" t="s">
        <v>4</v>
      </c>
      <c r="E1231" s="77" t="s">
        <v>1566</v>
      </c>
      <c r="F1231" s="81">
        <v>11270.97</v>
      </c>
      <c r="G1231" s="81" t="s">
        <v>2495</v>
      </c>
      <c r="H1231" s="82">
        <f ca="1">SUMIF(Measure_BB_Table[],Combined_header,Total_Exp._MeasureBB)</f>
        <v>2670</v>
      </c>
      <c r="I1231" s="82">
        <f ca="1">SUMIF(Measure_BB_Table[],Combined_header,Completed_MeasureBB)</f>
        <v>2670</v>
      </c>
      <c r="J1231" s="149">
        <f t="shared" ca="1" si="40"/>
        <v>1</v>
      </c>
    </row>
    <row r="1232" spans="1:10" x14ac:dyDescent="0.25">
      <c r="A1232" s="77" t="str">
        <f t="shared" si="39"/>
        <v>Sparks ES-21st Century-FF &amp; E</v>
      </c>
      <c r="B1232" s="78">
        <v>7</v>
      </c>
      <c r="C1232" s="85" t="s">
        <v>460</v>
      </c>
      <c r="D1232" s="80" t="s">
        <v>4</v>
      </c>
      <c r="E1232" s="77" t="s">
        <v>1656</v>
      </c>
      <c r="F1232" s="81">
        <v>400000</v>
      </c>
      <c r="G1232" s="81" t="s">
        <v>2495</v>
      </c>
      <c r="H1232" s="82">
        <f ca="1">SUMIF(Measure_BB_Table[],Combined_header,Total_Exp._MeasureBB)</f>
        <v>20720.61</v>
      </c>
      <c r="I1232" s="82">
        <f ca="1">SUMIF(Measure_BB_Table[],Combined_header,Completed_MeasureBB)</f>
        <v>20720.61</v>
      </c>
      <c r="J1232" s="149">
        <f t="shared" ca="1" si="40"/>
        <v>1</v>
      </c>
    </row>
    <row r="1233" spans="1:10" x14ac:dyDescent="0.25">
      <c r="A1233" s="77" t="str">
        <f t="shared" si="39"/>
        <v>Sparks ES-21st Century-Legal Services</v>
      </c>
      <c r="B1233" s="78">
        <v>7</v>
      </c>
      <c r="C1233" s="85" t="s">
        <v>460</v>
      </c>
      <c r="D1233" s="80" t="s">
        <v>4</v>
      </c>
      <c r="E1233" s="77" t="s">
        <v>1797</v>
      </c>
      <c r="F1233" s="81">
        <v>0</v>
      </c>
      <c r="G1233" s="81">
        <v>0</v>
      </c>
      <c r="H1233" s="82">
        <f ca="1">SUMIF(Measure_BB_Table[],Combined_header,Total_Exp._MeasureBB)</f>
        <v>0</v>
      </c>
      <c r="I1233" s="82">
        <f ca="1">SUMIF(Measure_BB_Table[],Combined_header,Completed_MeasureBB)</f>
        <v>0</v>
      </c>
      <c r="J1233" s="149" t="e">
        <f t="shared" ca="1" si="40"/>
        <v>#DIV/0!</v>
      </c>
    </row>
    <row r="1234" spans="1:10" x14ac:dyDescent="0.25">
      <c r="A1234" s="77" t="str">
        <f t="shared" si="39"/>
        <v>Sparks ES-21st Century-Move classroom</v>
      </c>
      <c r="B1234" s="78">
        <v>7</v>
      </c>
      <c r="C1234" s="85" t="s">
        <v>460</v>
      </c>
      <c r="D1234" s="80" t="s">
        <v>4</v>
      </c>
      <c r="E1234" s="77" t="s">
        <v>1570</v>
      </c>
      <c r="F1234" s="81">
        <v>0</v>
      </c>
      <c r="G1234" s="81">
        <v>0</v>
      </c>
      <c r="H1234" s="82">
        <f ca="1">SUMIF(Measure_BB_Table[],Combined_header,Total_Exp._MeasureBB)</f>
        <v>0</v>
      </c>
      <c r="I1234" s="82">
        <f ca="1">SUMIF(Measure_BB_Table[],Combined_header,Completed_MeasureBB)</f>
        <v>0</v>
      </c>
      <c r="J1234" s="149" t="e">
        <f t="shared" ca="1" si="40"/>
        <v>#DIV/0!</v>
      </c>
    </row>
    <row r="1235" spans="1:10" x14ac:dyDescent="0.25">
      <c r="A1235" s="77" t="str">
        <f t="shared" si="39"/>
        <v>Sparks ES-21st Century-Move Management</v>
      </c>
      <c r="B1235" s="78">
        <v>7</v>
      </c>
      <c r="C1235" s="85" t="s">
        <v>460</v>
      </c>
      <c r="D1235" s="80" t="s">
        <v>4</v>
      </c>
      <c r="E1235" s="77" t="s">
        <v>1574</v>
      </c>
      <c r="F1235" s="81">
        <v>10246.33</v>
      </c>
      <c r="G1235" s="81" t="s">
        <v>247</v>
      </c>
      <c r="H1235" s="82">
        <f ca="1">SUMIF(Measure_BB_Table[],Combined_header,Total_Exp._MeasureBB)</f>
        <v>0</v>
      </c>
      <c r="I1235" s="82">
        <f ca="1">SUMIF(Measure_BB_Table[],Combined_header,Completed_MeasureBB)</f>
        <v>0</v>
      </c>
      <c r="J1235" s="149" t="e">
        <f t="shared" ca="1" si="40"/>
        <v>#DIV/0!</v>
      </c>
    </row>
    <row r="1236" spans="1:10" x14ac:dyDescent="0.25">
      <c r="A1236" s="77" t="str">
        <f t="shared" si="39"/>
        <v>Sparks ES-21st Century-Reprographics</v>
      </c>
      <c r="B1236" s="78">
        <v>7</v>
      </c>
      <c r="C1236" s="85" t="s">
        <v>460</v>
      </c>
      <c r="D1236" s="80" t="s">
        <v>4</v>
      </c>
      <c r="E1236" s="77" t="s">
        <v>1568</v>
      </c>
      <c r="F1236" s="81">
        <v>1408.87</v>
      </c>
      <c r="G1236" s="81" t="s">
        <v>247</v>
      </c>
      <c r="H1236" s="82">
        <f ca="1">SUMIF(Measure_BB_Table[],Combined_header,Total_Exp._MeasureBB)</f>
        <v>0</v>
      </c>
      <c r="I1236" s="82">
        <f ca="1">SUMIF(Measure_BB_Table[],Combined_header,Completed_MeasureBB)</f>
        <v>0</v>
      </c>
      <c r="J1236" s="149" t="e">
        <f t="shared" ca="1" si="40"/>
        <v>#DIV/0!</v>
      </c>
    </row>
    <row r="1237" spans="1:10" x14ac:dyDescent="0.25">
      <c r="A1237" s="77" t="str">
        <f t="shared" si="39"/>
        <v>Sparks ES-21st Century-Technology</v>
      </c>
      <c r="B1237" s="78">
        <v>7</v>
      </c>
      <c r="C1237" s="85" t="s">
        <v>460</v>
      </c>
      <c r="D1237" s="80" t="s">
        <v>4</v>
      </c>
      <c r="E1237" s="77" t="s">
        <v>1562</v>
      </c>
      <c r="F1237" s="81">
        <v>400000</v>
      </c>
      <c r="G1237" s="81" t="s">
        <v>2495</v>
      </c>
      <c r="H1237" s="82">
        <f ca="1">SUMIF(Measure_BB_Table[],Combined_header,Total_Exp._MeasureBB)</f>
        <v>172413.82000000004</v>
      </c>
      <c r="I1237" s="82">
        <f ca="1">SUMIF(Measure_BB_Table[],Combined_header,Completed_MeasureBB)</f>
        <v>172413.82000000004</v>
      </c>
      <c r="J1237" s="149">
        <f t="shared" ca="1" si="40"/>
        <v>1</v>
      </c>
    </row>
    <row r="1238" spans="1:10" x14ac:dyDescent="0.25">
      <c r="A1238" s="77" t="str">
        <f t="shared" si="39"/>
        <v>Sparks ES-Ceiling replacement-CM/PM Management</v>
      </c>
      <c r="B1238" s="78">
        <v>7</v>
      </c>
      <c r="C1238" s="85" t="s">
        <v>460</v>
      </c>
      <c r="D1238" s="79" t="s">
        <v>441</v>
      </c>
      <c r="E1238" s="77" t="s">
        <v>1565</v>
      </c>
      <c r="F1238" s="81">
        <v>0</v>
      </c>
      <c r="G1238" s="81">
        <v>0</v>
      </c>
      <c r="H1238" s="82">
        <f ca="1">SUMIF(Measure_BB_Table[],Combined_header,Total_Exp._MeasureBB)</f>
        <v>0</v>
      </c>
      <c r="I1238" s="82">
        <f ca="1">SUMIF(Measure_BB_Table[],Combined_header,Completed_MeasureBB)</f>
        <v>0</v>
      </c>
      <c r="J1238" s="149" t="e">
        <f t="shared" ca="1" si="40"/>
        <v>#DIV/0!</v>
      </c>
    </row>
    <row r="1239" spans="1:10" x14ac:dyDescent="0.25">
      <c r="A1239" s="77" t="str">
        <f t="shared" si="39"/>
        <v>Sparks ES-Ceiling replacement-Contractor</v>
      </c>
      <c r="B1239" s="78">
        <v>7</v>
      </c>
      <c r="C1239" s="85" t="s">
        <v>460</v>
      </c>
      <c r="D1239" s="79" t="s">
        <v>441</v>
      </c>
      <c r="E1239" s="77" t="s">
        <v>318</v>
      </c>
      <c r="F1239" s="81">
        <v>258122</v>
      </c>
      <c r="G1239" s="81">
        <v>258122</v>
      </c>
      <c r="H1239" s="82">
        <f ca="1">SUMIF(Measure_BB_Table[],Combined_header,Total_Exp._MeasureBB)</f>
        <v>258122</v>
      </c>
      <c r="I1239" s="82">
        <f ca="1">SUMIF(Measure_BB_Table[],Combined_header,Completed_MeasureBB)</f>
        <v>245215.90000000002</v>
      </c>
      <c r="J1239" s="149">
        <f t="shared" ca="1" si="40"/>
        <v>0.95000000000000007</v>
      </c>
    </row>
    <row r="1240" spans="1:10" x14ac:dyDescent="0.25">
      <c r="A1240" s="77" t="str">
        <f t="shared" si="39"/>
        <v>Sparks ES-Drinking fountain replacement-Advertisement</v>
      </c>
      <c r="B1240" s="78">
        <v>7</v>
      </c>
      <c r="C1240" s="85" t="s">
        <v>460</v>
      </c>
      <c r="D1240" s="80" t="s">
        <v>1043</v>
      </c>
      <c r="E1240" s="77" t="s">
        <v>1569</v>
      </c>
      <c r="F1240" s="81">
        <v>0</v>
      </c>
      <c r="G1240" s="81">
        <v>0</v>
      </c>
      <c r="H1240" s="82">
        <f ca="1">SUMIF(Measure_BB_Table[],Combined_header,Total_Exp._MeasureBB)</f>
        <v>0</v>
      </c>
      <c r="I1240" s="82">
        <f ca="1">SUMIF(Measure_BB_Table[],Combined_header,Completed_MeasureBB)</f>
        <v>0</v>
      </c>
      <c r="J1240" s="149" t="e">
        <f t="shared" ca="1" si="40"/>
        <v>#DIV/0!</v>
      </c>
    </row>
    <row r="1241" spans="1:10" x14ac:dyDescent="0.25">
      <c r="A1241" s="77" t="str">
        <f t="shared" si="39"/>
        <v>Sparks ES-Drinking fountain replacement-Contractor</v>
      </c>
      <c r="B1241" s="78">
        <v>7</v>
      </c>
      <c r="C1241" s="85" t="s">
        <v>460</v>
      </c>
      <c r="D1241" s="80" t="s">
        <v>1043</v>
      </c>
      <c r="E1241" s="77" t="s">
        <v>318</v>
      </c>
      <c r="F1241" s="81">
        <v>15000</v>
      </c>
      <c r="G1241" s="81" t="s">
        <v>247</v>
      </c>
      <c r="H1241" s="82">
        <f ca="1">SUMIF(Measure_BB_Table[],Combined_header,Total_Exp._MeasureBB)</f>
        <v>0</v>
      </c>
      <c r="I1241" s="82">
        <f ca="1">SUMIF(Measure_BB_Table[],Combined_header,Completed_MeasureBB)</f>
        <v>0</v>
      </c>
      <c r="J1241" s="149" t="e">
        <f t="shared" ca="1" si="40"/>
        <v>#DIV/0!</v>
      </c>
    </row>
    <row r="1242" spans="1:10" x14ac:dyDescent="0.25">
      <c r="A1242" s="77" t="str">
        <f t="shared" si="39"/>
        <v>Sparks ES-Drinking fountain replacement-Design</v>
      </c>
      <c r="B1242" s="78">
        <v>7</v>
      </c>
      <c r="C1242" s="85" t="s">
        <v>460</v>
      </c>
      <c r="D1242" s="80" t="s">
        <v>1043</v>
      </c>
      <c r="E1242" s="77" t="s">
        <v>1571</v>
      </c>
      <c r="F1242" s="81">
        <v>0</v>
      </c>
      <c r="G1242" s="81">
        <v>0</v>
      </c>
      <c r="H1242" s="82">
        <f ca="1">SUMIF(Measure_BB_Table[],Combined_header,Total_Exp._MeasureBB)</f>
        <v>0</v>
      </c>
      <c r="I1242" s="82">
        <f ca="1">SUMIF(Measure_BB_Table[],Combined_header,Completed_MeasureBB)</f>
        <v>0</v>
      </c>
      <c r="J1242" s="149" t="e">
        <f t="shared" ca="1" si="40"/>
        <v>#DIV/0!</v>
      </c>
    </row>
    <row r="1243" spans="1:10" x14ac:dyDescent="0.25">
      <c r="A1243" s="77" t="str">
        <f t="shared" si="39"/>
        <v>Sparks ES-Drinking fountain replacement-DSA Fees</v>
      </c>
      <c r="B1243" s="78">
        <v>7</v>
      </c>
      <c r="C1243" s="85" t="s">
        <v>460</v>
      </c>
      <c r="D1243" s="80" t="s">
        <v>1043</v>
      </c>
      <c r="E1243" s="77" t="s">
        <v>1655</v>
      </c>
      <c r="F1243" s="81">
        <v>0</v>
      </c>
      <c r="G1243" s="81">
        <v>0</v>
      </c>
      <c r="H1243" s="82">
        <f ca="1">SUMIF(Measure_BB_Table[],Combined_header,Total_Exp._MeasureBB)</f>
        <v>0</v>
      </c>
      <c r="I1243" s="82">
        <f ca="1">SUMIF(Measure_BB_Table[],Combined_header,Completed_MeasureBB)</f>
        <v>0</v>
      </c>
      <c r="J1243" s="149" t="e">
        <f t="shared" ca="1" si="40"/>
        <v>#DIV/0!</v>
      </c>
    </row>
    <row r="1244" spans="1:10" x14ac:dyDescent="0.25">
      <c r="A1244" s="77" t="str">
        <f t="shared" si="39"/>
        <v>Sparks ES-Drinking fountain replacement-DSA Inspection</v>
      </c>
      <c r="B1244" s="78">
        <v>7</v>
      </c>
      <c r="C1244" s="85" t="s">
        <v>460</v>
      </c>
      <c r="D1244" s="80" t="s">
        <v>1043</v>
      </c>
      <c r="E1244" s="77" t="s">
        <v>1564</v>
      </c>
      <c r="F1244" s="81">
        <v>1200</v>
      </c>
      <c r="G1244" s="81" t="s">
        <v>2495</v>
      </c>
      <c r="H1244" s="82">
        <f ca="1">SUMIF(Measure_BB_Table[],Combined_header,Total_Exp._MeasureBB)</f>
        <v>1200</v>
      </c>
      <c r="I1244" s="82">
        <f ca="1">SUMIF(Measure_BB_Table[],Combined_header,Completed_MeasureBB)</f>
        <v>0</v>
      </c>
      <c r="J1244" s="149">
        <f t="shared" ca="1" si="40"/>
        <v>0</v>
      </c>
    </row>
    <row r="1245" spans="1:10" x14ac:dyDescent="0.25">
      <c r="A1245" s="77" t="str">
        <f t="shared" si="39"/>
        <v>Sparks ES-Drinking fountain replacement-DSA Special Inspection</v>
      </c>
      <c r="B1245" s="78">
        <v>7</v>
      </c>
      <c r="C1245" s="85" t="s">
        <v>460</v>
      </c>
      <c r="D1245" s="80" t="s">
        <v>1043</v>
      </c>
      <c r="E1245" s="83" t="s">
        <v>1572</v>
      </c>
      <c r="F1245" s="81">
        <v>0</v>
      </c>
      <c r="G1245" s="81">
        <v>0</v>
      </c>
      <c r="H1245" s="82">
        <f ca="1">SUMIF(Measure_BB_Table[],Combined_header,Total_Exp._MeasureBB)</f>
        <v>0</v>
      </c>
      <c r="I1245" s="82">
        <f ca="1">SUMIF(Measure_BB_Table[],Combined_header,Completed_MeasureBB)</f>
        <v>0</v>
      </c>
      <c r="J1245" s="149" t="e">
        <f t="shared" ca="1" si="40"/>
        <v>#DIV/0!</v>
      </c>
    </row>
    <row r="1246" spans="1:10" x14ac:dyDescent="0.25">
      <c r="A1246" s="77" t="str">
        <f t="shared" si="39"/>
        <v>Sparks ES-Drinking fountain replacement-Environ Consultant</v>
      </c>
      <c r="B1246" s="78">
        <v>7</v>
      </c>
      <c r="C1246" s="85" t="s">
        <v>460</v>
      </c>
      <c r="D1246" s="80" t="s">
        <v>1043</v>
      </c>
      <c r="E1246" s="77" t="s">
        <v>1566</v>
      </c>
      <c r="F1246" s="81">
        <v>0</v>
      </c>
      <c r="G1246" s="81">
        <v>0</v>
      </c>
      <c r="H1246" s="82">
        <f ca="1">SUMIF(Measure_BB_Table[],Combined_header,Total_Exp._MeasureBB)</f>
        <v>0</v>
      </c>
      <c r="I1246" s="82">
        <f ca="1">SUMIF(Measure_BB_Table[],Combined_header,Completed_MeasureBB)</f>
        <v>0</v>
      </c>
      <c r="J1246" s="149" t="e">
        <f t="shared" ca="1" si="40"/>
        <v>#DIV/0!</v>
      </c>
    </row>
    <row r="1247" spans="1:10" x14ac:dyDescent="0.25">
      <c r="A1247" s="77" t="str">
        <f t="shared" si="39"/>
        <v>Sparks ES-Drinking fountain replacement-Reprographics</v>
      </c>
      <c r="B1247" s="78">
        <v>7</v>
      </c>
      <c r="C1247" s="85" t="s">
        <v>460</v>
      </c>
      <c r="D1247" s="80" t="s">
        <v>1043</v>
      </c>
      <c r="E1247" s="77" t="s">
        <v>1568</v>
      </c>
      <c r="F1247" s="81">
        <v>0</v>
      </c>
      <c r="G1247" s="81">
        <v>0</v>
      </c>
      <c r="H1247" s="82">
        <f ca="1">SUMIF(Measure_BB_Table[],Combined_header,Total_Exp._MeasureBB)</f>
        <v>0</v>
      </c>
      <c r="I1247" s="82">
        <f ca="1">SUMIF(Measure_BB_Table[],Combined_header,Completed_MeasureBB)</f>
        <v>0</v>
      </c>
      <c r="J1247" s="149" t="e">
        <f t="shared" ca="1" si="40"/>
        <v>#DIV/0!</v>
      </c>
    </row>
    <row r="1248" spans="1:10" x14ac:dyDescent="0.25">
      <c r="A1248" s="77" t="str">
        <f t="shared" si="39"/>
        <v>Sparks ES-Fire Alarm-Advertisement</v>
      </c>
      <c r="B1248" s="78">
        <v>7</v>
      </c>
      <c r="C1248" s="85" t="s">
        <v>460</v>
      </c>
      <c r="D1248" s="80" t="s">
        <v>316</v>
      </c>
      <c r="E1248" s="77" t="s">
        <v>1569</v>
      </c>
      <c r="F1248" s="81">
        <v>0</v>
      </c>
      <c r="G1248" s="81">
        <v>0</v>
      </c>
      <c r="H1248" s="82">
        <f ca="1">SUMIF(Measure_BB_Table[],Combined_header,Total_Exp._MeasureBB)</f>
        <v>0</v>
      </c>
      <c r="I1248" s="82">
        <f ca="1">SUMIF(Measure_BB_Table[],Combined_header,Completed_MeasureBB)</f>
        <v>0</v>
      </c>
      <c r="J1248" s="149" t="e">
        <f t="shared" ca="1" si="40"/>
        <v>#DIV/0!</v>
      </c>
    </row>
    <row r="1249" spans="1:10" x14ac:dyDescent="0.25">
      <c r="A1249" s="77" t="str">
        <f t="shared" si="39"/>
        <v>Sparks ES-Fire Alarm-Contractor</v>
      </c>
      <c r="B1249" s="78">
        <v>7</v>
      </c>
      <c r="C1249" s="85" t="s">
        <v>460</v>
      </c>
      <c r="D1249" s="80" t="s">
        <v>316</v>
      </c>
      <c r="E1249" s="77" t="s">
        <v>318</v>
      </c>
      <c r="F1249" s="81">
        <v>300000</v>
      </c>
      <c r="G1249" s="81" t="s">
        <v>247</v>
      </c>
      <c r="H1249" s="82">
        <f ca="1">SUMIF(Measure_BB_Table[],Combined_header,Total_Exp._MeasureBB)</f>
        <v>0</v>
      </c>
      <c r="I1249" s="82">
        <f ca="1">SUMIF(Measure_BB_Table[],Combined_header,Completed_MeasureBB)</f>
        <v>0</v>
      </c>
      <c r="J1249" s="149" t="e">
        <f t="shared" ca="1" si="40"/>
        <v>#DIV/0!</v>
      </c>
    </row>
    <row r="1250" spans="1:10" x14ac:dyDescent="0.25">
      <c r="A1250" s="77" t="str">
        <f t="shared" si="39"/>
        <v>Sparks ES-Fire Alarm-Design</v>
      </c>
      <c r="B1250" s="78">
        <v>7</v>
      </c>
      <c r="C1250" s="85" t="s">
        <v>460</v>
      </c>
      <c r="D1250" s="80" t="s">
        <v>316</v>
      </c>
      <c r="E1250" s="77" t="s">
        <v>1571</v>
      </c>
      <c r="F1250" s="81">
        <v>12125</v>
      </c>
      <c r="G1250" s="81" t="s">
        <v>2495</v>
      </c>
      <c r="H1250" s="82">
        <f ca="1">SUMIF(Measure_BB_Table[],Combined_header,Total_Exp._MeasureBB)</f>
        <v>12125</v>
      </c>
      <c r="I1250" s="82">
        <f ca="1">SUMIF(Measure_BB_Table[],Combined_header,Completed_MeasureBB)</f>
        <v>0</v>
      </c>
      <c r="J1250" s="149">
        <f t="shared" ca="1" si="40"/>
        <v>0</v>
      </c>
    </row>
    <row r="1251" spans="1:10" x14ac:dyDescent="0.25">
      <c r="A1251" s="77" t="str">
        <f t="shared" si="39"/>
        <v>Sparks ES-Fire Alarm-DSA Fees</v>
      </c>
      <c r="B1251" s="78">
        <v>7</v>
      </c>
      <c r="C1251" s="85" t="s">
        <v>460</v>
      </c>
      <c r="D1251" s="80" t="s">
        <v>316</v>
      </c>
      <c r="E1251" s="77" t="s">
        <v>1655</v>
      </c>
      <c r="F1251" s="81">
        <v>0</v>
      </c>
      <c r="G1251" s="81">
        <v>0</v>
      </c>
      <c r="H1251" s="82">
        <f ca="1">SUMIF(Measure_BB_Table[],Combined_header,Total_Exp._MeasureBB)</f>
        <v>930</v>
      </c>
      <c r="I1251" s="82">
        <f ca="1">SUMIF(Measure_BB_Table[],Combined_header,Completed_MeasureBB)</f>
        <v>930</v>
      </c>
      <c r="J1251" s="149">
        <f t="shared" ca="1" si="40"/>
        <v>1</v>
      </c>
    </row>
    <row r="1252" spans="1:10" x14ac:dyDescent="0.25">
      <c r="A1252" s="77" t="str">
        <f t="shared" si="39"/>
        <v>Sparks ES-Fire Alarm-DSA Inspection</v>
      </c>
      <c r="B1252" s="78">
        <v>7</v>
      </c>
      <c r="C1252" s="85" t="s">
        <v>460</v>
      </c>
      <c r="D1252" s="80" t="s">
        <v>316</v>
      </c>
      <c r="E1252" s="77" t="s">
        <v>1564</v>
      </c>
      <c r="F1252" s="81">
        <v>0</v>
      </c>
      <c r="G1252" s="81">
        <v>0</v>
      </c>
      <c r="H1252" s="82">
        <f ca="1">SUMIF(Measure_BB_Table[],Combined_header,Total_Exp._MeasureBB)</f>
        <v>0</v>
      </c>
      <c r="I1252" s="82">
        <f ca="1">SUMIF(Measure_BB_Table[],Combined_header,Completed_MeasureBB)</f>
        <v>0</v>
      </c>
      <c r="J1252" s="149" t="e">
        <f t="shared" ca="1" si="40"/>
        <v>#DIV/0!</v>
      </c>
    </row>
    <row r="1253" spans="1:10" x14ac:dyDescent="0.25">
      <c r="A1253" s="77" t="str">
        <f t="shared" si="39"/>
        <v>Sparks ES-Fire Alarm-Environ Consultant</v>
      </c>
      <c r="B1253" s="78">
        <v>7</v>
      </c>
      <c r="C1253" s="85" t="s">
        <v>460</v>
      </c>
      <c r="D1253" s="80" t="s">
        <v>316</v>
      </c>
      <c r="E1253" s="84" t="s">
        <v>1566</v>
      </c>
      <c r="F1253" s="81">
        <v>0</v>
      </c>
      <c r="G1253" s="81">
        <v>0</v>
      </c>
      <c r="H1253" s="82">
        <f ca="1">SUMIF(Measure_BB_Table[],Combined_header,Total_Exp._MeasureBB)</f>
        <v>0</v>
      </c>
      <c r="I1253" s="82">
        <f ca="1">SUMIF(Measure_BB_Table[],Combined_header,Completed_MeasureBB)</f>
        <v>0</v>
      </c>
      <c r="J1253" s="149" t="e">
        <f t="shared" ca="1" si="40"/>
        <v>#DIV/0!</v>
      </c>
    </row>
    <row r="1254" spans="1:10" x14ac:dyDescent="0.25">
      <c r="A1254" s="77" t="str">
        <f t="shared" si="39"/>
        <v>Sparks ES-Fire Alarm-Reprographics</v>
      </c>
      <c r="B1254" s="78">
        <v>7</v>
      </c>
      <c r="C1254" s="85" t="s">
        <v>460</v>
      </c>
      <c r="D1254" s="80" t="s">
        <v>316</v>
      </c>
      <c r="E1254" s="77" t="s">
        <v>1568</v>
      </c>
      <c r="F1254" s="81">
        <v>0</v>
      </c>
      <c r="G1254" s="81">
        <v>0</v>
      </c>
      <c r="H1254" s="82">
        <f ca="1">SUMIF(Measure_BB_Table[],Combined_header,Total_Exp._MeasureBB)</f>
        <v>0</v>
      </c>
      <c r="I1254" s="82">
        <f ca="1">SUMIF(Measure_BB_Table[],Combined_header,Completed_MeasureBB)</f>
        <v>0</v>
      </c>
      <c r="J1254" s="149" t="e">
        <f t="shared" ca="1" si="40"/>
        <v>#DIV/0!</v>
      </c>
    </row>
    <row r="1255" spans="1:10" x14ac:dyDescent="0.25">
      <c r="A1255" s="77" t="str">
        <f t="shared" si="39"/>
        <v>Sparks ES-Interim Housing-Advertisement</v>
      </c>
      <c r="B1255" s="78">
        <v>7</v>
      </c>
      <c r="C1255" s="85" t="s">
        <v>460</v>
      </c>
      <c r="D1255" s="85" t="s">
        <v>238</v>
      </c>
      <c r="E1255" s="77" t="s">
        <v>1569</v>
      </c>
      <c r="F1255" s="81">
        <v>400</v>
      </c>
      <c r="G1255" s="81" t="s">
        <v>247</v>
      </c>
      <c r="H1255" s="82">
        <f ca="1">SUMIF(Measure_BB_Table[],Combined_header,Total_Exp._MeasureBB)</f>
        <v>0</v>
      </c>
      <c r="I1255" s="82">
        <f ca="1">SUMIF(Measure_BB_Table[],Combined_header,Completed_MeasureBB)</f>
        <v>0</v>
      </c>
      <c r="J1255" s="149" t="e">
        <f t="shared" ca="1" si="40"/>
        <v>#DIV/0!</v>
      </c>
    </row>
    <row r="1256" spans="1:10" x14ac:dyDescent="0.25">
      <c r="A1256" s="77" t="str">
        <f t="shared" si="39"/>
        <v>Sparks ES-Interim Housing-Alarm</v>
      </c>
      <c r="B1256" s="78">
        <v>7</v>
      </c>
      <c r="C1256" s="85" t="s">
        <v>460</v>
      </c>
      <c r="D1256" s="85" t="s">
        <v>238</v>
      </c>
      <c r="E1256" s="83" t="s">
        <v>1575</v>
      </c>
      <c r="F1256" s="81">
        <v>0</v>
      </c>
      <c r="G1256" s="81">
        <v>0</v>
      </c>
      <c r="H1256" s="82">
        <f ca="1">SUMIF(Measure_BB_Table[],Combined_header,Total_Exp._MeasureBB)</f>
        <v>0</v>
      </c>
      <c r="I1256" s="82">
        <f ca="1">SUMIF(Measure_BB_Table[],Combined_header,Completed_MeasureBB)</f>
        <v>0</v>
      </c>
      <c r="J1256" s="149" t="e">
        <f t="shared" ca="1" si="40"/>
        <v>#DIV/0!</v>
      </c>
    </row>
    <row r="1257" spans="1:10" x14ac:dyDescent="0.25">
      <c r="A1257" s="77" t="str">
        <f t="shared" si="39"/>
        <v>Sparks ES-Interim Housing-CM/PM Management</v>
      </c>
      <c r="B1257" s="78">
        <v>7</v>
      </c>
      <c r="C1257" s="85" t="s">
        <v>460</v>
      </c>
      <c r="D1257" s="85" t="s">
        <v>238</v>
      </c>
      <c r="E1257" s="77" t="s">
        <v>1565</v>
      </c>
      <c r="F1257" s="81">
        <v>0</v>
      </c>
      <c r="G1257" s="81">
        <v>0</v>
      </c>
      <c r="H1257" s="82">
        <f ca="1">SUMIF(Measure_BB_Table[],Combined_header,Total_Exp._MeasureBB)</f>
        <v>0</v>
      </c>
      <c r="I1257" s="82">
        <f ca="1">SUMIF(Measure_BB_Table[],Combined_header,Completed_MeasureBB)</f>
        <v>0</v>
      </c>
      <c r="J1257" s="149" t="e">
        <f t="shared" ca="1" si="40"/>
        <v>#DIV/0!</v>
      </c>
    </row>
    <row r="1258" spans="1:10" x14ac:dyDescent="0.25">
      <c r="A1258" s="77" t="str">
        <f t="shared" si="39"/>
        <v>Sparks ES-Interim Housing-Construction Contingency</v>
      </c>
      <c r="B1258" s="78">
        <v>7</v>
      </c>
      <c r="C1258" s="85" t="s">
        <v>460</v>
      </c>
      <c r="D1258" s="85" t="s">
        <v>238</v>
      </c>
      <c r="E1258" s="83" t="s">
        <v>1796</v>
      </c>
      <c r="F1258" s="81">
        <v>55000</v>
      </c>
      <c r="G1258" s="81" t="s">
        <v>247</v>
      </c>
      <c r="H1258" s="82">
        <f ca="1">SUMIF(Measure_BB_Table[],Combined_header,Total_Exp._MeasureBB)</f>
        <v>0</v>
      </c>
      <c r="I1258" s="82">
        <f ca="1">SUMIF(Measure_BB_Table[],Combined_header,Completed_MeasureBB)</f>
        <v>0</v>
      </c>
      <c r="J1258" s="149" t="e">
        <f t="shared" ca="1" si="40"/>
        <v>#DIV/0!</v>
      </c>
    </row>
    <row r="1259" spans="1:10" x14ac:dyDescent="0.25">
      <c r="A1259" s="77" t="str">
        <f t="shared" si="39"/>
        <v>Sparks ES-Interim Housing-Contractor</v>
      </c>
      <c r="B1259" s="78">
        <v>7</v>
      </c>
      <c r="C1259" s="85" t="s">
        <v>460</v>
      </c>
      <c r="D1259" s="85" t="s">
        <v>238</v>
      </c>
      <c r="E1259" s="83" t="s">
        <v>318</v>
      </c>
      <c r="F1259" s="81">
        <v>550000</v>
      </c>
      <c r="G1259" s="81" t="s">
        <v>247</v>
      </c>
      <c r="H1259" s="82">
        <f ca="1">SUMIF(Measure_BB_Table[],Combined_header,Total_Exp._MeasureBB)</f>
        <v>0</v>
      </c>
      <c r="I1259" s="82">
        <f ca="1">SUMIF(Measure_BB_Table[],Combined_header,Completed_MeasureBB)</f>
        <v>0</v>
      </c>
      <c r="J1259" s="149" t="e">
        <f t="shared" ca="1" si="40"/>
        <v>#DIV/0!</v>
      </c>
    </row>
    <row r="1260" spans="1:10" x14ac:dyDescent="0.25">
      <c r="A1260" s="77" t="str">
        <f t="shared" si="39"/>
        <v>Sparks ES-Interim Housing-Design</v>
      </c>
      <c r="B1260" s="78">
        <v>7</v>
      </c>
      <c r="C1260" s="85" t="s">
        <v>460</v>
      </c>
      <c r="D1260" s="85" t="s">
        <v>238</v>
      </c>
      <c r="E1260" s="79" t="s">
        <v>1571</v>
      </c>
      <c r="F1260" s="81">
        <v>80000</v>
      </c>
      <c r="G1260" s="81" t="s">
        <v>247</v>
      </c>
      <c r="H1260" s="82">
        <f ca="1">SUMIF(Measure_BB_Table[],Combined_header,Total_Exp._MeasureBB)</f>
        <v>0</v>
      </c>
      <c r="I1260" s="82">
        <f ca="1">SUMIF(Measure_BB_Table[],Combined_header,Completed_MeasureBB)</f>
        <v>0</v>
      </c>
      <c r="J1260" s="149" t="e">
        <f t="shared" ca="1" si="40"/>
        <v>#DIV/0!</v>
      </c>
    </row>
    <row r="1261" spans="1:10" x14ac:dyDescent="0.25">
      <c r="A1261" s="77" t="str">
        <f t="shared" si="39"/>
        <v>Sparks ES-Interim Housing-DSA Fees</v>
      </c>
      <c r="B1261" s="78">
        <v>7</v>
      </c>
      <c r="C1261" s="85" t="s">
        <v>460</v>
      </c>
      <c r="D1261" s="85" t="s">
        <v>238</v>
      </c>
      <c r="E1261" s="83" t="s">
        <v>1655</v>
      </c>
      <c r="F1261" s="81">
        <v>14000</v>
      </c>
      <c r="G1261" s="81" t="s">
        <v>247</v>
      </c>
      <c r="H1261" s="82">
        <f ca="1">SUMIF(Measure_BB_Table[],Combined_header,Total_Exp._MeasureBB)</f>
        <v>0</v>
      </c>
      <c r="I1261" s="82">
        <f ca="1">SUMIF(Measure_BB_Table[],Combined_header,Completed_MeasureBB)</f>
        <v>0</v>
      </c>
      <c r="J1261" s="149" t="e">
        <f t="shared" ca="1" si="40"/>
        <v>#DIV/0!</v>
      </c>
    </row>
    <row r="1262" spans="1:10" x14ac:dyDescent="0.25">
      <c r="A1262" s="77" t="str">
        <f t="shared" si="39"/>
        <v>Sparks ES-Interim Housing-DSA Inspection</v>
      </c>
      <c r="B1262" s="78">
        <v>7</v>
      </c>
      <c r="C1262" s="85" t="s">
        <v>460</v>
      </c>
      <c r="D1262" s="85" t="s">
        <v>238</v>
      </c>
      <c r="E1262" s="83" t="s">
        <v>1564</v>
      </c>
      <c r="F1262" s="81">
        <v>12000</v>
      </c>
      <c r="G1262" s="81" t="s">
        <v>247</v>
      </c>
      <c r="H1262" s="82">
        <f ca="1">SUMIF(Measure_BB_Table[],Combined_header,Total_Exp._MeasureBB)</f>
        <v>0</v>
      </c>
      <c r="I1262" s="82">
        <f ca="1">SUMIF(Measure_BB_Table[],Combined_header,Completed_MeasureBB)</f>
        <v>0</v>
      </c>
      <c r="J1262" s="149" t="e">
        <f t="shared" ca="1" si="40"/>
        <v>#DIV/0!</v>
      </c>
    </row>
    <row r="1263" spans="1:10" x14ac:dyDescent="0.25">
      <c r="A1263" s="77" t="str">
        <f t="shared" si="39"/>
        <v>Sparks ES-Interim Housing-DSA Special Inspection</v>
      </c>
      <c r="B1263" s="78">
        <v>7</v>
      </c>
      <c r="C1263" s="85" t="s">
        <v>460</v>
      </c>
      <c r="D1263" s="85" t="s">
        <v>238</v>
      </c>
      <c r="E1263" s="85" t="s">
        <v>1572</v>
      </c>
      <c r="F1263" s="81">
        <v>12000</v>
      </c>
      <c r="G1263" s="81" t="s">
        <v>247</v>
      </c>
      <c r="H1263" s="82">
        <f ca="1">SUMIF(Measure_BB_Table[],Combined_header,Total_Exp._MeasureBB)</f>
        <v>0</v>
      </c>
      <c r="I1263" s="82">
        <f ca="1">SUMIF(Measure_BB_Table[],Combined_header,Completed_MeasureBB)</f>
        <v>0</v>
      </c>
      <c r="J1263" s="149" t="e">
        <f t="shared" ca="1" si="40"/>
        <v>#DIV/0!</v>
      </c>
    </row>
    <row r="1264" spans="1:10" x14ac:dyDescent="0.25">
      <c r="A1264" s="77" t="str">
        <f t="shared" si="39"/>
        <v>Sparks ES-Interim Housing-Environ Consultant</v>
      </c>
      <c r="B1264" s="78">
        <v>7</v>
      </c>
      <c r="C1264" s="85" t="s">
        <v>460</v>
      </c>
      <c r="D1264" s="85" t="s">
        <v>238</v>
      </c>
      <c r="E1264" s="77" t="s">
        <v>1566</v>
      </c>
      <c r="F1264" s="81">
        <v>0</v>
      </c>
      <c r="G1264" s="81">
        <v>0</v>
      </c>
      <c r="H1264" s="82">
        <f ca="1">SUMIF(Measure_BB_Table[],Combined_header,Total_Exp._MeasureBB)</f>
        <v>0</v>
      </c>
      <c r="I1264" s="82">
        <f ca="1">SUMIF(Measure_BB_Table[],Combined_header,Completed_MeasureBB)</f>
        <v>0</v>
      </c>
      <c r="J1264" s="149" t="e">
        <f t="shared" ca="1" si="40"/>
        <v>#DIV/0!</v>
      </c>
    </row>
    <row r="1265" spans="1:10" x14ac:dyDescent="0.25">
      <c r="A1265" s="77" t="str">
        <f t="shared" si="39"/>
        <v>Sparks ES-Interim Housing-FF &amp; E</v>
      </c>
      <c r="B1265" s="78">
        <v>7</v>
      </c>
      <c r="C1265" s="85" t="s">
        <v>460</v>
      </c>
      <c r="D1265" s="85" t="s">
        <v>238</v>
      </c>
      <c r="E1265" s="77" t="s">
        <v>1656</v>
      </c>
      <c r="F1265" s="81">
        <v>0</v>
      </c>
      <c r="G1265" s="81">
        <v>0</v>
      </c>
      <c r="H1265" s="82">
        <f ca="1">SUMIF(Measure_BB_Table[],Combined_header,Total_Exp._MeasureBB)</f>
        <v>0</v>
      </c>
      <c r="I1265" s="82">
        <f ca="1">SUMIF(Measure_BB_Table[],Combined_header,Completed_MeasureBB)</f>
        <v>0</v>
      </c>
      <c r="J1265" s="149" t="e">
        <f t="shared" ca="1" si="40"/>
        <v>#DIV/0!</v>
      </c>
    </row>
    <row r="1266" spans="1:10" x14ac:dyDescent="0.25">
      <c r="A1266" s="77" t="str">
        <f t="shared" si="39"/>
        <v>Sparks ES-Interim Housing-Legal Services</v>
      </c>
      <c r="B1266" s="78">
        <v>7</v>
      </c>
      <c r="C1266" s="85" t="s">
        <v>460</v>
      </c>
      <c r="D1266" s="85" t="s">
        <v>238</v>
      </c>
      <c r="E1266" s="77" t="s">
        <v>1797</v>
      </c>
      <c r="F1266" s="81">
        <v>0</v>
      </c>
      <c r="G1266" s="81">
        <v>0</v>
      </c>
      <c r="H1266" s="82">
        <f ca="1">SUMIF(Measure_BB_Table[],Combined_header,Total_Exp._MeasureBB)</f>
        <v>0</v>
      </c>
      <c r="I1266" s="82">
        <f ca="1">SUMIF(Measure_BB_Table[],Combined_header,Completed_MeasureBB)</f>
        <v>0</v>
      </c>
      <c r="J1266" s="149" t="e">
        <f t="shared" ca="1" si="40"/>
        <v>#DIV/0!</v>
      </c>
    </row>
    <row r="1267" spans="1:10" x14ac:dyDescent="0.25">
      <c r="A1267" s="77" t="str">
        <f t="shared" si="39"/>
        <v>Sparks ES-Interim Housing-Modular Buildings</v>
      </c>
      <c r="B1267" s="78">
        <v>7</v>
      </c>
      <c r="C1267" s="85" t="s">
        <v>460</v>
      </c>
      <c r="D1267" s="85" t="s">
        <v>238</v>
      </c>
      <c r="E1267" s="85" t="s">
        <v>1573</v>
      </c>
      <c r="F1267" s="81">
        <v>150000</v>
      </c>
      <c r="G1267" s="81" t="s">
        <v>247</v>
      </c>
      <c r="H1267" s="82">
        <f ca="1">SUMIF(Measure_BB_Table[],Combined_header,Total_Exp._MeasureBB)</f>
        <v>0</v>
      </c>
      <c r="I1267" s="82">
        <f ca="1">SUMIF(Measure_BB_Table[],Combined_header,Completed_MeasureBB)</f>
        <v>0</v>
      </c>
      <c r="J1267" s="149" t="e">
        <f t="shared" ca="1" si="40"/>
        <v>#DIV/0!</v>
      </c>
    </row>
    <row r="1268" spans="1:10" x14ac:dyDescent="0.25">
      <c r="A1268" s="77" t="str">
        <f t="shared" si="39"/>
        <v>Sparks ES-Interim Housing-Move Management</v>
      </c>
      <c r="B1268" s="78">
        <v>7</v>
      </c>
      <c r="C1268" s="85" t="s">
        <v>460</v>
      </c>
      <c r="D1268" s="85" t="s">
        <v>238</v>
      </c>
      <c r="E1268" s="77" t="s">
        <v>1574</v>
      </c>
      <c r="F1268" s="81">
        <v>0</v>
      </c>
      <c r="G1268" s="81">
        <v>0</v>
      </c>
      <c r="H1268" s="82">
        <f ca="1">SUMIF(Measure_BB_Table[],Combined_header,Total_Exp._MeasureBB)</f>
        <v>0</v>
      </c>
      <c r="I1268" s="82">
        <f ca="1">SUMIF(Measure_BB_Table[],Combined_header,Completed_MeasureBB)</f>
        <v>0</v>
      </c>
      <c r="J1268" s="149" t="e">
        <f t="shared" ca="1" si="40"/>
        <v>#DIV/0!</v>
      </c>
    </row>
    <row r="1269" spans="1:10" x14ac:dyDescent="0.25">
      <c r="A1269" s="77" t="str">
        <f t="shared" si="39"/>
        <v>Sparks ES-Interim Housing-Reprographics</v>
      </c>
      <c r="B1269" s="78">
        <v>7</v>
      </c>
      <c r="C1269" s="85" t="s">
        <v>460</v>
      </c>
      <c r="D1269" s="85" t="s">
        <v>238</v>
      </c>
      <c r="E1269" s="77" t="s">
        <v>1568</v>
      </c>
      <c r="F1269" s="81">
        <v>400</v>
      </c>
      <c r="G1269" s="81" t="s">
        <v>247</v>
      </c>
      <c r="H1269" s="82">
        <f ca="1">SUMIF(Measure_BB_Table[],Combined_header,Total_Exp._MeasureBB)</f>
        <v>0</v>
      </c>
      <c r="I1269" s="82">
        <f ca="1">SUMIF(Measure_BB_Table[],Combined_header,Completed_MeasureBB)</f>
        <v>0</v>
      </c>
      <c r="J1269" s="149" t="e">
        <f t="shared" ca="1" si="40"/>
        <v>#DIV/0!</v>
      </c>
    </row>
    <row r="1270" spans="1:10" x14ac:dyDescent="0.25">
      <c r="A1270" s="77" t="str">
        <f t="shared" si="39"/>
        <v>Sparks ES-Interim Housing-Technology</v>
      </c>
      <c r="B1270" s="78">
        <v>7</v>
      </c>
      <c r="C1270" s="85" t="s">
        <v>460</v>
      </c>
      <c r="D1270" s="85" t="s">
        <v>238</v>
      </c>
      <c r="E1270" s="77" t="s">
        <v>1562</v>
      </c>
      <c r="F1270" s="81">
        <v>0</v>
      </c>
      <c r="G1270" s="81">
        <v>0</v>
      </c>
      <c r="H1270" s="82">
        <f ca="1">SUMIF(Measure_BB_Table[],Combined_header,Total_Exp._MeasureBB)</f>
        <v>0</v>
      </c>
      <c r="I1270" s="82">
        <f ca="1">SUMIF(Measure_BB_Table[],Combined_header,Completed_MeasureBB)</f>
        <v>0</v>
      </c>
      <c r="J1270" s="149" t="e">
        <f t="shared" ca="1" si="40"/>
        <v>#DIV/0!</v>
      </c>
    </row>
    <row r="1271" spans="1:10" x14ac:dyDescent="0.25">
      <c r="A1271" s="77" t="str">
        <f t="shared" si="39"/>
        <v>Sparks MS-21st Century-Advertisement</v>
      </c>
      <c r="B1271" s="78">
        <v>2</v>
      </c>
      <c r="C1271" s="85" t="s">
        <v>289</v>
      </c>
      <c r="D1271" s="80" t="s">
        <v>4</v>
      </c>
      <c r="E1271" s="77" t="s">
        <v>1569</v>
      </c>
      <c r="F1271" s="81">
        <v>1181.31</v>
      </c>
      <c r="G1271" s="81" t="s">
        <v>247</v>
      </c>
      <c r="H1271" s="82">
        <f ca="1">SUMIF(Measure_BB_Table[],Combined_header,Total_Exp._MeasureBB)</f>
        <v>0</v>
      </c>
      <c r="I1271" s="82">
        <f ca="1">SUMIF(Measure_BB_Table[],Combined_header,Completed_MeasureBB)</f>
        <v>0</v>
      </c>
      <c r="J1271" s="149" t="e">
        <f t="shared" ca="1" si="40"/>
        <v>#DIV/0!</v>
      </c>
    </row>
    <row r="1272" spans="1:10" x14ac:dyDescent="0.25">
      <c r="A1272" s="77" t="str">
        <f t="shared" si="39"/>
        <v>Sparks MS-21st Century-Asbestos oversight/survey/abatement</v>
      </c>
      <c r="B1272" s="78">
        <v>2</v>
      </c>
      <c r="C1272" s="85" t="s">
        <v>289</v>
      </c>
      <c r="D1272" s="80" t="s">
        <v>4</v>
      </c>
      <c r="E1272" s="77" t="s">
        <v>1563</v>
      </c>
      <c r="F1272" s="81">
        <v>56000</v>
      </c>
      <c r="G1272" s="81" t="s">
        <v>247</v>
      </c>
      <c r="H1272" s="82">
        <f ca="1">SUMIF(Measure_BB_Table[],Combined_header,Total_Exp._MeasureBB)</f>
        <v>0</v>
      </c>
      <c r="I1272" s="82">
        <f ca="1">SUMIF(Measure_BB_Table[],Combined_header,Completed_MeasureBB)</f>
        <v>0</v>
      </c>
      <c r="J1272" s="149" t="e">
        <f t="shared" ca="1" si="40"/>
        <v>#DIV/0!</v>
      </c>
    </row>
    <row r="1273" spans="1:10" x14ac:dyDescent="0.25">
      <c r="A1273" s="77" t="str">
        <f t="shared" si="39"/>
        <v>Sparks MS-21st Century-CM/PM Management</v>
      </c>
      <c r="B1273" s="78">
        <v>2</v>
      </c>
      <c r="C1273" s="85" t="s">
        <v>289</v>
      </c>
      <c r="D1273" s="80" t="s">
        <v>4</v>
      </c>
      <c r="E1273" s="77" t="s">
        <v>1565</v>
      </c>
      <c r="F1273" s="81">
        <v>204134.44</v>
      </c>
      <c r="G1273" s="81">
        <v>0</v>
      </c>
      <c r="H1273" s="82">
        <f ca="1">SUMIF(Measure_BB_Table[],Combined_header,Total_Exp._MeasureBB)</f>
        <v>145451</v>
      </c>
      <c r="I1273" s="82">
        <f ca="1">SUMIF(Measure_BB_Table[],Combined_header,Completed_MeasureBB)</f>
        <v>140977.43</v>
      </c>
      <c r="J1273" s="149">
        <f t="shared" ca="1" si="40"/>
        <v>0.96924345655925359</v>
      </c>
    </row>
    <row r="1274" spans="1:10" x14ac:dyDescent="0.25">
      <c r="A1274" s="77" t="str">
        <f t="shared" si="39"/>
        <v>Sparks MS-21st Century-Construction Contingency</v>
      </c>
      <c r="B1274" s="78">
        <v>2</v>
      </c>
      <c r="C1274" s="85" t="s">
        <v>289</v>
      </c>
      <c r="D1274" s="80" t="s">
        <v>4</v>
      </c>
      <c r="E1274" s="83" t="s">
        <v>1796</v>
      </c>
      <c r="F1274" s="81">
        <v>184094.8</v>
      </c>
      <c r="G1274" s="81" t="s">
        <v>247</v>
      </c>
      <c r="H1274" s="82">
        <f ca="1">SUMIF(Measure_BB_Table[],Combined_header,Total_Exp._MeasureBB)</f>
        <v>0</v>
      </c>
      <c r="I1274" s="82">
        <f ca="1">SUMIF(Measure_BB_Table[],Combined_header,Completed_MeasureBB)</f>
        <v>0</v>
      </c>
      <c r="J1274" s="149" t="e">
        <f t="shared" ca="1" si="40"/>
        <v>#DIV/0!</v>
      </c>
    </row>
    <row r="1275" spans="1:10" x14ac:dyDescent="0.25">
      <c r="A1275" s="77" t="str">
        <f t="shared" si="39"/>
        <v>Sparks MS-21st Century-Contractor</v>
      </c>
      <c r="B1275" s="78">
        <v>2</v>
      </c>
      <c r="C1275" s="85" t="s">
        <v>289</v>
      </c>
      <c r="D1275" s="80" t="s">
        <v>4</v>
      </c>
      <c r="E1275" s="83" t="s">
        <v>318</v>
      </c>
      <c r="F1275" s="81">
        <v>1963739.23</v>
      </c>
      <c r="G1275" s="81" t="s">
        <v>247</v>
      </c>
      <c r="H1275" s="82">
        <f ca="1">SUMIF(Measure_BB_Table[],Combined_header,Total_Exp._MeasureBB)</f>
        <v>0</v>
      </c>
      <c r="I1275" s="82">
        <f ca="1">SUMIF(Measure_BB_Table[],Combined_header,Completed_MeasureBB)</f>
        <v>0</v>
      </c>
      <c r="J1275" s="149" t="e">
        <f t="shared" ca="1" si="40"/>
        <v>#DIV/0!</v>
      </c>
    </row>
    <row r="1276" spans="1:10" x14ac:dyDescent="0.25">
      <c r="A1276" s="77" t="str">
        <f t="shared" si="39"/>
        <v>Sparks MS-21st Century-Design</v>
      </c>
      <c r="B1276" s="78">
        <v>2</v>
      </c>
      <c r="C1276" s="85" t="s">
        <v>289</v>
      </c>
      <c r="D1276" s="80" t="s">
        <v>4</v>
      </c>
      <c r="E1276" s="83" t="s">
        <v>1571</v>
      </c>
      <c r="F1276" s="81">
        <v>225522.57</v>
      </c>
      <c r="G1276" s="81">
        <v>150523</v>
      </c>
      <c r="H1276" s="82">
        <f ca="1">SUMIF(Measure_BB_Table[],Combined_header,Total_Exp._MeasureBB)</f>
        <v>175473</v>
      </c>
      <c r="I1276" s="82">
        <f ca="1">SUMIF(Measure_BB_Table[],Combined_header,Completed_MeasureBB)</f>
        <v>143181.88</v>
      </c>
      <c r="J1276" s="149">
        <f t="shared" ca="1" si="40"/>
        <v>0.81597670296854785</v>
      </c>
    </row>
    <row r="1277" spans="1:10" x14ac:dyDescent="0.25">
      <c r="A1277" s="77" t="str">
        <f t="shared" si="39"/>
        <v>Sparks MS-21st Century-DSA Fees</v>
      </c>
      <c r="B1277" s="78">
        <v>2</v>
      </c>
      <c r="C1277" s="85" t="s">
        <v>289</v>
      </c>
      <c r="D1277" s="80" t="s">
        <v>4</v>
      </c>
      <c r="E1277" s="83" t="s">
        <v>1655</v>
      </c>
      <c r="F1277" s="81">
        <v>0</v>
      </c>
      <c r="G1277" s="81">
        <v>0</v>
      </c>
      <c r="H1277" s="82">
        <f ca="1">SUMIF(Measure_BB_Table[],Combined_header,Total_Exp._MeasureBB)</f>
        <v>22264.25</v>
      </c>
      <c r="I1277" s="82">
        <f ca="1">SUMIF(Measure_BB_Table[],Combined_header,Completed_MeasureBB)</f>
        <v>22264.25</v>
      </c>
      <c r="J1277" s="149">
        <f t="shared" ca="1" si="40"/>
        <v>1</v>
      </c>
    </row>
    <row r="1278" spans="1:10" x14ac:dyDescent="0.25">
      <c r="A1278" s="77" t="str">
        <f t="shared" si="39"/>
        <v>Sparks MS-21st Century-DSA Inspection</v>
      </c>
      <c r="B1278" s="78">
        <v>2</v>
      </c>
      <c r="C1278" s="85" t="s">
        <v>289</v>
      </c>
      <c r="D1278" s="80" t="s">
        <v>4</v>
      </c>
      <c r="E1278" s="83" t="s">
        <v>1564</v>
      </c>
      <c r="F1278" s="81">
        <v>32217.51</v>
      </c>
      <c r="G1278" s="81" t="s">
        <v>247</v>
      </c>
      <c r="H1278" s="82">
        <f ca="1">SUMIF(Measure_BB_Table[],Combined_header,Total_Exp._MeasureBB)</f>
        <v>0</v>
      </c>
      <c r="I1278" s="82">
        <f ca="1">SUMIF(Measure_BB_Table[],Combined_header,Completed_MeasureBB)</f>
        <v>0</v>
      </c>
      <c r="J1278" s="149" t="e">
        <f t="shared" ca="1" si="40"/>
        <v>#DIV/0!</v>
      </c>
    </row>
    <row r="1279" spans="1:10" x14ac:dyDescent="0.25">
      <c r="A1279" s="77" t="str">
        <f t="shared" si="39"/>
        <v>Sparks MS-21st Century-DSA Special Inspection</v>
      </c>
      <c r="B1279" s="78">
        <v>2</v>
      </c>
      <c r="C1279" s="85" t="s">
        <v>289</v>
      </c>
      <c r="D1279" s="80" t="s">
        <v>4</v>
      </c>
      <c r="E1279" s="83" t="s">
        <v>1572</v>
      </c>
      <c r="F1279" s="81">
        <v>16108.76</v>
      </c>
      <c r="G1279" s="81" t="s">
        <v>247</v>
      </c>
      <c r="H1279" s="82">
        <f ca="1">SUMIF(Measure_BB_Table[],Combined_header,Total_Exp._MeasureBB)</f>
        <v>0</v>
      </c>
      <c r="I1279" s="82">
        <f ca="1">SUMIF(Measure_BB_Table[],Combined_header,Completed_MeasureBB)</f>
        <v>0</v>
      </c>
      <c r="J1279" s="149" t="e">
        <f t="shared" ca="1" si="40"/>
        <v>#DIV/0!</v>
      </c>
    </row>
    <row r="1280" spans="1:10" x14ac:dyDescent="0.25">
      <c r="A1280" s="77" t="str">
        <f t="shared" si="39"/>
        <v>Sparks MS-21st Century-Environ Consultant</v>
      </c>
      <c r="B1280" s="78">
        <v>2</v>
      </c>
      <c r="C1280" s="85" t="s">
        <v>289</v>
      </c>
      <c r="D1280" s="80" t="s">
        <v>4</v>
      </c>
      <c r="E1280" s="77" t="s">
        <v>1566</v>
      </c>
      <c r="F1280" s="81">
        <v>9450.4699999999993</v>
      </c>
      <c r="G1280" s="81" t="s">
        <v>2495</v>
      </c>
      <c r="H1280" s="82">
        <f ca="1">SUMIF(Measure_BB_Table[],Combined_header,Total_Exp._MeasureBB)</f>
        <v>2950</v>
      </c>
      <c r="I1280" s="82">
        <f ca="1">SUMIF(Measure_BB_Table[],Combined_header,Completed_MeasureBB)</f>
        <v>2950</v>
      </c>
      <c r="J1280" s="149">
        <f t="shared" ca="1" si="40"/>
        <v>1</v>
      </c>
    </row>
    <row r="1281" spans="1:10" x14ac:dyDescent="0.25">
      <c r="A1281" s="77" t="str">
        <f t="shared" si="39"/>
        <v>Sparks MS-21st Century-FF &amp; E</v>
      </c>
      <c r="B1281" s="78">
        <v>2</v>
      </c>
      <c r="C1281" s="85" t="s">
        <v>289</v>
      </c>
      <c r="D1281" s="80" t="s">
        <v>4</v>
      </c>
      <c r="E1281" s="77" t="s">
        <v>1656</v>
      </c>
      <c r="F1281" s="81">
        <v>460000</v>
      </c>
      <c r="G1281" s="81">
        <v>0</v>
      </c>
      <c r="H1281" s="82">
        <f ca="1">SUMIF(Measure_BB_Table[],Combined_header,Total_Exp._MeasureBB)</f>
        <v>0</v>
      </c>
      <c r="I1281" s="82">
        <f ca="1">SUMIF(Measure_BB_Table[],Combined_header,Completed_MeasureBB)</f>
        <v>0</v>
      </c>
      <c r="J1281" s="149" t="e">
        <f t="shared" ca="1" si="40"/>
        <v>#DIV/0!</v>
      </c>
    </row>
    <row r="1282" spans="1:10" x14ac:dyDescent="0.25">
      <c r="A1282" s="77" t="str">
        <f t="shared" si="39"/>
        <v>Sparks MS-21st Century-Legal Services</v>
      </c>
      <c r="B1282" s="78">
        <v>2</v>
      </c>
      <c r="C1282" s="85" t="s">
        <v>289</v>
      </c>
      <c r="D1282" s="80" t="s">
        <v>4</v>
      </c>
      <c r="E1282" s="77" t="s">
        <v>1797</v>
      </c>
      <c r="F1282" s="81">
        <v>0</v>
      </c>
      <c r="G1282" s="81">
        <v>0</v>
      </c>
      <c r="H1282" s="82">
        <f ca="1">SUMIF(Measure_BB_Table[],Combined_header,Total_Exp._MeasureBB)</f>
        <v>0</v>
      </c>
      <c r="I1282" s="82">
        <f ca="1">SUMIF(Measure_BB_Table[],Combined_header,Completed_MeasureBB)</f>
        <v>0</v>
      </c>
      <c r="J1282" s="149" t="e">
        <f t="shared" ca="1" si="40"/>
        <v>#DIV/0!</v>
      </c>
    </row>
    <row r="1283" spans="1:10" x14ac:dyDescent="0.25">
      <c r="A1283" s="77" t="str">
        <f t="shared" ref="A1283:A1346" si="41">CONCATENATE(C1283,"-",D1283,"-",E1283)</f>
        <v>Sparks MS-21st Century-Move classroom</v>
      </c>
      <c r="B1283" s="78">
        <v>2</v>
      </c>
      <c r="C1283" s="85" t="s">
        <v>289</v>
      </c>
      <c r="D1283" s="80" t="s">
        <v>4</v>
      </c>
      <c r="E1283" s="77" t="s">
        <v>1570</v>
      </c>
      <c r="F1283" s="81">
        <v>0</v>
      </c>
      <c r="G1283" s="81">
        <v>0</v>
      </c>
      <c r="H1283" s="82">
        <f ca="1">SUMIF(Measure_BB_Table[],Combined_header,Total_Exp._MeasureBB)</f>
        <v>0</v>
      </c>
      <c r="I1283" s="82">
        <f ca="1">SUMIF(Measure_BB_Table[],Combined_header,Completed_MeasureBB)</f>
        <v>0</v>
      </c>
      <c r="J1283" s="149" t="e">
        <f t="shared" ref="J1283:J1346" ca="1" si="42">Completed_Comparison/Total_Exp._Comparison</f>
        <v>#DIV/0!</v>
      </c>
    </row>
    <row r="1284" spans="1:10" x14ac:dyDescent="0.25">
      <c r="A1284" s="77" t="str">
        <f t="shared" si="41"/>
        <v>Sparks MS-21st Century-Move Management</v>
      </c>
      <c r="B1284" s="78">
        <v>2</v>
      </c>
      <c r="C1284" s="85" t="s">
        <v>289</v>
      </c>
      <c r="D1284" s="80" t="s">
        <v>4</v>
      </c>
      <c r="E1284" s="77" t="s">
        <v>1574</v>
      </c>
      <c r="F1284" s="81">
        <v>8591.34</v>
      </c>
      <c r="G1284" s="81" t="s">
        <v>247</v>
      </c>
      <c r="H1284" s="82">
        <f ca="1">SUMIF(Measure_BB_Table[],Combined_header,Total_Exp._MeasureBB)</f>
        <v>0</v>
      </c>
      <c r="I1284" s="82">
        <f ca="1">SUMIF(Measure_BB_Table[],Combined_header,Completed_MeasureBB)</f>
        <v>0</v>
      </c>
      <c r="J1284" s="149" t="e">
        <f t="shared" ca="1" si="42"/>
        <v>#DIV/0!</v>
      </c>
    </row>
    <row r="1285" spans="1:10" x14ac:dyDescent="0.25">
      <c r="A1285" s="77" t="str">
        <f t="shared" si="41"/>
        <v>Sparks MS-21st Century-Reprographics</v>
      </c>
      <c r="B1285" s="78">
        <v>2</v>
      </c>
      <c r="C1285" s="85" t="s">
        <v>289</v>
      </c>
      <c r="D1285" s="80" t="s">
        <v>4</v>
      </c>
      <c r="E1285" s="77" t="s">
        <v>1568</v>
      </c>
      <c r="F1285" s="81">
        <v>1181.31</v>
      </c>
      <c r="G1285" s="81" t="s">
        <v>247</v>
      </c>
      <c r="H1285" s="82">
        <f ca="1">SUMIF(Measure_BB_Table[],Combined_header,Total_Exp._MeasureBB)</f>
        <v>0</v>
      </c>
      <c r="I1285" s="82">
        <f ca="1">SUMIF(Measure_BB_Table[],Combined_header,Completed_MeasureBB)</f>
        <v>0</v>
      </c>
      <c r="J1285" s="149" t="e">
        <f t="shared" ca="1" si="42"/>
        <v>#DIV/0!</v>
      </c>
    </row>
    <row r="1286" spans="1:10" x14ac:dyDescent="0.25">
      <c r="A1286" s="77" t="str">
        <f t="shared" si="41"/>
        <v>Sparks MS-21st Century-Technology</v>
      </c>
      <c r="B1286" s="78">
        <v>2</v>
      </c>
      <c r="C1286" s="85" t="s">
        <v>289</v>
      </c>
      <c r="D1286" s="80" t="s">
        <v>4</v>
      </c>
      <c r="E1286" s="77" t="s">
        <v>1562</v>
      </c>
      <c r="F1286" s="81">
        <v>460000</v>
      </c>
      <c r="G1286" s="81" t="s">
        <v>2495</v>
      </c>
      <c r="H1286" s="82">
        <f ca="1">SUMIF(Measure_BB_Table[],Combined_header,Total_Exp._MeasureBB)</f>
        <v>283051.05</v>
      </c>
      <c r="I1286" s="82">
        <f ca="1">SUMIF(Measure_BB_Table[],Combined_header,Completed_MeasureBB)</f>
        <v>283051.05</v>
      </c>
      <c r="J1286" s="149">
        <f t="shared" ca="1" si="42"/>
        <v>1</v>
      </c>
    </row>
    <row r="1287" spans="1:10" x14ac:dyDescent="0.25">
      <c r="A1287" s="77" t="str">
        <f t="shared" si="41"/>
        <v>Sparks MS-Ceiling replacement-CM/PM Management</v>
      </c>
      <c r="B1287" s="78">
        <v>2</v>
      </c>
      <c r="C1287" s="85" t="s">
        <v>289</v>
      </c>
      <c r="D1287" s="79" t="s">
        <v>441</v>
      </c>
      <c r="E1287" s="77" t="s">
        <v>1565</v>
      </c>
      <c r="F1287" s="81">
        <v>0</v>
      </c>
      <c r="G1287" s="81">
        <v>0</v>
      </c>
      <c r="H1287" s="82">
        <f ca="1">SUMIF(Measure_BB_Table[],Combined_header,Total_Exp._MeasureBB)</f>
        <v>0</v>
      </c>
      <c r="I1287" s="82">
        <f ca="1">SUMIF(Measure_BB_Table[],Combined_header,Completed_MeasureBB)</f>
        <v>0</v>
      </c>
      <c r="J1287" s="149" t="e">
        <f t="shared" ca="1" si="42"/>
        <v>#DIV/0!</v>
      </c>
    </row>
    <row r="1288" spans="1:10" x14ac:dyDescent="0.25">
      <c r="A1288" s="77" t="str">
        <f t="shared" si="41"/>
        <v>Sparks MS-Ceiling replacement-Contractor</v>
      </c>
      <c r="B1288" s="78">
        <v>2</v>
      </c>
      <c r="C1288" s="85" t="s">
        <v>289</v>
      </c>
      <c r="D1288" s="79" t="s">
        <v>441</v>
      </c>
      <c r="E1288" s="77" t="s">
        <v>318</v>
      </c>
      <c r="F1288" s="81">
        <v>0</v>
      </c>
      <c r="G1288" s="81">
        <v>0</v>
      </c>
      <c r="H1288" s="82">
        <f ca="1">SUMIF(Measure_BB_Table[],Combined_header,Total_Exp._MeasureBB)</f>
        <v>0</v>
      </c>
      <c r="I1288" s="82">
        <f ca="1">SUMIF(Measure_BB_Table[],Combined_header,Completed_MeasureBB)</f>
        <v>0</v>
      </c>
      <c r="J1288" s="149" t="e">
        <f t="shared" ca="1" si="42"/>
        <v>#DIV/0!</v>
      </c>
    </row>
    <row r="1289" spans="1:10" x14ac:dyDescent="0.25">
      <c r="A1289" s="77" t="str">
        <f t="shared" si="41"/>
        <v>Sparks MS-Drinking fountain replacement-Advertisement</v>
      </c>
      <c r="B1289" s="78">
        <v>2</v>
      </c>
      <c r="C1289" s="85" t="s">
        <v>289</v>
      </c>
      <c r="D1289" s="80" t="s">
        <v>1043</v>
      </c>
      <c r="E1289" s="77" t="s">
        <v>1569</v>
      </c>
      <c r="F1289" s="81">
        <v>0</v>
      </c>
      <c r="G1289" s="81">
        <v>0</v>
      </c>
      <c r="H1289" s="82">
        <f ca="1">SUMIF(Measure_BB_Table[],Combined_header,Total_Exp._MeasureBB)</f>
        <v>0</v>
      </c>
      <c r="I1289" s="82">
        <f ca="1">SUMIF(Measure_BB_Table[],Combined_header,Completed_MeasureBB)</f>
        <v>0</v>
      </c>
      <c r="J1289" s="149" t="e">
        <f t="shared" ca="1" si="42"/>
        <v>#DIV/0!</v>
      </c>
    </row>
    <row r="1290" spans="1:10" x14ac:dyDescent="0.25">
      <c r="A1290" s="77" t="str">
        <f t="shared" si="41"/>
        <v>Sparks MS-Drinking fountain replacement-Contractor</v>
      </c>
      <c r="B1290" s="78">
        <v>2</v>
      </c>
      <c r="C1290" s="85" t="s">
        <v>289</v>
      </c>
      <c r="D1290" s="80" t="s">
        <v>1043</v>
      </c>
      <c r="E1290" s="77" t="s">
        <v>318</v>
      </c>
      <c r="F1290" s="81">
        <v>15000</v>
      </c>
      <c r="G1290" s="81" t="s">
        <v>247</v>
      </c>
      <c r="H1290" s="82">
        <f ca="1">SUMIF(Measure_BB_Table[],Combined_header,Total_Exp._MeasureBB)</f>
        <v>0</v>
      </c>
      <c r="I1290" s="82">
        <f ca="1">SUMIF(Measure_BB_Table[],Combined_header,Completed_MeasureBB)</f>
        <v>0</v>
      </c>
      <c r="J1290" s="149" t="e">
        <f t="shared" ca="1" si="42"/>
        <v>#DIV/0!</v>
      </c>
    </row>
    <row r="1291" spans="1:10" x14ac:dyDescent="0.25">
      <c r="A1291" s="77" t="str">
        <f t="shared" si="41"/>
        <v>Sparks MS-Drinking fountain replacement-Design</v>
      </c>
      <c r="B1291" s="78">
        <v>2</v>
      </c>
      <c r="C1291" s="85" t="s">
        <v>289</v>
      </c>
      <c r="D1291" s="80" t="s">
        <v>1043</v>
      </c>
      <c r="E1291" s="77" t="s">
        <v>1571</v>
      </c>
      <c r="F1291" s="81">
        <v>0</v>
      </c>
      <c r="G1291" s="81">
        <v>0</v>
      </c>
      <c r="H1291" s="82">
        <f ca="1">SUMIF(Measure_BB_Table[],Combined_header,Total_Exp._MeasureBB)</f>
        <v>0</v>
      </c>
      <c r="I1291" s="82">
        <f ca="1">SUMIF(Measure_BB_Table[],Combined_header,Completed_MeasureBB)</f>
        <v>0</v>
      </c>
      <c r="J1291" s="149" t="e">
        <f t="shared" ca="1" si="42"/>
        <v>#DIV/0!</v>
      </c>
    </row>
    <row r="1292" spans="1:10" x14ac:dyDescent="0.25">
      <c r="A1292" s="77" t="str">
        <f t="shared" si="41"/>
        <v>Sparks MS-Drinking fountain replacement-DSA Fees</v>
      </c>
      <c r="B1292" s="78">
        <v>2</v>
      </c>
      <c r="C1292" s="85" t="s">
        <v>289</v>
      </c>
      <c r="D1292" s="80" t="s">
        <v>1043</v>
      </c>
      <c r="E1292" s="77" t="s">
        <v>1655</v>
      </c>
      <c r="F1292" s="81">
        <v>0</v>
      </c>
      <c r="G1292" s="81">
        <v>0</v>
      </c>
      <c r="H1292" s="82">
        <f ca="1">SUMIF(Measure_BB_Table[],Combined_header,Total_Exp._MeasureBB)</f>
        <v>0</v>
      </c>
      <c r="I1292" s="82">
        <f ca="1">SUMIF(Measure_BB_Table[],Combined_header,Completed_MeasureBB)</f>
        <v>0</v>
      </c>
      <c r="J1292" s="149" t="e">
        <f t="shared" ca="1" si="42"/>
        <v>#DIV/0!</v>
      </c>
    </row>
    <row r="1293" spans="1:10" x14ac:dyDescent="0.25">
      <c r="A1293" s="77" t="str">
        <f t="shared" si="41"/>
        <v>Sparks MS-Drinking fountain replacement-DSA Inspection</v>
      </c>
      <c r="B1293" s="78">
        <v>2</v>
      </c>
      <c r="C1293" s="85" t="s">
        <v>289</v>
      </c>
      <c r="D1293" s="80" t="s">
        <v>1043</v>
      </c>
      <c r="E1293" s="77" t="s">
        <v>1564</v>
      </c>
      <c r="F1293" s="81">
        <v>0</v>
      </c>
      <c r="G1293" s="81">
        <v>0</v>
      </c>
      <c r="H1293" s="82">
        <f ca="1">SUMIF(Measure_BB_Table[],Combined_header,Total_Exp._MeasureBB)</f>
        <v>0</v>
      </c>
      <c r="I1293" s="82">
        <f ca="1">SUMIF(Measure_BB_Table[],Combined_header,Completed_MeasureBB)</f>
        <v>0</v>
      </c>
      <c r="J1293" s="149" t="e">
        <f t="shared" ca="1" si="42"/>
        <v>#DIV/0!</v>
      </c>
    </row>
    <row r="1294" spans="1:10" x14ac:dyDescent="0.25">
      <c r="A1294" s="77" t="str">
        <f t="shared" si="41"/>
        <v>Sparks MS-Drinking fountain replacement-DSA Special Inspection</v>
      </c>
      <c r="B1294" s="78">
        <v>2</v>
      </c>
      <c r="C1294" s="85" t="s">
        <v>289</v>
      </c>
      <c r="D1294" s="80" t="s">
        <v>1043</v>
      </c>
      <c r="E1294" s="83" t="s">
        <v>1572</v>
      </c>
      <c r="F1294" s="81">
        <v>0</v>
      </c>
      <c r="G1294" s="81">
        <v>0</v>
      </c>
      <c r="H1294" s="82">
        <f ca="1">SUMIF(Measure_BB_Table[],Combined_header,Total_Exp._MeasureBB)</f>
        <v>0</v>
      </c>
      <c r="I1294" s="82">
        <f ca="1">SUMIF(Measure_BB_Table[],Combined_header,Completed_MeasureBB)</f>
        <v>0</v>
      </c>
      <c r="J1294" s="149" t="e">
        <f t="shared" ca="1" si="42"/>
        <v>#DIV/0!</v>
      </c>
    </row>
    <row r="1295" spans="1:10" x14ac:dyDescent="0.25">
      <c r="A1295" s="77" t="str">
        <f t="shared" si="41"/>
        <v>Sparks MS-Drinking fountain replacement-Environ Consultant</v>
      </c>
      <c r="B1295" s="78">
        <v>2</v>
      </c>
      <c r="C1295" s="85" t="s">
        <v>289</v>
      </c>
      <c r="D1295" s="80" t="s">
        <v>1043</v>
      </c>
      <c r="E1295" s="77" t="s">
        <v>1566</v>
      </c>
      <c r="F1295" s="81">
        <v>0</v>
      </c>
      <c r="G1295" s="81">
        <v>0</v>
      </c>
      <c r="H1295" s="82">
        <f ca="1">SUMIF(Measure_BB_Table[],Combined_header,Total_Exp._MeasureBB)</f>
        <v>0</v>
      </c>
      <c r="I1295" s="82">
        <f ca="1">SUMIF(Measure_BB_Table[],Combined_header,Completed_MeasureBB)</f>
        <v>0</v>
      </c>
      <c r="J1295" s="149" t="e">
        <f t="shared" ca="1" si="42"/>
        <v>#DIV/0!</v>
      </c>
    </row>
    <row r="1296" spans="1:10" x14ac:dyDescent="0.25">
      <c r="A1296" s="77" t="str">
        <f t="shared" si="41"/>
        <v>Sparks MS-Drinking fountain replacement-Reprographics</v>
      </c>
      <c r="B1296" s="78">
        <v>2</v>
      </c>
      <c r="C1296" s="85" t="s">
        <v>289</v>
      </c>
      <c r="D1296" s="80" t="s">
        <v>1043</v>
      </c>
      <c r="E1296" s="77" t="s">
        <v>1568</v>
      </c>
      <c r="F1296" s="81">
        <v>0</v>
      </c>
      <c r="G1296" s="81">
        <v>0</v>
      </c>
      <c r="H1296" s="82">
        <f ca="1">SUMIF(Measure_BB_Table[],Combined_header,Total_Exp._MeasureBB)</f>
        <v>0</v>
      </c>
      <c r="I1296" s="82">
        <f ca="1">SUMIF(Measure_BB_Table[],Combined_header,Completed_MeasureBB)</f>
        <v>0</v>
      </c>
      <c r="J1296" s="149" t="e">
        <f t="shared" ca="1" si="42"/>
        <v>#DIV/0!</v>
      </c>
    </row>
    <row r="1297" spans="1:10" x14ac:dyDescent="0.25">
      <c r="A1297" s="77" t="str">
        <f t="shared" si="41"/>
        <v>Sparks MS-Fire Alarm-Advertisement</v>
      </c>
      <c r="B1297" s="78">
        <v>2</v>
      </c>
      <c r="C1297" s="85" t="s">
        <v>289</v>
      </c>
      <c r="D1297" s="80" t="s">
        <v>316</v>
      </c>
      <c r="E1297" s="77" t="s">
        <v>1569</v>
      </c>
      <c r="F1297" s="81">
        <v>0</v>
      </c>
      <c r="G1297" s="81">
        <v>0</v>
      </c>
      <c r="H1297" s="82">
        <f ca="1">SUMIF(Measure_BB_Table[],Combined_header,Total_Exp._MeasureBB)</f>
        <v>0</v>
      </c>
      <c r="I1297" s="82">
        <f ca="1">SUMIF(Measure_BB_Table[],Combined_header,Completed_MeasureBB)</f>
        <v>0</v>
      </c>
      <c r="J1297" s="149" t="e">
        <f t="shared" ca="1" si="42"/>
        <v>#DIV/0!</v>
      </c>
    </row>
    <row r="1298" spans="1:10" x14ac:dyDescent="0.25">
      <c r="A1298" s="77" t="str">
        <f t="shared" si="41"/>
        <v>Sparks MS-Fire Alarm-Contractor</v>
      </c>
      <c r="B1298" s="78">
        <v>2</v>
      </c>
      <c r="C1298" s="85" t="s">
        <v>289</v>
      </c>
      <c r="D1298" s="80" t="s">
        <v>316</v>
      </c>
      <c r="E1298" s="77" t="s">
        <v>318</v>
      </c>
      <c r="F1298" s="81">
        <v>240000</v>
      </c>
      <c r="G1298" s="81">
        <v>162000</v>
      </c>
      <c r="H1298" s="82">
        <f ca="1">SUMIF(Measure_BB_Table[],Combined_header,Total_Exp._MeasureBB)</f>
        <v>152000</v>
      </c>
      <c r="I1298" s="82">
        <f ca="1">SUMIF(Measure_BB_Table[],Combined_header,Completed_MeasureBB)</f>
        <v>144400</v>
      </c>
      <c r="J1298" s="149">
        <f t="shared" ca="1" si="42"/>
        <v>0.95</v>
      </c>
    </row>
    <row r="1299" spans="1:10" x14ac:dyDescent="0.25">
      <c r="A1299" s="77" t="str">
        <f t="shared" si="41"/>
        <v>Sparks MS-Fire Alarm-Design</v>
      </c>
      <c r="B1299" s="78">
        <v>2</v>
      </c>
      <c r="C1299" s="85" t="s">
        <v>289</v>
      </c>
      <c r="D1299" s="80" t="s">
        <v>316</v>
      </c>
      <c r="E1299" s="77" t="s">
        <v>1571</v>
      </c>
      <c r="F1299" s="81">
        <v>4950</v>
      </c>
      <c r="G1299" s="81" t="s">
        <v>2495</v>
      </c>
      <c r="H1299" s="82">
        <f ca="1">SUMIF(Measure_BB_Table[],Combined_header,Total_Exp._MeasureBB)</f>
        <v>4950</v>
      </c>
      <c r="I1299" s="82">
        <f ca="1">SUMIF(Measure_BB_Table[],Combined_header,Completed_MeasureBB)</f>
        <v>4950</v>
      </c>
      <c r="J1299" s="149">
        <f t="shared" ca="1" si="42"/>
        <v>1</v>
      </c>
    </row>
    <row r="1300" spans="1:10" x14ac:dyDescent="0.25">
      <c r="A1300" s="77" t="str">
        <f t="shared" si="41"/>
        <v>Sparks MS-Fire Alarm-DSA Fees</v>
      </c>
      <c r="B1300" s="78">
        <v>2</v>
      </c>
      <c r="C1300" s="85" t="s">
        <v>289</v>
      </c>
      <c r="D1300" s="80" t="s">
        <v>316</v>
      </c>
      <c r="E1300" s="77" t="s">
        <v>1655</v>
      </c>
      <c r="F1300" s="81">
        <v>0</v>
      </c>
      <c r="G1300" s="81">
        <v>0</v>
      </c>
      <c r="H1300" s="82">
        <f ca="1">SUMIF(Measure_BB_Table[],Combined_header,Total_Exp._MeasureBB)</f>
        <v>860</v>
      </c>
      <c r="I1300" s="82">
        <f ca="1">SUMIF(Measure_BB_Table[],Combined_header,Completed_MeasureBB)</f>
        <v>860</v>
      </c>
      <c r="J1300" s="149">
        <f t="shared" ca="1" si="42"/>
        <v>1</v>
      </c>
    </row>
    <row r="1301" spans="1:10" x14ac:dyDescent="0.25">
      <c r="A1301" s="77" t="str">
        <f t="shared" si="41"/>
        <v>Sparks MS-Fire Alarm-DSA Inspection</v>
      </c>
      <c r="B1301" s="78">
        <v>2</v>
      </c>
      <c r="C1301" s="85" t="s">
        <v>289</v>
      </c>
      <c r="D1301" s="80" t="s">
        <v>316</v>
      </c>
      <c r="E1301" s="77" t="s">
        <v>1564</v>
      </c>
      <c r="F1301" s="81">
        <v>6875</v>
      </c>
      <c r="G1301" s="81" t="s">
        <v>2495</v>
      </c>
      <c r="H1301" s="82">
        <f ca="1">SUMIF(Measure_BB_Table[],Combined_header,Total_Exp._MeasureBB)</f>
        <v>6875</v>
      </c>
      <c r="I1301" s="82">
        <f ca="1">SUMIF(Measure_BB_Table[],Combined_header,Completed_MeasureBB)</f>
        <v>6875</v>
      </c>
      <c r="J1301" s="149">
        <f t="shared" ca="1" si="42"/>
        <v>1</v>
      </c>
    </row>
    <row r="1302" spans="1:10" x14ac:dyDescent="0.25">
      <c r="A1302" s="77" t="str">
        <f t="shared" si="41"/>
        <v>Sparks MS-Fire Alarm-Environ Consultant</v>
      </c>
      <c r="B1302" s="78">
        <v>2</v>
      </c>
      <c r="C1302" s="85" t="s">
        <v>289</v>
      </c>
      <c r="D1302" s="80" t="s">
        <v>316</v>
      </c>
      <c r="E1302" s="84" t="s">
        <v>1566</v>
      </c>
      <c r="F1302" s="81">
        <v>0</v>
      </c>
      <c r="G1302" s="81">
        <v>0</v>
      </c>
      <c r="H1302" s="82">
        <f ca="1">SUMIF(Measure_BB_Table[],Combined_header,Total_Exp._MeasureBB)</f>
        <v>0</v>
      </c>
      <c r="I1302" s="82">
        <f ca="1">SUMIF(Measure_BB_Table[],Combined_header,Completed_MeasureBB)</f>
        <v>0</v>
      </c>
      <c r="J1302" s="149" t="e">
        <f t="shared" ca="1" si="42"/>
        <v>#DIV/0!</v>
      </c>
    </row>
    <row r="1303" spans="1:10" x14ac:dyDescent="0.25">
      <c r="A1303" s="77" t="str">
        <f t="shared" si="41"/>
        <v>Sparks MS-Fire Alarm-Reprographics</v>
      </c>
      <c r="B1303" s="78">
        <v>2</v>
      </c>
      <c r="C1303" s="85" t="s">
        <v>289</v>
      </c>
      <c r="D1303" s="80" t="s">
        <v>316</v>
      </c>
      <c r="E1303" s="77" t="s">
        <v>1568</v>
      </c>
      <c r="F1303" s="81">
        <v>0</v>
      </c>
      <c r="G1303" s="81">
        <v>0</v>
      </c>
      <c r="H1303" s="82">
        <f ca="1">SUMIF(Measure_BB_Table[],Combined_header,Total_Exp._MeasureBB)</f>
        <v>0</v>
      </c>
      <c r="I1303" s="82">
        <f ca="1">SUMIF(Measure_BB_Table[],Combined_header,Completed_MeasureBB)</f>
        <v>0</v>
      </c>
      <c r="J1303" s="149" t="e">
        <f t="shared" ca="1" si="42"/>
        <v>#DIV/0!</v>
      </c>
    </row>
    <row r="1304" spans="1:10" x14ac:dyDescent="0.25">
      <c r="A1304" s="77" t="str">
        <f t="shared" si="41"/>
        <v>Sparks MS-Interim Housing-Advertisement</v>
      </c>
      <c r="B1304" s="78">
        <v>2</v>
      </c>
      <c r="C1304" s="85" t="s">
        <v>289</v>
      </c>
      <c r="D1304" s="85" t="s">
        <v>238</v>
      </c>
      <c r="E1304" s="77" t="s">
        <v>1569</v>
      </c>
      <c r="F1304" s="81" t="s">
        <v>2498</v>
      </c>
      <c r="G1304" s="81">
        <v>0</v>
      </c>
      <c r="H1304" s="82">
        <f ca="1">SUMIF(Measure_BB_Table[],Combined_header,Total_Exp._MeasureBB)</f>
        <v>0</v>
      </c>
      <c r="I1304" s="82">
        <f ca="1">SUMIF(Measure_BB_Table[],Combined_header,Completed_MeasureBB)</f>
        <v>0</v>
      </c>
      <c r="J1304" s="149" t="e">
        <f t="shared" ca="1" si="42"/>
        <v>#DIV/0!</v>
      </c>
    </row>
    <row r="1305" spans="1:10" x14ac:dyDescent="0.25">
      <c r="A1305" s="77" t="str">
        <f t="shared" si="41"/>
        <v>Sparks MS-Interim Housing-Alarm</v>
      </c>
      <c r="B1305" s="78">
        <v>2</v>
      </c>
      <c r="C1305" s="85" t="s">
        <v>289</v>
      </c>
      <c r="D1305" s="85" t="s">
        <v>238</v>
      </c>
      <c r="E1305" s="83" t="s">
        <v>1575</v>
      </c>
      <c r="F1305" s="81" t="s">
        <v>2498</v>
      </c>
      <c r="G1305" s="81">
        <v>0</v>
      </c>
      <c r="H1305" s="82">
        <f ca="1">SUMIF(Measure_BB_Table[],Combined_header,Total_Exp._MeasureBB)</f>
        <v>0</v>
      </c>
      <c r="I1305" s="82">
        <f ca="1">SUMIF(Measure_BB_Table[],Combined_header,Completed_MeasureBB)</f>
        <v>0</v>
      </c>
      <c r="J1305" s="149" t="e">
        <f t="shared" ca="1" si="42"/>
        <v>#DIV/0!</v>
      </c>
    </row>
    <row r="1306" spans="1:10" x14ac:dyDescent="0.25">
      <c r="A1306" s="77" t="str">
        <f t="shared" si="41"/>
        <v>Sparks MS-Interim Housing-CM/PM Management</v>
      </c>
      <c r="B1306" s="78">
        <v>2</v>
      </c>
      <c r="C1306" s="85" t="s">
        <v>289</v>
      </c>
      <c r="D1306" s="85" t="s">
        <v>238</v>
      </c>
      <c r="E1306" s="77" t="s">
        <v>1565</v>
      </c>
      <c r="F1306" s="81" t="s">
        <v>2498</v>
      </c>
      <c r="G1306" s="81">
        <v>0</v>
      </c>
      <c r="H1306" s="82">
        <f ca="1">SUMIF(Measure_BB_Table[],Combined_header,Total_Exp._MeasureBB)</f>
        <v>0</v>
      </c>
      <c r="I1306" s="82">
        <f ca="1">SUMIF(Measure_BB_Table[],Combined_header,Completed_MeasureBB)</f>
        <v>0</v>
      </c>
      <c r="J1306" s="149" t="e">
        <f t="shared" ca="1" si="42"/>
        <v>#DIV/0!</v>
      </c>
    </row>
    <row r="1307" spans="1:10" x14ac:dyDescent="0.25">
      <c r="A1307" s="77" t="str">
        <f t="shared" si="41"/>
        <v>Sparks MS-Interim Housing-Construction Contingency</v>
      </c>
      <c r="B1307" s="78">
        <v>2</v>
      </c>
      <c r="C1307" s="85" t="s">
        <v>289</v>
      </c>
      <c r="D1307" s="85" t="s">
        <v>238</v>
      </c>
      <c r="E1307" s="83" t="s">
        <v>1796</v>
      </c>
      <c r="F1307" s="81" t="s">
        <v>2498</v>
      </c>
      <c r="G1307" s="81">
        <v>0</v>
      </c>
      <c r="H1307" s="82">
        <f ca="1">SUMIF(Measure_BB_Table[],Combined_header,Total_Exp._MeasureBB)</f>
        <v>0</v>
      </c>
      <c r="I1307" s="82">
        <f ca="1">SUMIF(Measure_BB_Table[],Combined_header,Completed_MeasureBB)</f>
        <v>0</v>
      </c>
      <c r="J1307" s="149" t="e">
        <f t="shared" ca="1" si="42"/>
        <v>#DIV/0!</v>
      </c>
    </row>
    <row r="1308" spans="1:10" x14ac:dyDescent="0.25">
      <c r="A1308" s="77" t="str">
        <f t="shared" si="41"/>
        <v>Sparks MS-Interim Housing-Contractor</v>
      </c>
      <c r="B1308" s="78">
        <v>2</v>
      </c>
      <c r="C1308" s="85" t="s">
        <v>289</v>
      </c>
      <c r="D1308" s="85" t="s">
        <v>238</v>
      </c>
      <c r="E1308" s="83" t="s">
        <v>318</v>
      </c>
      <c r="F1308" s="81" t="s">
        <v>2498</v>
      </c>
      <c r="G1308" s="81">
        <v>0</v>
      </c>
      <c r="H1308" s="82">
        <f ca="1">SUMIF(Measure_BB_Table[],Combined_header,Total_Exp._MeasureBB)</f>
        <v>0</v>
      </c>
      <c r="I1308" s="82">
        <f ca="1">SUMIF(Measure_BB_Table[],Combined_header,Completed_MeasureBB)</f>
        <v>0</v>
      </c>
      <c r="J1308" s="149" t="e">
        <f t="shared" ca="1" si="42"/>
        <v>#DIV/0!</v>
      </c>
    </row>
    <row r="1309" spans="1:10" x14ac:dyDescent="0.25">
      <c r="A1309" s="77" t="str">
        <f t="shared" si="41"/>
        <v>Sparks MS-Interim Housing-Design</v>
      </c>
      <c r="B1309" s="78">
        <v>2</v>
      </c>
      <c r="C1309" s="85" t="s">
        <v>289</v>
      </c>
      <c r="D1309" s="85" t="s">
        <v>238</v>
      </c>
      <c r="E1309" s="79" t="s">
        <v>1571</v>
      </c>
      <c r="F1309" s="81" t="s">
        <v>2498</v>
      </c>
      <c r="G1309" s="81">
        <v>0</v>
      </c>
      <c r="H1309" s="82">
        <f ca="1">SUMIF(Measure_BB_Table[],Combined_header,Total_Exp._MeasureBB)</f>
        <v>0</v>
      </c>
      <c r="I1309" s="82">
        <f ca="1">SUMIF(Measure_BB_Table[],Combined_header,Completed_MeasureBB)</f>
        <v>0</v>
      </c>
      <c r="J1309" s="149" t="e">
        <f t="shared" ca="1" si="42"/>
        <v>#DIV/0!</v>
      </c>
    </row>
    <row r="1310" spans="1:10" x14ac:dyDescent="0.25">
      <c r="A1310" s="77" t="str">
        <f t="shared" si="41"/>
        <v>Sparks MS-Interim Housing-DSA Fees</v>
      </c>
      <c r="B1310" s="78">
        <v>2</v>
      </c>
      <c r="C1310" s="85" t="s">
        <v>289</v>
      </c>
      <c r="D1310" s="85" t="s">
        <v>238</v>
      </c>
      <c r="E1310" s="83" t="s">
        <v>1655</v>
      </c>
      <c r="F1310" s="81" t="s">
        <v>2498</v>
      </c>
      <c r="G1310" s="81">
        <v>0</v>
      </c>
      <c r="H1310" s="82">
        <f ca="1">SUMIF(Measure_BB_Table[],Combined_header,Total_Exp._MeasureBB)</f>
        <v>0</v>
      </c>
      <c r="I1310" s="82">
        <f ca="1">SUMIF(Measure_BB_Table[],Combined_header,Completed_MeasureBB)</f>
        <v>0</v>
      </c>
      <c r="J1310" s="149" t="e">
        <f t="shared" ca="1" si="42"/>
        <v>#DIV/0!</v>
      </c>
    </row>
    <row r="1311" spans="1:10" x14ac:dyDescent="0.25">
      <c r="A1311" s="77" t="str">
        <f t="shared" si="41"/>
        <v>Sparks MS-Interim Housing-DSA Inspection</v>
      </c>
      <c r="B1311" s="78">
        <v>2</v>
      </c>
      <c r="C1311" s="85" t="s">
        <v>289</v>
      </c>
      <c r="D1311" s="85" t="s">
        <v>238</v>
      </c>
      <c r="E1311" s="83" t="s">
        <v>1564</v>
      </c>
      <c r="F1311" s="81" t="s">
        <v>2498</v>
      </c>
      <c r="G1311" s="81">
        <v>0</v>
      </c>
      <c r="H1311" s="82">
        <f ca="1">SUMIF(Measure_BB_Table[],Combined_header,Total_Exp._MeasureBB)</f>
        <v>0</v>
      </c>
      <c r="I1311" s="82">
        <f ca="1">SUMIF(Measure_BB_Table[],Combined_header,Completed_MeasureBB)</f>
        <v>0</v>
      </c>
      <c r="J1311" s="149" t="e">
        <f t="shared" ca="1" si="42"/>
        <v>#DIV/0!</v>
      </c>
    </row>
    <row r="1312" spans="1:10" x14ac:dyDescent="0.25">
      <c r="A1312" s="77" t="str">
        <f t="shared" si="41"/>
        <v>Sparks MS-Interim Housing-DSA Special Inspection</v>
      </c>
      <c r="B1312" s="78">
        <v>2</v>
      </c>
      <c r="C1312" s="85" t="s">
        <v>289</v>
      </c>
      <c r="D1312" s="85" t="s">
        <v>238</v>
      </c>
      <c r="E1312" s="85" t="s">
        <v>1572</v>
      </c>
      <c r="F1312" s="81" t="s">
        <v>2498</v>
      </c>
      <c r="G1312" s="81">
        <v>0</v>
      </c>
      <c r="H1312" s="82">
        <f ca="1">SUMIF(Measure_BB_Table[],Combined_header,Total_Exp._MeasureBB)</f>
        <v>0</v>
      </c>
      <c r="I1312" s="82">
        <f ca="1">SUMIF(Measure_BB_Table[],Combined_header,Completed_MeasureBB)</f>
        <v>0</v>
      </c>
      <c r="J1312" s="149" t="e">
        <f t="shared" ca="1" si="42"/>
        <v>#DIV/0!</v>
      </c>
    </row>
    <row r="1313" spans="1:10" x14ac:dyDescent="0.25">
      <c r="A1313" s="77" t="str">
        <f t="shared" si="41"/>
        <v>Sparks MS-Interim Housing-Environ Consultant</v>
      </c>
      <c r="B1313" s="78">
        <v>2</v>
      </c>
      <c r="C1313" s="85" t="s">
        <v>289</v>
      </c>
      <c r="D1313" s="85" t="s">
        <v>238</v>
      </c>
      <c r="E1313" s="77" t="s">
        <v>1566</v>
      </c>
      <c r="F1313" s="81" t="s">
        <v>2498</v>
      </c>
      <c r="G1313" s="81">
        <v>0</v>
      </c>
      <c r="H1313" s="82">
        <f ca="1">SUMIF(Measure_BB_Table[],Combined_header,Total_Exp._MeasureBB)</f>
        <v>0</v>
      </c>
      <c r="I1313" s="82">
        <f ca="1">SUMIF(Measure_BB_Table[],Combined_header,Completed_MeasureBB)</f>
        <v>0</v>
      </c>
      <c r="J1313" s="149" t="e">
        <f t="shared" ca="1" si="42"/>
        <v>#DIV/0!</v>
      </c>
    </row>
    <row r="1314" spans="1:10" x14ac:dyDescent="0.25">
      <c r="A1314" s="77" t="str">
        <f t="shared" si="41"/>
        <v>Sparks MS-Interim Housing-FF &amp; E</v>
      </c>
      <c r="B1314" s="78">
        <v>2</v>
      </c>
      <c r="C1314" s="85" t="s">
        <v>289</v>
      </c>
      <c r="D1314" s="85" t="s">
        <v>238</v>
      </c>
      <c r="E1314" s="77" t="s">
        <v>1656</v>
      </c>
      <c r="F1314" s="81" t="s">
        <v>2498</v>
      </c>
      <c r="G1314" s="81">
        <v>0</v>
      </c>
      <c r="H1314" s="82">
        <f ca="1">SUMIF(Measure_BB_Table[],Combined_header,Total_Exp._MeasureBB)</f>
        <v>0</v>
      </c>
      <c r="I1314" s="82">
        <f ca="1">SUMIF(Measure_BB_Table[],Combined_header,Completed_MeasureBB)</f>
        <v>0</v>
      </c>
      <c r="J1314" s="149" t="e">
        <f t="shared" ca="1" si="42"/>
        <v>#DIV/0!</v>
      </c>
    </row>
    <row r="1315" spans="1:10" x14ac:dyDescent="0.25">
      <c r="A1315" s="77" t="str">
        <f t="shared" si="41"/>
        <v>Sparks MS-Interim Housing-Legal Services</v>
      </c>
      <c r="B1315" s="78">
        <v>2</v>
      </c>
      <c r="C1315" s="85" t="s">
        <v>289</v>
      </c>
      <c r="D1315" s="85" t="s">
        <v>238</v>
      </c>
      <c r="E1315" s="77" t="s">
        <v>1797</v>
      </c>
      <c r="F1315" s="81" t="s">
        <v>2498</v>
      </c>
      <c r="G1315" s="81">
        <v>0</v>
      </c>
      <c r="H1315" s="82">
        <f ca="1">SUMIF(Measure_BB_Table[],Combined_header,Total_Exp._MeasureBB)</f>
        <v>0</v>
      </c>
      <c r="I1315" s="82">
        <f ca="1">SUMIF(Measure_BB_Table[],Combined_header,Completed_MeasureBB)</f>
        <v>0</v>
      </c>
      <c r="J1315" s="149" t="e">
        <f t="shared" ca="1" si="42"/>
        <v>#DIV/0!</v>
      </c>
    </row>
    <row r="1316" spans="1:10" x14ac:dyDescent="0.25">
      <c r="A1316" s="77" t="str">
        <f t="shared" si="41"/>
        <v>Sparks MS-Interim Housing-Modular Buildings</v>
      </c>
      <c r="B1316" s="78">
        <v>2</v>
      </c>
      <c r="C1316" s="85" t="s">
        <v>289</v>
      </c>
      <c r="D1316" s="85" t="s">
        <v>238</v>
      </c>
      <c r="E1316" s="85" t="s">
        <v>1573</v>
      </c>
      <c r="F1316" s="81" t="s">
        <v>2498</v>
      </c>
      <c r="G1316" s="81">
        <v>0</v>
      </c>
      <c r="H1316" s="82">
        <f ca="1">SUMIF(Measure_BB_Table[],Combined_header,Total_Exp._MeasureBB)</f>
        <v>0</v>
      </c>
      <c r="I1316" s="82">
        <f ca="1">SUMIF(Measure_BB_Table[],Combined_header,Completed_MeasureBB)</f>
        <v>0</v>
      </c>
      <c r="J1316" s="149" t="e">
        <f t="shared" ca="1" si="42"/>
        <v>#DIV/0!</v>
      </c>
    </row>
    <row r="1317" spans="1:10" x14ac:dyDescent="0.25">
      <c r="A1317" s="77" t="str">
        <f t="shared" si="41"/>
        <v>Sparks MS-Interim Housing-Move Management</v>
      </c>
      <c r="B1317" s="78">
        <v>2</v>
      </c>
      <c r="C1317" s="85" t="s">
        <v>289</v>
      </c>
      <c r="D1317" s="85" t="s">
        <v>238</v>
      </c>
      <c r="E1317" s="77" t="s">
        <v>1574</v>
      </c>
      <c r="F1317" s="81" t="s">
        <v>2498</v>
      </c>
      <c r="G1317" s="81">
        <v>0</v>
      </c>
      <c r="H1317" s="82">
        <f ca="1">SUMIF(Measure_BB_Table[],Combined_header,Total_Exp._MeasureBB)</f>
        <v>0</v>
      </c>
      <c r="I1317" s="82">
        <f ca="1">SUMIF(Measure_BB_Table[],Combined_header,Completed_MeasureBB)</f>
        <v>0</v>
      </c>
      <c r="J1317" s="149" t="e">
        <f t="shared" ca="1" si="42"/>
        <v>#DIV/0!</v>
      </c>
    </row>
    <row r="1318" spans="1:10" x14ac:dyDescent="0.25">
      <c r="A1318" s="77" t="str">
        <f t="shared" si="41"/>
        <v>Sparks MS-Interim Housing-Reprographics</v>
      </c>
      <c r="B1318" s="78">
        <v>2</v>
      </c>
      <c r="C1318" s="85" t="s">
        <v>289</v>
      </c>
      <c r="D1318" s="85" t="s">
        <v>238</v>
      </c>
      <c r="E1318" s="77" t="s">
        <v>1568</v>
      </c>
      <c r="F1318" s="81" t="s">
        <v>2498</v>
      </c>
      <c r="G1318" s="81">
        <v>0</v>
      </c>
      <c r="H1318" s="82">
        <f ca="1">SUMIF(Measure_BB_Table[],Combined_header,Total_Exp._MeasureBB)</f>
        <v>0</v>
      </c>
      <c r="I1318" s="82">
        <f ca="1">SUMIF(Measure_BB_Table[],Combined_header,Completed_MeasureBB)</f>
        <v>0</v>
      </c>
      <c r="J1318" s="149" t="e">
        <f t="shared" ca="1" si="42"/>
        <v>#DIV/0!</v>
      </c>
    </row>
    <row r="1319" spans="1:10" x14ac:dyDescent="0.25">
      <c r="A1319" s="77" t="str">
        <f t="shared" si="41"/>
        <v>Sparks MS-Interim Housing-Technology</v>
      </c>
      <c r="B1319" s="78">
        <v>2</v>
      </c>
      <c r="C1319" s="85" t="s">
        <v>289</v>
      </c>
      <c r="D1319" s="85" t="s">
        <v>238</v>
      </c>
      <c r="E1319" s="77" t="s">
        <v>1562</v>
      </c>
      <c r="F1319" s="81" t="s">
        <v>2498</v>
      </c>
      <c r="G1319" s="81">
        <v>0</v>
      </c>
      <c r="H1319" s="82">
        <f ca="1">SUMIF(Measure_BB_Table[],Combined_header,Total_Exp._MeasureBB)</f>
        <v>0</v>
      </c>
      <c r="I1319" s="82">
        <f ca="1">SUMIF(Measure_BB_Table[],Combined_header,Completed_MeasureBB)</f>
        <v>0</v>
      </c>
      <c r="J1319" s="149" t="e">
        <f t="shared" ca="1" si="42"/>
        <v>#DIV/0!</v>
      </c>
    </row>
    <row r="1320" spans="1:10" x14ac:dyDescent="0.25">
      <c r="A1320" s="77" t="str">
        <f t="shared" si="41"/>
        <v>Stimson-21st Century-Advertisement</v>
      </c>
      <c r="B1320" s="78">
        <v>4</v>
      </c>
      <c r="C1320" s="89" t="s">
        <v>538</v>
      </c>
      <c r="D1320" s="80" t="s">
        <v>4</v>
      </c>
      <c r="E1320" s="77" t="s">
        <v>1569</v>
      </c>
      <c r="F1320" s="81">
        <v>0</v>
      </c>
      <c r="G1320" s="81">
        <v>0</v>
      </c>
      <c r="H1320" s="82">
        <f ca="1">SUMIF(Measure_BB_Table[],Combined_header,Total_Exp._MeasureBB)</f>
        <v>0</v>
      </c>
      <c r="I1320" s="82">
        <f ca="1">SUMIF(Measure_BB_Table[],Combined_header,Completed_MeasureBB)</f>
        <v>0</v>
      </c>
      <c r="J1320" s="149" t="e">
        <f t="shared" ca="1" si="42"/>
        <v>#DIV/0!</v>
      </c>
    </row>
    <row r="1321" spans="1:10" x14ac:dyDescent="0.25">
      <c r="A1321" s="77" t="str">
        <f t="shared" si="41"/>
        <v>Stimson-21st Century-Asbestos oversight/survey/abatement</v>
      </c>
      <c r="B1321" s="78">
        <v>4</v>
      </c>
      <c r="C1321" s="89" t="s">
        <v>538</v>
      </c>
      <c r="D1321" s="80" t="s">
        <v>4</v>
      </c>
      <c r="E1321" s="77" t="s">
        <v>1563</v>
      </c>
      <c r="F1321" s="81">
        <v>0</v>
      </c>
      <c r="G1321" s="81">
        <v>0</v>
      </c>
      <c r="H1321" s="82">
        <f ca="1">SUMIF(Measure_BB_Table[],Combined_header,Total_Exp._MeasureBB)</f>
        <v>0</v>
      </c>
      <c r="I1321" s="82">
        <f ca="1">SUMIF(Measure_BB_Table[],Combined_header,Completed_MeasureBB)</f>
        <v>0</v>
      </c>
      <c r="J1321" s="149" t="e">
        <f t="shared" ca="1" si="42"/>
        <v>#DIV/0!</v>
      </c>
    </row>
    <row r="1322" spans="1:10" x14ac:dyDescent="0.25">
      <c r="A1322" s="77" t="str">
        <f t="shared" si="41"/>
        <v>Stimson-21st Century-CM/PM Management</v>
      </c>
      <c r="B1322" s="78">
        <v>4</v>
      </c>
      <c r="C1322" s="89" t="s">
        <v>538</v>
      </c>
      <c r="D1322" s="80" t="s">
        <v>4</v>
      </c>
      <c r="E1322" s="77" t="s">
        <v>1565</v>
      </c>
      <c r="F1322" s="81">
        <v>72491</v>
      </c>
      <c r="G1322" s="81" t="s">
        <v>247</v>
      </c>
      <c r="H1322" s="82">
        <f ca="1">SUMIF(Measure_BB_Table[],Combined_header,Total_Exp._MeasureBB)</f>
        <v>75128</v>
      </c>
      <c r="I1322" s="82">
        <f ca="1">SUMIF(Measure_BB_Table[],Combined_header,Completed_MeasureBB)</f>
        <v>10450</v>
      </c>
      <c r="J1322" s="149">
        <f t="shared" ca="1" si="42"/>
        <v>0.13909594292407623</v>
      </c>
    </row>
    <row r="1323" spans="1:10" x14ac:dyDescent="0.25">
      <c r="A1323" s="77" t="str">
        <f t="shared" si="41"/>
        <v>Stimson-21st Century-Construction Contingency</v>
      </c>
      <c r="B1323" s="78">
        <v>4</v>
      </c>
      <c r="C1323" s="89" t="s">
        <v>538</v>
      </c>
      <c r="D1323" s="80" t="s">
        <v>4</v>
      </c>
      <c r="E1323" s="83" t="s">
        <v>1796</v>
      </c>
      <c r="F1323" s="81">
        <v>79796.399999999994</v>
      </c>
      <c r="G1323" s="81" t="s">
        <v>247</v>
      </c>
      <c r="H1323" s="82">
        <f ca="1">SUMIF(Measure_BB_Table[],Combined_header,Total_Exp._MeasureBB)</f>
        <v>0</v>
      </c>
      <c r="I1323" s="82">
        <f ca="1">SUMIF(Measure_BB_Table[],Combined_header,Completed_MeasureBB)</f>
        <v>0</v>
      </c>
      <c r="J1323" s="149" t="e">
        <f t="shared" ca="1" si="42"/>
        <v>#DIV/0!</v>
      </c>
    </row>
    <row r="1324" spans="1:10" x14ac:dyDescent="0.25">
      <c r="A1324" s="77" t="str">
        <f t="shared" si="41"/>
        <v>Stimson-21st Century-Contractor</v>
      </c>
      <c r="B1324" s="78">
        <v>4</v>
      </c>
      <c r="C1324" s="89" t="s">
        <v>538</v>
      </c>
      <c r="D1324" s="80" t="s">
        <v>4</v>
      </c>
      <c r="E1324" s="83" t="s">
        <v>318</v>
      </c>
      <c r="F1324" s="81">
        <v>851188.2</v>
      </c>
      <c r="G1324" s="81" t="s">
        <v>247</v>
      </c>
      <c r="H1324" s="82">
        <f ca="1">SUMIF(Measure_BB_Table[],Combined_header,Total_Exp._MeasureBB)</f>
        <v>0</v>
      </c>
      <c r="I1324" s="82">
        <f ca="1">SUMIF(Measure_BB_Table[],Combined_header,Completed_MeasureBB)</f>
        <v>0</v>
      </c>
      <c r="J1324" s="149" t="e">
        <f t="shared" ca="1" si="42"/>
        <v>#DIV/0!</v>
      </c>
    </row>
    <row r="1325" spans="1:10" x14ac:dyDescent="0.25">
      <c r="A1325" s="77" t="str">
        <f t="shared" si="41"/>
        <v>Stimson-21st Century-Design</v>
      </c>
      <c r="B1325" s="78">
        <v>4</v>
      </c>
      <c r="C1325" s="89" t="s">
        <v>538</v>
      </c>
      <c r="D1325" s="80" t="s">
        <v>4</v>
      </c>
      <c r="E1325" s="83" t="s">
        <v>1571</v>
      </c>
      <c r="F1325" s="81">
        <v>41893.11</v>
      </c>
      <c r="G1325" s="81" t="s">
        <v>247</v>
      </c>
      <c r="H1325" s="82">
        <f ca="1">SUMIF(Measure_BB_Table[],Combined_header,Total_Exp._MeasureBB)</f>
        <v>0</v>
      </c>
      <c r="I1325" s="82">
        <f ca="1">SUMIF(Measure_BB_Table[],Combined_header,Completed_MeasureBB)</f>
        <v>0</v>
      </c>
      <c r="J1325" s="149" t="e">
        <f t="shared" ca="1" si="42"/>
        <v>#DIV/0!</v>
      </c>
    </row>
    <row r="1326" spans="1:10" x14ac:dyDescent="0.25">
      <c r="A1326" s="77" t="str">
        <f t="shared" si="41"/>
        <v>Stimson-21st Century-DSA Fees</v>
      </c>
      <c r="B1326" s="78">
        <v>4</v>
      </c>
      <c r="C1326" s="89" t="s">
        <v>538</v>
      </c>
      <c r="D1326" s="80" t="s">
        <v>4</v>
      </c>
      <c r="E1326" s="83" t="s">
        <v>1655</v>
      </c>
      <c r="F1326" s="81">
        <v>16292.23</v>
      </c>
      <c r="G1326" s="81" t="s">
        <v>247</v>
      </c>
      <c r="H1326" s="82">
        <f ca="1">SUMIF(Measure_BB_Table[],Combined_header,Total_Exp._MeasureBB)</f>
        <v>0</v>
      </c>
      <c r="I1326" s="82">
        <f ca="1">SUMIF(Measure_BB_Table[],Combined_header,Completed_MeasureBB)</f>
        <v>0</v>
      </c>
      <c r="J1326" s="149" t="e">
        <f t="shared" ca="1" si="42"/>
        <v>#DIV/0!</v>
      </c>
    </row>
    <row r="1327" spans="1:10" x14ac:dyDescent="0.25">
      <c r="A1327" s="77" t="str">
        <f t="shared" si="41"/>
        <v>Stimson-21st Century-DSA Inspection</v>
      </c>
      <c r="B1327" s="78">
        <v>4</v>
      </c>
      <c r="C1327" s="89" t="s">
        <v>538</v>
      </c>
      <c r="D1327" s="80" t="s">
        <v>4</v>
      </c>
      <c r="E1327" s="83" t="s">
        <v>1564</v>
      </c>
      <c r="F1327" s="81">
        <v>13964.77</v>
      </c>
      <c r="G1327" s="81" t="s">
        <v>247</v>
      </c>
      <c r="H1327" s="82">
        <f ca="1">SUMIF(Measure_BB_Table[],Combined_header,Total_Exp._MeasureBB)</f>
        <v>0</v>
      </c>
      <c r="I1327" s="82">
        <f ca="1">SUMIF(Measure_BB_Table[],Combined_header,Completed_MeasureBB)</f>
        <v>0</v>
      </c>
      <c r="J1327" s="149" t="e">
        <f t="shared" ca="1" si="42"/>
        <v>#DIV/0!</v>
      </c>
    </row>
    <row r="1328" spans="1:10" x14ac:dyDescent="0.25">
      <c r="A1328" s="77" t="str">
        <f t="shared" si="41"/>
        <v>Stimson-21st Century-DSA Special Inspection</v>
      </c>
      <c r="B1328" s="78">
        <v>4</v>
      </c>
      <c r="C1328" s="89" t="s">
        <v>538</v>
      </c>
      <c r="D1328" s="80" t="s">
        <v>4</v>
      </c>
      <c r="E1328" s="83" t="s">
        <v>1572</v>
      </c>
      <c r="F1328" s="81">
        <v>0</v>
      </c>
      <c r="G1328" s="81">
        <v>0</v>
      </c>
      <c r="H1328" s="82">
        <f ca="1">SUMIF(Measure_BB_Table[],Combined_header,Total_Exp._MeasureBB)</f>
        <v>0</v>
      </c>
      <c r="I1328" s="82">
        <f ca="1">SUMIF(Measure_BB_Table[],Combined_header,Completed_MeasureBB)</f>
        <v>0</v>
      </c>
      <c r="J1328" s="149" t="e">
        <f t="shared" ca="1" si="42"/>
        <v>#DIV/0!</v>
      </c>
    </row>
    <row r="1329" spans="1:10" x14ac:dyDescent="0.25">
      <c r="A1329" s="77" t="str">
        <f t="shared" si="41"/>
        <v>Stimson-21st Century-Environ Consultant</v>
      </c>
      <c r="B1329" s="78">
        <v>4</v>
      </c>
      <c r="C1329" s="89" t="s">
        <v>538</v>
      </c>
      <c r="D1329" s="80" t="s">
        <v>4</v>
      </c>
      <c r="E1329" s="77" t="s">
        <v>1566</v>
      </c>
      <c r="F1329" s="81">
        <v>0</v>
      </c>
      <c r="G1329" s="81">
        <v>0</v>
      </c>
      <c r="H1329" s="82">
        <f ca="1">SUMIF(Measure_BB_Table[],Combined_header,Total_Exp._MeasureBB)</f>
        <v>0</v>
      </c>
      <c r="I1329" s="82">
        <f ca="1">SUMIF(Measure_BB_Table[],Combined_header,Completed_MeasureBB)</f>
        <v>0</v>
      </c>
      <c r="J1329" s="149" t="e">
        <f t="shared" ca="1" si="42"/>
        <v>#DIV/0!</v>
      </c>
    </row>
    <row r="1330" spans="1:10" x14ac:dyDescent="0.25">
      <c r="A1330" s="77" t="str">
        <f t="shared" si="41"/>
        <v>Stimson-21st Century-FF &amp; E</v>
      </c>
      <c r="B1330" s="78">
        <v>4</v>
      </c>
      <c r="C1330" s="89" t="s">
        <v>538</v>
      </c>
      <c r="D1330" s="80" t="s">
        <v>4</v>
      </c>
      <c r="E1330" s="77" t="s">
        <v>1656</v>
      </c>
      <c r="F1330" s="81">
        <v>240000</v>
      </c>
      <c r="G1330" s="81" t="s">
        <v>247</v>
      </c>
      <c r="H1330" s="82">
        <f ca="1">SUMIF(Measure_BB_Table[],Combined_header,Total_Exp._MeasureBB)</f>
        <v>0</v>
      </c>
      <c r="I1330" s="82">
        <f ca="1">SUMIF(Measure_BB_Table[],Combined_header,Completed_MeasureBB)</f>
        <v>0</v>
      </c>
      <c r="J1330" s="149" t="e">
        <f t="shared" ca="1" si="42"/>
        <v>#DIV/0!</v>
      </c>
    </row>
    <row r="1331" spans="1:10" x14ac:dyDescent="0.25">
      <c r="A1331" s="77" t="str">
        <f t="shared" si="41"/>
        <v>Stimson-21st Century-Legal Services</v>
      </c>
      <c r="B1331" s="78">
        <v>4</v>
      </c>
      <c r="C1331" s="89" t="s">
        <v>538</v>
      </c>
      <c r="D1331" s="80" t="s">
        <v>4</v>
      </c>
      <c r="E1331" s="77" t="s">
        <v>1797</v>
      </c>
      <c r="F1331" s="81">
        <v>0</v>
      </c>
      <c r="G1331" s="81">
        <v>0</v>
      </c>
      <c r="H1331" s="82">
        <f ca="1">SUMIF(Measure_BB_Table[],Combined_header,Total_Exp._MeasureBB)</f>
        <v>0</v>
      </c>
      <c r="I1331" s="82">
        <f ca="1">SUMIF(Measure_BB_Table[],Combined_header,Completed_MeasureBB)</f>
        <v>0</v>
      </c>
      <c r="J1331" s="149" t="e">
        <f t="shared" ca="1" si="42"/>
        <v>#DIV/0!</v>
      </c>
    </row>
    <row r="1332" spans="1:10" x14ac:dyDescent="0.25">
      <c r="A1332" s="77" t="str">
        <f t="shared" si="41"/>
        <v>Stimson-21st Century-Move classroom</v>
      </c>
      <c r="B1332" s="78">
        <v>4</v>
      </c>
      <c r="C1332" s="89" t="s">
        <v>538</v>
      </c>
      <c r="D1332" s="80" t="s">
        <v>4</v>
      </c>
      <c r="E1332" s="77" t="s">
        <v>1570</v>
      </c>
      <c r="F1332" s="81">
        <v>0</v>
      </c>
      <c r="G1332" s="81">
        <v>0</v>
      </c>
      <c r="H1332" s="82">
        <f ca="1">SUMIF(Measure_BB_Table[],Combined_header,Total_Exp._MeasureBB)</f>
        <v>0</v>
      </c>
      <c r="I1332" s="82">
        <f ca="1">SUMIF(Measure_BB_Table[],Combined_header,Completed_MeasureBB)</f>
        <v>0</v>
      </c>
      <c r="J1332" s="149" t="e">
        <f t="shared" ca="1" si="42"/>
        <v>#DIV/0!</v>
      </c>
    </row>
    <row r="1333" spans="1:10" x14ac:dyDescent="0.25">
      <c r="A1333" s="77" t="str">
        <f t="shared" si="41"/>
        <v>Stimson-21st Century-Move Management</v>
      </c>
      <c r="B1333" s="78">
        <v>4</v>
      </c>
      <c r="C1333" s="89" t="s">
        <v>538</v>
      </c>
      <c r="D1333" s="80" t="s">
        <v>4</v>
      </c>
      <c r="E1333" s="77" t="s">
        <v>1574</v>
      </c>
      <c r="F1333" s="81">
        <v>3723.94</v>
      </c>
      <c r="G1333" s="81" t="s">
        <v>247</v>
      </c>
      <c r="H1333" s="82">
        <f ca="1">SUMIF(Measure_BB_Table[],Combined_header,Total_Exp._MeasureBB)</f>
        <v>0</v>
      </c>
      <c r="I1333" s="82">
        <f ca="1">SUMIF(Measure_BB_Table[],Combined_header,Completed_MeasureBB)</f>
        <v>0</v>
      </c>
      <c r="J1333" s="149" t="e">
        <f t="shared" ca="1" si="42"/>
        <v>#DIV/0!</v>
      </c>
    </row>
    <row r="1334" spans="1:10" x14ac:dyDescent="0.25">
      <c r="A1334" s="77" t="str">
        <f t="shared" si="41"/>
        <v>Stimson-21st Century-Reprographics</v>
      </c>
      <c r="B1334" s="78">
        <v>4</v>
      </c>
      <c r="C1334" s="89" t="s">
        <v>538</v>
      </c>
      <c r="D1334" s="80" t="s">
        <v>4</v>
      </c>
      <c r="E1334" s="77" t="s">
        <v>1568</v>
      </c>
      <c r="F1334" s="81">
        <v>0</v>
      </c>
      <c r="G1334" s="81">
        <v>0</v>
      </c>
      <c r="H1334" s="82">
        <f ca="1">SUMIF(Measure_BB_Table[],Combined_header,Total_Exp._MeasureBB)</f>
        <v>0</v>
      </c>
      <c r="I1334" s="82">
        <f ca="1">SUMIF(Measure_BB_Table[],Combined_header,Completed_MeasureBB)</f>
        <v>0</v>
      </c>
      <c r="J1334" s="149" t="e">
        <f t="shared" ca="1" si="42"/>
        <v>#DIV/0!</v>
      </c>
    </row>
    <row r="1335" spans="1:10" x14ac:dyDescent="0.25">
      <c r="A1335" s="77" t="str">
        <f t="shared" si="41"/>
        <v>Stimson-21st Century-Technology</v>
      </c>
      <c r="B1335" s="78">
        <v>4</v>
      </c>
      <c r="C1335" s="89" t="s">
        <v>538</v>
      </c>
      <c r="D1335" s="80" t="s">
        <v>4</v>
      </c>
      <c r="E1335" s="77" t="s">
        <v>1562</v>
      </c>
      <c r="F1335" s="81">
        <v>240000</v>
      </c>
      <c r="G1335" s="81" t="s">
        <v>2495</v>
      </c>
      <c r="H1335" s="82">
        <f ca="1">SUMIF(Measure_BB_Table[],Combined_header,Total_Exp._MeasureBB)</f>
        <v>20737.46</v>
      </c>
      <c r="I1335" s="82">
        <f ca="1">SUMIF(Measure_BB_Table[],Combined_header,Completed_MeasureBB)</f>
        <v>20737.46</v>
      </c>
      <c r="J1335" s="149">
        <f t="shared" ca="1" si="42"/>
        <v>1</v>
      </c>
    </row>
    <row r="1336" spans="1:10" x14ac:dyDescent="0.25">
      <c r="A1336" s="77" t="str">
        <f t="shared" si="41"/>
        <v>Stimson-Ceiling replacement-CM/PM Management</v>
      </c>
      <c r="B1336" s="78">
        <v>4</v>
      </c>
      <c r="C1336" s="89" t="s">
        <v>538</v>
      </c>
      <c r="D1336" s="79" t="s">
        <v>441</v>
      </c>
      <c r="E1336" s="77" t="s">
        <v>1565</v>
      </c>
      <c r="F1336" s="81">
        <v>0</v>
      </c>
      <c r="G1336" s="81">
        <v>0</v>
      </c>
      <c r="H1336" s="82">
        <f ca="1">SUMIF(Measure_BB_Table[],Combined_header,Total_Exp._MeasureBB)</f>
        <v>0</v>
      </c>
      <c r="I1336" s="82">
        <f ca="1">SUMIF(Measure_BB_Table[],Combined_header,Completed_MeasureBB)</f>
        <v>0</v>
      </c>
      <c r="J1336" s="149" t="e">
        <f t="shared" ca="1" si="42"/>
        <v>#DIV/0!</v>
      </c>
    </row>
    <row r="1337" spans="1:10" x14ac:dyDescent="0.25">
      <c r="A1337" s="77" t="str">
        <f t="shared" si="41"/>
        <v>Stimson-Ceiling replacement-Contractor</v>
      </c>
      <c r="B1337" s="78">
        <v>4</v>
      </c>
      <c r="C1337" s="89" t="s">
        <v>538</v>
      </c>
      <c r="D1337" s="79" t="s">
        <v>441</v>
      </c>
      <c r="E1337" s="77" t="s">
        <v>318</v>
      </c>
      <c r="F1337" s="81">
        <v>0</v>
      </c>
      <c r="G1337" s="81">
        <v>0</v>
      </c>
      <c r="H1337" s="82">
        <f ca="1">SUMIF(Measure_BB_Table[],Combined_header,Total_Exp._MeasureBB)</f>
        <v>0</v>
      </c>
      <c r="I1337" s="82">
        <f ca="1">SUMIF(Measure_BB_Table[],Combined_header,Completed_MeasureBB)</f>
        <v>0</v>
      </c>
      <c r="J1337" s="149" t="e">
        <f t="shared" ca="1" si="42"/>
        <v>#DIV/0!</v>
      </c>
    </row>
    <row r="1338" spans="1:10" x14ac:dyDescent="0.25">
      <c r="A1338" s="77" t="str">
        <f t="shared" si="41"/>
        <v>Stimson-Drinking fountain replacement-Advertisement</v>
      </c>
      <c r="B1338" s="78">
        <v>4</v>
      </c>
      <c r="C1338" s="89" t="s">
        <v>538</v>
      </c>
      <c r="D1338" s="80" t="s">
        <v>1043</v>
      </c>
      <c r="E1338" s="77" t="s">
        <v>1569</v>
      </c>
      <c r="F1338" s="81">
        <v>0</v>
      </c>
      <c r="G1338" s="81">
        <v>0</v>
      </c>
      <c r="H1338" s="82">
        <f ca="1">SUMIF(Measure_BB_Table[],Combined_header,Total_Exp._MeasureBB)</f>
        <v>0</v>
      </c>
      <c r="I1338" s="82">
        <f ca="1">SUMIF(Measure_BB_Table[],Combined_header,Completed_MeasureBB)</f>
        <v>0</v>
      </c>
      <c r="J1338" s="149" t="e">
        <f t="shared" ca="1" si="42"/>
        <v>#DIV/0!</v>
      </c>
    </row>
    <row r="1339" spans="1:10" x14ac:dyDescent="0.25">
      <c r="A1339" s="77" t="str">
        <f t="shared" si="41"/>
        <v>Stimson-Drinking fountain replacement-Contractor</v>
      </c>
      <c r="B1339" s="78">
        <v>4</v>
      </c>
      <c r="C1339" s="89" t="s">
        <v>538</v>
      </c>
      <c r="D1339" s="80" t="s">
        <v>1043</v>
      </c>
      <c r="E1339" s="77" t="s">
        <v>318</v>
      </c>
      <c r="F1339" s="81">
        <v>0</v>
      </c>
      <c r="G1339" s="81">
        <v>0</v>
      </c>
      <c r="H1339" s="82">
        <f ca="1">SUMIF(Measure_BB_Table[],Combined_header,Total_Exp._MeasureBB)</f>
        <v>0</v>
      </c>
      <c r="I1339" s="82">
        <f ca="1">SUMIF(Measure_BB_Table[],Combined_header,Completed_MeasureBB)</f>
        <v>0</v>
      </c>
      <c r="J1339" s="149" t="e">
        <f t="shared" ca="1" si="42"/>
        <v>#DIV/0!</v>
      </c>
    </row>
    <row r="1340" spans="1:10" x14ac:dyDescent="0.25">
      <c r="A1340" s="77" t="str">
        <f t="shared" si="41"/>
        <v>Stimson-Drinking fountain replacement-Design</v>
      </c>
      <c r="B1340" s="78">
        <v>4</v>
      </c>
      <c r="C1340" s="89" t="s">
        <v>538</v>
      </c>
      <c r="D1340" s="80" t="s">
        <v>1043</v>
      </c>
      <c r="E1340" s="77" t="s">
        <v>1571</v>
      </c>
      <c r="F1340" s="81">
        <v>0</v>
      </c>
      <c r="G1340" s="81">
        <v>0</v>
      </c>
      <c r="H1340" s="82">
        <f ca="1">SUMIF(Measure_BB_Table[],Combined_header,Total_Exp._MeasureBB)</f>
        <v>0</v>
      </c>
      <c r="I1340" s="82">
        <f ca="1">SUMIF(Measure_BB_Table[],Combined_header,Completed_MeasureBB)</f>
        <v>0</v>
      </c>
      <c r="J1340" s="149" t="e">
        <f t="shared" ca="1" si="42"/>
        <v>#DIV/0!</v>
      </c>
    </row>
    <row r="1341" spans="1:10" x14ac:dyDescent="0.25">
      <c r="A1341" s="77" t="str">
        <f t="shared" si="41"/>
        <v>Stimson-Drinking fountain replacement-DSA Fees</v>
      </c>
      <c r="B1341" s="78">
        <v>4</v>
      </c>
      <c r="C1341" s="89" t="s">
        <v>538</v>
      </c>
      <c r="D1341" s="80" t="s">
        <v>1043</v>
      </c>
      <c r="E1341" s="77" t="s">
        <v>1655</v>
      </c>
      <c r="F1341" s="81">
        <v>0</v>
      </c>
      <c r="G1341" s="81">
        <v>0</v>
      </c>
      <c r="H1341" s="82">
        <f ca="1">SUMIF(Measure_BB_Table[],Combined_header,Total_Exp._MeasureBB)</f>
        <v>0</v>
      </c>
      <c r="I1341" s="82">
        <f ca="1">SUMIF(Measure_BB_Table[],Combined_header,Completed_MeasureBB)</f>
        <v>0</v>
      </c>
      <c r="J1341" s="149" t="e">
        <f t="shared" ca="1" si="42"/>
        <v>#DIV/0!</v>
      </c>
    </row>
    <row r="1342" spans="1:10" x14ac:dyDescent="0.25">
      <c r="A1342" s="77" t="str">
        <f t="shared" si="41"/>
        <v>Stimson-Drinking fountain replacement-DSA Inspection</v>
      </c>
      <c r="B1342" s="78">
        <v>4</v>
      </c>
      <c r="C1342" s="89" t="s">
        <v>538</v>
      </c>
      <c r="D1342" s="80" t="s">
        <v>1043</v>
      </c>
      <c r="E1342" s="77" t="s">
        <v>1564</v>
      </c>
      <c r="F1342" s="81">
        <v>0</v>
      </c>
      <c r="G1342" s="81">
        <v>0</v>
      </c>
      <c r="H1342" s="82">
        <f ca="1">SUMIF(Measure_BB_Table[],Combined_header,Total_Exp._MeasureBB)</f>
        <v>0</v>
      </c>
      <c r="I1342" s="82">
        <f ca="1">SUMIF(Measure_BB_Table[],Combined_header,Completed_MeasureBB)</f>
        <v>0</v>
      </c>
      <c r="J1342" s="149" t="e">
        <f t="shared" ca="1" si="42"/>
        <v>#DIV/0!</v>
      </c>
    </row>
    <row r="1343" spans="1:10" x14ac:dyDescent="0.25">
      <c r="A1343" s="77" t="str">
        <f t="shared" si="41"/>
        <v>Stimson-Drinking fountain replacement-DSA Special Inspection</v>
      </c>
      <c r="B1343" s="78">
        <v>4</v>
      </c>
      <c r="C1343" s="89" t="s">
        <v>538</v>
      </c>
      <c r="D1343" s="80" t="s">
        <v>1043</v>
      </c>
      <c r="E1343" s="83" t="s">
        <v>1572</v>
      </c>
      <c r="F1343" s="81">
        <v>0</v>
      </c>
      <c r="G1343" s="81">
        <v>0</v>
      </c>
      <c r="H1343" s="82">
        <f ca="1">SUMIF(Measure_BB_Table[],Combined_header,Total_Exp._MeasureBB)</f>
        <v>0</v>
      </c>
      <c r="I1343" s="82">
        <f ca="1">SUMIF(Measure_BB_Table[],Combined_header,Completed_MeasureBB)</f>
        <v>0</v>
      </c>
      <c r="J1343" s="149" t="e">
        <f t="shared" ca="1" si="42"/>
        <v>#DIV/0!</v>
      </c>
    </row>
    <row r="1344" spans="1:10" x14ac:dyDescent="0.25">
      <c r="A1344" s="77" t="str">
        <f t="shared" si="41"/>
        <v>Stimson-Drinking fountain replacement-Environ Consultant</v>
      </c>
      <c r="B1344" s="78">
        <v>4</v>
      </c>
      <c r="C1344" s="89" t="s">
        <v>538</v>
      </c>
      <c r="D1344" s="80" t="s">
        <v>1043</v>
      </c>
      <c r="E1344" s="77" t="s">
        <v>1566</v>
      </c>
      <c r="F1344" s="81">
        <v>0</v>
      </c>
      <c r="G1344" s="81">
        <v>0</v>
      </c>
      <c r="H1344" s="82">
        <f ca="1">SUMIF(Measure_BB_Table[],Combined_header,Total_Exp._MeasureBB)</f>
        <v>0</v>
      </c>
      <c r="I1344" s="82">
        <f ca="1">SUMIF(Measure_BB_Table[],Combined_header,Completed_MeasureBB)</f>
        <v>0</v>
      </c>
      <c r="J1344" s="149" t="e">
        <f t="shared" ca="1" si="42"/>
        <v>#DIV/0!</v>
      </c>
    </row>
    <row r="1345" spans="1:10" x14ac:dyDescent="0.25">
      <c r="A1345" s="77" t="str">
        <f t="shared" si="41"/>
        <v>Stimson-Drinking fountain replacement-Reprographics</v>
      </c>
      <c r="B1345" s="78">
        <v>4</v>
      </c>
      <c r="C1345" s="89" t="s">
        <v>538</v>
      </c>
      <c r="D1345" s="80" t="s">
        <v>1043</v>
      </c>
      <c r="E1345" s="77" t="s">
        <v>1568</v>
      </c>
      <c r="F1345" s="81">
        <v>0</v>
      </c>
      <c r="G1345" s="81">
        <v>0</v>
      </c>
      <c r="H1345" s="82">
        <f ca="1">SUMIF(Measure_BB_Table[],Combined_header,Total_Exp._MeasureBB)</f>
        <v>0</v>
      </c>
      <c r="I1345" s="82">
        <f ca="1">SUMIF(Measure_BB_Table[],Combined_header,Completed_MeasureBB)</f>
        <v>0</v>
      </c>
      <c r="J1345" s="149" t="e">
        <f t="shared" ca="1" si="42"/>
        <v>#DIV/0!</v>
      </c>
    </row>
    <row r="1346" spans="1:10" x14ac:dyDescent="0.25">
      <c r="A1346" s="77" t="str">
        <f t="shared" si="41"/>
        <v>Stimson-Fire Alarm-Advertisement</v>
      </c>
      <c r="B1346" s="78">
        <v>4</v>
      </c>
      <c r="C1346" s="89" t="s">
        <v>538</v>
      </c>
      <c r="D1346" s="80" t="s">
        <v>316</v>
      </c>
      <c r="E1346" s="77" t="s">
        <v>1569</v>
      </c>
      <c r="F1346" s="81">
        <v>0</v>
      </c>
      <c r="G1346" s="81">
        <v>0</v>
      </c>
      <c r="H1346" s="82">
        <f ca="1">SUMIF(Measure_BB_Table[],Combined_header,Total_Exp._MeasureBB)</f>
        <v>0</v>
      </c>
      <c r="I1346" s="82">
        <f ca="1">SUMIF(Measure_BB_Table[],Combined_header,Completed_MeasureBB)</f>
        <v>0</v>
      </c>
      <c r="J1346" s="149" t="e">
        <f t="shared" ca="1" si="42"/>
        <v>#DIV/0!</v>
      </c>
    </row>
    <row r="1347" spans="1:10" x14ac:dyDescent="0.25">
      <c r="A1347" s="77" t="str">
        <f t="shared" ref="A1347:A1410" si="43">CONCATENATE(C1347,"-",D1347,"-",E1347)</f>
        <v>Stimson-Fire Alarm-Contractor</v>
      </c>
      <c r="B1347" s="78">
        <v>4</v>
      </c>
      <c r="C1347" s="89" t="s">
        <v>538</v>
      </c>
      <c r="D1347" s="80" t="s">
        <v>316</v>
      </c>
      <c r="E1347" s="77" t="s">
        <v>318</v>
      </c>
      <c r="F1347" s="81">
        <v>180000</v>
      </c>
      <c r="G1347" s="81">
        <v>0</v>
      </c>
      <c r="H1347" s="82">
        <f ca="1">SUMIF(Measure_BB_Table[],Combined_header,Total_Exp._MeasureBB)</f>
        <v>0</v>
      </c>
      <c r="I1347" s="82">
        <f ca="1">SUMIF(Measure_BB_Table[],Combined_header,Completed_MeasureBB)</f>
        <v>0</v>
      </c>
      <c r="J1347" s="149" t="e">
        <f t="shared" ref="J1347:J1410" ca="1" si="44">Completed_Comparison/Total_Exp._Comparison</f>
        <v>#DIV/0!</v>
      </c>
    </row>
    <row r="1348" spans="1:10" x14ac:dyDescent="0.25">
      <c r="A1348" s="77" t="str">
        <f t="shared" si="43"/>
        <v>Stimson-Fire Alarm-Design</v>
      </c>
      <c r="B1348" s="78">
        <v>4</v>
      </c>
      <c r="C1348" s="89" t="s">
        <v>538</v>
      </c>
      <c r="D1348" s="80" t="s">
        <v>316</v>
      </c>
      <c r="E1348" s="77" t="s">
        <v>1571</v>
      </c>
      <c r="F1348" s="81">
        <v>39500</v>
      </c>
      <c r="G1348" s="81" t="s">
        <v>2495</v>
      </c>
      <c r="H1348" s="82">
        <f ca="1">SUMIF(Measure_BB_Table[],Combined_header,Total_Exp._MeasureBB)</f>
        <v>39500</v>
      </c>
      <c r="I1348" s="82">
        <f ca="1">SUMIF(Measure_BB_Table[],Combined_header,Completed_MeasureBB)</f>
        <v>29625</v>
      </c>
      <c r="J1348" s="149">
        <f t="shared" ca="1" si="44"/>
        <v>0.75</v>
      </c>
    </row>
    <row r="1349" spans="1:10" x14ac:dyDescent="0.25">
      <c r="A1349" s="77" t="str">
        <f t="shared" si="43"/>
        <v>Stimson-Fire Alarm-DSA Fees</v>
      </c>
      <c r="B1349" s="78">
        <v>4</v>
      </c>
      <c r="C1349" s="89" t="s">
        <v>538</v>
      </c>
      <c r="D1349" s="80" t="s">
        <v>316</v>
      </c>
      <c r="E1349" s="77" t="s">
        <v>1655</v>
      </c>
      <c r="F1349" s="81">
        <v>375</v>
      </c>
      <c r="G1349" s="81" t="s">
        <v>2495</v>
      </c>
      <c r="H1349" s="82">
        <f ca="1">SUMIF(Measure_BB_Table[],Combined_header,Total_Exp._MeasureBB)</f>
        <v>375</v>
      </c>
      <c r="I1349" s="82">
        <f ca="1">SUMIF(Measure_BB_Table[],Combined_header,Completed_MeasureBB)</f>
        <v>375</v>
      </c>
      <c r="J1349" s="149">
        <f t="shared" ca="1" si="44"/>
        <v>1</v>
      </c>
    </row>
    <row r="1350" spans="1:10" x14ac:dyDescent="0.25">
      <c r="A1350" s="77" t="str">
        <f t="shared" si="43"/>
        <v>Stimson-Fire Alarm-DSA Inspection</v>
      </c>
      <c r="B1350" s="78">
        <v>4</v>
      </c>
      <c r="C1350" s="89" t="s">
        <v>538</v>
      </c>
      <c r="D1350" s="80" t="s">
        <v>316</v>
      </c>
      <c r="E1350" s="77" t="s">
        <v>1564</v>
      </c>
      <c r="F1350" s="81">
        <v>0</v>
      </c>
      <c r="G1350" s="81">
        <v>0</v>
      </c>
      <c r="H1350" s="82">
        <f ca="1">SUMIF(Measure_BB_Table[],Combined_header,Total_Exp._MeasureBB)</f>
        <v>0</v>
      </c>
      <c r="I1350" s="82">
        <f ca="1">SUMIF(Measure_BB_Table[],Combined_header,Completed_MeasureBB)</f>
        <v>0</v>
      </c>
      <c r="J1350" s="149" t="e">
        <f t="shared" ca="1" si="44"/>
        <v>#DIV/0!</v>
      </c>
    </row>
    <row r="1351" spans="1:10" x14ac:dyDescent="0.25">
      <c r="A1351" s="77" t="str">
        <f t="shared" si="43"/>
        <v>Stimson-Fire Alarm-Environ Consultant</v>
      </c>
      <c r="B1351" s="78">
        <v>4</v>
      </c>
      <c r="C1351" s="89" t="s">
        <v>538</v>
      </c>
      <c r="D1351" s="80" t="s">
        <v>316</v>
      </c>
      <c r="E1351" s="84" t="s">
        <v>1566</v>
      </c>
      <c r="F1351" s="81">
        <v>0</v>
      </c>
      <c r="G1351" s="81">
        <v>0</v>
      </c>
      <c r="H1351" s="82">
        <f ca="1">SUMIF(Measure_BB_Table[],Combined_header,Total_Exp._MeasureBB)</f>
        <v>0</v>
      </c>
      <c r="I1351" s="82">
        <f ca="1">SUMIF(Measure_BB_Table[],Combined_header,Completed_MeasureBB)</f>
        <v>0</v>
      </c>
      <c r="J1351" s="149" t="e">
        <f t="shared" ca="1" si="44"/>
        <v>#DIV/0!</v>
      </c>
    </row>
    <row r="1352" spans="1:10" x14ac:dyDescent="0.25">
      <c r="A1352" s="77" t="str">
        <f t="shared" si="43"/>
        <v>Stimson-Fire Alarm-Reprographics</v>
      </c>
      <c r="B1352" s="78">
        <v>4</v>
      </c>
      <c r="C1352" s="89" t="s">
        <v>538</v>
      </c>
      <c r="D1352" s="80" t="s">
        <v>316</v>
      </c>
      <c r="E1352" s="77" t="s">
        <v>1568</v>
      </c>
      <c r="F1352" s="81">
        <v>0</v>
      </c>
      <c r="G1352" s="81">
        <v>0</v>
      </c>
      <c r="H1352" s="82">
        <f ca="1">SUMIF(Measure_BB_Table[],Combined_header,Total_Exp._MeasureBB)</f>
        <v>0</v>
      </c>
      <c r="I1352" s="82">
        <f ca="1">SUMIF(Measure_BB_Table[],Combined_header,Completed_MeasureBB)</f>
        <v>0</v>
      </c>
      <c r="J1352" s="149" t="e">
        <f t="shared" ca="1" si="44"/>
        <v>#DIV/0!</v>
      </c>
    </row>
    <row r="1353" spans="1:10" x14ac:dyDescent="0.25">
      <c r="A1353" s="77" t="str">
        <f t="shared" si="43"/>
        <v>Stimson-Interim Housing-Advertisement</v>
      </c>
      <c r="B1353" s="78">
        <v>4</v>
      </c>
      <c r="C1353" s="89" t="s">
        <v>538</v>
      </c>
      <c r="D1353" s="85" t="s">
        <v>238</v>
      </c>
      <c r="E1353" s="77" t="s">
        <v>1569</v>
      </c>
      <c r="F1353" s="81" t="s">
        <v>2498</v>
      </c>
      <c r="G1353" s="81">
        <v>0</v>
      </c>
      <c r="H1353" s="82">
        <f ca="1">SUMIF(Measure_BB_Table[],Combined_header,Total_Exp._MeasureBB)</f>
        <v>0</v>
      </c>
      <c r="I1353" s="82">
        <f ca="1">SUMIF(Measure_BB_Table[],Combined_header,Completed_MeasureBB)</f>
        <v>0</v>
      </c>
      <c r="J1353" s="149" t="e">
        <f t="shared" ca="1" si="44"/>
        <v>#DIV/0!</v>
      </c>
    </row>
    <row r="1354" spans="1:10" x14ac:dyDescent="0.25">
      <c r="A1354" s="77" t="str">
        <f t="shared" si="43"/>
        <v>Stimson-Interim Housing-Alarm</v>
      </c>
      <c r="B1354" s="78">
        <v>4</v>
      </c>
      <c r="C1354" s="89" t="s">
        <v>538</v>
      </c>
      <c r="D1354" s="85" t="s">
        <v>238</v>
      </c>
      <c r="E1354" s="83" t="s">
        <v>1575</v>
      </c>
      <c r="F1354" s="81" t="s">
        <v>2498</v>
      </c>
      <c r="G1354" s="81">
        <v>0</v>
      </c>
      <c r="H1354" s="82">
        <f ca="1">SUMIF(Measure_BB_Table[],Combined_header,Total_Exp._MeasureBB)</f>
        <v>0</v>
      </c>
      <c r="I1354" s="82">
        <f ca="1">SUMIF(Measure_BB_Table[],Combined_header,Completed_MeasureBB)</f>
        <v>0</v>
      </c>
      <c r="J1354" s="149" t="e">
        <f t="shared" ca="1" si="44"/>
        <v>#DIV/0!</v>
      </c>
    </row>
    <row r="1355" spans="1:10" x14ac:dyDescent="0.25">
      <c r="A1355" s="77" t="str">
        <f t="shared" si="43"/>
        <v>Stimson-Interim Housing-CM/PM Management</v>
      </c>
      <c r="B1355" s="78">
        <v>4</v>
      </c>
      <c r="C1355" s="89" t="s">
        <v>538</v>
      </c>
      <c r="D1355" s="85" t="s">
        <v>238</v>
      </c>
      <c r="E1355" s="77" t="s">
        <v>1565</v>
      </c>
      <c r="F1355" s="81" t="s">
        <v>2498</v>
      </c>
      <c r="G1355" s="81">
        <v>0</v>
      </c>
      <c r="H1355" s="82">
        <f ca="1">SUMIF(Measure_BB_Table[],Combined_header,Total_Exp._MeasureBB)</f>
        <v>0</v>
      </c>
      <c r="I1355" s="82">
        <f ca="1">SUMIF(Measure_BB_Table[],Combined_header,Completed_MeasureBB)</f>
        <v>0</v>
      </c>
      <c r="J1355" s="149" t="e">
        <f t="shared" ca="1" si="44"/>
        <v>#DIV/0!</v>
      </c>
    </row>
    <row r="1356" spans="1:10" x14ac:dyDescent="0.25">
      <c r="A1356" s="77" t="str">
        <f t="shared" si="43"/>
        <v>Stimson-Interim Housing-Construction Contingency</v>
      </c>
      <c r="B1356" s="78">
        <v>4</v>
      </c>
      <c r="C1356" s="89" t="s">
        <v>538</v>
      </c>
      <c r="D1356" s="85" t="s">
        <v>238</v>
      </c>
      <c r="E1356" s="83" t="s">
        <v>1796</v>
      </c>
      <c r="F1356" s="81" t="s">
        <v>2498</v>
      </c>
      <c r="G1356" s="81">
        <v>0</v>
      </c>
      <c r="H1356" s="82">
        <f ca="1">SUMIF(Measure_BB_Table[],Combined_header,Total_Exp._MeasureBB)</f>
        <v>0</v>
      </c>
      <c r="I1356" s="82">
        <f ca="1">SUMIF(Measure_BB_Table[],Combined_header,Completed_MeasureBB)</f>
        <v>0</v>
      </c>
      <c r="J1356" s="149" t="e">
        <f t="shared" ca="1" si="44"/>
        <v>#DIV/0!</v>
      </c>
    </row>
    <row r="1357" spans="1:10" x14ac:dyDescent="0.25">
      <c r="A1357" s="77" t="str">
        <f t="shared" si="43"/>
        <v>Stimson-Interim Housing-Contractor</v>
      </c>
      <c r="B1357" s="78">
        <v>4</v>
      </c>
      <c r="C1357" s="89" t="s">
        <v>538</v>
      </c>
      <c r="D1357" s="85" t="s">
        <v>238</v>
      </c>
      <c r="E1357" s="83" t="s">
        <v>318</v>
      </c>
      <c r="F1357" s="81" t="s">
        <v>2498</v>
      </c>
      <c r="G1357" s="81">
        <v>0</v>
      </c>
      <c r="H1357" s="82">
        <f ca="1">SUMIF(Measure_BB_Table[],Combined_header,Total_Exp._MeasureBB)</f>
        <v>0</v>
      </c>
      <c r="I1357" s="82">
        <f ca="1">SUMIF(Measure_BB_Table[],Combined_header,Completed_MeasureBB)</f>
        <v>0</v>
      </c>
      <c r="J1357" s="149" t="e">
        <f t="shared" ca="1" si="44"/>
        <v>#DIV/0!</v>
      </c>
    </row>
    <row r="1358" spans="1:10" x14ac:dyDescent="0.25">
      <c r="A1358" s="77" t="str">
        <f t="shared" si="43"/>
        <v>Stimson-Interim Housing-Design</v>
      </c>
      <c r="B1358" s="78">
        <v>4</v>
      </c>
      <c r="C1358" s="89" t="s">
        <v>538</v>
      </c>
      <c r="D1358" s="85" t="s">
        <v>238</v>
      </c>
      <c r="E1358" s="79" t="s">
        <v>1571</v>
      </c>
      <c r="F1358" s="81" t="s">
        <v>2498</v>
      </c>
      <c r="G1358" s="81">
        <v>0</v>
      </c>
      <c r="H1358" s="82">
        <f ca="1">SUMIF(Measure_BB_Table[],Combined_header,Total_Exp._MeasureBB)</f>
        <v>0</v>
      </c>
      <c r="I1358" s="82">
        <f ca="1">SUMIF(Measure_BB_Table[],Combined_header,Completed_MeasureBB)</f>
        <v>0</v>
      </c>
      <c r="J1358" s="149" t="e">
        <f t="shared" ca="1" si="44"/>
        <v>#DIV/0!</v>
      </c>
    </row>
    <row r="1359" spans="1:10" x14ac:dyDescent="0.25">
      <c r="A1359" s="77" t="str">
        <f t="shared" si="43"/>
        <v>Stimson-Interim Housing-DSA Fees</v>
      </c>
      <c r="B1359" s="78">
        <v>4</v>
      </c>
      <c r="C1359" s="89" t="s">
        <v>538</v>
      </c>
      <c r="D1359" s="85" t="s">
        <v>238</v>
      </c>
      <c r="E1359" s="83" t="s">
        <v>1655</v>
      </c>
      <c r="F1359" s="81" t="s">
        <v>2498</v>
      </c>
      <c r="G1359" s="81">
        <v>0</v>
      </c>
      <c r="H1359" s="82">
        <f ca="1">SUMIF(Measure_BB_Table[],Combined_header,Total_Exp._MeasureBB)</f>
        <v>0</v>
      </c>
      <c r="I1359" s="82">
        <f ca="1">SUMIF(Measure_BB_Table[],Combined_header,Completed_MeasureBB)</f>
        <v>0</v>
      </c>
      <c r="J1359" s="149" t="e">
        <f t="shared" ca="1" si="44"/>
        <v>#DIV/0!</v>
      </c>
    </row>
    <row r="1360" spans="1:10" x14ac:dyDescent="0.25">
      <c r="A1360" s="77" t="str">
        <f t="shared" si="43"/>
        <v>Stimson-Interim Housing-DSA Inspection</v>
      </c>
      <c r="B1360" s="78">
        <v>4</v>
      </c>
      <c r="C1360" s="89" t="s">
        <v>538</v>
      </c>
      <c r="D1360" s="85" t="s">
        <v>238</v>
      </c>
      <c r="E1360" s="83" t="s">
        <v>1564</v>
      </c>
      <c r="F1360" s="81" t="s">
        <v>2498</v>
      </c>
      <c r="G1360" s="81">
        <v>0</v>
      </c>
      <c r="H1360" s="82">
        <f ca="1">SUMIF(Measure_BB_Table[],Combined_header,Total_Exp._MeasureBB)</f>
        <v>0</v>
      </c>
      <c r="I1360" s="82">
        <f ca="1">SUMIF(Measure_BB_Table[],Combined_header,Completed_MeasureBB)</f>
        <v>0</v>
      </c>
      <c r="J1360" s="149" t="e">
        <f t="shared" ca="1" si="44"/>
        <v>#DIV/0!</v>
      </c>
    </row>
    <row r="1361" spans="1:10" x14ac:dyDescent="0.25">
      <c r="A1361" s="77" t="str">
        <f t="shared" si="43"/>
        <v>Stimson-Interim Housing-DSA Special Inspection</v>
      </c>
      <c r="B1361" s="78">
        <v>4</v>
      </c>
      <c r="C1361" s="89" t="s">
        <v>538</v>
      </c>
      <c r="D1361" s="85" t="s">
        <v>238</v>
      </c>
      <c r="E1361" s="85" t="s">
        <v>1572</v>
      </c>
      <c r="F1361" s="81" t="s">
        <v>2498</v>
      </c>
      <c r="G1361" s="81">
        <v>0</v>
      </c>
      <c r="H1361" s="82">
        <f ca="1">SUMIF(Measure_BB_Table[],Combined_header,Total_Exp._MeasureBB)</f>
        <v>0</v>
      </c>
      <c r="I1361" s="82">
        <f ca="1">SUMIF(Measure_BB_Table[],Combined_header,Completed_MeasureBB)</f>
        <v>0</v>
      </c>
      <c r="J1361" s="149" t="e">
        <f t="shared" ca="1" si="44"/>
        <v>#DIV/0!</v>
      </c>
    </row>
    <row r="1362" spans="1:10" x14ac:dyDescent="0.25">
      <c r="A1362" s="77" t="str">
        <f t="shared" si="43"/>
        <v>Stimson-Interim Housing-Environ Consultant</v>
      </c>
      <c r="B1362" s="78">
        <v>4</v>
      </c>
      <c r="C1362" s="89" t="s">
        <v>538</v>
      </c>
      <c r="D1362" s="85" t="s">
        <v>238</v>
      </c>
      <c r="E1362" s="77" t="s">
        <v>1566</v>
      </c>
      <c r="F1362" s="81" t="s">
        <v>2498</v>
      </c>
      <c r="G1362" s="81">
        <v>0</v>
      </c>
      <c r="H1362" s="82">
        <f ca="1">SUMIF(Measure_BB_Table[],Combined_header,Total_Exp._MeasureBB)</f>
        <v>0</v>
      </c>
      <c r="I1362" s="82">
        <f ca="1">SUMIF(Measure_BB_Table[],Combined_header,Completed_MeasureBB)</f>
        <v>0</v>
      </c>
      <c r="J1362" s="149" t="e">
        <f t="shared" ca="1" si="44"/>
        <v>#DIV/0!</v>
      </c>
    </row>
    <row r="1363" spans="1:10" x14ac:dyDescent="0.25">
      <c r="A1363" s="77" t="str">
        <f t="shared" si="43"/>
        <v>Stimson-Interim Housing-FF &amp; E</v>
      </c>
      <c r="B1363" s="78">
        <v>4</v>
      </c>
      <c r="C1363" s="89" t="s">
        <v>538</v>
      </c>
      <c r="D1363" s="85" t="s">
        <v>238</v>
      </c>
      <c r="E1363" s="77" t="s">
        <v>1656</v>
      </c>
      <c r="F1363" s="81" t="s">
        <v>2498</v>
      </c>
      <c r="G1363" s="81">
        <v>0</v>
      </c>
      <c r="H1363" s="82">
        <f ca="1">SUMIF(Measure_BB_Table[],Combined_header,Total_Exp._MeasureBB)</f>
        <v>0</v>
      </c>
      <c r="I1363" s="82">
        <f ca="1">SUMIF(Measure_BB_Table[],Combined_header,Completed_MeasureBB)</f>
        <v>0</v>
      </c>
      <c r="J1363" s="149" t="e">
        <f t="shared" ca="1" si="44"/>
        <v>#DIV/0!</v>
      </c>
    </row>
    <row r="1364" spans="1:10" x14ac:dyDescent="0.25">
      <c r="A1364" s="77" t="str">
        <f t="shared" si="43"/>
        <v>Stimson-Interim Housing-Legal Services</v>
      </c>
      <c r="B1364" s="78">
        <v>4</v>
      </c>
      <c r="C1364" s="89" t="s">
        <v>538</v>
      </c>
      <c r="D1364" s="85" t="s">
        <v>238</v>
      </c>
      <c r="E1364" s="77" t="s">
        <v>1797</v>
      </c>
      <c r="F1364" s="81" t="s">
        <v>2498</v>
      </c>
      <c r="G1364" s="81">
        <v>0</v>
      </c>
      <c r="H1364" s="82">
        <f ca="1">SUMIF(Measure_BB_Table[],Combined_header,Total_Exp._MeasureBB)</f>
        <v>0</v>
      </c>
      <c r="I1364" s="82">
        <f ca="1">SUMIF(Measure_BB_Table[],Combined_header,Completed_MeasureBB)</f>
        <v>0</v>
      </c>
      <c r="J1364" s="149" t="e">
        <f t="shared" ca="1" si="44"/>
        <v>#DIV/0!</v>
      </c>
    </row>
    <row r="1365" spans="1:10" x14ac:dyDescent="0.25">
      <c r="A1365" s="77" t="str">
        <f t="shared" si="43"/>
        <v>Stimson-Interim Housing-Modular Buildings</v>
      </c>
      <c r="B1365" s="78">
        <v>4</v>
      </c>
      <c r="C1365" s="89" t="s">
        <v>538</v>
      </c>
      <c r="D1365" s="85" t="s">
        <v>238</v>
      </c>
      <c r="E1365" s="85" t="s">
        <v>1573</v>
      </c>
      <c r="F1365" s="81" t="s">
        <v>2498</v>
      </c>
      <c r="G1365" s="81">
        <v>0</v>
      </c>
      <c r="H1365" s="82">
        <f ca="1">SUMIF(Measure_BB_Table[],Combined_header,Total_Exp._MeasureBB)</f>
        <v>0</v>
      </c>
      <c r="I1365" s="82">
        <f ca="1">SUMIF(Measure_BB_Table[],Combined_header,Completed_MeasureBB)</f>
        <v>0</v>
      </c>
      <c r="J1365" s="149" t="e">
        <f t="shared" ca="1" si="44"/>
        <v>#DIV/0!</v>
      </c>
    </row>
    <row r="1366" spans="1:10" x14ac:dyDescent="0.25">
      <c r="A1366" s="77" t="str">
        <f t="shared" si="43"/>
        <v>Stimson-Interim Housing-Move Management</v>
      </c>
      <c r="B1366" s="78">
        <v>4</v>
      </c>
      <c r="C1366" s="89" t="s">
        <v>538</v>
      </c>
      <c r="D1366" s="85" t="s">
        <v>238</v>
      </c>
      <c r="E1366" s="77" t="s">
        <v>1574</v>
      </c>
      <c r="F1366" s="81" t="s">
        <v>2498</v>
      </c>
      <c r="G1366" s="81">
        <v>0</v>
      </c>
      <c r="H1366" s="82">
        <f ca="1">SUMIF(Measure_BB_Table[],Combined_header,Total_Exp._MeasureBB)</f>
        <v>0</v>
      </c>
      <c r="I1366" s="82">
        <f ca="1">SUMIF(Measure_BB_Table[],Combined_header,Completed_MeasureBB)</f>
        <v>0</v>
      </c>
      <c r="J1366" s="149" t="e">
        <f t="shared" ca="1" si="44"/>
        <v>#DIV/0!</v>
      </c>
    </row>
    <row r="1367" spans="1:10" x14ac:dyDescent="0.25">
      <c r="A1367" s="77" t="str">
        <f t="shared" si="43"/>
        <v>Stimson-Interim Housing-Reprographics</v>
      </c>
      <c r="B1367" s="78">
        <v>4</v>
      </c>
      <c r="C1367" s="89" t="s">
        <v>538</v>
      </c>
      <c r="D1367" s="85" t="s">
        <v>238</v>
      </c>
      <c r="E1367" s="77" t="s">
        <v>1568</v>
      </c>
      <c r="F1367" s="81" t="s">
        <v>2498</v>
      </c>
      <c r="G1367" s="81">
        <v>0</v>
      </c>
      <c r="H1367" s="82">
        <f ca="1">SUMIF(Measure_BB_Table[],Combined_header,Total_Exp._MeasureBB)</f>
        <v>0</v>
      </c>
      <c r="I1367" s="82">
        <f ca="1">SUMIF(Measure_BB_Table[],Combined_header,Completed_MeasureBB)</f>
        <v>0</v>
      </c>
      <c r="J1367" s="149" t="e">
        <f t="shared" ca="1" si="44"/>
        <v>#DIV/0!</v>
      </c>
    </row>
    <row r="1368" spans="1:10" x14ac:dyDescent="0.25">
      <c r="A1368" s="77" t="str">
        <f t="shared" si="43"/>
        <v>Stimson-Interim Housing-Technology</v>
      </c>
      <c r="B1368" s="78">
        <v>4</v>
      </c>
      <c r="C1368" s="89" t="s">
        <v>538</v>
      </c>
      <c r="D1368" s="85" t="s">
        <v>238</v>
      </c>
      <c r="E1368" s="77" t="s">
        <v>1562</v>
      </c>
      <c r="F1368" s="81" t="s">
        <v>2498</v>
      </c>
      <c r="G1368" s="81">
        <v>0</v>
      </c>
      <c r="H1368" s="82">
        <f ca="1">SUMIF(Measure_BB_Table[],Combined_header,Total_Exp._MeasureBB)</f>
        <v>0</v>
      </c>
      <c r="I1368" s="82">
        <f ca="1">SUMIF(Measure_BB_Table[],Combined_header,Completed_MeasureBB)</f>
        <v>0</v>
      </c>
      <c r="J1368" s="149" t="e">
        <f t="shared" ca="1" si="44"/>
        <v>#DIV/0!</v>
      </c>
    </row>
    <row r="1369" spans="1:10" x14ac:dyDescent="0.25">
      <c r="A1369" s="77" t="str">
        <f t="shared" si="43"/>
        <v>Sunset-21st Century-Advertisement</v>
      </c>
      <c r="B1369" s="78">
        <v>4</v>
      </c>
      <c r="C1369" s="85" t="s">
        <v>462</v>
      </c>
      <c r="D1369" s="80" t="s">
        <v>4</v>
      </c>
      <c r="E1369" s="77" t="s">
        <v>1569</v>
      </c>
      <c r="F1369" s="81">
        <v>0</v>
      </c>
      <c r="G1369" s="81">
        <v>0</v>
      </c>
      <c r="H1369" s="82">
        <f ca="1">SUMIF(Measure_BB_Table[],Combined_header,Total_Exp._MeasureBB)</f>
        <v>0</v>
      </c>
      <c r="I1369" s="82">
        <f ca="1">SUMIF(Measure_BB_Table[],Combined_header,Completed_MeasureBB)</f>
        <v>0</v>
      </c>
      <c r="J1369" s="149" t="e">
        <f t="shared" ca="1" si="44"/>
        <v>#DIV/0!</v>
      </c>
    </row>
    <row r="1370" spans="1:10" x14ac:dyDescent="0.25">
      <c r="A1370" s="77" t="str">
        <f t="shared" si="43"/>
        <v>Sunset-21st Century-Asbestos oversight/survey/abatement</v>
      </c>
      <c r="B1370" s="78">
        <v>4</v>
      </c>
      <c r="C1370" s="85" t="s">
        <v>462</v>
      </c>
      <c r="D1370" s="80" t="s">
        <v>4</v>
      </c>
      <c r="E1370" s="77" t="s">
        <v>1563</v>
      </c>
      <c r="F1370" s="81">
        <v>42000</v>
      </c>
      <c r="G1370" s="81" t="s">
        <v>247</v>
      </c>
      <c r="H1370" s="82">
        <f ca="1">SUMIF(Measure_BB_Table[],Combined_header,Total_Exp._MeasureBB)</f>
        <v>0</v>
      </c>
      <c r="I1370" s="82">
        <f ca="1">SUMIF(Measure_BB_Table[],Combined_header,Completed_MeasureBB)</f>
        <v>0</v>
      </c>
      <c r="J1370" s="149" t="e">
        <f t="shared" ca="1" si="44"/>
        <v>#DIV/0!</v>
      </c>
    </row>
    <row r="1371" spans="1:10" x14ac:dyDescent="0.25">
      <c r="A1371" s="77" t="str">
        <f t="shared" si="43"/>
        <v>Sunset-21st Century-CM/PM Management</v>
      </c>
      <c r="B1371" s="78">
        <v>4</v>
      </c>
      <c r="C1371" s="85" t="s">
        <v>462</v>
      </c>
      <c r="D1371" s="80" t="s">
        <v>4</v>
      </c>
      <c r="E1371" s="77" t="s">
        <v>1565</v>
      </c>
      <c r="F1371" s="81">
        <v>139528.37</v>
      </c>
      <c r="G1371" s="81" t="s">
        <v>247</v>
      </c>
      <c r="H1371" s="82">
        <f ca="1">SUMIF(Measure_BB_Table[],Combined_header,Total_Exp._MeasureBB)</f>
        <v>206602</v>
      </c>
      <c r="I1371" s="82">
        <f ca="1">SUMIF(Measure_BB_Table[],Combined_header,Completed_MeasureBB)</f>
        <v>7905</v>
      </c>
      <c r="J1371" s="149">
        <f t="shared" ca="1" si="44"/>
        <v>3.8261972294556683E-2</v>
      </c>
    </row>
    <row r="1372" spans="1:10" x14ac:dyDescent="0.25">
      <c r="A1372" s="77" t="str">
        <f t="shared" si="43"/>
        <v>Sunset-21st Century-Construction Contingency</v>
      </c>
      <c r="B1372" s="78">
        <v>4</v>
      </c>
      <c r="C1372" s="85" t="s">
        <v>462</v>
      </c>
      <c r="D1372" s="80" t="s">
        <v>4</v>
      </c>
      <c r="E1372" s="83" t="s">
        <v>1796</v>
      </c>
      <c r="F1372" s="81">
        <v>138170</v>
      </c>
      <c r="G1372" s="81" t="s">
        <v>247</v>
      </c>
      <c r="H1372" s="82">
        <f ca="1">SUMIF(Measure_BB_Table[],Combined_header,Total_Exp._MeasureBB)</f>
        <v>0</v>
      </c>
      <c r="I1372" s="82">
        <f ca="1">SUMIF(Measure_BB_Table[],Combined_header,Completed_MeasureBB)</f>
        <v>0</v>
      </c>
      <c r="J1372" s="149" t="e">
        <f t="shared" ca="1" si="44"/>
        <v>#DIV/0!</v>
      </c>
    </row>
    <row r="1373" spans="1:10" x14ac:dyDescent="0.25">
      <c r="A1373" s="77" t="str">
        <f t="shared" si="43"/>
        <v>Sunset-21st Century-Contractor</v>
      </c>
      <c r="B1373" s="78">
        <v>4</v>
      </c>
      <c r="C1373" s="85" t="s">
        <v>462</v>
      </c>
      <c r="D1373" s="80" t="s">
        <v>4</v>
      </c>
      <c r="E1373" s="83" t="s">
        <v>318</v>
      </c>
      <c r="F1373" s="81">
        <v>1473859.39</v>
      </c>
      <c r="G1373" s="81" t="s">
        <v>2495</v>
      </c>
      <c r="H1373" s="82">
        <f ca="1">SUMIF(Measure_BB_Table[],Combined_header,Total_Exp._MeasureBB)</f>
        <v>41500</v>
      </c>
      <c r="I1373" s="82">
        <f ca="1">SUMIF(Measure_BB_Table[],Combined_header,Completed_MeasureBB)</f>
        <v>41500</v>
      </c>
      <c r="J1373" s="149">
        <f t="shared" ca="1" si="44"/>
        <v>1</v>
      </c>
    </row>
    <row r="1374" spans="1:10" x14ac:dyDescent="0.25">
      <c r="A1374" s="77" t="str">
        <f t="shared" si="43"/>
        <v>Sunset-21st Century-Design</v>
      </c>
      <c r="B1374" s="78">
        <v>4</v>
      </c>
      <c r="C1374" s="85" t="s">
        <v>462</v>
      </c>
      <c r="D1374" s="80" t="s">
        <v>4</v>
      </c>
      <c r="E1374" s="83" t="s">
        <v>1571</v>
      </c>
      <c r="F1374" s="81">
        <v>169263.09</v>
      </c>
      <c r="G1374" s="81">
        <v>225488</v>
      </c>
      <c r="H1374" s="82">
        <f ca="1">SUMIF(Measure_BB_Table[],Combined_header,Total_Exp._MeasureBB)</f>
        <v>186560</v>
      </c>
      <c r="I1374" s="82">
        <f ca="1">SUMIF(Measure_BB_Table[],Combined_header,Completed_MeasureBB)</f>
        <v>29545.89</v>
      </c>
      <c r="J1374" s="149">
        <f t="shared" ca="1" si="44"/>
        <v>0.15837205188679246</v>
      </c>
    </row>
    <row r="1375" spans="1:10" x14ac:dyDescent="0.25">
      <c r="A1375" s="77" t="str">
        <f t="shared" si="43"/>
        <v>Sunset-21st Century-DSA Fees</v>
      </c>
      <c r="B1375" s="78">
        <v>4</v>
      </c>
      <c r="C1375" s="85" t="s">
        <v>462</v>
      </c>
      <c r="D1375" s="80" t="s">
        <v>4</v>
      </c>
      <c r="E1375" s="83" t="s">
        <v>1655</v>
      </c>
      <c r="F1375" s="81">
        <v>28210.51</v>
      </c>
      <c r="G1375" s="81" t="s">
        <v>247</v>
      </c>
      <c r="H1375" s="82">
        <f ca="1">SUMIF(Measure_BB_Table[],Combined_header,Total_Exp._MeasureBB)</f>
        <v>0</v>
      </c>
      <c r="I1375" s="82">
        <f ca="1">SUMIF(Measure_BB_Table[],Combined_header,Completed_MeasureBB)</f>
        <v>0</v>
      </c>
      <c r="J1375" s="149" t="e">
        <f t="shared" ca="1" si="44"/>
        <v>#DIV/0!</v>
      </c>
    </row>
    <row r="1376" spans="1:10" x14ac:dyDescent="0.25">
      <c r="A1376" s="77" t="str">
        <f t="shared" si="43"/>
        <v>Sunset-21st Century-DSA Inspection</v>
      </c>
      <c r="B1376" s="78">
        <v>4</v>
      </c>
      <c r="C1376" s="85" t="s">
        <v>462</v>
      </c>
      <c r="D1376" s="80" t="s">
        <v>4</v>
      </c>
      <c r="E1376" s="83" t="s">
        <v>1564</v>
      </c>
      <c r="F1376" s="81">
        <v>24180.44</v>
      </c>
      <c r="G1376" s="81" t="s">
        <v>247</v>
      </c>
      <c r="H1376" s="82">
        <f ca="1">SUMIF(Measure_BB_Table[],Combined_header,Total_Exp._MeasureBB)</f>
        <v>0</v>
      </c>
      <c r="I1376" s="82">
        <f ca="1">SUMIF(Measure_BB_Table[],Combined_header,Completed_MeasureBB)</f>
        <v>0</v>
      </c>
      <c r="J1376" s="149" t="e">
        <f t="shared" ca="1" si="44"/>
        <v>#DIV/0!</v>
      </c>
    </row>
    <row r="1377" spans="1:10" x14ac:dyDescent="0.25">
      <c r="A1377" s="77" t="str">
        <f t="shared" si="43"/>
        <v>Sunset-21st Century-DSA Special Inspection</v>
      </c>
      <c r="B1377" s="78">
        <v>4</v>
      </c>
      <c r="C1377" s="85" t="s">
        <v>462</v>
      </c>
      <c r="D1377" s="80" t="s">
        <v>4</v>
      </c>
      <c r="E1377" s="83" t="s">
        <v>1572</v>
      </c>
      <c r="F1377" s="81">
        <v>12090.22</v>
      </c>
      <c r="G1377" s="81" t="s">
        <v>247</v>
      </c>
      <c r="H1377" s="82">
        <f ca="1">SUMIF(Measure_BB_Table[],Combined_header,Total_Exp._MeasureBB)</f>
        <v>0</v>
      </c>
      <c r="I1377" s="82">
        <f ca="1">SUMIF(Measure_BB_Table[],Combined_header,Completed_MeasureBB)</f>
        <v>0</v>
      </c>
      <c r="J1377" s="149" t="e">
        <f t="shared" ca="1" si="44"/>
        <v>#DIV/0!</v>
      </c>
    </row>
    <row r="1378" spans="1:10" x14ac:dyDescent="0.25">
      <c r="A1378" s="77" t="str">
        <f t="shared" si="43"/>
        <v>Sunset-21st Century-Environ Consultant</v>
      </c>
      <c r="B1378" s="78">
        <v>4</v>
      </c>
      <c r="C1378" s="85" t="s">
        <v>462</v>
      </c>
      <c r="D1378" s="80" t="s">
        <v>4</v>
      </c>
      <c r="E1378" s="77" t="s">
        <v>1566</v>
      </c>
      <c r="F1378" s="81">
        <v>7092.93</v>
      </c>
      <c r="G1378" s="81" t="s">
        <v>2495</v>
      </c>
      <c r="H1378" s="82">
        <f ca="1">SUMIF(Measure_BB_Table[],Combined_header,Total_Exp._MeasureBB)</f>
        <v>2700</v>
      </c>
      <c r="I1378" s="82">
        <f ca="1">SUMIF(Measure_BB_Table[],Combined_header,Completed_MeasureBB)</f>
        <v>2700</v>
      </c>
      <c r="J1378" s="149">
        <f t="shared" ca="1" si="44"/>
        <v>1</v>
      </c>
    </row>
    <row r="1379" spans="1:10" x14ac:dyDescent="0.25">
      <c r="A1379" s="77" t="str">
        <f t="shared" si="43"/>
        <v>Sunset-21st Century-FF &amp; E</v>
      </c>
      <c r="B1379" s="78">
        <v>4</v>
      </c>
      <c r="C1379" s="85" t="s">
        <v>462</v>
      </c>
      <c r="D1379" s="80" t="s">
        <v>4</v>
      </c>
      <c r="E1379" s="77" t="s">
        <v>1656</v>
      </c>
      <c r="F1379" s="81">
        <v>240000</v>
      </c>
      <c r="G1379" s="81" t="s">
        <v>2495</v>
      </c>
      <c r="H1379" s="82">
        <f ca="1">SUMIF(Measure_BB_Table[],Combined_header,Total_Exp._MeasureBB)</f>
        <v>20720.61</v>
      </c>
      <c r="I1379" s="82">
        <f ca="1">SUMIF(Measure_BB_Table[],Combined_header,Completed_MeasureBB)</f>
        <v>20720.61</v>
      </c>
      <c r="J1379" s="149">
        <f t="shared" ca="1" si="44"/>
        <v>1</v>
      </c>
    </row>
    <row r="1380" spans="1:10" x14ac:dyDescent="0.25">
      <c r="A1380" s="77" t="str">
        <f t="shared" si="43"/>
        <v>Sunset-21st Century-Legal Services</v>
      </c>
      <c r="B1380" s="78">
        <v>4</v>
      </c>
      <c r="C1380" s="85" t="s">
        <v>462</v>
      </c>
      <c r="D1380" s="80" t="s">
        <v>4</v>
      </c>
      <c r="E1380" s="77" t="s">
        <v>1797</v>
      </c>
      <c r="F1380" s="81">
        <v>0</v>
      </c>
      <c r="G1380" s="81">
        <v>0</v>
      </c>
      <c r="H1380" s="82">
        <f ca="1">SUMIF(Measure_BB_Table[],Combined_header,Total_Exp._MeasureBB)</f>
        <v>0</v>
      </c>
      <c r="I1380" s="82">
        <f ca="1">SUMIF(Measure_BB_Table[],Combined_header,Completed_MeasureBB)</f>
        <v>0</v>
      </c>
      <c r="J1380" s="149" t="e">
        <f t="shared" ca="1" si="44"/>
        <v>#DIV/0!</v>
      </c>
    </row>
    <row r="1381" spans="1:10" x14ac:dyDescent="0.25">
      <c r="A1381" s="77" t="str">
        <f t="shared" si="43"/>
        <v>Sunset-21st Century-Move classroom</v>
      </c>
      <c r="B1381" s="78">
        <v>4</v>
      </c>
      <c r="C1381" s="85" t="s">
        <v>462</v>
      </c>
      <c r="D1381" s="80" t="s">
        <v>4</v>
      </c>
      <c r="E1381" s="77" t="s">
        <v>1570</v>
      </c>
      <c r="F1381" s="81">
        <v>0</v>
      </c>
      <c r="G1381" s="81">
        <v>0</v>
      </c>
      <c r="H1381" s="82">
        <f ca="1">SUMIF(Measure_BB_Table[],Combined_header,Total_Exp._MeasureBB)</f>
        <v>0</v>
      </c>
      <c r="I1381" s="82">
        <f ca="1">SUMIF(Measure_BB_Table[],Combined_header,Completed_MeasureBB)</f>
        <v>0</v>
      </c>
      <c r="J1381" s="149" t="e">
        <f t="shared" ca="1" si="44"/>
        <v>#DIV/0!</v>
      </c>
    </row>
    <row r="1382" spans="1:10" x14ac:dyDescent="0.25">
      <c r="A1382" s="77" t="str">
        <f t="shared" si="43"/>
        <v>Sunset-21st Century-Move Management</v>
      </c>
      <c r="B1382" s="78">
        <v>4</v>
      </c>
      <c r="C1382" s="85" t="s">
        <v>462</v>
      </c>
      <c r="D1382" s="80" t="s">
        <v>4</v>
      </c>
      <c r="E1382" s="77" t="s">
        <v>1574</v>
      </c>
      <c r="F1382" s="81">
        <v>6448.12</v>
      </c>
      <c r="G1382" s="81" t="s">
        <v>247</v>
      </c>
      <c r="H1382" s="82">
        <f ca="1">SUMIF(Measure_BB_Table[],Combined_header,Total_Exp._MeasureBB)</f>
        <v>0</v>
      </c>
      <c r="I1382" s="82">
        <f ca="1">SUMIF(Measure_BB_Table[],Combined_header,Completed_MeasureBB)</f>
        <v>0</v>
      </c>
      <c r="J1382" s="149" t="e">
        <f t="shared" ca="1" si="44"/>
        <v>#DIV/0!</v>
      </c>
    </row>
    <row r="1383" spans="1:10" x14ac:dyDescent="0.25">
      <c r="A1383" s="77" t="str">
        <f t="shared" si="43"/>
        <v>Sunset-21st Century-Reprographics</v>
      </c>
      <c r="B1383" s="78">
        <v>4</v>
      </c>
      <c r="C1383" s="85" t="s">
        <v>462</v>
      </c>
      <c r="D1383" s="80" t="s">
        <v>4</v>
      </c>
      <c r="E1383" s="77" t="s">
        <v>1568</v>
      </c>
      <c r="F1383" s="81">
        <v>0</v>
      </c>
      <c r="G1383" s="81">
        <v>0</v>
      </c>
      <c r="H1383" s="82">
        <f ca="1">SUMIF(Measure_BB_Table[],Combined_header,Total_Exp._MeasureBB)</f>
        <v>0</v>
      </c>
      <c r="I1383" s="82">
        <f ca="1">SUMIF(Measure_BB_Table[],Combined_header,Completed_MeasureBB)</f>
        <v>0</v>
      </c>
      <c r="J1383" s="149" t="e">
        <f t="shared" ca="1" si="44"/>
        <v>#DIV/0!</v>
      </c>
    </row>
    <row r="1384" spans="1:10" x14ac:dyDescent="0.25">
      <c r="A1384" s="77" t="str">
        <f t="shared" si="43"/>
        <v>Sunset-21st Century-Technology</v>
      </c>
      <c r="B1384" s="78">
        <v>4</v>
      </c>
      <c r="C1384" s="85" t="s">
        <v>462</v>
      </c>
      <c r="D1384" s="80" t="s">
        <v>4</v>
      </c>
      <c r="E1384" s="77" t="s">
        <v>1562</v>
      </c>
      <c r="F1384" s="81">
        <v>240000</v>
      </c>
      <c r="G1384" s="81" t="s">
        <v>2495</v>
      </c>
      <c r="H1384" s="82">
        <f ca="1">SUMIF(Measure_BB_Table[],Combined_header,Total_Exp._MeasureBB)</f>
        <v>108157.35999999999</v>
      </c>
      <c r="I1384" s="82">
        <f ca="1">SUMIF(Measure_BB_Table[],Combined_header,Completed_MeasureBB)</f>
        <v>108157.35999999999</v>
      </c>
      <c r="J1384" s="149">
        <f t="shared" ca="1" si="44"/>
        <v>1</v>
      </c>
    </row>
    <row r="1385" spans="1:10" x14ac:dyDescent="0.25">
      <c r="A1385" s="77" t="str">
        <f t="shared" si="43"/>
        <v>Sunset-Ceiling replacement-CM/PM Management</v>
      </c>
      <c r="B1385" s="78">
        <v>4</v>
      </c>
      <c r="C1385" s="85" t="s">
        <v>462</v>
      </c>
      <c r="D1385" s="79" t="s">
        <v>441</v>
      </c>
      <c r="E1385" s="77" t="s">
        <v>1565</v>
      </c>
      <c r="F1385" s="81">
        <v>0</v>
      </c>
      <c r="G1385" s="81">
        <v>0</v>
      </c>
      <c r="H1385" s="82">
        <f ca="1">SUMIF(Measure_BB_Table[],Combined_header,Total_Exp._MeasureBB)</f>
        <v>0</v>
      </c>
      <c r="I1385" s="82">
        <f ca="1">SUMIF(Measure_BB_Table[],Combined_header,Completed_MeasureBB)</f>
        <v>0</v>
      </c>
      <c r="J1385" s="149" t="e">
        <f t="shared" ca="1" si="44"/>
        <v>#DIV/0!</v>
      </c>
    </row>
    <row r="1386" spans="1:10" x14ac:dyDescent="0.25">
      <c r="A1386" s="77" t="str">
        <f t="shared" si="43"/>
        <v>Sunset-Ceiling replacement-Contractor</v>
      </c>
      <c r="B1386" s="78">
        <v>4</v>
      </c>
      <c r="C1386" s="85" t="s">
        <v>462</v>
      </c>
      <c r="D1386" s="79" t="s">
        <v>441</v>
      </c>
      <c r="E1386" s="77" t="s">
        <v>318</v>
      </c>
      <c r="F1386" s="81">
        <v>242880</v>
      </c>
      <c r="G1386" s="81">
        <v>242880</v>
      </c>
      <c r="H1386" s="82">
        <f ca="1">SUMIF(Measure_BB_Table[],Combined_header,Total_Exp._MeasureBB)</f>
        <v>242880</v>
      </c>
      <c r="I1386" s="82">
        <f ca="1">SUMIF(Measure_BB_Table[],Combined_header,Completed_MeasureBB)</f>
        <v>230736</v>
      </c>
      <c r="J1386" s="149">
        <f t="shared" ca="1" si="44"/>
        <v>0.95</v>
      </c>
    </row>
    <row r="1387" spans="1:10" x14ac:dyDescent="0.25">
      <c r="A1387" s="77" t="str">
        <f t="shared" si="43"/>
        <v>Sunset-Drinking fountain replacement-Advertisement</v>
      </c>
      <c r="B1387" s="78">
        <v>4</v>
      </c>
      <c r="C1387" s="85" t="s">
        <v>462</v>
      </c>
      <c r="D1387" s="80" t="s">
        <v>1043</v>
      </c>
      <c r="E1387" s="77" t="s">
        <v>1569</v>
      </c>
      <c r="F1387" s="81">
        <v>0</v>
      </c>
      <c r="G1387" s="81">
        <v>0</v>
      </c>
      <c r="H1387" s="82">
        <f ca="1">SUMIF(Measure_BB_Table[],Combined_header,Total_Exp._MeasureBB)</f>
        <v>0</v>
      </c>
      <c r="I1387" s="82">
        <f ca="1">SUMIF(Measure_BB_Table[],Combined_header,Completed_MeasureBB)</f>
        <v>0</v>
      </c>
      <c r="J1387" s="149" t="e">
        <f t="shared" ca="1" si="44"/>
        <v>#DIV/0!</v>
      </c>
    </row>
    <row r="1388" spans="1:10" x14ac:dyDescent="0.25">
      <c r="A1388" s="77" t="str">
        <f t="shared" si="43"/>
        <v>Sunset-Drinking fountain replacement-Contractor</v>
      </c>
      <c r="B1388" s="78">
        <v>4</v>
      </c>
      <c r="C1388" s="85" t="s">
        <v>462</v>
      </c>
      <c r="D1388" s="80" t="s">
        <v>1043</v>
      </c>
      <c r="E1388" s="77" t="s">
        <v>318</v>
      </c>
      <c r="F1388" s="81">
        <v>15000</v>
      </c>
      <c r="G1388" s="81" t="s">
        <v>2495</v>
      </c>
      <c r="H1388" s="82">
        <f ca="1">SUMIF(Measure_BB_Table[],Combined_header,Total_Exp._MeasureBB)</f>
        <v>22800</v>
      </c>
      <c r="I1388" s="82">
        <f ca="1">SUMIF(Measure_BB_Table[],Combined_header,Completed_MeasureBB)</f>
        <v>22800</v>
      </c>
      <c r="J1388" s="149">
        <f t="shared" ca="1" si="44"/>
        <v>1</v>
      </c>
    </row>
    <row r="1389" spans="1:10" x14ac:dyDescent="0.25">
      <c r="A1389" s="77" t="str">
        <f t="shared" si="43"/>
        <v>Sunset-Drinking fountain replacement-Design</v>
      </c>
      <c r="B1389" s="78">
        <v>4</v>
      </c>
      <c r="C1389" s="85" t="s">
        <v>462</v>
      </c>
      <c r="D1389" s="80" t="s">
        <v>1043</v>
      </c>
      <c r="E1389" s="77" t="s">
        <v>1571</v>
      </c>
      <c r="F1389" s="81">
        <v>0</v>
      </c>
      <c r="G1389" s="81">
        <v>0</v>
      </c>
      <c r="H1389" s="82">
        <f ca="1">SUMIF(Measure_BB_Table[],Combined_header,Total_Exp._MeasureBB)</f>
        <v>0</v>
      </c>
      <c r="I1389" s="82">
        <f ca="1">SUMIF(Measure_BB_Table[],Combined_header,Completed_MeasureBB)</f>
        <v>0</v>
      </c>
      <c r="J1389" s="149" t="e">
        <f t="shared" ca="1" si="44"/>
        <v>#DIV/0!</v>
      </c>
    </row>
    <row r="1390" spans="1:10" x14ac:dyDescent="0.25">
      <c r="A1390" s="77" t="str">
        <f t="shared" si="43"/>
        <v>Sunset-Drinking fountain replacement-DSA Fees</v>
      </c>
      <c r="B1390" s="78">
        <v>4</v>
      </c>
      <c r="C1390" s="85" t="s">
        <v>462</v>
      </c>
      <c r="D1390" s="80" t="s">
        <v>1043</v>
      </c>
      <c r="E1390" s="77" t="s">
        <v>1655</v>
      </c>
      <c r="F1390" s="81">
        <v>0</v>
      </c>
      <c r="G1390" s="81">
        <v>0</v>
      </c>
      <c r="H1390" s="82">
        <f ca="1">SUMIF(Measure_BB_Table[],Combined_header,Total_Exp._MeasureBB)</f>
        <v>0</v>
      </c>
      <c r="I1390" s="82">
        <f ca="1">SUMIF(Measure_BB_Table[],Combined_header,Completed_MeasureBB)</f>
        <v>0</v>
      </c>
      <c r="J1390" s="149" t="e">
        <f t="shared" ca="1" si="44"/>
        <v>#DIV/0!</v>
      </c>
    </row>
    <row r="1391" spans="1:10" x14ac:dyDescent="0.25">
      <c r="A1391" s="77" t="str">
        <f t="shared" si="43"/>
        <v>Sunset-Drinking fountain replacement-DSA Inspection</v>
      </c>
      <c r="B1391" s="78">
        <v>4</v>
      </c>
      <c r="C1391" s="85" t="s">
        <v>462</v>
      </c>
      <c r="D1391" s="80" t="s">
        <v>1043</v>
      </c>
      <c r="E1391" s="77" t="s">
        <v>1564</v>
      </c>
      <c r="F1391" s="81">
        <v>0</v>
      </c>
      <c r="G1391" s="81">
        <v>0</v>
      </c>
      <c r="H1391" s="82">
        <f ca="1">SUMIF(Measure_BB_Table[],Combined_header,Total_Exp._MeasureBB)</f>
        <v>0</v>
      </c>
      <c r="I1391" s="82">
        <f ca="1">SUMIF(Measure_BB_Table[],Combined_header,Completed_MeasureBB)</f>
        <v>0</v>
      </c>
      <c r="J1391" s="149" t="e">
        <f t="shared" ca="1" si="44"/>
        <v>#DIV/0!</v>
      </c>
    </row>
    <row r="1392" spans="1:10" x14ac:dyDescent="0.25">
      <c r="A1392" s="77" t="str">
        <f t="shared" si="43"/>
        <v>Sunset-Drinking fountain replacement-DSA Special Inspection</v>
      </c>
      <c r="B1392" s="78">
        <v>4</v>
      </c>
      <c r="C1392" s="85" t="s">
        <v>462</v>
      </c>
      <c r="D1392" s="80" t="s">
        <v>1043</v>
      </c>
      <c r="E1392" s="83" t="s">
        <v>1572</v>
      </c>
      <c r="F1392" s="81">
        <v>0</v>
      </c>
      <c r="G1392" s="81">
        <v>0</v>
      </c>
      <c r="H1392" s="82">
        <f ca="1">SUMIF(Measure_BB_Table[],Combined_header,Total_Exp._MeasureBB)</f>
        <v>0</v>
      </c>
      <c r="I1392" s="82">
        <f ca="1">SUMIF(Measure_BB_Table[],Combined_header,Completed_MeasureBB)</f>
        <v>0</v>
      </c>
      <c r="J1392" s="149" t="e">
        <f t="shared" ca="1" si="44"/>
        <v>#DIV/0!</v>
      </c>
    </row>
    <row r="1393" spans="1:10" x14ac:dyDescent="0.25">
      <c r="A1393" s="77" t="str">
        <f t="shared" si="43"/>
        <v>Sunset-Drinking fountain replacement-Environ Consultant</v>
      </c>
      <c r="B1393" s="78">
        <v>4</v>
      </c>
      <c r="C1393" s="85" t="s">
        <v>462</v>
      </c>
      <c r="D1393" s="80" t="s">
        <v>1043</v>
      </c>
      <c r="E1393" s="77" t="s">
        <v>1566</v>
      </c>
      <c r="F1393" s="81">
        <v>0</v>
      </c>
      <c r="G1393" s="81">
        <v>0</v>
      </c>
      <c r="H1393" s="82">
        <f ca="1">SUMIF(Measure_BB_Table[],Combined_header,Total_Exp._MeasureBB)</f>
        <v>0</v>
      </c>
      <c r="I1393" s="82">
        <f ca="1">SUMIF(Measure_BB_Table[],Combined_header,Completed_MeasureBB)</f>
        <v>0</v>
      </c>
      <c r="J1393" s="149" t="e">
        <f t="shared" ca="1" si="44"/>
        <v>#DIV/0!</v>
      </c>
    </row>
    <row r="1394" spans="1:10" x14ac:dyDescent="0.25">
      <c r="A1394" s="77" t="str">
        <f t="shared" si="43"/>
        <v>Sunset-Drinking fountain replacement-Reprographics</v>
      </c>
      <c r="B1394" s="78">
        <v>4</v>
      </c>
      <c r="C1394" s="85" t="s">
        <v>462</v>
      </c>
      <c r="D1394" s="80" t="s">
        <v>1043</v>
      </c>
      <c r="E1394" s="77" t="s">
        <v>1568</v>
      </c>
      <c r="F1394" s="81">
        <v>0</v>
      </c>
      <c r="G1394" s="81">
        <v>0</v>
      </c>
      <c r="H1394" s="82">
        <f ca="1">SUMIF(Measure_BB_Table[],Combined_header,Total_Exp._MeasureBB)</f>
        <v>0</v>
      </c>
      <c r="I1394" s="82">
        <f ca="1">SUMIF(Measure_BB_Table[],Combined_header,Completed_MeasureBB)</f>
        <v>0</v>
      </c>
      <c r="J1394" s="149" t="e">
        <f t="shared" ca="1" si="44"/>
        <v>#DIV/0!</v>
      </c>
    </row>
    <row r="1395" spans="1:10" x14ac:dyDescent="0.25">
      <c r="A1395" s="77" t="str">
        <f t="shared" si="43"/>
        <v>Sunset-Fire Alarm-Advertisement</v>
      </c>
      <c r="B1395" s="78">
        <v>4</v>
      </c>
      <c r="C1395" s="85" t="s">
        <v>462</v>
      </c>
      <c r="D1395" s="80" t="s">
        <v>316</v>
      </c>
      <c r="E1395" s="77" t="s">
        <v>1569</v>
      </c>
      <c r="F1395" s="81">
        <v>0</v>
      </c>
      <c r="G1395" s="81">
        <v>0</v>
      </c>
      <c r="H1395" s="82">
        <f ca="1">SUMIF(Measure_BB_Table[],Combined_header,Total_Exp._MeasureBB)</f>
        <v>0</v>
      </c>
      <c r="I1395" s="82">
        <f ca="1">SUMIF(Measure_BB_Table[],Combined_header,Completed_MeasureBB)</f>
        <v>0</v>
      </c>
      <c r="J1395" s="149" t="e">
        <f t="shared" ca="1" si="44"/>
        <v>#DIV/0!</v>
      </c>
    </row>
    <row r="1396" spans="1:10" x14ac:dyDescent="0.25">
      <c r="A1396" s="77" t="str">
        <f t="shared" si="43"/>
        <v>Sunset-Fire Alarm-Contractor</v>
      </c>
      <c r="B1396" s="78">
        <v>4</v>
      </c>
      <c r="C1396" s="85" t="s">
        <v>462</v>
      </c>
      <c r="D1396" s="80" t="s">
        <v>316</v>
      </c>
      <c r="E1396" s="77" t="s">
        <v>318</v>
      </c>
      <c r="F1396" s="81">
        <v>180000</v>
      </c>
      <c r="G1396" s="81" t="s">
        <v>247</v>
      </c>
      <c r="H1396" s="82">
        <f ca="1">SUMIF(Measure_BB_Table[],Combined_header,Total_Exp._MeasureBB)</f>
        <v>0</v>
      </c>
      <c r="I1396" s="82">
        <f ca="1">SUMIF(Measure_BB_Table[],Combined_header,Completed_MeasureBB)</f>
        <v>0</v>
      </c>
      <c r="J1396" s="149" t="e">
        <f t="shared" ca="1" si="44"/>
        <v>#DIV/0!</v>
      </c>
    </row>
    <row r="1397" spans="1:10" x14ac:dyDescent="0.25">
      <c r="A1397" s="77" t="str">
        <f t="shared" si="43"/>
        <v>Sunset-Fire Alarm-Design</v>
      </c>
      <c r="B1397" s="78">
        <v>4</v>
      </c>
      <c r="C1397" s="85" t="s">
        <v>462</v>
      </c>
      <c r="D1397" s="80" t="s">
        <v>316</v>
      </c>
      <c r="E1397" s="77" t="s">
        <v>1571</v>
      </c>
      <c r="F1397" s="81">
        <v>48500</v>
      </c>
      <c r="G1397" s="81" t="s">
        <v>2495</v>
      </c>
      <c r="H1397" s="82">
        <f ca="1">SUMIF(Measure_BB_Table[],Combined_header,Total_Exp._MeasureBB)</f>
        <v>48500</v>
      </c>
      <c r="I1397" s="82">
        <f ca="1">SUMIF(Measure_BB_Table[],Combined_header,Completed_MeasureBB)</f>
        <v>36375</v>
      </c>
      <c r="J1397" s="149">
        <f t="shared" ca="1" si="44"/>
        <v>0.75</v>
      </c>
    </row>
    <row r="1398" spans="1:10" x14ac:dyDescent="0.25">
      <c r="A1398" s="77" t="str">
        <f t="shared" si="43"/>
        <v>Sunset-Fire Alarm-DSA Fees</v>
      </c>
      <c r="B1398" s="78">
        <v>4</v>
      </c>
      <c r="C1398" s="85" t="s">
        <v>462</v>
      </c>
      <c r="D1398" s="80" t="s">
        <v>316</v>
      </c>
      <c r="E1398" s="77" t="s">
        <v>1655</v>
      </c>
      <c r="F1398" s="81">
        <v>0</v>
      </c>
      <c r="G1398" s="81">
        <v>0</v>
      </c>
      <c r="H1398" s="82">
        <f ca="1">SUMIF(Measure_BB_Table[],Combined_header,Total_Exp._MeasureBB)</f>
        <v>564</v>
      </c>
      <c r="I1398" s="82">
        <f ca="1">SUMIF(Measure_BB_Table[],Combined_header,Completed_MeasureBB)</f>
        <v>564</v>
      </c>
      <c r="J1398" s="149">
        <f t="shared" ca="1" si="44"/>
        <v>1</v>
      </c>
    </row>
    <row r="1399" spans="1:10" x14ac:dyDescent="0.25">
      <c r="A1399" s="77" t="str">
        <f t="shared" si="43"/>
        <v>Sunset-Fire Alarm-DSA Inspection</v>
      </c>
      <c r="B1399" s="78">
        <v>4</v>
      </c>
      <c r="C1399" s="85" t="s">
        <v>462</v>
      </c>
      <c r="D1399" s="80" t="s">
        <v>316</v>
      </c>
      <c r="E1399" s="77" t="s">
        <v>1564</v>
      </c>
      <c r="F1399" s="81">
        <v>0</v>
      </c>
      <c r="G1399" s="81">
        <v>0</v>
      </c>
      <c r="H1399" s="82">
        <f ca="1">SUMIF(Measure_BB_Table[],Combined_header,Total_Exp._MeasureBB)</f>
        <v>0</v>
      </c>
      <c r="I1399" s="82">
        <f ca="1">SUMIF(Measure_BB_Table[],Combined_header,Completed_MeasureBB)</f>
        <v>0</v>
      </c>
      <c r="J1399" s="149" t="e">
        <f t="shared" ca="1" si="44"/>
        <v>#DIV/0!</v>
      </c>
    </row>
    <row r="1400" spans="1:10" x14ac:dyDescent="0.25">
      <c r="A1400" s="77" t="str">
        <f t="shared" si="43"/>
        <v>Sunset-Fire Alarm-Environ Consultant</v>
      </c>
      <c r="B1400" s="78">
        <v>4</v>
      </c>
      <c r="C1400" s="85" t="s">
        <v>462</v>
      </c>
      <c r="D1400" s="80" t="s">
        <v>316</v>
      </c>
      <c r="E1400" s="84" t="s">
        <v>1566</v>
      </c>
      <c r="F1400" s="81">
        <v>0</v>
      </c>
      <c r="G1400" s="81">
        <v>0</v>
      </c>
      <c r="H1400" s="82">
        <f ca="1">SUMIF(Measure_BB_Table[],Combined_header,Total_Exp._MeasureBB)</f>
        <v>0</v>
      </c>
      <c r="I1400" s="82">
        <f ca="1">SUMIF(Measure_BB_Table[],Combined_header,Completed_MeasureBB)</f>
        <v>0</v>
      </c>
      <c r="J1400" s="149" t="e">
        <f t="shared" ca="1" si="44"/>
        <v>#DIV/0!</v>
      </c>
    </row>
    <row r="1401" spans="1:10" x14ac:dyDescent="0.25">
      <c r="A1401" s="77" t="str">
        <f t="shared" si="43"/>
        <v>Sunset-Fire Alarm-Reprographics</v>
      </c>
      <c r="B1401" s="78">
        <v>4</v>
      </c>
      <c r="C1401" s="85" t="s">
        <v>462</v>
      </c>
      <c r="D1401" s="80" t="s">
        <v>316</v>
      </c>
      <c r="E1401" s="77" t="s">
        <v>1568</v>
      </c>
      <c r="F1401" s="81">
        <v>0</v>
      </c>
      <c r="G1401" s="81">
        <v>0</v>
      </c>
      <c r="H1401" s="82">
        <f ca="1">SUMIF(Measure_BB_Table[],Combined_header,Total_Exp._MeasureBB)</f>
        <v>0</v>
      </c>
      <c r="I1401" s="82">
        <f ca="1">SUMIF(Measure_BB_Table[],Combined_header,Completed_MeasureBB)</f>
        <v>0</v>
      </c>
      <c r="J1401" s="149" t="e">
        <f t="shared" ca="1" si="44"/>
        <v>#DIV/0!</v>
      </c>
    </row>
    <row r="1402" spans="1:10" x14ac:dyDescent="0.25">
      <c r="A1402" s="77" t="str">
        <f t="shared" si="43"/>
        <v>Sunset-Interim Housing-Advertisement</v>
      </c>
      <c r="B1402" s="78">
        <v>4</v>
      </c>
      <c r="C1402" s="85" t="s">
        <v>462</v>
      </c>
      <c r="D1402" s="85" t="s">
        <v>238</v>
      </c>
      <c r="E1402" s="77" t="s">
        <v>1569</v>
      </c>
      <c r="F1402" s="81">
        <v>400</v>
      </c>
      <c r="G1402" s="81" t="s">
        <v>247</v>
      </c>
      <c r="H1402" s="82">
        <f ca="1">SUMIF(Measure_BB_Table[],Combined_header,Total_Exp._MeasureBB)</f>
        <v>0</v>
      </c>
      <c r="I1402" s="82">
        <f ca="1">SUMIF(Measure_BB_Table[],Combined_header,Completed_MeasureBB)</f>
        <v>0</v>
      </c>
      <c r="J1402" s="149" t="e">
        <f t="shared" ca="1" si="44"/>
        <v>#DIV/0!</v>
      </c>
    </row>
    <row r="1403" spans="1:10" x14ac:dyDescent="0.25">
      <c r="A1403" s="77" t="str">
        <f t="shared" si="43"/>
        <v>Sunset-Interim Housing-Alarm</v>
      </c>
      <c r="B1403" s="78">
        <v>4</v>
      </c>
      <c r="C1403" s="85" t="s">
        <v>462</v>
      </c>
      <c r="D1403" s="85" t="s">
        <v>238</v>
      </c>
      <c r="E1403" s="83" t="s">
        <v>1575</v>
      </c>
      <c r="F1403" s="81">
        <v>0</v>
      </c>
      <c r="G1403" s="81">
        <v>0</v>
      </c>
      <c r="H1403" s="82">
        <f ca="1">SUMIF(Measure_BB_Table[],Combined_header,Total_Exp._MeasureBB)</f>
        <v>0</v>
      </c>
      <c r="I1403" s="82">
        <f ca="1">SUMIF(Measure_BB_Table[],Combined_header,Completed_MeasureBB)</f>
        <v>0</v>
      </c>
      <c r="J1403" s="149" t="e">
        <f t="shared" ca="1" si="44"/>
        <v>#DIV/0!</v>
      </c>
    </row>
    <row r="1404" spans="1:10" x14ac:dyDescent="0.25">
      <c r="A1404" s="77" t="str">
        <f t="shared" si="43"/>
        <v>Sunset-Interim Housing-CM/PM Management</v>
      </c>
      <c r="B1404" s="78">
        <v>4</v>
      </c>
      <c r="C1404" s="85" t="s">
        <v>462</v>
      </c>
      <c r="D1404" s="85" t="s">
        <v>238</v>
      </c>
      <c r="E1404" s="77" t="s">
        <v>1565</v>
      </c>
      <c r="F1404" s="81">
        <v>51650</v>
      </c>
      <c r="G1404" s="81" t="s">
        <v>247</v>
      </c>
      <c r="H1404" s="82">
        <f ca="1">SUMIF(Measure_BB_Table[],Combined_header,Total_Exp._MeasureBB)</f>
        <v>0</v>
      </c>
      <c r="I1404" s="82">
        <f ca="1">SUMIF(Measure_BB_Table[],Combined_header,Completed_MeasureBB)</f>
        <v>0</v>
      </c>
      <c r="J1404" s="149" t="e">
        <f t="shared" ca="1" si="44"/>
        <v>#DIV/0!</v>
      </c>
    </row>
    <row r="1405" spans="1:10" x14ac:dyDescent="0.25">
      <c r="A1405" s="77" t="str">
        <f t="shared" si="43"/>
        <v>Sunset-Interim Housing-Construction Contingency</v>
      </c>
      <c r="B1405" s="78">
        <v>4</v>
      </c>
      <c r="C1405" s="85" t="s">
        <v>462</v>
      </c>
      <c r="D1405" s="85" t="s">
        <v>238</v>
      </c>
      <c r="E1405" s="83" t="s">
        <v>1796</v>
      </c>
      <c r="F1405" s="81">
        <v>77000</v>
      </c>
      <c r="G1405" s="81" t="s">
        <v>247</v>
      </c>
      <c r="H1405" s="82">
        <f ca="1">SUMIF(Measure_BB_Table[],Combined_header,Total_Exp._MeasureBB)</f>
        <v>0</v>
      </c>
      <c r="I1405" s="82">
        <f ca="1">SUMIF(Measure_BB_Table[],Combined_header,Completed_MeasureBB)</f>
        <v>0</v>
      </c>
      <c r="J1405" s="149" t="e">
        <f t="shared" ca="1" si="44"/>
        <v>#DIV/0!</v>
      </c>
    </row>
    <row r="1406" spans="1:10" x14ac:dyDescent="0.25">
      <c r="A1406" s="77" t="str">
        <f t="shared" si="43"/>
        <v>Sunset-Interim Housing-Contractor</v>
      </c>
      <c r="B1406" s="78">
        <v>4</v>
      </c>
      <c r="C1406" s="85" t="s">
        <v>462</v>
      </c>
      <c r="D1406" s="85" t="s">
        <v>238</v>
      </c>
      <c r="E1406" s="83" t="s">
        <v>318</v>
      </c>
      <c r="F1406" s="81">
        <v>770000</v>
      </c>
      <c r="G1406" s="81" t="s">
        <v>247</v>
      </c>
      <c r="H1406" s="82">
        <f ca="1">SUMIF(Measure_BB_Table[],Combined_header,Total_Exp._MeasureBB)</f>
        <v>0</v>
      </c>
      <c r="I1406" s="82">
        <f ca="1">SUMIF(Measure_BB_Table[],Combined_header,Completed_MeasureBB)</f>
        <v>0</v>
      </c>
      <c r="J1406" s="149" t="e">
        <f t="shared" ca="1" si="44"/>
        <v>#DIV/0!</v>
      </c>
    </row>
    <row r="1407" spans="1:10" x14ac:dyDescent="0.25">
      <c r="A1407" s="77" t="str">
        <f t="shared" si="43"/>
        <v>Sunset-Interim Housing-Design</v>
      </c>
      <c r="B1407" s="78">
        <v>4</v>
      </c>
      <c r="C1407" s="85" t="s">
        <v>462</v>
      </c>
      <c r="D1407" s="85" t="s">
        <v>238</v>
      </c>
      <c r="E1407" s="79" t="s">
        <v>1571</v>
      </c>
      <c r="F1407" s="81">
        <v>80000</v>
      </c>
      <c r="G1407" s="81" t="s">
        <v>247</v>
      </c>
      <c r="H1407" s="82">
        <f ca="1">SUMIF(Measure_BB_Table[],Combined_header,Total_Exp._MeasureBB)</f>
        <v>97400</v>
      </c>
      <c r="I1407" s="82">
        <f ca="1">SUMIF(Measure_BB_Table[],Combined_header,Completed_MeasureBB)</f>
        <v>0</v>
      </c>
      <c r="J1407" s="149">
        <f t="shared" ca="1" si="44"/>
        <v>0</v>
      </c>
    </row>
    <row r="1408" spans="1:10" x14ac:dyDescent="0.25">
      <c r="A1408" s="77" t="str">
        <f t="shared" si="43"/>
        <v>Sunset-Interim Housing-DSA Fees</v>
      </c>
      <c r="B1408" s="78">
        <v>4</v>
      </c>
      <c r="C1408" s="85" t="s">
        <v>462</v>
      </c>
      <c r="D1408" s="85" t="s">
        <v>238</v>
      </c>
      <c r="E1408" s="83" t="s">
        <v>1655</v>
      </c>
      <c r="F1408" s="81">
        <v>16100</v>
      </c>
      <c r="G1408" s="81" t="s">
        <v>247</v>
      </c>
      <c r="H1408" s="82">
        <f ca="1">SUMIF(Measure_BB_Table[],Combined_header,Total_Exp._MeasureBB)</f>
        <v>0</v>
      </c>
      <c r="I1408" s="82">
        <f ca="1">SUMIF(Measure_BB_Table[],Combined_header,Completed_MeasureBB)</f>
        <v>0</v>
      </c>
      <c r="J1408" s="149" t="e">
        <f t="shared" ca="1" si="44"/>
        <v>#DIV/0!</v>
      </c>
    </row>
    <row r="1409" spans="1:10" x14ac:dyDescent="0.25">
      <c r="A1409" s="77" t="str">
        <f t="shared" si="43"/>
        <v>Sunset-Interim Housing-DSA Inspection</v>
      </c>
      <c r="B1409" s="78">
        <v>4</v>
      </c>
      <c r="C1409" s="85" t="s">
        <v>462</v>
      </c>
      <c r="D1409" s="85" t="s">
        <v>238</v>
      </c>
      <c r="E1409" s="83" t="s">
        <v>1564</v>
      </c>
      <c r="F1409" s="81">
        <v>13800</v>
      </c>
      <c r="G1409" s="81" t="s">
        <v>247</v>
      </c>
      <c r="H1409" s="82">
        <f ca="1">SUMIF(Measure_BB_Table[],Combined_header,Total_Exp._MeasureBB)</f>
        <v>0</v>
      </c>
      <c r="I1409" s="82">
        <f ca="1">SUMIF(Measure_BB_Table[],Combined_header,Completed_MeasureBB)</f>
        <v>0</v>
      </c>
      <c r="J1409" s="149" t="e">
        <f t="shared" ca="1" si="44"/>
        <v>#DIV/0!</v>
      </c>
    </row>
    <row r="1410" spans="1:10" x14ac:dyDescent="0.25">
      <c r="A1410" s="77" t="str">
        <f t="shared" si="43"/>
        <v>Sunset-Interim Housing-DSA Special Inspection</v>
      </c>
      <c r="B1410" s="78">
        <v>4</v>
      </c>
      <c r="C1410" s="85" t="s">
        <v>462</v>
      </c>
      <c r="D1410" s="85" t="s">
        <v>238</v>
      </c>
      <c r="E1410" s="85" t="s">
        <v>1572</v>
      </c>
      <c r="F1410" s="81">
        <v>13800</v>
      </c>
      <c r="G1410" s="81" t="s">
        <v>247</v>
      </c>
      <c r="H1410" s="82">
        <f ca="1">SUMIF(Measure_BB_Table[],Combined_header,Total_Exp._MeasureBB)</f>
        <v>0</v>
      </c>
      <c r="I1410" s="82">
        <f ca="1">SUMIF(Measure_BB_Table[],Combined_header,Completed_MeasureBB)</f>
        <v>0</v>
      </c>
      <c r="J1410" s="149" t="e">
        <f t="shared" ca="1" si="44"/>
        <v>#DIV/0!</v>
      </c>
    </row>
    <row r="1411" spans="1:10" x14ac:dyDescent="0.25">
      <c r="A1411" s="77" t="str">
        <f t="shared" ref="A1411:A1474" si="45">CONCATENATE(C1411,"-",D1411,"-",E1411)</f>
        <v>Sunset-Interim Housing-Environ Consultant</v>
      </c>
      <c r="B1411" s="78">
        <v>4</v>
      </c>
      <c r="C1411" s="85" t="s">
        <v>462</v>
      </c>
      <c r="D1411" s="85" t="s">
        <v>238</v>
      </c>
      <c r="E1411" s="77" t="s">
        <v>1566</v>
      </c>
      <c r="F1411" s="81">
        <v>0</v>
      </c>
      <c r="G1411" s="81">
        <v>0</v>
      </c>
      <c r="H1411" s="82">
        <f ca="1">SUMIF(Measure_BB_Table[],Combined_header,Total_Exp._MeasureBB)</f>
        <v>0</v>
      </c>
      <c r="I1411" s="82">
        <f ca="1">SUMIF(Measure_BB_Table[],Combined_header,Completed_MeasureBB)</f>
        <v>0</v>
      </c>
      <c r="J1411" s="149" t="e">
        <f t="shared" ref="J1411:J1474" ca="1" si="46">Completed_Comparison/Total_Exp._Comparison</f>
        <v>#DIV/0!</v>
      </c>
    </row>
    <row r="1412" spans="1:10" x14ac:dyDescent="0.25">
      <c r="A1412" s="77" t="str">
        <f t="shared" si="45"/>
        <v>Sunset-Interim Housing-FF &amp; E</v>
      </c>
      <c r="B1412" s="78">
        <v>4</v>
      </c>
      <c r="C1412" s="85" t="s">
        <v>462</v>
      </c>
      <c r="D1412" s="85" t="s">
        <v>238</v>
      </c>
      <c r="E1412" s="77" t="s">
        <v>1656</v>
      </c>
      <c r="F1412" s="81">
        <v>0</v>
      </c>
      <c r="G1412" s="81">
        <v>0</v>
      </c>
      <c r="H1412" s="82">
        <f ca="1">SUMIF(Measure_BB_Table[],Combined_header,Total_Exp._MeasureBB)</f>
        <v>0</v>
      </c>
      <c r="I1412" s="82">
        <f ca="1">SUMIF(Measure_BB_Table[],Combined_header,Completed_MeasureBB)</f>
        <v>0</v>
      </c>
      <c r="J1412" s="149" t="e">
        <f t="shared" ca="1" si="46"/>
        <v>#DIV/0!</v>
      </c>
    </row>
    <row r="1413" spans="1:10" x14ac:dyDescent="0.25">
      <c r="A1413" s="77" t="str">
        <f t="shared" si="45"/>
        <v>Sunset-Interim Housing-Legal Services</v>
      </c>
      <c r="B1413" s="78">
        <v>4</v>
      </c>
      <c r="C1413" s="85" t="s">
        <v>462</v>
      </c>
      <c r="D1413" s="85" t="s">
        <v>238</v>
      </c>
      <c r="E1413" s="77" t="s">
        <v>1797</v>
      </c>
      <c r="F1413" s="81">
        <v>0</v>
      </c>
      <c r="G1413" s="81">
        <v>0</v>
      </c>
      <c r="H1413" s="82">
        <f ca="1">SUMIF(Measure_BB_Table[],Combined_header,Total_Exp._MeasureBB)</f>
        <v>0</v>
      </c>
      <c r="I1413" s="82">
        <f ca="1">SUMIF(Measure_BB_Table[],Combined_header,Completed_MeasureBB)</f>
        <v>0</v>
      </c>
      <c r="J1413" s="149" t="e">
        <f t="shared" ca="1" si="46"/>
        <v>#DIV/0!</v>
      </c>
    </row>
    <row r="1414" spans="1:10" x14ac:dyDescent="0.25">
      <c r="A1414" s="77" t="str">
        <f t="shared" si="45"/>
        <v>Sunset-Interim Housing-Modular Buildings</v>
      </c>
      <c r="B1414" s="78">
        <v>4</v>
      </c>
      <c r="C1414" s="85" t="s">
        <v>462</v>
      </c>
      <c r="D1414" s="85" t="s">
        <v>238</v>
      </c>
      <c r="E1414" s="85" t="s">
        <v>1573</v>
      </c>
      <c r="F1414" s="81">
        <v>150000</v>
      </c>
      <c r="G1414" s="81" t="s">
        <v>247</v>
      </c>
      <c r="H1414" s="82">
        <f ca="1">SUMIF(Measure_BB_Table[],Combined_header,Total_Exp._MeasureBB)</f>
        <v>0</v>
      </c>
      <c r="I1414" s="82">
        <f ca="1">SUMIF(Measure_BB_Table[],Combined_header,Completed_MeasureBB)</f>
        <v>0</v>
      </c>
      <c r="J1414" s="149" t="e">
        <f t="shared" ca="1" si="46"/>
        <v>#DIV/0!</v>
      </c>
    </row>
    <row r="1415" spans="1:10" x14ac:dyDescent="0.25">
      <c r="A1415" s="77" t="str">
        <f t="shared" si="45"/>
        <v>Sunset-Interim Housing-Move Management</v>
      </c>
      <c r="B1415" s="78">
        <v>4</v>
      </c>
      <c r="C1415" s="85" t="s">
        <v>462</v>
      </c>
      <c r="D1415" s="85" t="s">
        <v>238</v>
      </c>
      <c r="E1415" s="77" t="s">
        <v>1574</v>
      </c>
      <c r="F1415" s="81">
        <v>0</v>
      </c>
      <c r="G1415" s="81">
        <v>0</v>
      </c>
      <c r="H1415" s="82">
        <f ca="1">SUMIF(Measure_BB_Table[],Combined_header,Total_Exp._MeasureBB)</f>
        <v>0</v>
      </c>
      <c r="I1415" s="82">
        <f ca="1">SUMIF(Measure_BB_Table[],Combined_header,Completed_MeasureBB)</f>
        <v>0</v>
      </c>
      <c r="J1415" s="149" t="e">
        <f t="shared" ca="1" si="46"/>
        <v>#DIV/0!</v>
      </c>
    </row>
    <row r="1416" spans="1:10" x14ac:dyDescent="0.25">
      <c r="A1416" s="77" t="str">
        <f t="shared" si="45"/>
        <v>Sunset-Interim Housing-Reprographics</v>
      </c>
      <c r="B1416" s="78">
        <v>4</v>
      </c>
      <c r="C1416" s="85" t="s">
        <v>462</v>
      </c>
      <c r="D1416" s="85" t="s">
        <v>238</v>
      </c>
      <c r="E1416" s="77" t="s">
        <v>1568</v>
      </c>
      <c r="F1416" s="81">
        <v>400</v>
      </c>
      <c r="G1416" s="81" t="s">
        <v>247</v>
      </c>
      <c r="H1416" s="82">
        <f ca="1">SUMIF(Measure_BB_Table[],Combined_header,Total_Exp._MeasureBB)</f>
        <v>0</v>
      </c>
      <c r="I1416" s="82">
        <f ca="1">SUMIF(Measure_BB_Table[],Combined_header,Completed_MeasureBB)</f>
        <v>0</v>
      </c>
      <c r="J1416" s="149" t="e">
        <f t="shared" ca="1" si="46"/>
        <v>#DIV/0!</v>
      </c>
    </row>
    <row r="1417" spans="1:10" x14ac:dyDescent="0.25">
      <c r="A1417" s="77" t="str">
        <f t="shared" si="45"/>
        <v>Sunset-Interim Housing-Technology</v>
      </c>
      <c r="B1417" s="78">
        <v>4</v>
      </c>
      <c r="C1417" s="85" t="s">
        <v>462</v>
      </c>
      <c r="D1417" s="85" t="s">
        <v>238</v>
      </c>
      <c r="E1417" s="77" t="s">
        <v>1562</v>
      </c>
      <c r="F1417" s="81">
        <v>0</v>
      </c>
      <c r="G1417" s="81">
        <v>0</v>
      </c>
      <c r="H1417" s="82">
        <f ca="1">SUMIF(Measure_BB_Table[],Combined_header,Total_Exp._MeasureBB)</f>
        <v>0</v>
      </c>
      <c r="I1417" s="82">
        <f ca="1">SUMIF(Measure_BB_Table[],Combined_header,Completed_MeasureBB)</f>
        <v>0</v>
      </c>
      <c r="J1417" s="149" t="e">
        <f t="shared" ca="1" si="46"/>
        <v>#DIV/0!</v>
      </c>
    </row>
    <row r="1418" spans="1:10" x14ac:dyDescent="0.25">
      <c r="A1418" s="77" t="str">
        <f t="shared" si="45"/>
        <v>Temple-21st Century-Advertisement</v>
      </c>
      <c r="B1418" s="78">
        <v>8</v>
      </c>
      <c r="C1418" s="85" t="s">
        <v>464</v>
      </c>
      <c r="D1418" s="80" t="s">
        <v>4</v>
      </c>
      <c r="E1418" s="77" t="s">
        <v>1569</v>
      </c>
      <c r="F1418" s="81">
        <v>1347.71</v>
      </c>
      <c r="G1418" s="81" t="s">
        <v>247</v>
      </c>
      <c r="H1418" s="82">
        <f ca="1">SUMIF(Measure_BB_Table[],Combined_header,Total_Exp._MeasureBB)</f>
        <v>0</v>
      </c>
      <c r="I1418" s="82">
        <f ca="1">SUMIF(Measure_BB_Table[],Combined_header,Completed_MeasureBB)</f>
        <v>0</v>
      </c>
      <c r="J1418" s="149" t="e">
        <f t="shared" ca="1" si="46"/>
        <v>#DIV/0!</v>
      </c>
    </row>
    <row r="1419" spans="1:10" x14ac:dyDescent="0.25">
      <c r="A1419" s="77" t="str">
        <f t="shared" si="45"/>
        <v>Temple-21st Century-Asbestos oversight/survey/abatement</v>
      </c>
      <c r="B1419" s="78">
        <v>8</v>
      </c>
      <c r="C1419" s="85" t="s">
        <v>464</v>
      </c>
      <c r="D1419" s="80" t="s">
        <v>4</v>
      </c>
      <c r="E1419" s="77" t="s">
        <v>1563</v>
      </c>
      <c r="F1419" s="81">
        <v>66500</v>
      </c>
      <c r="G1419" s="81" t="s">
        <v>247</v>
      </c>
      <c r="H1419" s="82">
        <f ca="1">SUMIF(Measure_BB_Table[],Combined_header,Total_Exp._MeasureBB)</f>
        <v>0</v>
      </c>
      <c r="I1419" s="82">
        <f ca="1">SUMIF(Measure_BB_Table[],Combined_header,Completed_MeasureBB)</f>
        <v>0</v>
      </c>
      <c r="J1419" s="149" t="e">
        <f t="shared" ca="1" si="46"/>
        <v>#DIV/0!</v>
      </c>
    </row>
    <row r="1420" spans="1:10" x14ac:dyDescent="0.25">
      <c r="A1420" s="77" t="str">
        <f t="shared" si="45"/>
        <v>Temple-21st Century-CM/PM Management</v>
      </c>
      <c r="B1420" s="78">
        <v>8</v>
      </c>
      <c r="C1420" s="85" t="s">
        <v>464</v>
      </c>
      <c r="D1420" s="80" t="s">
        <v>4</v>
      </c>
      <c r="E1420" s="77" t="s">
        <v>1565</v>
      </c>
      <c r="F1420" s="81">
        <v>214065.56</v>
      </c>
      <c r="G1420" s="81" t="s">
        <v>247</v>
      </c>
      <c r="H1420" s="82">
        <f ca="1">SUMIF(Measure_BB_Table[],Combined_header,Total_Exp._MeasureBB)</f>
        <v>0</v>
      </c>
      <c r="I1420" s="82">
        <f ca="1">SUMIF(Measure_BB_Table[],Combined_header,Completed_MeasureBB)</f>
        <v>0</v>
      </c>
      <c r="J1420" s="149" t="e">
        <f t="shared" ca="1" si="46"/>
        <v>#DIV/0!</v>
      </c>
    </row>
    <row r="1421" spans="1:10" x14ac:dyDescent="0.25">
      <c r="A1421" s="77" t="str">
        <f t="shared" si="45"/>
        <v>Temple-21st Century-Construction Contingency</v>
      </c>
      <c r="B1421" s="78">
        <v>8</v>
      </c>
      <c r="C1421" s="85" t="s">
        <v>464</v>
      </c>
      <c r="D1421" s="80" t="s">
        <v>4</v>
      </c>
      <c r="E1421" s="83" t="s">
        <v>1796</v>
      </c>
      <c r="F1421" s="81">
        <v>210026.6</v>
      </c>
      <c r="G1421" s="81" t="s">
        <v>247</v>
      </c>
      <c r="H1421" s="82">
        <f ca="1">SUMIF(Measure_BB_Table[],Combined_header,Total_Exp._MeasureBB)</f>
        <v>0</v>
      </c>
      <c r="I1421" s="82">
        <f ca="1">SUMIF(Measure_BB_Table[],Combined_header,Completed_MeasureBB)</f>
        <v>0</v>
      </c>
      <c r="J1421" s="149" t="e">
        <f t="shared" ca="1" si="46"/>
        <v>#DIV/0!</v>
      </c>
    </row>
    <row r="1422" spans="1:10" x14ac:dyDescent="0.25">
      <c r="A1422" s="77" t="str">
        <f t="shared" si="45"/>
        <v>Temple-21st Century-Contractor</v>
      </c>
      <c r="B1422" s="78">
        <v>8</v>
      </c>
      <c r="C1422" s="85" t="s">
        <v>464</v>
      </c>
      <c r="D1422" s="80" t="s">
        <v>4</v>
      </c>
      <c r="E1422" s="83" t="s">
        <v>318</v>
      </c>
      <c r="F1422" s="81">
        <v>2240353.7400000002</v>
      </c>
      <c r="G1422" s="81" t="s">
        <v>247</v>
      </c>
      <c r="H1422" s="82">
        <f ca="1">SUMIF(Measure_BB_Table[],Combined_header,Total_Exp._MeasureBB)</f>
        <v>0</v>
      </c>
      <c r="I1422" s="82">
        <f ca="1">SUMIF(Measure_BB_Table[],Combined_header,Completed_MeasureBB)</f>
        <v>0</v>
      </c>
      <c r="J1422" s="149" t="e">
        <f t="shared" ca="1" si="46"/>
        <v>#DIV/0!</v>
      </c>
    </row>
    <row r="1423" spans="1:10" x14ac:dyDescent="0.25">
      <c r="A1423" s="77" t="str">
        <f t="shared" si="45"/>
        <v>Temple-21st Century-Design</v>
      </c>
      <c r="B1423" s="78">
        <v>8</v>
      </c>
      <c r="C1423" s="85" t="s">
        <v>464</v>
      </c>
      <c r="D1423" s="80" t="s">
        <v>4</v>
      </c>
      <c r="E1423" s="83" t="s">
        <v>1571</v>
      </c>
      <c r="F1423" s="81">
        <v>257289.94</v>
      </c>
      <c r="G1423" s="81" t="s">
        <v>247</v>
      </c>
      <c r="H1423" s="82">
        <f ca="1">SUMIF(Measure_BB_Table[],Combined_header,Total_Exp._MeasureBB)</f>
        <v>0</v>
      </c>
      <c r="I1423" s="82">
        <f ca="1">SUMIF(Measure_BB_Table[],Combined_header,Completed_MeasureBB)</f>
        <v>0</v>
      </c>
      <c r="J1423" s="149" t="e">
        <f t="shared" ca="1" si="46"/>
        <v>#DIV/0!</v>
      </c>
    </row>
    <row r="1424" spans="1:10" x14ac:dyDescent="0.25">
      <c r="A1424" s="77" t="str">
        <f t="shared" si="45"/>
        <v>Temple-21st Century-DSA Fees</v>
      </c>
      <c r="B1424" s="78">
        <v>8</v>
      </c>
      <c r="C1424" s="85" t="s">
        <v>464</v>
      </c>
      <c r="D1424" s="80" t="s">
        <v>4</v>
      </c>
      <c r="E1424" s="83" t="s">
        <v>1655</v>
      </c>
      <c r="F1424" s="81">
        <v>42881.66</v>
      </c>
      <c r="G1424" s="81" t="s">
        <v>247</v>
      </c>
      <c r="H1424" s="82">
        <f ca="1">SUMIF(Measure_BB_Table[],Combined_header,Total_Exp._MeasureBB)</f>
        <v>0</v>
      </c>
      <c r="I1424" s="82">
        <f ca="1">SUMIF(Measure_BB_Table[],Combined_header,Completed_MeasureBB)</f>
        <v>0</v>
      </c>
      <c r="J1424" s="149" t="e">
        <f t="shared" ca="1" si="46"/>
        <v>#DIV/0!</v>
      </c>
    </row>
    <row r="1425" spans="1:10" x14ac:dyDescent="0.25">
      <c r="A1425" s="77" t="str">
        <f t="shared" si="45"/>
        <v>Temple-21st Century-DSA Inspection</v>
      </c>
      <c r="B1425" s="78">
        <v>8</v>
      </c>
      <c r="C1425" s="85" t="s">
        <v>464</v>
      </c>
      <c r="D1425" s="80" t="s">
        <v>4</v>
      </c>
      <c r="E1425" s="83" t="s">
        <v>1564</v>
      </c>
      <c r="F1425" s="81">
        <v>36755.71</v>
      </c>
      <c r="G1425" s="81" t="s">
        <v>247</v>
      </c>
      <c r="H1425" s="82">
        <f ca="1">SUMIF(Measure_BB_Table[],Combined_header,Total_Exp._MeasureBB)</f>
        <v>0</v>
      </c>
      <c r="I1425" s="82">
        <f ca="1">SUMIF(Measure_BB_Table[],Combined_header,Completed_MeasureBB)</f>
        <v>0</v>
      </c>
      <c r="J1425" s="149" t="e">
        <f t="shared" ca="1" si="46"/>
        <v>#DIV/0!</v>
      </c>
    </row>
    <row r="1426" spans="1:10" x14ac:dyDescent="0.25">
      <c r="A1426" s="77" t="str">
        <f t="shared" si="45"/>
        <v>Temple-21st Century-DSA Special Inspection</v>
      </c>
      <c r="B1426" s="78">
        <v>8</v>
      </c>
      <c r="C1426" s="85" t="s">
        <v>464</v>
      </c>
      <c r="D1426" s="80" t="s">
        <v>4</v>
      </c>
      <c r="E1426" s="83" t="s">
        <v>1572</v>
      </c>
      <c r="F1426" s="81">
        <v>18377.849999999999</v>
      </c>
      <c r="G1426" s="81" t="s">
        <v>247</v>
      </c>
      <c r="H1426" s="82">
        <f ca="1">SUMIF(Measure_BB_Table[],Combined_header,Total_Exp._MeasureBB)</f>
        <v>0</v>
      </c>
      <c r="I1426" s="82">
        <f ca="1">SUMIF(Measure_BB_Table[],Combined_header,Completed_MeasureBB)</f>
        <v>0</v>
      </c>
      <c r="J1426" s="149" t="e">
        <f t="shared" ca="1" si="46"/>
        <v>#DIV/0!</v>
      </c>
    </row>
    <row r="1427" spans="1:10" x14ac:dyDescent="0.25">
      <c r="A1427" s="77" t="str">
        <f t="shared" si="45"/>
        <v>Temple-21st Century-Environ Consultant</v>
      </c>
      <c r="B1427" s="78">
        <v>8</v>
      </c>
      <c r="C1427" s="85" t="s">
        <v>464</v>
      </c>
      <c r="D1427" s="80" t="s">
        <v>4</v>
      </c>
      <c r="E1427" s="77" t="s">
        <v>1566</v>
      </c>
      <c r="F1427" s="81">
        <v>13477.09</v>
      </c>
      <c r="G1427" s="81" t="s">
        <v>2495</v>
      </c>
      <c r="H1427" s="82">
        <f ca="1">SUMIF(Measure_BB_Table[],Combined_header,Total_Exp._MeasureBB)</f>
        <v>2600</v>
      </c>
      <c r="I1427" s="82">
        <f ca="1">SUMIF(Measure_BB_Table[],Combined_header,Completed_MeasureBB)</f>
        <v>2600</v>
      </c>
      <c r="J1427" s="149">
        <f t="shared" ca="1" si="46"/>
        <v>1</v>
      </c>
    </row>
    <row r="1428" spans="1:10" x14ac:dyDescent="0.25">
      <c r="A1428" s="77" t="str">
        <f t="shared" si="45"/>
        <v>Temple-21st Century-FF &amp; E</v>
      </c>
      <c r="B1428" s="78">
        <v>8</v>
      </c>
      <c r="C1428" s="85" t="s">
        <v>464</v>
      </c>
      <c r="D1428" s="80" t="s">
        <v>4</v>
      </c>
      <c r="E1428" s="77" t="s">
        <v>1656</v>
      </c>
      <c r="F1428" s="81">
        <v>380000</v>
      </c>
      <c r="G1428" s="81" t="s">
        <v>2495</v>
      </c>
      <c r="H1428" s="82">
        <f ca="1">SUMIF(Measure_BB_Table[],Combined_header,Total_Exp._MeasureBB)</f>
        <v>20720.61</v>
      </c>
      <c r="I1428" s="82">
        <f ca="1">SUMIF(Measure_BB_Table[],Combined_header,Completed_MeasureBB)</f>
        <v>20720.61</v>
      </c>
      <c r="J1428" s="149">
        <f t="shared" ca="1" si="46"/>
        <v>1</v>
      </c>
    </row>
    <row r="1429" spans="1:10" x14ac:dyDescent="0.25">
      <c r="A1429" s="77" t="str">
        <f t="shared" si="45"/>
        <v>Temple-21st Century-Legal Services</v>
      </c>
      <c r="B1429" s="78">
        <v>8</v>
      </c>
      <c r="C1429" s="85" t="s">
        <v>464</v>
      </c>
      <c r="D1429" s="80" t="s">
        <v>4</v>
      </c>
      <c r="E1429" s="77" t="s">
        <v>1797</v>
      </c>
      <c r="F1429" s="81">
        <v>0</v>
      </c>
      <c r="G1429" s="81">
        <v>0</v>
      </c>
      <c r="H1429" s="82">
        <f ca="1">SUMIF(Measure_BB_Table[],Combined_header,Total_Exp._MeasureBB)</f>
        <v>0</v>
      </c>
      <c r="I1429" s="82">
        <f ca="1">SUMIF(Measure_BB_Table[],Combined_header,Completed_MeasureBB)</f>
        <v>0</v>
      </c>
      <c r="J1429" s="149" t="e">
        <f t="shared" ca="1" si="46"/>
        <v>#DIV/0!</v>
      </c>
    </row>
    <row r="1430" spans="1:10" x14ac:dyDescent="0.25">
      <c r="A1430" s="77" t="str">
        <f t="shared" si="45"/>
        <v>Temple-21st Century-Move classroom</v>
      </c>
      <c r="B1430" s="78">
        <v>8</v>
      </c>
      <c r="C1430" s="85" t="s">
        <v>464</v>
      </c>
      <c r="D1430" s="80" t="s">
        <v>4</v>
      </c>
      <c r="E1430" s="77" t="s">
        <v>1570</v>
      </c>
      <c r="F1430" s="81">
        <v>0</v>
      </c>
      <c r="G1430" s="81">
        <v>0</v>
      </c>
      <c r="H1430" s="82">
        <f ca="1">SUMIF(Measure_BB_Table[],Combined_header,Total_Exp._MeasureBB)</f>
        <v>0</v>
      </c>
      <c r="I1430" s="82">
        <f ca="1">SUMIF(Measure_BB_Table[],Combined_header,Completed_MeasureBB)</f>
        <v>0</v>
      </c>
      <c r="J1430" s="149" t="e">
        <f t="shared" ca="1" si="46"/>
        <v>#DIV/0!</v>
      </c>
    </row>
    <row r="1431" spans="1:10" x14ac:dyDescent="0.25">
      <c r="A1431" s="77" t="str">
        <f t="shared" si="45"/>
        <v>Temple-21st Century-Move Management</v>
      </c>
      <c r="B1431" s="78">
        <v>8</v>
      </c>
      <c r="C1431" s="85" t="s">
        <v>464</v>
      </c>
      <c r="D1431" s="80" t="s">
        <v>4</v>
      </c>
      <c r="E1431" s="77" t="s">
        <v>1574</v>
      </c>
      <c r="F1431" s="81">
        <v>9801.52</v>
      </c>
      <c r="G1431" s="81" t="s">
        <v>247</v>
      </c>
      <c r="H1431" s="82">
        <f ca="1">SUMIF(Measure_BB_Table[],Combined_header,Total_Exp._MeasureBB)</f>
        <v>0</v>
      </c>
      <c r="I1431" s="82">
        <f ca="1">SUMIF(Measure_BB_Table[],Combined_header,Completed_MeasureBB)</f>
        <v>0</v>
      </c>
      <c r="J1431" s="149" t="e">
        <f t="shared" ca="1" si="46"/>
        <v>#DIV/0!</v>
      </c>
    </row>
    <row r="1432" spans="1:10" x14ac:dyDescent="0.25">
      <c r="A1432" s="77" t="str">
        <f t="shared" si="45"/>
        <v>Temple-21st Century-Reprographics</v>
      </c>
      <c r="B1432" s="78">
        <v>8</v>
      </c>
      <c r="C1432" s="85" t="s">
        <v>464</v>
      </c>
      <c r="D1432" s="80" t="s">
        <v>4</v>
      </c>
      <c r="E1432" s="77" t="s">
        <v>1568</v>
      </c>
      <c r="F1432" s="81">
        <v>1347.71</v>
      </c>
      <c r="G1432" s="81" t="s">
        <v>247</v>
      </c>
      <c r="H1432" s="82">
        <f ca="1">SUMIF(Measure_BB_Table[],Combined_header,Total_Exp._MeasureBB)</f>
        <v>0</v>
      </c>
      <c r="I1432" s="82">
        <f ca="1">SUMIF(Measure_BB_Table[],Combined_header,Completed_MeasureBB)</f>
        <v>0</v>
      </c>
      <c r="J1432" s="149" t="e">
        <f t="shared" ca="1" si="46"/>
        <v>#DIV/0!</v>
      </c>
    </row>
    <row r="1433" spans="1:10" x14ac:dyDescent="0.25">
      <c r="A1433" s="77" t="str">
        <f t="shared" si="45"/>
        <v>Temple-21st Century-Technology</v>
      </c>
      <c r="B1433" s="78">
        <v>8</v>
      </c>
      <c r="C1433" s="85" t="s">
        <v>464</v>
      </c>
      <c r="D1433" s="80" t="s">
        <v>4</v>
      </c>
      <c r="E1433" s="77" t="s">
        <v>1562</v>
      </c>
      <c r="F1433" s="81">
        <v>380000</v>
      </c>
      <c r="G1433" s="81" t="s">
        <v>2495</v>
      </c>
      <c r="H1433" s="82">
        <f ca="1">SUMIF(Measure_BB_Table[],Combined_header,Total_Exp._MeasureBB)</f>
        <v>111520.57</v>
      </c>
      <c r="I1433" s="82">
        <f ca="1">SUMIF(Measure_BB_Table[],Combined_header,Completed_MeasureBB)</f>
        <v>111520.57</v>
      </c>
      <c r="J1433" s="149">
        <f t="shared" ca="1" si="46"/>
        <v>1</v>
      </c>
    </row>
    <row r="1434" spans="1:10" x14ac:dyDescent="0.25">
      <c r="A1434" s="77" t="str">
        <f t="shared" si="45"/>
        <v>Temple-Ceiling replacement-CM/PM Management</v>
      </c>
      <c r="B1434" s="78">
        <v>8</v>
      </c>
      <c r="C1434" s="85" t="s">
        <v>464</v>
      </c>
      <c r="D1434" s="79" t="s">
        <v>441</v>
      </c>
      <c r="E1434" s="77" t="s">
        <v>1565</v>
      </c>
      <c r="F1434" s="81">
        <v>0</v>
      </c>
      <c r="G1434" s="81">
        <v>0</v>
      </c>
      <c r="H1434" s="82">
        <f ca="1">SUMIF(Measure_BB_Table[],Combined_header,Total_Exp._MeasureBB)</f>
        <v>0</v>
      </c>
      <c r="I1434" s="82">
        <f ca="1">SUMIF(Measure_BB_Table[],Combined_header,Completed_MeasureBB)</f>
        <v>0</v>
      </c>
      <c r="J1434" s="149" t="e">
        <f t="shared" ca="1" si="46"/>
        <v>#DIV/0!</v>
      </c>
    </row>
    <row r="1435" spans="1:10" x14ac:dyDescent="0.25">
      <c r="A1435" s="77" t="str">
        <f t="shared" si="45"/>
        <v>Temple-Ceiling replacement-Contractor</v>
      </c>
      <c r="B1435" s="78">
        <v>8</v>
      </c>
      <c r="C1435" s="85" t="s">
        <v>464</v>
      </c>
      <c r="D1435" s="79" t="s">
        <v>441</v>
      </c>
      <c r="E1435" s="77" t="s">
        <v>318</v>
      </c>
      <c r="F1435" s="81">
        <v>0</v>
      </c>
      <c r="G1435" s="81">
        <v>0</v>
      </c>
      <c r="H1435" s="82">
        <f ca="1">SUMIF(Measure_BB_Table[],Combined_header,Total_Exp._MeasureBB)</f>
        <v>258091</v>
      </c>
      <c r="I1435" s="82">
        <f ca="1">SUMIF(Measure_BB_Table[],Combined_header,Completed_MeasureBB)</f>
        <v>245186.45</v>
      </c>
      <c r="J1435" s="149">
        <f t="shared" ca="1" si="46"/>
        <v>0.95000000000000007</v>
      </c>
    </row>
    <row r="1436" spans="1:10" x14ac:dyDescent="0.25">
      <c r="A1436" s="77" t="str">
        <f t="shared" si="45"/>
        <v>Temple-Drinking fountain replacement-Advertisement</v>
      </c>
      <c r="B1436" s="78">
        <v>8</v>
      </c>
      <c r="C1436" s="85" t="s">
        <v>464</v>
      </c>
      <c r="D1436" s="80" t="s">
        <v>1043</v>
      </c>
      <c r="E1436" s="77" t="s">
        <v>1569</v>
      </c>
      <c r="F1436" s="81">
        <v>0</v>
      </c>
      <c r="G1436" s="81">
        <v>0</v>
      </c>
      <c r="H1436" s="82">
        <f ca="1">SUMIF(Measure_BB_Table[],Combined_header,Total_Exp._MeasureBB)</f>
        <v>0</v>
      </c>
      <c r="I1436" s="82">
        <f ca="1">SUMIF(Measure_BB_Table[],Combined_header,Completed_MeasureBB)</f>
        <v>0</v>
      </c>
      <c r="J1436" s="149" t="e">
        <f t="shared" ca="1" si="46"/>
        <v>#DIV/0!</v>
      </c>
    </row>
    <row r="1437" spans="1:10" x14ac:dyDescent="0.25">
      <c r="A1437" s="77" t="str">
        <f t="shared" si="45"/>
        <v>Temple-Drinking fountain replacement-Contractor</v>
      </c>
      <c r="B1437" s="78">
        <v>8</v>
      </c>
      <c r="C1437" s="85" t="s">
        <v>464</v>
      </c>
      <c r="D1437" s="80" t="s">
        <v>1043</v>
      </c>
      <c r="E1437" s="77" t="s">
        <v>318</v>
      </c>
      <c r="F1437" s="81">
        <v>15000</v>
      </c>
      <c r="G1437" s="81" t="s">
        <v>247</v>
      </c>
      <c r="H1437" s="82">
        <f ca="1">SUMIF(Measure_BB_Table[],Combined_header,Total_Exp._MeasureBB)</f>
        <v>0</v>
      </c>
      <c r="I1437" s="82">
        <f ca="1">SUMIF(Measure_BB_Table[],Combined_header,Completed_MeasureBB)</f>
        <v>0</v>
      </c>
      <c r="J1437" s="149" t="e">
        <f t="shared" ca="1" si="46"/>
        <v>#DIV/0!</v>
      </c>
    </row>
    <row r="1438" spans="1:10" x14ac:dyDescent="0.25">
      <c r="A1438" s="77" t="str">
        <f t="shared" si="45"/>
        <v>Temple-Drinking fountain replacement-Design</v>
      </c>
      <c r="B1438" s="78">
        <v>8</v>
      </c>
      <c r="C1438" s="85" t="s">
        <v>464</v>
      </c>
      <c r="D1438" s="80" t="s">
        <v>1043</v>
      </c>
      <c r="E1438" s="77" t="s">
        <v>1571</v>
      </c>
      <c r="F1438" s="81">
        <v>0</v>
      </c>
      <c r="G1438" s="81">
        <v>0</v>
      </c>
      <c r="H1438" s="82">
        <f ca="1">SUMIF(Measure_BB_Table[],Combined_header,Total_Exp._MeasureBB)</f>
        <v>0</v>
      </c>
      <c r="I1438" s="82">
        <f ca="1">SUMIF(Measure_BB_Table[],Combined_header,Completed_MeasureBB)</f>
        <v>0</v>
      </c>
      <c r="J1438" s="149" t="e">
        <f t="shared" ca="1" si="46"/>
        <v>#DIV/0!</v>
      </c>
    </row>
    <row r="1439" spans="1:10" x14ac:dyDescent="0.25">
      <c r="A1439" s="77" t="str">
        <f t="shared" si="45"/>
        <v>Temple-Drinking fountain replacement-DSA Fees</v>
      </c>
      <c r="B1439" s="78">
        <v>8</v>
      </c>
      <c r="C1439" s="85" t="s">
        <v>464</v>
      </c>
      <c r="D1439" s="80" t="s">
        <v>1043</v>
      </c>
      <c r="E1439" s="77" t="s">
        <v>1655</v>
      </c>
      <c r="F1439" s="81">
        <v>0</v>
      </c>
      <c r="G1439" s="81">
        <v>0</v>
      </c>
      <c r="H1439" s="82">
        <f ca="1">SUMIF(Measure_BB_Table[],Combined_header,Total_Exp._MeasureBB)</f>
        <v>0</v>
      </c>
      <c r="I1439" s="82">
        <f ca="1">SUMIF(Measure_BB_Table[],Combined_header,Completed_MeasureBB)</f>
        <v>0</v>
      </c>
      <c r="J1439" s="149" t="e">
        <f t="shared" ca="1" si="46"/>
        <v>#DIV/0!</v>
      </c>
    </row>
    <row r="1440" spans="1:10" x14ac:dyDescent="0.25">
      <c r="A1440" s="77" t="str">
        <f t="shared" si="45"/>
        <v>Temple-Drinking fountain replacement-DSA Inspection</v>
      </c>
      <c r="B1440" s="78">
        <v>8</v>
      </c>
      <c r="C1440" s="85" t="s">
        <v>464</v>
      </c>
      <c r="D1440" s="80" t="s">
        <v>1043</v>
      </c>
      <c r="E1440" s="77" t="s">
        <v>1564</v>
      </c>
      <c r="F1440" s="81">
        <v>0</v>
      </c>
      <c r="G1440" s="81">
        <v>0</v>
      </c>
      <c r="H1440" s="82">
        <f ca="1">SUMIF(Measure_BB_Table[],Combined_header,Total_Exp._MeasureBB)</f>
        <v>0</v>
      </c>
      <c r="I1440" s="82">
        <f ca="1">SUMIF(Measure_BB_Table[],Combined_header,Completed_MeasureBB)</f>
        <v>0</v>
      </c>
      <c r="J1440" s="149" t="e">
        <f t="shared" ca="1" si="46"/>
        <v>#DIV/0!</v>
      </c>
    </row>
    <row r="1441" spans="1:10" x14ac:dyDescent="0.25">
      <c r="A1441" s="77" t="str">
        <f t="shared" si="45"/>
        <v>Temple-Drinking fountain replacement-DSA Special Inspection</v>
      </c>
      <c r="B1441" s="78">
        <v>8</v>
      </c>
      <c r="C1441" s="85" t="s">
        <v>464</v>
      </c>
      <c r="D1441" s="80" t="s">
        <v>1043</v>
      </c>
      <c r="E1441" s="83" t="s">
        <v>1572</v>
      </c>
      <c r="F1441" s="81">
        <v>0</v>
      </c>
      <c r="G1441" s="81">
        <v>0</v>
      </c>
      <c r="H1441" s="82">
        <f ca="1">SUMIF(Measure_BB_Table[],Combined_header,Total_Exp._MeasureBB)</f>
        <v>0</v>
      </c>
      <c r="I1441" s="82">
        <f ca="1">SUMIF(Measure_BB_Table[],Combined_header,Completed_MeasureBB)</f>
        <v>0</v>
      </c>
      <c r="J1441" s="149" t="e">
        <f t="shared" ca="1" si="46"/>
        <v>#DIV/0!</v>
      </c>
    </row>
    <row r="1442" spans="1:10" x14ac:dyDescent="0.25">
      <c r="A1442" s="77" t="str">
        <f t="shared" si="45"/>
        <v>Temple-Drinking fountain replacement-Environ Consultant</v>
      </c>
      <c r="B1442" s="78">
        <v>8</v>
      </c>
      <c r="C1442" s="85" t="s">
        <v>464</v>
      </c>
      <c r="D1442" s="80" t="s">
        <v>1043</v>
      </c>
      <c r="E1442" s="77" t="s">
        <v>1566</v>
      </c>
      <c r="F1442" s="81">
        <v>0</v>
      </c>
      <c r="G1442" s="81">
        <v>0</v>
      </c>
      <c r="H1442" s="82">
        <f ca="1">SUMIF(Measure_BB_Table[],Combined_header,Total_Exp._MeasureBB)</f>
        <v>0</v>
      </c>
      <c r="I1442" s="82">
        <f ca="1">SUMIF(Measure_BB_Table[],Combined_header,Completed_MeasureBB)</f>
        <v>0</v>
      </c>
      <c r="J1442" s="149" t="e">
        <f t="shared" ca="1" si="46"/>
        <v>#DIV/0!</v>
      </c>
    </row>
    <row r="1443" spans="1:10" x14ac:dyDescent="0.25">
      <c r="A1443" s="77" t="str">
        <f t="shared" si="45"/>
        <v>Temple-Drinking fountain replacement-Reprographics</v>
      </c>
      <c r="B1443" s="78">
        <v>8</v>
      </c>
      <c r="C1443" s="85" t="s">
        <v>464</v>
      </c>
      <c r="D1443" s="80" t="s">
        <v>1043</v>
      </c>
      <c r="E1443" s="77" t="s">
        <v>1568</v>
      </c>
      <c r="F1443" s="81">
        <v>0</v>
      </c>
      <c r="G1443" s="81">
        <v>0</v>
      </c>
      <c r="H1443" s="82">
        <f ca="1">SUMIF(Measure_BB_Table[],Combined_header,Total_Exp._MeasureBB)</f>
        <v>0</v>
      </c>
      <c r="I1443" s="82">
        <f ca="1">SUMIF(Measure_BB_Table[],Combined_header,Completed_MeasureBB)</f>
        <v>0</v>
      </c>
      <c r="J1443" s="149" t="e">
        <f t="shared" ca="1" si="46"/>
        <v>#DIV/0!</v>
      </c>
    </row>
    <row r="1444" spans="1:10" x14ac:dyDescent="0.25">
      <c r="A1444" s="77" t="str">
        <f t="shared" si="45"/>
        <v>Temple-Fire Alarm-Advertisement</v>
      </c>
      <c r="B1444" s="78">
        <v>8</v>
      </c>
      <c r="C1444" s="85" t="s">
        <v>464</v>
      </c>
      <c r="D1444" s="80" t="s">
        <v>316</v>
      </c>
      <c r="E1444" s="77" t="s">
        <v>1569</v>
      </c>
      <c r="F1444" s="81">
        <v>0</v>
      </c>
      <c r="G1444" s="81">
        <v>0</v>
      </c>
      <c r="H1444" s="82">
        <f ca="1">SUMIF(Measure_BB_Table[],Combined_header,Total_Exp._MeasureBB)</f>
        <v>0</v>
      </c>
      <c r="I1444" s="82">
        <f ca="1">SUMIF(Measure_BB_Table[],Combined_header,Completed_MeasureBB)</f>
        <v>0</v>
      </c>
      <c r="J1444" s="149" t="e">
        <f t="shared" ca="1" si="46"/>
        <v>#DIV/0!</v>
      </c>
    </row>
    <row r="1445" spans="1:10" x14ac:dyDescent="0.25">
      <c r="A1445" s="77" t="str">
        <f t="shared" si="45"/>
        <v>Temple-Fire Alarm-Contractor</v>
      </c>
      <c r="B1445" s="78">
        <v>8</v>
      </c>
      <c r="C1445" s="85" t="s">
        <v>464</v>
      </c>
      <c r="D1445" s="80" t="s">
        <v>316</v>
      </c>
      <c r="E1445" s="77" t="s">
        <v>318</v>
      </c>
      <c r="F1445" s="81">
        <v>285000</v>
      </c>
      <c r="G1445" s="81" t="s">
        <v>247</v>
      </c>
      <c r="H1445" s="82">
        <f ca="1">SUMIF(Measure_BB_Table[],Combined_header,Total_Exp._MeasureBB)</f>
        <v>0</v>
      </c>
      <c r="I1445" s="82">
        <f ca="1">SUMIF(Measure_BB_Table[],Combined_header,Completed_MeasureBB)</f>
        <v>0</v>
      </c>
      <c r="J1445" s="149" t="e">
        <f t="shared" ca="1" si="46"/>
        <v>#DIV/0!</v>
      </c>
    </row>
    <row r="1446" spans="1:10" x14ac:dyDescent="0.25">
      <c r="A1446" s="77" t="str">
        <f t="shared" si="45"/>
        <v>Temple-Fire Alarm-Design</v>
      </c>
      <c r="B1446" s="78">
        <v>8</v>
      </c>
      <c r="C1446" s="85" t="s">
        <v>464</v>
      </c>
      <c r="D1446" s="80" t="s">
        <v>316</v>
      </c>
      <c r="E1446" s="77" t="s">
        <v>1571</v>
      </c>
      <c r="F1446" s="81">
        <v>0</v>
      </c>
      <c r="G1446" s="81">
        <v>0</v>
      </c>
      <c r="H1446" s="82">
        <f ca="1">SUMIF(Measure_BB_Table[],Combined_header,Total_Exp._MeasureBB)</f>
        <v>0</v>
      </c>
      <c r="I1446" s="82">
        <f ca="1">SUMIF(Measure_BB_Table[],Combined_header,Completed_MeasureBB)</f>
        <v>0</v>
      </c>
      <c r="J1446" s="149" t="e">
        <f t="shared" ca="1" si="46"/>
        <v>#DIV/0!</v>
      </c>
    </row>
    <row r="1447" spans="1:10" x14ac:dyDescent="0.25">
      <c r="A1447" s="77" t="str">
        <f t="shared" si="45"/>
        <v>Temple-Fire Alarm-DSA Fees</v>
      </c>
      <c r="B1447" s="78">
        <v>8</v>
      </c>
      <c r="C1447" s="85" t="s">
        <v>464</v>
      </c>
      <c r="D1447" s="80" t="s">
        <v>316</v>
      </c>
      <c r="E1447" s="77" t="s">
        <v>1655</v>
      </c>
      <c r="F1447" s="81">
        <v>0</v>
      </c>
      <c r="G1447" s="81">
        <v>0</v>
      </c>
      <c r="H1447" s="82">
        <f ca="1">SUMIF(Measure_BB_Table[],Combined_header,Total_Exp._MeasureBB)</f>
        <v>0</v>
      </c>
      <c r="I1447" s="82">
        <f ca="1">SUMIF(Measure_BB_Table[],Combined_header,Completed_MeasureBB)</f>
        <v>0</v>
      </c>
      <c r="J1447" s="149" t="e">
        <f t="shared" ca="1" si="46"/>
        <v>#DIV/0!</v>
      </c>
    </row>
    <row r="1448" spans="1:10" x14ac:dyDescent="0.25">
      <c r="A1448" s="77" t="str">
        <f t="shared" si="45"/>
        <v>Temple-Fire Alarm-DSA Inspection</v>
      </c>
      <c r="B1448" s="78">
        <v>8</v>
      </c>
      <c r="C1448" s="85" t="s">
        <v>464</v>
      </c>
      <c r="D1448" s="80" t="s">
        <v>316</v>
      </c>
      <c r="E1448" s="77" t="s">
        <v>1564</v>
      </c>
      <c r="F1448" s="81">
        <v>0</v>
      </c>
      <c r="G1448" s="81">
        <v>0</v>
      </c>
      <c r="H1448" s="82">
        <f ca="1">SUMIF(Measure_BB_Table[],Combined_header,Total_Exp._MeasureBB)</f>
        <v>0</v>
      </c>
      <c r="I1448" s="82">
        <f ca="1">SUMIF(Measure_BB_Table[],Combined_header,Completed_MeasureBB)</f>
        <v>0</v>
      </c>
      <c r="J1448" s="149" t="e">
        <f t="shared" ca="1" si="46"/>
        <v>#DIV/0!</v>
      </c>
    </row>
    <row r="1449" spans="1:10" x14ac:dyDescent="0.25">
      <c r="A1449" s="77" t="str">
        <f t="shared" si="45"/>
        <v>Temple-Fire Alarm-Environ Consultant</v>
      </c>
      <c r="B1449" s="78">
        <v>8</v>
      </c>
      <c r="C1449" s="85" t="s">
        <v>464</v>
      </c>
      <c r="D1449" s="80" t="s">
        <v>316</v>
      </c>
      <c r="E1449" s="84" t="s">
        <v>1566</v>
      </c>
      <c r="F1449" s="81">
        <v>0</v>
      </c>
      <c r="G1449" s="81">
        <v>0</v>
      </c>
      <c r="H1449" s="82">
        <f ca="1">SUMIF(Measure_BB_Table[],Combined_header,Total_Exp._MeasureBB)</f>
        <v>0</v>
      </c>
      <c r="I1449" s="82">
        <f ca="1">SUMIF(Measure_BB_Table[],Combined_header,Completed_MeasureBB)</f>
        <v>0</v>
      </c>
      <c r="J1449" s="149" t="e">
        <f t="shared" ca="1" si="46"/>
        <v>#DIV/0!</v>
      </c>
    </row>
    <row r="1450" spans="1:10" x14ac:dyDescent="0.25">
      <c r="A1450" s="77" t="str">
        <f t="shared" si="45"/>
        <v>Temple-Fire Alarm-Reprographics</v>
      </c>
      <c r="B1450" s="78">
        <v>8</v>
      </c>
      <c r="C1450" s="85" t="s">
        <v>464</v>
      </c>
      <c r="D1450" s="80" t="s">
        <v>316</v>
      </c>
      <c r="E1450" s="77" t="s">
        <v>1568</v>
      </c>
      <c r="F1450" s="81">
        <v>0</v>
      </c>
      <c r="G1450" s="81">
        <v>0</v>
      </c>
      <c r="H1450" s="82">
        <f ca="1">SUMIF(Measure_BB_Table[],Combined_header,Total_Exp._MeasureBB)</f>
        <v>0</v>
      </c>
      <c r="I1450" s="82">
        <f ca="1">SUMIF(Measure_BB_Table[],Combined_header,Completed_MeasureBB)</f>
        <v>0</v>
      </c>
      <c r="J1450" s="149" t="e">
        <f t="shared" ca="1" si="46"/>
        <v>#DIV/0!</v>
      </c>
    </row>
    <row r="1451" spans="1:10" x14ac:dyDescent="0.25">
      <c r="A1451" s="77" t="str">
        <f t="shared" si="45"/>
        <v>Temple-Interim Housing-Advertisement</v>
      </c>
      <c r="B1451" s="78">
        <v>8</v>
      </c>
      <c r="C1451" s="85" t="s">
        <v>464</v>
      </c>
      <c r="D1451" s="85" t="s">
        <v>238</v>
      </c>
      <c r="E1451" s="77" t="s">
        <v>1569</v>
      </c>
      <c r="F1451" s="81" t="s">
        <v>2498</v>
      </c>
      <c r="G1451" s="81">
        <v>0</v>
      </c>
      <c r="H1451" s="82">
        <f ca="1">SUMIF(Measure_BB_Table[],Combined_header,Total_Exp._MeasureBB)</f>
        <v>0</v>
      </c>
      <c r="I1451" s="82">
        <f ca="1">SUMIF(Measure_BB_Table[],Combined_header,Completed_MeasureBB)</f>
        <v>0</v>
      </c>
      <c r="J1451" s="149" t="e">
        <f t="shared" ca="1" si="46"/>
        <v>#DIV/0!</v>
      </c>
    </row>
    <row r="1452" spans="1:10" x14ac:dyDescent="0.25">
      <c r="A1452" s="77" t="str">
        <f t="shared" si="45"/>
        <v>Temple-Interim Housing-Alarm</v>
      </c>
      <c r="B1452" s="78">
        <v>8</v>
      </c>
      <c r="C1452" s="85" t="s">
        <v>464</v>
      </c>
      <c r="D1452" s="85" t="s">
        <v>238</v>
      </c>
      <c r="E1452" s="83" t="s">
        <v>1575</v>
      </c>
      <c r="F1452" s="81" t="s">
        <v>2498</v>
      </c>
      <c r="G1452" s="81">
        <v>0</v>
      </c>
      <c r="H1452" s="82">
        <f ca="1">SUMIF(Measure_BB_Table[],Combined_header,Total_Exp._MeasureBB)</f>
        <v>0</v>
      </c>
      <c r="I1452" s="82">
        <f ca="1">SUMIF(Measure_BB_Table[],Combined_header,Completed_MeasureBB)</f>
        <v>0</v>
      </c>
      <c r="J1452" s="149" t="e">
        <f t="shared" ca="1" si="46"/>
        <v>#DIV/0!</v>
      </c>
    </row>
    <row r="1453" spans="1:10" x14ac:dyDescent="0.25">
      <c r="A1453" s="77" t="str">
        <f t="shared" si="45"/>
        <v>Temple-Interim Housing-CM/PM Management</v>
      </c>
      <c r="B1453" s="78">
        <v>8</v>
      </c>
      <c r="C1453" s="85" t="s">
        <v>464</v>
      </c>
      <c r="D1453" s="85" t="s">
        <v>238</v>
      </c>
      <c r="E1453" s="77" t="s">
        <v>1565</v>
      </c>
      <c r="F1453" s="81" t="s">
        <v>2498</v>
      </c>
      <c r="G1453" s="81">
        <v>0</v>
      </c>
      <c r="H1453" s="82">
        <f ca="1">SUMIF(Measure_BB_Table[],Combined_header,Total_Exp._MeasureBB)</f>
        <v>0</v>
      </c>
      <c r="I1453" s="82">
        <f ca="1">SUMIF(Measure_BB_Table[],Combined_header,Completed_MeasureBB)</f>
        <v>0</v>
      </c>
      <c r="J1453" s="149" t="e">
        <f t="shared" ca="1" si="46"/>
        <v>#DIV/0!</v>
      </c>
    </row>
    <row r="1454" spans="1:10" x14ac:dyDescent="0.25">
      <c r="A1454" s="77" t="str">
        <f t="shared" si="45"/>
        <v>Temple-Interim Housing-Construction Contingency</v>
      </c>
      <c r="B1454" s="78">
        <v>8</v>
      </c>
      <c r="C1454" s="85" t="s">
        <v>464</v>
      </c>
      <c r="D1454" s="85" t="s">
        <v>238</v>
      </c>
      <c r="E1454" s="83" t="s">
        <v>1796</v>
      </c>
      <c r="F1454" s="81" t="s">
        <v>2498</v>
      </c>
      <c r="G1454" s="81">
        <v>0</v>
      </c>
      <c r="H1454" s="82">
        <f ca="1">SUMIF(Measure_BB_Table[],Combined_header,Total_Exp._MeasureBB)</f>
        <v>0</v>
      </c>
      <c r="I1454" s="82">
        <f ca="1">SUMIF(Measure_BB_Table[],Combined_header,Completed_MeasureBB)</f>
        <v>0</v>
      </c>
      <c r="J1454" s="149" t="e">
        <f t="shared" ca="1" si="46"/>
        <v>#DIV/0!</v>
      </c>
    </row>
    <row r="1455" spans="1:10" x14ac:dyDescent="0.25">
      <c r="A1455" s="77" t="str">
        <f t="shared" si="45"/>
        <v>Temple-Interim Housing-Contractor</v>
      </c>
      <c r="B1455" s="78">
        <v>8</v>
      </c>
      <c r="C1455" s="85" t="s">
        <v>464</v>
      </c>
      <c r="D1455" s="85" t="s">
        <v>238</v>
      </c>
      <c r="E1455" s="83" t="s">
        <v>318</v>
      </c>
      <c r="F1455" s="81" t="s">
        <v>2498</v>
      </c>
      <c r="G1455" s="81">
        <v>0</v>
      </c>
      <c r="H1455" s="82">
        <f ca="1">SUMIF(Measure_BB_Table[],Combined_header,Total_Exp._MeasureBB)</f>
        <v>0</v>
      </c>
      <c r="I1455" s="82">
        <f ca="1">SUMIF(Measure_BB_Table[],Combined_header,Completed_MeasureBB)</f>
        <v>0</v>
      </c>
      <c r="J1455" s="149" t="e">
        <f t="shared" ca="1" si="46"/>
        <v>#DIV/0!</v>
      </c>
    </row>
    <row r="1456" spans="1:10" x14ac:dyDescent="0.25">
      <c r="A1456" s="77" t="str">
        <f t="shared" si="45"/>
        <v>Temple-Interim Housing-Design</v>
      </c>
      <c r="B1456" s="78">
        <v>8</v>
      </c>
      <c r="C1456" s="85" t="s">
        <v>464</v>
      </c>
      <c r="D1456" s="85" t="s">
        <v>238</v>
      </c>
      <c r="E1456" s="79" t="s">
        <v>1571</v>
      </c>
      <c r="F1456" s="81" t="s">
        <v>2498</v>
      </c>
      <c r="G1456" s="81">
        <v>0</v>
      </c>
      <c r="H1456" s="82">
        <f ca="1">SUMIF(Measure_BB_Table[],Combined_header,Total_Exp._MeasureBB)</f>
        <v>0</v>
      </c>
      <c r="I1456" s="82">
        <f ca="1">SUMIF(Measure_BB_Table[],Combined_header,Completed_MeasureBB)</f>
        <v>0</v>
      </c>
      <c r="J1456" s="149" t="e">
        <f t="shared" ca="1" si="46"/>
        <v>#DIV/0!</v>
      </c>
    </row>
    <row r="1457" spans="1:10" x14ac:dyDescent="0.25">
      <c r="A1457" s="77" t="str">
        <f t="shared" si="45"/>
        <v>Temple-Interim Housing-DSA Fees</v>
      </c>
      <c r="B1457" s="78">
        <v>8</v>
      </c>
      <c r="C1457" s="85" t="s">
        <v>464</v>
      </c>
      <c r="D1457" s="85" t="s">
        <v>238</v>
      </c>
      <c r="E1457" s="83" t="s">
        <v>1655</v>
      </c>
      <c r="F1457" s="81" t="s">
        <v>2498</v>
      </c>
      <c r="G1457" s="81">
        <v>0</v>
      </c>
      <c r="H1457" s="82">
        <f ca="1">SUMIF(Measure_BB_Table[],Combined_header,Total_Exp._MeasureBB)</f>
        <v>0</v>
      </c>
      <c r="I1457" s="82">
        <f ca="1">SUMIF(Measure_BB_Table[],Combined_header,Completed_MeasureBB)</f>
        <v>0</v>
      </c>
      <c r="J1457" s="149" t="e">
        <f t="shared" ca="1" si="46"/>
        <v>#DIV/0!</v>
      </c>
    </row>
    <row r="1458" spans="1:10" x14ac:dyDescent="0.25">
      <c r="A1458" s="77" t="str">
        <f t="shared" si="45"/>
        <v>Temple-Interim Housing-DSA Inspection</v>
      </c>
      <c r="B1458" s="78">
        <v>8</v>
      </c>
      <c r="C1458" s="85" t="s">
        <v>464</v>
      </c>
      <c r="D1458" s="85" t="s">
        <v>238</v>
      </c>
      <c r="E1458" s="83" t="s">
        <v>1564</v>
      </c>
      <c r="F1458" s="81" t="s">
        <v>2498</v>
      </c>
      <c r="G1458" s="81">
        <v>0</v>
      </c>
      <c r="H1458" s="82">
        <f ca="1">SUMIF(Measure_BB_Table[],Combined_header,Total_Exp._MeasureBB)</f>
        <v>0</v>
      </c>
      <c r="I1458" s="82">
        <f ca="1">SUMIF(Measure_BB_Table[],Combined_header,Completed_MeasureBB)</f>
        <v>0</v>
      </c>
      <c r="J1458" s="149" t="e">
        <f t="shared" ca="1" si="46"/>
        <v>#DIV/0!</v>
      </c>
    </row>
    <row r="1459" spans="1:10" x14ac:dyDescent="0.25">
      <c r="A1459" s="77" t="str">
        <f t="shared" si="45"/>
        <v>Temple-Interim Housing-DSA Special Inspection</v>
      </c>
      <c r="B1459" s="78">
        <v>8</v>
      </c>
      <c r="C1459" s="85" t="s">
        <v>464</v>
      </c>
      <c r="D1459" s="85" t="s">
        <v>238</v>
      </c>
      <c r="E1459" s="85" t="s">
        <v>1572</v>
      </c>
      <c r="F1459" s="81" t="s">
        <v>2498</v>
      </c>
      <c r="G1459" s="81">
        <v>0</v>
      </c>
      <c r="H1459" s="82">
        <f ca="1">SUMIF(Measure_BB_Table[],Combined_header,Total_Exp._MeasureBB)</f>
        <v>0</v>
      </c>
      <c r="I1459" s="82">
        <f ca="1">SUMIF(Measure_BB_Table[],Combined_header,Completed_MeasureBB)</f>
        <v>0</v>
      </c>
      <c r="J1459" s="149" t="e">
        <f t="shared" ca="1" si="46"/>
        <v>#DIV/0!</v>
      </c>
    </row>
    <row r="1460" spans="1:10" x14ac:dyDescent="0.25">
      <c r="A1460" s="77" t="str">
        <f t="shared" si="45"/>
        <v>Temple-Interim Housing-Environ Consultant</v>
      </c>
      <c r="B1460" s="78">
        <v>8</v>
      </c>
      <c r="C1460" s="85" t="s">
        <v>464</v>
      </c>
      <c r="D1460" s="85" t="s">
        <v>238</v>
      </c>
      <c r="E1460" s="77" t="s">
        <v>1566</v>
      </c>
      <c r="F1460" s="81" t="s">
        <v>2498</v>
      </c>
      <c r="G1460" s="81">
        <v>0</v>
      </c>
      <c r="H1460" s="82">
        <f ca="1">SUMIF(Measure_BB_Table[],Combined_header,Total_Exp._MeasureBB)</f>
        <v>0</v>
      </c>
      <c r="I1460" s="82">
        <f ca="1">SUMIF(Measure_BB_Table[],Combined_header,Completed_MeasureBB)</f>
        <v>0</v>
      </c>
      <c r="J1460" s="149" t="e">
        <f t="shared" ca="1" si="46"/>
        <v>#DIV/0!</v>
      </c>
    </row>
    <row r="1461" spans="1:10" x14ac:dyDescent="0.25">
      <c r="A1461" s="77" t="str">
        <f t="shared" si="45"/>
        <v>Temple-Interim Housing-FF &amp; E</v>
      </c>
      <c r="B1461" s="78">
        <v>8</v>
      </c>
      <c r="C1461" s="85" t="s">
        <v>464</v>
      </c>
      <c r="D1461" s="85" t="s">
        <v>238</v>
      </c>
      <c r="E1461" s="77" t="s">
        <v>1656</v>
      </c>
      <c r="F1461" s="81" t="s">
        <v>2498</v>
      </c>
      <c r="G1461" s="81">
        <v>0</v>
      </c>
      <c r="H1461" s="82">
        <f ca="1">SUMIF(Measure_BB_Table[],Combined_header,Total_Exp._MeasureBB)</f>
        <v>0</v>
      </c>
      <c r="I1461" s="82">
        <f ca="1">SUMIF(Measure_BB_Table[],Combined_header,Completed_MeasureBB)</f>
        <v>0</v>
      </c>
      <c r="J1461" s="149" t="e">
        <f t="shared" ca="1" si="46"/>
        <v>#DIV/0!</v>
      </c>
    </row>
    <row r="1462" spans="1:10" x14ac:dyDescent="0.25">
      <c r="A1462" s="77" t="str">
        <f t="shared" si="45"/>
        <v>Temple-Interim Housing-Legal Services</v>
      </c>
      <c r="B1462" s="78">
        <v>8</v>
      </c>
      <c r="C1462" s="85" t="s">
        <v>464</v>
      </c>
      <c r="D1462" s="85" t="s">
        <v>238</v>
      </c>
      <c r="E1462" s="77" t="s">
        <v>1797</v>
      </c>
      <c r="F1462" s="81" t="s">
        <v>2498</v>
      </c>
      <c r="G1462" s="81">
        <v>0</v>
      </c>
      <c r="H1462" s="82">
        <f ca="1">SUMIF(Measure_BB_Table[],Combined_header,Total_Exp._MeasureBB)</f>
        <v>0</v>
      </c>
      <c r="I1462" s="82">
        <f ca="1">SUMIF(Measure_BB_Table[],Combined_header,Completed_MeasureBB)</f>
        <v>0</v>
      </c>
      <c r="J1462" s="149" t="e">
        <f t="shared" ca="1" si="46"/>
        <v>#DIV/0!</v>
      </c>
    </row>
    <row r="1463" spans="1:10" x14ac:dyDescent="0.25">
      <c r="A1463" s="77" t="str">
        <f t="shared" si="45"/>
        <v>Temple-Interim Housing-Modular Buildings</v>
      </c>
      <c r="B1463" s="78">
        <v>8</v>
      </c>
      <c r="C1463" s="85" t="s">
        <v>464</v>
      </c>
      <c r="D1463" s="85" t="s">
        <v>238</v>
      </c>
      <c r="E1463" s="85" t="s">
        <v>1573</v>
      </c>
      <c r="F1463" s="81" t="s">
        <v>2498</v>
      </c>
      <c r="G1463" s="81">
        <v>0</v>
      </c>
      <c r="H1463" s="82">
        <f ca="1">SUMIF(Measure_BB_Table[],Combined_header,Total_Exp._MeasureBB)</f>
        <v>0</v>
      </c>
      <c r="I1463" s="82">
        <f ca="1">SUMIF(Measure_BB_Table[],Combined_header,Completed_MeasureBB)</f>
        <v>0</v>
      </c>
      <c r="J1463" s="149" t="e">
        <f t="shared" ca="1" si="46"/>
        <v>#DIV/0!</v>
      </c>
    </row>
    <row r="1464" spans="1:10" x14ac:dyDescent="0.25">
      <c r="A1464" s="77" t="str">
        <f t="shared" si="45"/>
        <v>Temple-Interim Housing-Move Management</v>
      </c>
      <c r="B1464" s="78">
        <v>8</v>
      </c>
      <c r="C1464" s="85" t="s">
        <v>464</v>
      </c>
      <c r="D1464" s="85" t="s">
        <v>238</v>
      </c>
      <c r="E1464" s="77" t="s">
        <v>1574</v>
      </c>
      <c r="F1464" s="81" t="s">
        <v>2498</v>
      </c>
      <c r="G1464" s="81">
        <v>0</v>
      </c>
      <c r="H1464" s="82">
        <f ca="1">SUMIF(Measure_BB_Table[],Combined_header,Total_Exp._MeasureBB)</f>
        <v>0</v>
      </c>
      <c r="I1464" s="82">
        <f ca="1">SUMIF(Measure_BB_Table[],Combined_header,Completed_MeasureBB)</f>
        <v>0</v>
      </c>
      <c r="J1464" s="149" t="e">
        <f t="shared" ca="1" si="46"/>
        <v>#DIV/0!</v>
      </c>
    </row>
    <row r="1465" spans="1:10" x14ac:dyDescent="0.25">
      <c r="A1465" s="77" t="str">
        <f t="shared" si="45"/>
        <v>Temple-Interim Housing-Reprographics</v>
      </c>
      <c r="B1465" s="78">
        <v>8</v>
      </c>
      <c r="C1465" s="85" t="s">
        <v>464</v>
      </c>
      <c r="D1465" s="85" t="s">
        <v>238</v>
      </c>
      <c r="E1465" s="77" t="s">
        <v>1568</v>
      </c>
      <c r="F1465" s="81" t="s">
        <v>2498</v>
      </c>
      <c r="G1465" s="81">
        <v>0</v>
      </c>
      <c r="H1465" s="82">
        <f ca="1">SUMIF(Measure_BB_Table[],Combined_header,Total_Exp._MeasureBB)</f>
        <v>0</v>
      </c>
      <c r="I1465" s="82">
        <f ca="1">SUMIF(Measure_BB_Table[],Combined_header,Completed_MeasureBB)</f>
        <v>0</v>
      </c>
      <c r="J1465" s="149" t="e">
        <f t="shared" ca="1" si="46"/>
        <v>#DIV/0!</v>
      </c>
    </row>
    <row r="1466" spans="1:10" x14ac:dyDescent="0.25">
      <c r="A1466" s="77" t="str">
        <f t="shared" si="45"/>
        <v>Temple-Interim Housing-Technology</v>
      </c>
      <c r="B1466" s="78">
        <v>8</v>
      </c>
      <c r="C1466" s="85" t="s">
        <v>464</v>
      </c>
      <c r="D1466" s="85" t="s">
        <v>238</v>
      </c>
      <c r="E1466" s="77" t="s">
        <v>1562</v>
      </c>
      <c r="F1466" s="81" t="s">
        <v>2498</v>
      </c>
      <c r="G1466" s="81">
        <v>0</v>
      </c>
      <c r="H1466" s="82">
        <f ca="1">SUMIF(Measure_BB_Table[],Combined_header,Total_Exp._MeasureBB)</f>
        <v>0</v>
      </c>
      <c r="I1466" s="82">
        <f ca="1">SUMIF(Measure_BB_Table[],Combined_header,Completed_MeasureBB)</f>
        <v>0</v>
      </c>
      <c r="J1466" s="149" t="e">
        <f t="shared" ca="1" si="46"/>
        <v>#DIV/0!</v>
      </c>
    </row>
    <row r="1467" spans="1:10" x14ac:dyDescent="0.25">
      <c r="A1467" s="77" t="str">
        <f t="shared" si="45"/>
        <v>Valinda-21st Century-Advertisement</v>
      </c>
      <c r="B1467" s="78">
        <v>6</v>
      </c>
      <c r="C1467" s="79" t="s">
        <v>307</v>
      </c>
      <c r="D1467" s="80" t="s">
        <v>4</v>
      </c>
      <c r="E1467" s="77" t="s">
        <v>1569</v>
      </c>
      <c r="F1467" s="81">
        <v>2198.02</v>
      </c>
      <c r="G1467" s="81" t="s">
        <v>247</v>
      </c>
      <c r="H1467" s="82">
        <f ca="1">SUMIF(Measure_BB_Table[],Combined_header,Total_Exp._MeasureBB)</f>
        <v>0</v>
      </c>
      <c r="I1467" s="82">
        <f ca="1">SUMIF(Measure_BB_Table[],Combined_header,Completed_MeasureBB)</f>
        <v>0</v>
      </c>
      <c r="J1467" s="149" t="e">
        <f t="shared" ca="1" si="46"/>
        <v>#DIV/0!</v>
      </c>
    </row>
    <row r="1468" spans="1:10" x14ac:dyDescent="0.25">
      <c r="A1468" s="77" t="str">
        <f t="shared" si="45"/>
        <v>Valinda-21st Century-Asbestos oversight/survey/abatement</v>
      </c>
      <c r="B1468" s="78">
        <v>6</v>
      </c>
      <c r="C1468" s="79" t="s">
        <v>307</v>
      </c>
      <c r="D1468" s="80" t="s">
        <v>4</v>
      </c>
      <c r="E1468" s="77" t="s">
        <v>1563</v>
      </c>
      <c r="F1468" s="81">
        <v>108500</v>
      </c>
      <c r="G1468" s="81" t="s">
        <v>247</v>
      </c>
      <c r="H1468" s="82">
        <f ca="1">SUMIF(Measure_BB_Table[],Combined_header,Total_Exp._MeasureBB)</f>
        <v>0</v>
      </c>
      <c r="I1468" s="82">
        <f ca="1">SUMIF(Measure_BB_Table[],Combined_header,Completed_MeasureBB)</f>
        <v>0</v>
      </c>
      <c r="J1468" s="149" t="e">
        <f t="shared" ca="1" si="46"/>
        <v>#DIV/0!</v>
      </c>
    </row>
    <row r="1469" spans="1:10" x14ac:dyDescent="0.25">
      <c r="A1469" s="77" t="str">
        <f t="shared" si="45"/>
        <v>Valinda-21st Century-CM/PM Management</v>
      </c>
      <c r="B1469" s="78">
        <v>6</v>
      </c>
      <c r="C1469" s="79" t="s">
        <v>307</v>
      </c>
      <c r="D1469" s="80" t="s">
        <v>4</v>
      </c>
      <c r="E1469" s="77" t="s">
        <v>1565</v>
      </c>
      <c r="F1469" s="81">
        <v>349157.78</v>
      </c>
      <c r="G1469" s="81" t="s">
        <v>247</v>
      </c>
      <c r="H1469" s="82">
        <f ca="1">SUMIF(Measure_BB_Table[],Combined_header,Total_Exp._MeasureBB)</f>
        <v>0</v>
      </c>
      <c r="I1469" s="82">
        <f ca="1">SUMIF(Measure_BB_Table[],Combined_header,Completed_MeasureBB)</f>
        <v>0</v>
      </c>
      <c r="J1469" s="149" t="e">
        <f t="shared" ca="1" si="46"/>
        <v>#DIV/0!</v>
      </c>
    </row>
    <row r="1470" spans="1:10" x14ac:dyDescent="0.25">
      <c r="A1470" s="77" t="str">
        <f t="shared" si="45"/>
        <v>Valinda-21st Century-Construction Contingency</v>
      </c>
      <c r="B1470" s="78">
        <v>6</v>
      </c>
      <c r="C1470" s="79" t="s">
        <v>307</v>
      </c>
      <c r="D1470" s="80" t="s">
        <v>4</v>
      </c>
      <c r="E1470" s="83" t="s">
        <v>1796</v>
      </c>
      <c r="F1470" s="81">
        <v>342538.4</v>
      </c>
      <c r="G1470" s="81" t="s">
        <v>247</v>
      </c>
      <c r="H1470" s="82">
        <f ca="1">SUMIF(Measure_BB_Table[],Combined_header,Total_Exp._MeasureBB)</f>
        <v>0</v>
      </c>
      <c r="I1470" s="82">
        <f ca="1">SUMIF(Measure_BB_Table[],Combined_header,Completed_MeasureBB)</f>
        <v>0</v>
      </c>
      <c r="J1470" s="149" t="e">
        <f t="shared" ca="1" si="46"/>
        <v>#DIV/0!</v>
      </c>
    </row>
    <row r="1471" spans="1:10" x14ac:dyDescent="0.25">
      <c r="A1471" s="77" t="str">
        <f t="shared" si="45"/>
        <v>Valinda-21st Century-Contractor</v>
      </c>
      <c r="B1471" s="78">
        <v>6</v>
      </c>
      <c r="C1471" s="79" t="s">
        <v>307</v>
      </c>
      <c r="D1471" s="80" t="s">
        <v>4</v>
      </c>
      <c r="E1471" s="83" t="s">
        <v>318</v>
      </c>
      <c r="F1471" s="81">
        <v>3653857.11</v>
      </c>
      <c r="G1471" s="81" t="s">
        <v>247</v>
      </c>
      <c r="H1471" s="82">
        <f ca="1">SUMIF(Measure_BB_Table[],Combined_header,Total_Exp._MeasureBB)</f>
        <v>0</v>
      </c>
      <c r="I1471" s="82">
        <f ca="1">SUMIF(Measure_BB_Table[],Combined_header,Completed_MeasureBB)</f>
        <v>0</v>
      </c>
      <c r="J1471" s="149" t="e">
        <f t="shared" ca="1" si="46"/>
        <v>#DIV/0!</v>
      </c>
    </row>
    <row r="1472" spans="1:10" x14ac:dyDescent="0.25">
      <c r="A1472" s="77" t="str">
        <f t="shared" si="45"/>
        <v>Valinda-21st Century-Design</v>
      </c>
      <c r="B1472" s="78">
        <v>6</v>
      </c>
      <c r="C1472" s="79" t="s">
        <v>307</v>
      </c>
      <c r="D1472" s="80" t="s">
        <v>4</v>
      </c>
      <c r="E1472" s="83" t="s">
        <v>1571</v>
      </c>
      <c r="F1472" s="81">
        <v>419621.53</v>
      </c>
      <c r="G1472" s="81" t="s">
        <v>247</v>
      </c>
      <c r="H1472" s="82">
        <f ca="1">SUMIF(Measure_BB_Table[],Combined_header,Total_Exp._MeasureBB)</f>
        <v>0</v>
      </c>
      <c r="I1472" s="82">
        <f ca="1">SUMIF(Measure_BB_Table[],Combined_header,Completed_MeasureBB)</f>
        <v>0</v>
      </c>
      <c r="J1472" s="149" t="e">
        <f t="shared" ca="1" si="46"/>
        <v>#DIV/0!</v>
      </c>
    </row>
    <row r="1473" spans="1:10" x14ac:dyDescent="0.25">
      <c r="A1473" s="77" t="str">
        <f t="shared" si="45"/>
        <v>Valinda-21st Century-DSA Fees</v>
      </c>
      <c r="B1473" s="78">
        <v>6</v>
      </c>
      <c r="C1473" s="79" t="s">
        <v>307</v>
      </c>
      <c r="D1473" s="80" t="s">
        <v>4</v>
      </c>
      <c r="E1473" s="83" t="s">
        <v>1655</v>
      </c>
      <c r="F1473" s="81">
        <v>69936.92</v>
      </c>
      <c r="G1473" s="81" t="s">
        <v>247</v>
      </c>
      <c r="H1473" s="82">
        <f ca="1">SUMIF(Measure_BB_Table[],Combined_header,Total_Exp._MeasureBB)</f>
        <v>0</v>
      </c>
      <c r="I1473" s="82">
        <f ca="1">SUMIF(Measure_BB_Table[],Combined_header,Completed_MeasureBB)</f>
        <v>0</v>
      </c>
      <c r="J1473" s="149" t="e">
        <f t="shared" ca="1" si="46"/>
        <v>#DIV/0!</v>
      </c>
    </row>
    <row r="1474" spans="1:10" x14ac:dyDescent="0.25">
      <c r="A1474" s="77" t="str">
        <f t="shared" si="45"/>
        <v>Valinda-21st Century-DSA Inspection</v>
      </c>
      <c r="B1474" s="78">
        <v>6</v>
      </c>
      <c r="C1474" s="79" t="s">
        <v>307</v>
      </c>
      <c r="D1474" s="80" t="s">
        <v>4</v>
      </c>
      <c r="E1474" s="83" t="s">
        <v>1564</v>
      </c>
      <c r="F1474" s="81">
        <v>59945.93</v>
      </c>
      <c r="G1474" s="81" t="s">
        <v>247</v>
      </c>
      <c r="H1474" s="82">
        <f ca="1">SUMIF(Measure_BB_Table[],Combined_header,Total_Exp._MeasureBB)</f>
        <v>0</v>
      </c>
      <c r="I1474" s="82">
        <f ca="1">SUMIF(Measure_BB_Table[],Combined_header,Completed_MeasureBB)</f>
        <v>0</v>
      </c>
      <c r="J1474" s="149" t="e">
        <f t="shared" ca="1" si="46"/>
        <v>#DIV/0!</v>
      </c>
    </row>
    <row r="1475" spans="1:10" x14ac:dyDescent="0.25">
      <c r="A1475" s="77" t="str">
        <f t="shared" ref="A1475:A1538" si="47">CONCATENATE(C1475,"-",D1475,"-",E1475)</f>
        <v>Valinda-21st Century-DSA Special Inspection</v>
      </c>
      <c r="B1475" s="78">
        <v>6</v>
      </c>
      <c r="C1475" s="79" t="s">
        <v>307</v>
      </c>
      <c r="D1475" s="80" t="s">
        <v>4</v>
      </c>
      <c r="E1475" s="83" t="s">
        <v>1572</v>
      </c>
      <c r="F1475" s="81">
        <v>29972.97</v>
      </c>
      <c r="G1475" s="81" t="s">
        <v>247</v>
      </c>
      <c r="H1475" s="82">
        <f ca="1">SUMIF(Measure_BB_Table[],Combined_header,Total_Exp._MeasureBB)</f>
        <v>0</v>
      </c>
      <c r="I1475" s="82">
        <f ca="1">SUMIF(Measure_BB_Table[],Combined_header,Completed_MeasureBB)</f>
        <v>0</v>
      </c>
      <c r="J1475" s="149" t="e">
        <f t="shared" ref="J1475:J1538" ca="1" si="48">Completed_Comparison/Total_Exp._Comparison</f>
        <v>#DIV/0!</v>
      </c>
    </row>
    <row r="1476" spans="1:10" x14ac:dyDescent="0.25">
      <c r="A1476" s="77" t="str">
        <f t="shared" si="47"/>
        <v>Valinda-21st Century-Environ Consultant</v>
      </c>
      <c r="B1476" s="78">
        <v>6</v>
      </c>
      <c r="C1476" s="79" t="s">
        <v>307</v>
      </c>
      <c r="D1476" s="80" t="s">
        <v>4</v>
      </c>
      <c r="E1476" s="77" t="s">
        <v>1566</v>
      </c>
      <c r="F1476" s="81">
        <v>17584.14</v>
      </c>
      <c r="G1476" s="81" t="s">
        <v>2495</v>
      </c>
      <c r="H1476" s="82">
        <f ca="1">SUMIF(Measure_BB_Table[],Combined_header,Total_Exp._MeasureBB)</f>
        <v>3000</v>
      </c>
      <c r="I1476" s="82">
        <f ca="1">SUMIF(Measure_BB_Table[],Combined_header,Completed_MeasureBB)</f>
        <v>3000</v>
      </c>
      <c r="J1476" s="149">
        <f t="shared" ca="1" si="48"/>
        <v>1</v>
      </c>
    </row>
    <row r="1477" spans="1:10" x14ac:dyDescent="0.25">
      <c r="A1477" s="77" t="str">
        <f t="shared" si="47"/>
        <v>Valinda-21st Century-FF &amp; E</v>
      </c>
      <c r="B1477" s="78">
        <v>6</v>
      </c>
      <c r="C1477" s="79" t="s">
        <v>307</v>
      </c>
      <c r="D1477" s="80" t="s">
        <v>4</v>
      </c>
      <c r="E1477" s="77" t="s">
        <v>1656</v>
      </c>
      <c r="F1477" s="81">
        <v>620000</v>
      </c>
      <c r="G1477" s="81" t="s">
        <v>2495</v>
      </c>
      <c r="H1477" s="82">
        <f ca="1">SUMIF(Measure_BB_Table[],Combined_header,Total_Exp._MeasureBB)</f>
        <v>22185.39</v>
      </c>
      <c r="I1477" s="82">
        <f ca="1">SUMIF(Measure_BB_Table[],Combined_header,Completed_MeasureBB)</f>
        <v>22185.39</v>
      </c>
      <c r="J1477" s="149">
        <f t="shared" ca="1" si="48"/>
        <v>1</v>
      </c>
    </row>
    <row r="1478" spans="1:10" x14ac:dyDescent="0.25">
      <c r="A1478" s="77" t="str">
        <f t="shared" si="47"/>
        <v>Valinda-21st Century-Legal Services</v>
      </c>
      <c r="B1478" s="78">
        <v>6</v>
      </c>
      <c r="C1478" s="79" t="s">
        <v>307</v>
      </c>
      <c r="D1478" s="80" t="s">
        <v>4</v>
      </c>
      <c r="E1478" s="77" t="s">
        <v>1797</v>
      </c>
      <c r="F1478" s="81">
        <v>0</v>
      </c>
      <c r="G1478" s="81">
        <v>0</v>
      </c>
      <c r="H1478" s="82">
        <f ca="1">SUMIF(Measure_BB_Table[],Combined_header,Total_Exp._MeasureBB)</f>
        <v>0</v>
      </c>
      <c r="I1478" s="82">
        <f ca="1">SUMIF(Measure_BB_Table[],Combined_header,Completed_MeasureBB)</f>
        <v>0</v>
      </c>
      <c r="J1478" s="149" t="e">
        <f t="shared" ca="1" si="48"/>
        <v>#DIV/0!</v>
      </c>
    </row>
    <row r="1479" spans="1:10" x14ac:dyDescent="0.25">
      <c r="A1479" s="77" t="str">
        <f t="shared" si="47"/>
        <v>Valinda-21st Century-Move classroom</v>
      </c>
      <c r="B1479" s="78">
        <v>6</v>
      </c>
      <c r="C1479" s="79" t="s">
        <v>307</v>
      </c>
      <c r="D1479" s="80" t="s">
        <v>4</v>
      </c>
      <c r="E1479" s="77" t="s">
        <v>1570</v>
      </c>
      <c r="F1479" s="81">
        <v>0</v>
      </c>
      <c r="G1479" s="81">
        <v>0</v>
      </c>
      <c r="H1479" s="82">
        <f ca="1">SUMIF(Measure_BB_Table[],Combined_header,Total_Exp._MeasureBB)</f>
        <v>0</v>
      </c>
      <c r="I1479" s="82">
        <f ca="1">SUMIF(Measure_BB_Table[],Combined_header,Completed_MeasureBB)</f>
        <v>0</v>
      </c>
      <c r="J1479" s="149" t="e">
        <f t="shared" ca="1" si="48"/>
        <v>#DIV/0!</v>
      </c>
    </row>
    <row r="1480" spans="1:10" x14ac:dyDescent="0.25">
      <c r="A1480" s="77" t="str">
        <f t="shared" si="47"/>
        <v>Valinda-21st Century-Move Management</v>
      </c>
      <c r="B1480" s="78">
        <v>6</v>
      </c>
      <c r="C1480" s="79" t="s">
        <v>307</v>
      </c>
      <c r="D1480" s="80" t="s">
        <v>4</v>
      </c>
      <c r="E1480" s="77" t="s">
        <v>1574</v>
      </c>
      <c r="F1480" s="81">
        <v>15985.58</v>
      </c>
      <c r="G1480" s="81" t="s">
        <v>247</v>
      </c>
      <c r="H1480" s="82">
        <f ca="1">SUMIF(Measure_BB_Table[],Combined_header,Total_Exp._MeasureBB)</f>
        <v>0</v>
      </c>
      <c r="I1480" s="82">
        <f ca="1">SUMIF(Measure_BB_Table[],Combined_header,Completed_MeasureBB)</f>
        <v>0</v>
      </c>
      <c r="J1480" s="149" t="e">
        <f t="shared" ca="1" si="48"/>
        <v>#DIV/0!</v>
      </c>
    </row>
    <row r="1481" spans="1:10" x14ac:dyDescent="0.25">
      <c r="A1481" s="77" t="str">
        <f t="shared" si="47"/>
        <v>Valinda-21st Century-Reprographics</v>
      </c>
      <c r="B1481" s="78">
        <v>6</v>
      </c>
      <c r="C1481" s="79" t="s">
        <v>307</v>
      </c>
      <c r="D1481" s="80" t="s">
        <v>4</v>
      </c>
      <c r="E1481" s="77" t="s">
        <v>1568</v>
      </c>
      <c r="F1481" s="81">
        <v>2198.02</v>
      </c>
      <c r="G1481" s="81" t="s">
        <v>247</v>
      </c>
      <c r="H1481" s="82">
        <f ca="1">SUMIF(Measure_BB_Table[],Combined_header,Total_Exp._MeasureBB)</f>
        <v>0</v>
      </c>
      <c r="I1481" s="82">
        <f ca="1">SUMIF(Measure_BB_Table[],Combined_header,Completed_MeasureBB)</f>
        <v>0</v>
      </c>
      <c r="J1481" s="149" t="e">
        <f t="shared" ca="1" si="48"/>
        <v>#DIV/0!</v>
      </c>
    </row>
    <row r="1482" spans="1:10" x14ac:dyDescent="0.25">
      <c r="A1482" s="77" t="str">
        <f t="shared" si="47"/>
        <v>Valinda-21st Century-Technology</v>
      </c>
      <c r="B1482" s="78">
        <v>6</v>
      </c>
      <c r="C1482" s="79" t="s">
        <v>307</v>
      </c>
      <c r="D1482" s="80" t="s">
        <v>4</v>
      </c>
      <c r="E1482" s="77" t="s">
        <v>1562</v>
      </c>
      <c r="F1482" s="81">
        <v>620000</v>
      </c>
      <c r="G1482" s="81" t="s">
        <v>2495</v>
      </c>
      <c r="H1482" s="82">
        <f ca="1">SUMIF(Measure_BB_Table[],Combined_header,Total_Exp._MeasureBB)</f>
        <v>262009.2</v>
      </c>
      <c r="I1482" s="82">
        <f ca="1">SUMIF(Measure_BB_Table[],Combined_header,Completed_MeasureBB)</f>
        <v>262009.2</v>
      </c>
      <c r="J1482" s="149">
        <f t="shared" ca="1" si="48"/>
        <v>1</v>
      </c>
    </row>
    <row r="1483" spans="1:10" x14ac:dyDescent="0.25">
      <c r="A1483" s="77" t="str">
        <f t="shared" si="47"/>
        <v>Valinda-Ceiling replacement-CM/PM Management</v>
      </c>
      <c r="B1483" s="78">
        <v>6</v>
      </c>
      <c r="C1483" s="79" t="s">
        <v>307</v>
      </c>
      <c r="D1483" s="79" t="s">
        <v>441</v>
      </c>
      <c r="E1483" s="77" t="s">
        <v>1565</v>
      </c>
      <c r="F1483" s="81">
        <v>0</v>
      </c>
      <c r="G1483" s="81">
        <v>0</v>
      </c>
      <c r="H1483" s="82">
        <f ca="1">SUMIF(Measure_BB_Table[],Combined_header,Total_Exp._MeasureBB)</f>
        <v>0</v>
      </c>
      <c r="I1483" s="82">
        <f ca="1">SUMIF(Measure_BB_Table[],Combined_header,Completed_MeasureBB)</f>
        <v>0</v>
      </c>
      <c r="J1483" s="149" t="e">
        <f t="shared" ca="1" si="48"/>
        <v>#DIV/0!</v>
      </c>
    </row>
    <row r="1484" spans="1:10" x14ac:dyDescent="0.25">
      <c r="A1484" s="77" t="str">
        <f t="shared" si="47"/>
        <v>Valinda-Ceiling replacement-Contractor</v>
      </c>
      <c r="B1484" s="78">
        <v>6</v>
      </c>
      <c r="C1484" s="79" t="s">
        <v>307</v>
      </c>
      <c r="D1484" s="79" t="s">
        <v>441</v>
      </c>
      <c r="E1484" s="77" t="s">
        <v>318</v>
      </c>
      <c r="F1484" s="81">
        <v>0</v>
      </c>
      <c r="G1484" s="81">
        <v>0</v>
      </c>
      <c r="H1484" s="82">
        <f ca="1">SUMIF(Measure_BB_Table[],Combined_header,Total_Exp._MeasureBB)</f>
        <v>0</v>
      </c>
      <c r="I1484" s="82">
        <f ca="1">SUMIF(Measure_BB_Table[],Combined_header,Completed_MeasureBB)</f>
        <v>0</v>
      </c>
      <c r="J1484" s="149" t="e">
        <f t="shared" ca="1" si="48"/>
        <v>#DIV/0!</v>
      </c>
    </row>
    <row r="1485" spans="1:10" x14ac:dyDescent="0.25">
      <c r="A1485" s="77" t="str">
        <f t="shared" si="47"/>
        <v>Valinda-Drinking fountain replacement-Advertisement</v>
      </c>
      <c r="B1485" s="78">
        <v>6</v>
      </c>
      <c r="C1485" s="79" t="s">
        <v>307</v>
      </c>
      <c r="D1485" s="80" t="s">
        <v>1043</v>
      </c>
      <c r="E1485" s="77" t="s">
        <v>1569</v>
      </c>
      <c r="F1485" s="81">
        <v>0</v>
      </c>
      <c r="G1485" s="81">
        <v>0</v>
      </c>
      <c r="H1485" s="82">
        <f ca="1">SUMIF(Measure_BB_Table[],Combined_header,Total_Exp._MeasureBB)</f>
        <v>0</v>
      </c>
      <c r="I1485" s="82">
        <f ca="1">SUMIF(Measure_BB_Table[],Combined_header,Completed_MeasureBB)</f>
        <v>0</v>
      </c>
      <c r="J1485" s="149" t="e">
        <f t="shared" ca="1" si="48"/>
        <v>#DIV/0!</v>
      </c>
    </row>
    <row r="1486" spans="1:10" x14ac:dyDescent="0.25">
      <c r="A1486" s="77" t="str">
        <f t="shared" si="47"/>
        <v>Valinda-Drinking fountain replacement-Contractor</v>
      </c>
      <c r="B1486" s="78">
        <v>6</v>
      </c>
      <c r="C1486" s="79" t="s">
        <v>307</v>
      </c>
      <c r="D1486" s="80" t="s">
        <v>1043</v>
      </c>
      <c r="E1486" s="77" t="s">
        <v>318</v>
      </c>
      <c r="F1486" s="81">
        <v>30000</v>
      </c>
      <c r="G1486" s="81" t="s">
        <v>247</v>
      </c>
      <c r="H1486" s="82">
        <f ca="1">SUMIF(Measure_BB_Table[],Combined_header,Total_Exp._MeasureBB)</f>
        <v>0</v>
      </c>
      <c r="I1486" s="82">
        <f ca="1">SUMIF(Measure_BB_Table[],Combined_header,Completed_MeasureBB)</f>
        <v>0</v>
      </c>
      <c r="J1486" s="149" t="e">
        <f t="shared" ca="1" si="48"/>
        <v>#DIV/0!</v>
      </c>
    </row>
    <row r="1487" spans="1:10" x14ac:dyDescent="0.25">
      <c r="A1487" s="77" t="str">
        <f t="shared" si="47"/>
        <v>Valinda-Drinking fountain replacement-Design</v>
      </c>
      <c r="B1487" s="78">
        <v>6</v>
      </c>
      <c r="C1487" s="79" t="s">
        <v>307</v>
      </c>
      <c r="D1487" s="80" t="s">
        <v>1043</v>
      </c>
      <c r="E1487" s="77" t="s">
        <v>1571</v>
      </c>
      <c r="F1487" s="81">
        <v>0</v>
      </c>
      <c r="G1487" s="81">
        <v>0</v>
      </c>
      <c r="H1487" s="82">
        <f ca="1">SUMIF(Measure_BB_Table[],Combined_header,Total_Exp._MeasureBB)</f>
        <v>0</v>
      </c>
      <c r="I1487" s="82">
        <f ca="1">SUMIF(Measure_BB_Table[],Combined_header,Completed_MeasureBB)</f>
        <v>0</v>
      </c>
      <c r="J1487" s="149" t="e">
        <f t="shared" ca="1" si="48"/>
        <v>#DIV/0!</v>
      </c>
    </row>
    <row r="1488" spans="1:10" x14ac:dyDescent="0.25">
      <c r="A1488" s="77" t="str">
        <f t="shared" si="47"/>
        <v>Valinda-Drinking fountain replacement-DSA Fees</v>
      </c>
      <c r="B1488" s="78">
        <v>6</v>
      </c>
      <c r="C1488" s="79" t="s">
        <v>307</v>
      </c>
      <c r="D1488" s="80" t="s">
        <v>1043</v>
      </c>
      <c r="E1488" s="77" t="s">
        <v>1655</v>
      </c>
      <c r="F1488" s="81">
        <v>0</v>
      </c>
      <c r="G1488" s="81">
        <v>0</v>
      </c>
      <c r="H1488" s="82">
        <f ca="1">SUMIF(Measure_BB_Table[],Combined_header,Total_Exp._MeasureBB)</f>
        <v>0</v>
      </c>
      <c r="I1488" s="82">
        <f ca="1">SUMIF(Measure_BB_Table[],Combined_header,Completed_MeasureBB)</f>
        <v>0</v>
      </c>
      <c r="J1488" s="149" t="e">
        <f t="shared" ca="1" si="48"/>
        <v>#DIV/0!</v>
      </c>
    </row>
    <row r="1489" spans="1:10" x14ac:dyDescent="0.25">
      <c r="A1489" s="77" t="str">
        <f t="shared" si="47"/>
        <v>Valinda-Drinking fountain replacement-DSA Inspection</v>
      </c>
      <c r="B1489" s="78">
        <v>6</v>
      </c>
      <c r="C1489" s="79" t="s">
        <v>307</v>
      </c>
      <c r="D1489" s="80" t="s">
        <v>1043</v>
      </c>
      <c r="E1489" s="77" t="s">
        <v>1564</v>
      </c>
      <c r="F1489" s="81">
        <v>0</v>
      </c>
      <c r="G1489" s="81">
        <v>0</v>
      </c>
      <c r="H1489" s="82">
        <f ca="1">SUMIF(Measure_BB_Table[],Combined_header,Total_Exp._MeasureBB)</f>
        <v>0</v>
      </c>
      <c r="I1489" s="82">
        <f ca="1">SUMIF(Measure_BB_Table[],Combined_header,Completed_MeasureBB)</f>
        <v>0</v>
      </c>
      <c r="J1489" s="149" t="e">
        <f t="shared" ca="1" si="48"/>
        <v>#DIV/0!</v>
      </c>
    </row>
    <row r="1490" spans="1:10" x14ac:dyDescent="0.25">
      <c r="A1490" s="77" t="str">
        <f t="shared" si="47"/>
        <v>Valinda-Drinking fountain replacement-DSA Special Inspection</v>
      </c>
      <c r="B1490" s="78">
        <v>6</v>
      </c>
      <c r="C1490" s="79" t="s">
        <v>307</v>
      </c>
      <c r="D1490" s="80" t="s">
        <v>1043</v>
      </c>
      <c r="E1490" s="83" t="s">
        <v>1572</v>
      </c>
      <c r="F1490" s="81">
        <v>0</v>
      </c>
      <c r="G1490" s="81">
        <v>0</v>
      </c>
      <c r="H1490" s="82">
        <f ca="1">SUMIF(Measure_BB_Table[],Combined_header,Total_Exp._MeasureBB)</f>
        <v>0</v>
      </c>
      <c r="I1490" s="82">
        <f ca="1">SUMIF(Measure_BB_Table[],Combined_header,Completed_MeasureBB)</f>
        <v>0</v>
      </c>
      <c r="J1490" s="149" t="e">
        <f t="shared" ca="1" si="48"/>
        <v>#DIV/0!</v>
      </c>
    </row>
    <row r="1491" spans="1:10" x14ac:dyDescent="0.25">
      <c r="A1491" s="77" t="str">
        <f t="shared" si="47"/>
        <v>Valinda-Drinking fountain replacement-Environ Consultant</v>
      </c>
      <c r="B1491" s="78">
        <v>6</v>
      </c>
      <c r="C1491" s="79" t="s">
        <v>307</v>
      </c>
      <c r="D1491" s="80" t="s">
        <v>1043</v>
      </c>
      <c r="E1491" s="77" t="s">
        <v>1566</v>
      </c>
      <c r="F1491" s="81">
        <v>0</v>
      </c>
      <c r="G1491" s="81">
        <v>0</v>
      </c>
      <c r="H1491" s="82">
        <f ca="1">SUMIF(Measure_BB_Table[],Combined_header,Total_Exp._MeasureBB)</f>
        <v>0</v>
      </c>
      <c r="I1491" s="82">
        <f ca="1">SUMIF(Measure_BB_Table[],Combined_header,Completed_MeasureBB)</f>
        <v>0</v>
      </c>
      <c r="J1491" s="149" t="e">
        <f t="shared" ca="1" si="48"/>
        <v>#DIV/0!</v>
      </c>
    </row>
    <row r="1492" spans="1:10" x14ac:dyDescent="0.25">
      <c r="A1492" s="77" t="str">
        <f t="shared" si="47"/>
        <v>Valinda-Drinking fountain replacement-Reprographics</v>
      </c>
      <c r="B1492" s="78">
        <v>6</v>
      </c>
      <c r="C1492" s="79" t="s">
        <v>307</v>
      </c>
      <c r="D1492" s="80" t="s">
        <v>1043</v>
      </c>
      <c r="E1492" s="77" t="s">
        <v>1568</v>
      </c>
      <c r="F1492" s="81">
        <v>0</v>
      </c>
      <c r="G1492" s="81">
        <v>0</v>
      </c>
      <c r="H1492" s="82">
        <f ca="1">SUMIF(Measure_BB_Table[],Combined_header,Total_Exp._MeasureBB)</f>
        <v>0</v>
      </c>
      <c r="I1492" s="82">
        <f ca="1">SUMIF(Measure_BB_Table[],Combined_header,Completed_MeasureBB)</f>
        <v>0</v>
      </c>
      <c r="J1492" s="149" t="e">
        <f t="shared" ca="1" si="48"/>
        <v>#DIV/0!</v>
      </c>
    </row>
    <row r="1493" spans="1:10" x14ac:dyDescent="0.25">
      <c r="A1493" s="77" t="str">
        <f t="shared" si="47"/>
        <v>Valinda-Fire Alarm-Advertisement</v>
      </c>
      <c r="B1493" s="78">
        <v>6</v>
      </c>
      <c r="C1493" s="79" t="s">
        <v>307</v>
      </c>
      <c r="D1493" s="80" t="s">
        <v>316</v>
      </c>
      <c r="E1493" s="77" t="s">
        <v>1569</v>
      </c>
      <c r="F1493" s="81">
        <v>0</v>
      </c>
      <c r="G1493" s="81">
        <v>0</v>
      </c>
      <c r="H1493" s="82">
        <f ca="1">SUMIF(Measure_BB_Table[],Combined_header,Total_Exp._MeasureBB)</f>
        <v>0</v>
      </c>
      <c r="I1493" s="82">
        <f ca="1">SUMIF(Measure_BB_Table[],Combined_header,Completed_MeasureBB)</f>
        <v>0</v>
      </c>
      <c r="J1493" s="149" t="e">
        <f t="shared" ca="1" si="48"/>
        <v>#DIV/0!</v>
      </c>
    </row>
    <row r="1494" spans="1:10" x14ac:dyDescent="0.25">
      <c r="A1494" s="77" t="str">
        <f t="shared" si="47"/>
        <v>Valinda-Fire Alarm-Contractor</v>
      </c>
      <c r="B1494" s="78">
        <v>6</v>
      </c>
      <c r="C1494" s="79" t="s">
        <v>307</v>
      </c>
      <c r="D1494" s="80" t="s">
        <v>316</v>
      </c>
      <c r="E1494" s="77" t="s">
        <v>318</v>
      </c>
      <c r="F1494" s="81">
        <v>465000</v>
      </c>
      <c r="G1494" s="81">
        <v>0</v>
      </c>
      <c r="H1494" s="82">
        <f ca="1">SUMIF(Measure_BB_Table[],Combined_header,Total_Exp._MeasureBB)</f>
        <v>0</v>
      </c>
      <c r="I1494" s="82">
        <f ca="1">SUMIF(Measure_BB_Table[],Combined_header,Completed_MeasureBB)</f>
        <v>0</v>
      </c>
      <c r="J1494" s="149" t="e">
        <f t="shared" ca="1" si="48"/>
        <v>#DIV/0!</v>
      </c>
    </row>
    <row r="1495" spans="1:10" x14ac:dyDescent="0.25">
      <c r="A1495" s="77" t="str">
        <f t="shared" si="47"/>
        <v>Valinda-Fire Alarm-Design</v>
      </c>
      <c r="B1495" s="78">
        <v>6</v>
      </c>
      <c r="C1495" s="79" t="s">
        <v>307</v>
      </c>
      <c r="D1495" s="80" t="s">
        <v>316</v>
      </c>
      <c r="E1495" s="77" t="s">
        <v>1571</v>
      </c>
      <c r="F1495" s="81">
        <v>12375</v>
      </c>
      <c r="G1495" s="81" t="s">
        <v>2495</v>
      </c>
      <c r="H1495" s="82">
        <f ca="1">SUMIF(Measure_BB_Table[],Combined_header,Total_Exp._MeasureBB)</f>
        <v>12375</v>
      </c>
      <c r="I1495" s="82">
        <f ca="1">SUMIF(Measure_BB_Table[],Combined_header,Completed_MeasureBB)</f>
        <v>0</v>
      </c>
      <c r="J1495" s="149">
        <f t="shared" ca="1" si="48"/>
        <v>0</v>
      </c>
    </row>
    <row r="1496" spans="1:10" x14ac:dyDescent="0.25">
      <c r="A1496" s="77" t="str">
        <f t="shared" si="47"/>
        <v>Valinda-Fire Alarm-DSA Fees</v>
      </c>
      <c r="B1496" s="78">
        <v>6</v>
      </c>
      <c r="C1496" s="79" t="s">
        <v>307</v>
      </c>
      <c r="D1496" s="80" t="s">
        <v>316</v>
      </c>
      <c r="E1496" s="77" t="s">
        <v>1655</v>
      </c>
      <c r="F1496" s="81">
        <v>0</v>
      </c>
      <c r="G1496" s="81">
        <v>0</v>
      </c>
      <c r="H1496" s="82">
        <f ca="1">SUMIF(Measure_BB_Table[],Combined_header,Total_Exp._MeasureBB)</f>
        <v>1125</v>
      </c>
      <c r="I1496" s="82">
        <f ca="1">SUMIF(Measure_BB_Table[],Combined_header,Completed_MeasureBB)</f>
        <v>1125</v>
      </c>
      <c r="J1496" s="149">
        <f t="shared" ca="1" si="48"/>
        <v>1</v>
      </c>
    </row>
    <row r="1497" spans="1:10" x14ac:dyDescent="0.25">
      <c r="A1497" s="77" t="str">
        <f t="shared" si="47"/>
        <v>Valinda-Fire Alarm-DSA Inspection</v>
      </c>
      <c r="B1497" s="78">
        <v>6</v>
      </c>
      <c r="C1497" s="79" t="s">
        <v>307</v>
      </c>
      <c r="D1497" s="80" t="s">
        <v>316</v>
      </c>
      <c r="E1497" s="77" t="s">
        <v>1564</v>
      </c>
      <c r="F1497" s="81">
        <v>0</v>
      </c>
      <c r="G1497" s="81">
        <v>0</v>
      </c>
      <c r="H1497" s="82">
        <f ca="1">SUMIF(Measure_BB_Table[],Combined_header,Total_Exp._MeasureBB)</f>
        <v>0</v>
      </c>
      <c r="I1497" s="82">
        <f ca="1">SUMIF(Measure_BB_Table[],Combined_header,Completed_MeasureBB)</f>
        <v>0</v>
      </c>
      <c r="J1497" s="149" t="e">
        <f t="shared" ca="1" si="48"/>
        <v>#DIV/0!</v>
      </c>
    </row>
    <row r="1498" spans="1:10" x14ac:dyDescent="0.25">
      <c r="A1498" s="77" t="str">
        <f t="shared" si="47"/>
        <v>Valinda-Fire Alarm-Environ Consultant</v>
      </c>
      <c r="B1498" s="78">
        <v>6</v>
      </c>
      <c r="C1498" s="79" t="s">
        <v>307</v>
      </c>
      <c r="D1498" s="80" t="s">
        <v>316</v>
      </c>
      <c r="E1498" s="84" t="s">
        <v>1566</v>
      </c>
      <c r="F1498" s="81">
        <v>0</v>
      </c>
      <c r="G1498" s="81">
        <v>0</v>
      </c>
      <c r="H1498" s="82">
        <f ca="1">SUMIF(Measure_BB_Table[],Combined_header,Total_Exp._MeasureBB)</f>
        <v>0</v>
      </c>
      <c r="I1498" s="82">
        <f ca="1">SUMIF(Measure_BB_Table[],Combined_header,Completed_MeasureBB)</f>
        <v>0</v>
      </c>
      <c r="J1498" s="149" t="e">
        <f t="shared" ca="1" si="48"/>
        <v>#DIV/0!</v>
      </c>
    </row>
    <row r="1499" spans="1:10" x14ac:dyDescent="0.25">
      <c r="A1499" s="77" t="str">
        <f t="shared" si="47"/>
        <v>Valinda-Fire Alarm-Reprographics</v>
      </c>
      <c r="B1499" s="78">
        <v>6</v>
      </c>
      <c r="C1499" s="79" t="s">
        <v>307</v>
      </c>
      <c r="D1499" s="80" t="s">
        <v>316</v>
      </c>
      <c r="E1499" s="77" t="s">
        <v>1568</v>
      </c>
      <c r="F1499" s="81">
        <v>0</v>
      </c>
      <c r="G1499" s="81">
        <v>0</v>
      </c>
      <c r="H1499" s="82">
        <f ca="1">SUMIF(Measure_BB_Table[],Combined_header,Total_Exp._MeasureBB)</f>
        <v>0</v>
      </c>
      <c r="I1499" s="82">
        <f ca="1">SUMIF(Measure_BB_Table[],Combined_header,Completed_MeasureBB)</f>
        <v>0</v>
      </c>
      <c r="J1499" s="149" t="e">
        <f t="shared" ca="1" si="48"/>
        <v>#DIV/0!</v>
      </c>
    </row>
    <row r="1500" spans="1:10" x14ac:dyDescent="0.25">
      <c r="A1500" s="77" t="str">
        <f t="shared" si="47"/>
        <v>Valinda-Interim Housing-Advertisement</v>
      </c>
      <c r="B1500" s="78">
        <v>6</v>
      </c>
      <c r="C1500" s="79" t="s">
        <v>307</v>
      </c>
      <c r="D1500" s="85" t="s">
        <v>238</v>
      </c>
      <c r="E1500" s="77" t="s">
        <v>1569</v>
      </c>
      <c r="F1500" s="81">
        <v>400</v>
      </c>
      <c r="G1500" s="81" t="s">
        <v>247</v>
      </c>
      <c r="H1500" s="82">
        <f ca="1">SUMIF(Measure_BB_Table[],Combined_header,Total_Exp._MeasureBB)</f>
        <v>0</v>
      </c>
      <c r="I1500" s="82">
        <f ca="1">SUMIF(Measure_BB_Table[],Combined_header,Completed_MeasureBB)</f>
        <v>0</v>
      </c>
      <c r="J1500" s="149" t="e">
        <f t="shared" ca="1" si="48"/>
        <v>#DIV/0!</v>
      </c>
    </row>
    <row r="1501" spans="1:10" x14ac:dyDescent="0.25">
      <c r="A1501" s="77" t="str">
        <f t="shared" si="47"/>
        <v>Valinda-Interim Housing-Alarm</v>
      </c>
      <c r="B1501" s="78">
        <v>6</v>
      </c>
      <c r="C1501" s="79" t="s">
        <v>307</v>
      </c>
      <c r="D1501" s="85" t="s">
        <v>238</v>
      </c>
      <c r="E1501" s="83" t="s">
        <v>1575</v>
      </c>
      <c r="F1501" s="81">
        <v>0</v>
      </c>
      <c r="G1501" s="81">
        <v>0</v>
      </c>
      <c r="H1501" s="82">
        <f ca="1">SUMIF(Measure_BB_Table[],Combined_header,Total_Exp._MeasureBB)</f>
        <v>0</v>
      </c>
      <c r="I1501" s="82">
        <f ca="1">SUMIF(Measure_BB_Table[],Combined_header,Completed_MeasureBB)</f>
        <v>0</v>
      </c>
      <c r="J1501" s="149" t="e">
        <f t="shared" ca="1" si="48"/>
        <v>#DIV/0!</v>
      </c>
    </row>
    <row r="1502" spans="1:10" x14ac:dyDescent="0.25">
      <c r="A1502" s="77" t="str">
        <f t="shared" si="47"/>
        <v>Valinda-Interim Housing-CM/PM Management</v>
      </c>
      <c r="B1502" s="78">
        <v>6</v>
      </c>
      <c r="C1502" s="79" t="s">
        <v>307</v>
      </c>
      <c r="D1502" s="85" t="s">
        <v>238</v>
      </c>
      <c r="E1502" s="77" t="s">
        <v>1565</v>
      </c>
      <c r="F1502" s="81">
        <v>0</v>
      </c>
      <c r="G1502" s="81">
        <v>0</v>
      </c>
      <c r="H1502" s="82">
        <f ca="1">SUMIF(Measure_BB_Table[],Combined_header,Total_Exp._MeasureBB)</f>
        <v>0</v>
      </c>
      <c r="I1502" s="82">
        <f ca="1">SUMIF(Measure_BB_Table[],Combined_header,Completed_MeasureBB)</f>
        <v>0</v>
      </c>
      <c r="J1502" s="149" t="e">
        <f t="shared" ca="1" si="48"/>
        <v>#DIV/0!</v>
      </c>
    </row>
    <row r="1503" spans="1:10" x14ac:dyDescent="0.25">
      <c r="A1503" s="77" t="str">
        <f t="shared" si="47"/>
        <v>Valinda-Interim Housing-Construction Contingency</v>
      </c>
      <c r="B1503" s="78">
        <v>6</v>
      </c>
      <c r="C1503" s="79" t="s">
        <v>307</v>
      </c>
      <c r="D1503" s="85" t="s">
        <v>238</v>
      </c>
      <c r="E1503" s="83" t="s">
        <v>1796</v>
      </c>
      <c r="F1503" s="81">
        <v>55000</v>
      </c>
      <c r="G1503" s="81" t="s">
        <v>247</v>
      </c>
      <c r="H1503" s="82">
        <f ca="1">SUMIF(Measure_BB_Table[],Combined_header,Total_Exp._MeasureBB)</f>
        <v>0</v>
      </c>
      <c r="I1503" s="82">
        <f ca="1">SUMIF(Measure_BB_Table[],Combined_header,Completed_MeasureBB)</f>
        <v>0</v>
      </c>
      <c r="J1503" s="149" t="e">
        <f t="shared" ca="1" si="48"/>
        <v>#DIV/0!</v>
      </c>
    </row>
    <row r="1504" spans="1:10" x14ac:dyDescent="0.25">
      <c r="A1504" s="77" t="str">
        <f t="shared" si="47"/>
        <v>Valinda-Interim Housing-Contractor</v>
      </c>
      <c r="B1504" s="78">
        <v>6</v>
      </c>
      <c r="C1504" s="79" t="s">
        <v>307</v>
      </c>
      <c r="D1504" s="85" t="s">
        <v>238</v>
      </c>
      <c r="E1504" s="83" t="s">
        <v>318</v>
      </c>
      <c r="F1504" s="81">
        <v>550000</v>
      </c>
      <c r="G1504" s="81" t="s">
        <v>247</v>
      </c>
      <c r="H1504" s="82">
        <f ca="1">SUMIF(Measure_BB_Table[],Combined_header,Total_Exp._MeasureBB)</f>
        <v>0</v>
      </c>
      <c r="I1504" s="82">
        <f ca="1">SUMIF(Measure_BB_Table[],Combined_header,Completed_MeasureBB)</f>
        <v>0</v>
      </c>
      <c r="J1504" s="149" t="e">
        <f t="shared" ca="1" si="48"/>
        <v>#DIV/0!</v>
      </c>
    </row>
    <row r="1505" spans="1:10" x14ac:dyDescent="0.25">
      <c r="A1505" s="77" t="str">
        <f t="shared" si="47"/>
        <v>Valinda-Interim Housing-Design</v>
      </c>
      <c r="B1505" s="78">
        <v>6</v>
      </c>
      <c r="C1505" s="79" t="s">
        <v>307</v>
      </c>
      <c r="D1505" s="85" t="s">
        <v>238</v>
      </c>
      <c r="E1505" s="79" t="s">
        <v>1571</v>
      </c>
      <c r="F1505" s="81">
        <v>80000</v>
      </c>
      <c r="G1505" s="81" t="s">
        <v>247</v>
      </c>
      <c r="H1505" s="82">
        <f ca="1">SUMIF(Measure_BB_Table[],Combined_header,Total_Exp._MeasureBB)</f>
        <v>0</v>
      </c>
      <c r="I1505" s="82">
        <f ca="1">SUMIF(Measure_BB_Table[],Combined_header,Completed_MeasureBB)</f>
        <v>0</v>
      </c>
      <c r="J1505" s="149" t="e">
        <f t="shared" ca="1" si="48"/>
        <v>#DIV/0!</v>
      </c>
    </row>
    <row r="1506" spans="1:10" x14ac:dyDescent="0.25">
      <c r="A1506" s="77" t="str">
        <f t="shared" si="47"/>
        <v>Valinda-Interim Housing-DSA Fees</v>
      </c>
      <c r="B1506" s="78">
        <v>6</v>
      </c>
      <c r="C1506" s="79" t="s">
        <v>307</v>
      </c>
      <c r="D1506" s="85" t="s">
        <v>238</v>
      </c>
      <c r="E1506" s="83" t="s">
        <v>1655</v>
      </c>
      <c r="F1506" s="81">
        <v>14000</v>
      </c>
      <c r="G1506" s="81" t="s">
        <v>247</v>
      </c>
      <c r="H1506" s="82">
        <f ca="1">SUMIF(Measure_BB_Table[],Combined_header,Total_Exp._MeasureBB)</f>
        <v>0</v>
      </c>
      <c r="I1506" s="82">
        <f ca="1">SUMIF(Measure_BB_Table[],Combined_header,Completed_MeasureBB)</f>
        <v>0</v>
      </c>
      <c r="J1506" s="149" t="e">
        <f t="shared" ca="1" si="48"/>
        <v>#DIV/0!</v>
      </c>
    </row>
    <row r="1507" spans="1:10" x14ac:dyDescent="0.25">
      <c r="A1507" s="77" t="str">
        <f t="shared" si="47"/>
        <v>Valinda-Interim Housing-DSA Inspection</v>
      </c>
      <c r="B1507" s="78">
        <v>6</v>
      </c>
      <c r="C1507" s="79" t="s">
        <v>307</v>
      </c>
      <c r="D1507" s="85" t="s">
        <v>238</v>
      </c>
      <c r="E1507" s="83" t="s">
        <v>1564</v>
      </c>
      <c r="F1507" s="81">
        <v>12000</v>
      </c>
      <c r="G1507" s="81" t="s">
        <v>247</v>
      </c>
      <c r="H1507" s="82">
        <f ca="1">SUMIF(Measure_BB_Table[],Combined_header,Total_Exp._MeasureBB)</f>
        <v>0</v>
      </c>
      <c r="I1507" s="82">
        <f ca="1">SUMIF(Measure_BB_Table[],Combined_header,Completed_MeasureBB)</f>
        <v>0</v>
      </c>
      <c r="J1507" s="149" t="e">
        <f t="shared" ca="1" si="48"/>
        <v>#DIV/0!</v>
      </c>
    </row>
    <row r="1508" spans="1:10" x14ac:dyDescent="0.25">
      <c r="A1508" s="77" t="str">
        <f t="shared" si="47"/>
        <v>Valinda-Interim Housing-DSA Special Inspection</v>
      </c>
      <c r="B1508" s="78">
        <v>6</v>
      </c>
      <c r="C1508" s="79" t="s">
        <v>307</v>
      </c>
      <c r="D1508" s="85" t="s">
        <v>238</v>
      </c>
      <c r="E1508" s="85" t="s">
        <v>1572</v>
      </c>
      <c r="F1508" s="81">
        <v>12000</v>
      </c>
      <c r="G1508" s="81" t="s">
        <v>247</v>
      </c>
      <c r="H1508" s="82">
        <f ca="1">SUMIF(Measure_BB_Table[],Combined_header,Total_Exp._MeasureBB)</f>
        <v>0</v>
      </c>
      <c r="I1508" s="82">
        <f ca="1">SUMIF(Measure_BB_Table[],Combined_header,Completed_MeasureBB)</f>
        <v>0</v>
      </c>
      <c r="J1508" s="149" t="e">
        <f t="shared" ca="1" si="48"/>
        <v>#DIV/0!</v>
      </c>
    </row>
    <row r="1509" spans="1:10" x14ac:dyDescent="0.25">
      <c r="A1509" s="77" t="str">
        <f t="shared" si="47"/>
        <v>Valinda-Interim Housing-Environ Consultant</v>
      </c>
      <c r="B1509" s="78">
        <v>6</v>
      </c>
      <c r="C1509" s="79" t="s">
        <v>307</v>
      </c>
      <c r="D1509" s="85" t="s">
        <v>238</v>
      </c>
      <c r="E1509" s="77" t="s">
        <v>1566</v>
      </c>
      <c r="F1509" s="81">
        <v>0</v>
      </c>
      <c r="G1509" s="81">
        <v>0</v>
      </c>
      <c r="H1509" s="82">
        <f ca="1">SUMIF(Measure_BB_Table[],Combined_header,Total_Exp._MeasureBB)</f>
        <v>0</v>
      </c>
      <c r="I1509" s="82">
        <f ca="1">SUMIF(Measure_BB_Table[],Combined_header,Completed_MeasureBB)</f>
        <v>0</v>
      </c>
      <c r="J1509" s="149" t="e">
        <f t="shared" ca="1" si="48"/>
        <v>#DIV/0!</v>
      </c>
    </row>
    <row r="1510" spans="1:10" x14ac:dyDescent="0.25">
      <c r="A1510" s="77" t="str">
        <f t="shared" si="47"/>
        <v>Valinda-Interim Housing-FF &amp; E</v>
      </c>
      <c r="B1510" s="78">
        <v>6</v>
      </c>
      <c r="C1510" s="79" t="s">
        <v>307</v>
      </c>
      <c r="D1510" s="85" t="s">
        <v>238</v>
      </c>
      <c r="E1510" s="77" t="s">
        <v>1656</v>
      </c>
      <c r="F1510" s="81">
        <v>0</v>
      </c>
      <c r="G1510" s="81">
        <v>0</v>
      </c>
      <c r="H1510" s="82">
        <f ca="1">SUMIF(Measure_BB_Table[],Combined_header,Total_Exp._MeasureBB)</f>
        <v>0</v>
      </c>
      <c r="I1510" s="82">
        <f ca="1">SUMIF(Measure_BB_Table[],Combined_header,Completed_MeasureBB)</f>
        <v>0</v>
      </c>
      <c r="J1510" s="149" t="e">
        <f t="shared" ca="1" si="48"/>
        <v>#DIV/0!</v>
      </c>
    </row>
    <row r="1511" spans="1:10" x14ac:dyDescent="0.25">
      <c r="A1511" s="77" t="str">
        <f t="shared" si="47"/>
        <v>Valinda-Interim Housing-Legal Services</v>
      </c>
      <c r="B1511" s="78">
        <v>6</v>
      </c>
      <c r="C1511" s="79" t="s">
        <v>307</v>
      </c>
      <c r="D1511" s="85" t="s">
        <v>238</v>
      </c>
      <c r="E1511" s="77" t="s">
        <v>1797</v>
      </c>
      <c r="F1511" s="81">
        <v>0</v>
      </c>
      <c r="G1511" s="81">
        <v>0</v>
      </c>
      <c r="H1511" s="82">
        <f ca="1">SUMIF(Measure_BB_Table[],Combined_header,Total_Exp._MeasureBB)</f>
        <v>0</v>
      </c>
      <c r="I1511" s="82">
        <f ca="1">SUMIF(Measure_BB_Table[],Combined_header,Completed_MeasureBB)</f>
        <v>0</v>
      </c>
      <c r="J1511" s="149" t="e">
        <f t="shared" ca="1" si="48"/>
        <v>#DIV/0!</v>
      </c>
    </row>
    <row r="1512" spans="1:10" x14ac:dyDescent="0.25">
      <c r="A1512" s="77" t="str">
        <f t="shared" si="47"/>
        <v>Valinda-Interim Housing-Modular Buildings</v>
      </c>
      <c r="B1512" s="78">
        <v>6</v>
      </c>
      <c r="C1512" s="79" t="s">
        <v>307</v>
      </c>
      <c r="D1512" s="85" t="s">
        <v>238</v>
      </c>
      <c r="E1512" s="85" t="s">
        <v>1573</v>
      </c>
      <c r="F1512" s="81">
        <v>150000</v>
      </c>
      <c r="G1512" s="81" t="s">
        <v>247</v>
      </c>
      <c r="H1512" s="82">
        <f ca="1">SUMIF(Measure_BB_Table[],Combined_header,Total_Exp._MeasureBB)</f>
        <v>0</v>
      </c>
      <c r="I1512" s="82">
        <f ca="1">SUMIF(Measure_BB_Table[],Combined_header,Completed_MeasureBB)</f>
        <v>0</v>
      </c>
      <c r="J1512" s="149" t="e">
        <f t="shared" ca="1" si="48"/>
        <v>#DIV/0!</v>
      </c>
    </row>
    <row r="1513" spans="1:10" x14ac:dyDescent="0.25">
      <c r="A1513" s="77" t="str">
        <f t="shared" si="47"/>
        <v>Valinda-Interim Housing-Move Management</v>
      </c>
      <c r="B1513" s="78">
        <v>6</v>
      </c>
      <c r="C1513" s="79" t="s">
        <v>307</v>
      </c>
      <c r="D1513" s="85" t="s">
        <v>238</v>
      </c>
      <c r="E1513" s="77" t="s">
        <v>1574</v>
      </c>
      <c r="F1513" s="81">
        <v>0</v>
      </c>
      <c r="G1513" s="81">
        <v>0</v>
      </c>
      <c r="H1513" s="82">
        <f ca="1">SUMIF(Measure_BB_Table[],Combined_header,Total_Exp._MeasureBB)</f>
        <v>0</v>
      </c>
      <c r="I1513" s="82">
        <f ca="1">SUMIF(Measure_BB_Table[],Combined_header,Completed_MeasureBB)</f>
        <v>0</v>
      </c>
      <c r="J1513" s="149" t="e">
        <f t="shared" ca="1" si="48"/>
        <v>#DIV/0!</v>
      </c>
    </row>
    <row r="1514" spans="1:10" x14ac:dyDescent="0.25">
      <c r="A1514" s="77" t="str">
        <f t="shared" si="47"/>
        <v>Valinda-Interim Housing-Reprographics</v>
      </c>
      <c r="B1514" s="78">
        <v>6</v>
      </c>
      <c r="C1514" s="79" t="s">
        <v>307</v>
      </c>
      <c r="D1514" s="85" t="s">
        <v>238</v>
      </c>
      <c r="E1514" s="77" t="s">
        <v>1568</v>
      </c>
      <c r="F1514" s="81">
        <v>400</v>
      </c>
      <c r="G1514" s="81" t="s">
        <v>247</v>
      </c>
      <c r="H1514" s="82">
        <f ca="1">SUMIF(Measure_BB_Table[],Combined_header,Total_Exp._MeasureBB)</f>
        <v>0</v>
      </c>
      <c r="I1514" s="82">
        <f ca="1">SUMIF(Measure_BB_Table[],Combined_header,Completed_MeasureBB)</f>
        <v>0</v>
      </c>
      <c r="J1514" s="149" t="e">
        <f t="shared" ca="1" si="48"/>
        <v>#DIV/0!</v>
      </c>
    </row>
    <row r="1515" spans="1:10" x14ac:dyDescent="0.25">
      <c r="A1515" s="77" t="str">
        <f t="shared" si="47"/>
        <v>Valinda-Interim Housing-Technology</v>
      </c>
      <c r="B1515" s="78">
        <v>6</v>
      </c>
      <c r="C1515" s="79" t="s">
        <v>307</v>
      </c>
      <c r="D1515" s="85" t="s">
        <v>238</v>
      </c>
      <c r="E1515" s="77" t="s">
        <v>1562</v>
      </c>
      <c r="F1515" s="81">
        <v>0</v>
      </c>
      <c r="G1515" s="81">
        <v>0</v>
      </c>
      <c r="H1515" s="82">
        <f ca="1">SUMIF(Measure_BB_Table[],Combined_header,Total_Exp._MeasureBB)</f>
        <v>0</v>
      </c>
      <c r="I1515" s="82">
        <f ca="1">SUMIF(Measure_BB_Table[],Combined_header,Completed_MeasureBB)</f>
        <v>0</v>
      </c>
      <c r="J1515" s="149" t="e">
        <f t="shared" ca="1" si="48"/>
        <v>#DIV/0!</v>
      </c>
    </row>
    <row r="1516" spans="1:10" x14ac:dyDescent="0.25">
      <c r="A1516" s="77" t="str">
        <f t="shared" si="47"/>
        <v>Valley-21st Century-Advertisement</v>
      </c>
      <c r="B1516" s="78">
        <v>8</v>
      </c>
      <c r="C1516" s="85" t="s">
        <v>428</v>
      </c>
      <c r="D1516" s="80" t="s">
        <v>4</v>
      </c>
      <c r="E1516" s="77" t="s">
        <v>1569</v>
      </c>
      <c r="F1516" s="81">
        <v>894.83</v>
      </c>
      <c r="G1516" s="81" t="s">
        <v>247</v>
      </c>
      <c r="H1516" s="82">
        <f ca="1">SUMIF(Measure_BB_Table[],Combined_header,Total_Exp._MeasureBB)</f>
        <v>0</v>
      </c>
      <c r="I1516" s="82">
        <f ca="1">SUMIF(Measure_BB_Table[],Combined_header,Completed_MeasureBB)</f>
        <v>0</v>
      </c>
      <c r="J1516" s="149" t="e">
        <f t="shared" ca="1" si="48"/>
        <v>#DIV/0!</v>
      </c>
    </row>
    <row r="1517" spans="1:10" x14ac:dyDescent="0.25">
      <c r="A1517" s="77" t="str">
        <f t="shared" si="47"/>
        <v>Valley-21st Century-Asbestos oversight/survey/abatement</v>
      </c>
      <c r="B1517" s="78">
        <v>8</v>
      </c>
      <c r="C1517" s="85" t="s">
        <v>428</v>
      </c>
      <c r="D1517" s="80" t="s">
        <v>4</v>
      </c>
      <c r="E1517" s="77" t="s">
        <v>1563</v>
      </c>
      <c r="F1517" s="81">
        <v>42000</v>
      </c>
      <c r="G1517" s="81" t="s">
        <v>247</v>
      </c>
      <c r="H1517" s="82">
        <f ca="1">SUMIF(Measure_BB_Table[],Combined_header,Total_Exp._MeasureBB)</f>
        <v>0</v>
      </c>
      <c r="I1517" s="82">
        <f ca="1">SUMIF(Measure_BB_Table[],Combined_header,Completed_MeasureBB)</f>
        <v>0</v>
      </c>
      <c r="J1517" s="149" t="e">
        <f t="shared" ca="1" si="48"/>
        <v>#DIV/0!</v>
      </c>
    </row>
    <row r="1518" spans="1:10" x14ac:dyDescent="0.25">
      <c r="A1518" s="77" t="str">
        <f t="shared" si="47"/>
        <v>Valley-21st Century-CM/PM Management</v>
      </c>
      <c r="B1518" s="78">
        <v>8</v>
      </c>
      <c r="C1518" s="85" t="s">
        <v>428</v>
      </c>
      <c r="D1518" s="80" t="s">
        <v>4</v>
      </c>
      <c r="E1518" s="77" t="s">
        <v>1565</v>
      </c>
      <c r="F1518" s="81">
        <v>140531.29999999999</v>
      </c>
      <c r="G1518" s="81" t="s">
        <v>247</v>
      </c>
      <c r="H1518" s="82">
        <f ca="1">SUMIF(Measure_BB_Table[],Combined_header,Total_Exp._MeasureBB)</f>
        <v>0</v>
      </c>
      <c r="I1518" s="82">
        <f ca="1">SUMIF(Measure_BB_Table[],Combined_header,Completed_MeasureBB)</f>
        <v>0</v>
      </c>
      <c r="J1518" s="149" t="e">
        <f t="shared" ca="1" si="48"/>
        <v>#DIV/0!</v>
      </c>
    </row>
    <row r="1519" spans="1:10" x14ac:dyDescent="0.25">
      <c r="A1519" s="77" t="str">
        <f t="shared" si="47"/>
        <v>Valley-21st Century-Construction Contingency</v>
      </c>
      <c r="B1519" s="78">
        <v>8</v>
      </c>
      <c r="C1519" s="85" t="s">
        <v>428</v>
      </c>
      <c r="D1519" s="80" t="s">
        <v>4</v>
      </c>
      <c r="E1519" s="83" t="s">
        <v>1796</v>
      </c>
      <c r="F1519" s="81">
        <v>139449.20000000001</v>
      </c>
      <c r="G1519" s="81" t="s">
        <v>247</v>
      </c>
      <c r="H1519" s="82">
        <f ca="1">SUMIF(Measure_BB_Table[],Combined_header,Total_Exp._MeasureBB)</f>
        <v>0</v>
      </c>
      <c r="I1519" s="82">
        <f ca="1">SUMIF(Measure_BB_Table[],Combined_header,Completed_MeasureBB)</f>
        <v>0</v>
      </c>
      <c r="J1519" s="149" t="e">
        <f t="shared" ca="1" si="48"/>
        <v>#DIV/0!</v>
      </c>
    </row>
    <row r="1520" spans="1:10" x14ac:dyDescent="0.25">
      <c r="A1520" s="77" t="str">
        <f t="shared" si="47"/>
        <v>Valley-21st Century-Contractor</v>
      </c>
      <c r="B1520" s="78">
        <v>8</v>
      </c>
      <c r="C1520" s="85" t="s">
        <v>428</v>
      </c>
      <c r="D1520" s="80" t="s">
        <v>4</v>
      </c>
      <c r="E1520" s="83" t="s">
        <v>318</v>
      </c>
      <c r="F1520" s="81">
        <v>1487504.62</v>
      </c>
      <c r="G1520" s="81" t="s">
        <v>247</v>
      </c>
      <c r="H1520" s="82">
        <f ca="1">SUMIF(Measure_BB_Table[],Combined_header,Total_Exp._MeasureBB)</f>
        <v>19116.72</v>
      </c>
      <c r="I1520" s="82">
        <f ca="1">SUMIF(Measure_BB_Table[],Combined_header,Completed_MeasureBB)</f>
        <v>19116.72</v>
      </c>
      <c r="J1520" s="149">
        <f t="shared" ca="1" si="48"/>
        <v>1</v>
      </c>
    </row>
    <row r="1521" spans="1:10" x14ac:dyDescent="0.25">
      <c r="A1521" s="77" t="str">
        <f t="shared" si="47"/>
        <v>Valley-21st Century-Design</v>
      </c>
      <c r="B1521" s="78">
        <v>8</v>
      </c>
      <c r="C1521" s="85" t="s">
        <v>428</v>
      </c>
      <c r="D1521" s="80" t="s">
        <v>4</v>
      </c>
      <c r="E1521" s="83" t="s">
        <v>1571</v>
      </c>
      <c r="F1521" s="81">
        <v>170830.15</v>
      </c>
      <c r="G1521" s="81" t="s">
        <v>247</v>
      </c>
      <c r="H1521" s="82">
        <f ca="1">SUMIF(Measure_BB_Table[],Combined_header,Total_Exp._MeasureBB)</f>
        <v>0</v>
      </c>
      <c r="I1521" s="82">
        <f ca="1">SUMIF(Measure_BB_Table[],Combined_header,Completed_MeasureBB)</f>
        <v>0</v>
      </c>
      <c r="J1521" s="149" t="e">
        <f t="shared" ca="1" si="48"/>
        <v>#DIV/0!</v>
      </c>
    </row>
    <row r="1522" spans="1:10" x14ac:dyDescent="0.25">
      <c r="A1522" s="77" t="str">
        <f t="shared" si="47"/>
        <v>Valley-21st Century-DSA Fees</v>
      </c>
      <c r="B1522" s="78">
        <v>8</v>
      </c>
      <c r="C1522" s="85" t="s">
        <v>428</v>
      </c>
      <c r="D1522" s="80" t="s">
        <v>4</v>
      </c>
      <c r="E1522" s="83" t="s">
        <v>1655</v>
      </c>
      <c r="F1522" s="81">
        <v>28471.69</v>
      </c>
      <c r="G1522" s="81" t="s">
        <v>247</v>
      </c>
      <c r="H1522" s="82">
        <f ca="1">SUMIF(Measure_BB_Table[],Combined_header,Total_Exp._MeasureBB)</f>
        <v>0</v>
      </c>
      <c r="I1522" s="82">
        <f ca="1">SUMIF(Measure_BB_Table[],Combined_header,Completed_MeasureBB)</f>
        <v>0</v>
      </c>
      <c r="J1522" s="149" t="e">
        <f t="shared" ca="1" si="48"/>
        <v>#DIV/0!</v>
      </c>
    </row>
    <row r="1523" spans="1:10" x14ac:dyDescent="0.25">
      <c r="A1523" s="77" t="str">
        <f t="shared" si="47"/>
        <v>Valley-21st Century-DSA Inspection</v>
      </c>
      <c r="B1523" s="78">
        <v>8</v>
      </c>
      <c r="C1523" s="85" t="s">
        <v>428</v>
      </c>
      <c r="D1523" s="80" t="s">
        <v>4</v>
      </c>
      <c r="E1523" s="83" t="s">
        <v>1564</v>
      </c>
      <c r="F1523" s="81">
        <v>24404.31</v>
      </c>
      <c r="G1523" s="81" t="s">
        <v>247</v>
      </c>
      <c r="H1523" s="82">
        <f ca="1">SUMIF(Measure_BB_Table[],Combined_header,Total_Exp._MeasureBB)</f>
        <v>0</v>
      </c>
      <c r="I1523" s="82">
        <f ca="1">SUMIF(Measure_BB_Table[],Combined_header,Completed_MeasureBB)</f>
        <v>0</v>
      </c>
      <c r="J1523" s="149" t="e">
        <f t="shared" ca="1" si="48"/>
        <v>#DIV/0!</v>
      </c>
    </row>
    <row r="1524" spans="1:10" x14ac:dyDescent="0.25">
      <c r="A1524" s="77" t="str">
        <f t="shared" si="47"/>
        <v>Valley-21st Century-DSA Special Inspection</v>
      </c>
      <c r="B1524" s="78">
        <v>8</v>
      </c>
      <c r="C1524" s="85" t="s">
        <v>428</v>
      </c>
      <c r="D1524" s="80" t="s">
        <v>4</v>
      </c>
      <c r="E1524" s="83" t="s">
        <v>1572</v>
      </c>
      <c r="F1524" s="81">
        <v>12202.15</v>
      </c>
      <c r="G1524" s="81" t="s">
        <v>247</v>
      </c>
      <c r="H1524" s="82">
        <f ca="1">SUMIF(Measure_BB_Table[],Combined_header,Total_Exp._MeasureBB)</f>
        <v>0</v>
      </c>
      <c r="I1524" s="82">
        <f ca="1">SUMIF(Measure_BB_Table[],Combined_header,Completed_MeasureBB)</f>
        <v>0</v>
      </c>
      <c r="J1524" s="149" t="e">
        <f t="shared" ca="1" si="48"/>
        <v>#DIV/0!</v>
      </c>
    </row>
    <row r="1525" spans="1:10" x14ac:dyDescent="0.25">
      <c r="A1525" s="77" t="str">
        <f t="shared" si="47"/>
        <v>Valley-21st Century-Environ Consultant</v>
      </c>
      <c r="B1525" s="78">
        <v>8</v>
      </c>
      <c r="C1525" s="85" t="s">
        <v>428</v>
      </c>
      <c r="D1525" s="80" t="s">
        <v>4</v>
      </c>
      <c r="E1525" s="77" t="s">
        <v>1566</v>
      </c>
      <c r="F1525" s="81">
        <v>8948.25</v>
      </c>
      <c r="G1525" s="81" t="s">
        <v>2495</v>
      </c>
      <c r="H1525" s="82">
        <f ca="1">SUMIF(Measure_BB_Table[],Combined_header,Total_Exp._MeasureBB)</f>
        <v>2700</v>
      </c>
      <c r="I1525" s="82">
        <f ca="1">SUMIF(Measure_BB_Table[],Combined_header,Completed_MeasureBB)</f>
        <v>2700</v>
      </c>
      <c r="J1525" s="149">
        <f t="shared" ca="1" si="48"/>
        <v>1</v>
      </c>
    </row>
    <row r="1526" spans="1:10" x14ac:dyDescent="0.25">
      <c r="A1526" s="77" t="str">
        <f t="shared" si="47"/>
        <v>Valley-21st Century-FF &amp; E</v>
      </c>
      <c r="B1526" s="78">
        <v>8</v>
      </c>
      <c r="C1526" s="85" t="s">
        <v>428</v>
      </c>
      <c r="D1526" s="80" t="s">
        <v>4</v>
      </c>
      <c r="E1526" s="77" t="s">
        <v>1656</v>
      </c>
      <c r="F1526" s="81">
        <v>240000</v>
      </c>
      <c r="G1526" s="81">
        <v>0</v>
      </c>
      <c r="H1526" s="82">
        <f ca="1">SUMIF(Measure_BB_Table[],Combined_header,Total_Exp._MeasureBB)</f>
        <v>0</v>
      </c>
      <c r="I1526" s="82">
        <f ca="1">SUMIF(Measure_BB_Table[],Combined_header,Completed_MeasureBB)</f>
        <v>0</v>
      </c>
      <c r="J1526" s="149" t="e">
        <f t="shared" ca="1" si="48"/>
        <v>#DIV/0!</v>
      </c>
    </row>
    <row r="1527" spans="1:10" x14ac:dyDescent="0.25">
      <c r="A1527" s="77" t="str">
        <f t="shared" si="47"/>
        <v>Valley-21st Century-Legal Services</v>
      </c>
      <c r="B1527" s="78">
        <v>8</v>
      </c>
      <c r="C1527" s="85" t="s">
        <v>428</v>
      </c>
      <c r="D1527" s="80" t="s">
        <v>4</v>
      </c>
      <c r="E1527" s="77" t="s">
        <v>1797</v>
      </c>
      <c r="F1527" s="81">
        <v>0</v>
      </c>
      <c r="G1527" s="81">
        <v>0</v>
      </c>
      <c r="H1527" s="82">
        <f ca="1">SUMIF(Measure_BB_Table[],Combined_header,Total_Exp._MeasureBB)</f>
        <v>0</v>
      </c>
      <c r="I1527" s="82">
        <f ca="1">SUMIF(Measure_BB_Table[],Combined_header,Completed_MeasureBB)</f>
        <v>0</v>
      </c>
      <c r="J1527" s="149" t="e">
        <f t="shared" ca="1" si="48"/>
        <v>#DIV/0!</v>
      </c>
    </row>
    <row r="1528" spans="1:10" x14ac:dyDescent="0.25">
      <c r="A1528" s="77" t="str">
        <f t="shared" si="47"/>
        <v>Valley-21st Century-Move classroom</v>
      </c>
      <c r="B1528" s="78">
        <v>8</v>
      </c>
      <c r="C1528" s="85" t="s">
        <v>428</v>
      </c>
      <c r="D1528" s="80" t="s">
        <v>4</v>
      </c>
      <c r="E1528" s="77" t="s">
        <v>1570</v>
      </c>
      <c r="F1528" s="81">
        <v>0</v>
      </c>
      <c r="G1528" s="81">
        <v>0</v>
      </c>
      <c r="H1528" s="82">
        <f ca="1">SUMIF(Measure_BB_Table[],Combined_header,Total_Exp._MeasureBB)</f>
        <v>0</v>
      </c>
      <c r="I1528" s="82">
        <f ca="1">SUMIF(Measure_BB_Table[],Combined_header,Completed_MeasureBB)</f>
        <v>0</v>
      </c>
      <c r="J1528" s="149" t="e">
        <f t="shared" ca="1" si="48"/>
        <v>#DIV/0!</v>
      </c>
    </row>
    <row r="1529" spans="1:10" x14ac:dyDescent="0.25">
      <c r="A1529" s="77" t="str">
        <f t="shared" si="47"/>
        <v>Valley-21st Century-Move Management</v>
      </c>
      <c r="B1529" s="78">
        <v>8</v>
      </c>
      <c r="C1529" s="85" t="s">
        <v>428</v>
      </c>
      <c r="D1529" s="80" t="s">
        <v>4</v>
      </c>
      <c r="E1529" s="77" t="s">
        <v>1574</v>
      </c>
      <c r="F1529" s="81">
        <v>6507.82</v>
      </c>
      <c r="G1529" s="81" t="s">
        <v>247</v>
      </c>
      <c r="H1529" s="82">
        <f ca="1">SUMIF(Measure_BB_Table[],Combined_header,Total_Exp._MeasureBB)</f>
        <v>0</v>
      </c>
      <c r="I1529" s="82">
        <f ca="1">SUMIF(Measure_BB_Table[],Combined_header,Completed_MeasureBB)</f>
        <v>0</v>
      </c>
      <c r="J1529" s="149" t="e">
        <f t="shared" ca="1" si="48"/>
        <v>#DIV/0!</v>
      </c>
    </row>
    <row r="1530" spans="1:10" x14ac:dyDescent="0.25">
      <c r="A1530" s="77" t="str">
        <f t="shared" si="47"/>
        <v>Valley-21st Century-Reprographics</v>
      </c>
      <c r="B1530" s="78">
        <v>8</v>
      </c>
      <c r="C1530" s="85" t="s">
        <v>428</v>
      </c>
      <c r="D1530" s="80" t="s">
        <v>4</v>
      </c>
      <c r="E1530" s="77" t="s">
        <v>1568</v>
      </c>
      <c r="F1530" s="81">
        <v>894.83</v>
      </c>
      <c r="G1530" s="81" t="s">
        <v>247</v>
      </c>
      <c r="H1530" s="82">
        <f ca="1">SUMIF(Measure_BB_Table[],Combined_header,Total_Exp._MeasureBB)</f>
        <v>0</v>
      </c>
      <c r="I1530" s="82">
        <f ca="1">SUMIF(Measure_BB_Table[],Combined_header,Completed_MeasureBB)</f>
        <v>0</v>
      </c>
      <c r="J1530" s="149" t="e">
        <f t="shared" ca="1" si="48"/>
        <v>#DIV/0!</v>
      </c>
    </row>
    <row r="1531" spans="1:10" x14ac:dyDescent="0.25">
      <c r="A1531" s="77" t="str">
        <f t="shared" si="47"/>
        <v>Valley-21st Century-Technology</v>
      </c>
      <c r="B1531" s="78">
        <v>8</v>
      </c>
      <c r="C1531" s="85" t="s">
        <v>428</v>
      </c>
      <c r="D1531" s="80" t="s">
        <v>4</v>
      </c>
      <c r="E1531" s="77" t="s">
        <v>1562</v>
      </c>
      <c r="F1531" s="81">
        <v>240000</v>
      </c>
      <c r="G1531" s="81">
        <v>0</v>
      </c>
      <c r="H1531" s="82">
        <f ca="1">SUMIF(Measure_BB_Table[],Combined_header,Total_Exp._MeasureBB)</f>
        <v>87145.31</v>
      </c>
      <c r="I1531" s="82">
        <f ca="1">SUMIF(Measure_BB_Table[],Combined_header,Completed_MeasureBB)</f>
        <v>87145.31</v>
      </c>
      <c r="J1531" s="149">
        <f t="shared" ca="1" si="48"/>
        <v>1</v>
      </c>
    </row>
    <row r="1532" spans="1:10" x14ac:dyDescent="0.25">
      <c r="A1532" s="77" t="str">
        <f t="shared" si="47"/>
        <v>Valley-Ceiling replacement-CM/PM Management</v>
      </c>
      <c r="B1532" s="78">
        <v>8</v>
      </c>
      <c r="C1532" s="85" t="s">
        <v>428</v>
      </c>
      <c r="D1532" s="79" t="s">
        <v>441</v>
      </c>
      <c r="E1532" s="77" t="s">
        <v>1565</v>
      </c>
      <c r="F1532" s="81">
        <v>0</v>
      </c>
      <c r="G1532" s="81">
        <v>0</v>
      </c>
      <c r="H1532" s="82">
        <f ca="1">SUMIF(Measure_BB_Table[],Combined_header,Total_Exp._MeasureBB)</f>
        <v>0</v>
      </c>
      <c r="I1532" s="82">
        <f ca="1">SUMIF(Measure_BB_Table[],Combined_header,Completed_MeasureBB)</f>
        <v>0</v>
      </c>
      <c r="J1532" s="149" t="e">
        <f t="shared" ca="1" si="48"/>
        <v>#DIV/0!</v>
      </c>
    </row>
    <row r="1533" spans="1:10" x14ac:dyDescent="0.25">
      <c r="A1533" s="77" t="str">
        <f t="shared" si="47"/>
        <v>Valley-Ceiling replacement-Contractor</v>
      </c>
      <c r="B1533" s="78">
        <v>8</v>
      </c>
      <c r="C1533" s="85" t="s">
        <v>428</v>
      </c>
      <c r="D1533" s="79" t="s">
        <v>441</v>
      </c>
      <c r="E1533" s="77" t="s">
        <v>318</v>
      </c>
      <c r="F1533" s="81">
        <v>0</v>
      </c>
      <c r="G1533" s="81">
        <v>0</v>
      </c>
      <c r="H1533" s="82">
        <f ca="1">SUMIF(Measure_BB_Table[],Combined_header,Total_Exp._MeasureBB)</f>
        <v>0</v>
      </c>
      <c r="I1533" s="82">
        <f ca="1">SUMIF(Measure_BB_Table[],Combined_header,Completed_MeasureBB)</f>
        <v>0</v>
      </c>
      <c r="J1533" s="149" t="e">
        <f t="shared" ca="1" si="48"/>
        <v>#DIV/0!</v>
      </c>
    </row>
    <row r="1534" spans="1:10" x14ac:dyDescent="0.25">
      <c r="A1534" s="77" t="str">
        <f t="shared" si="47"/>
        <v>Valley-Drinking fountain replacement-Advertisement</v>
      </c>
      <c r="B1534" s="78">
        <v>8</v>
      </c>
      <c r="C1534" s="85" t="s">
        <v>428</v>
      </c>
      <c r="D1534" s="80" t="s">
        <v>1043</v>
      </c>
      <c r="E1534" s="77" t="s">
        <v>1569</v>
      </c>
      <c r="F1534" s="81">
        <v>0</v>
      </c>
      <c r="G1534" s="81">
        <v>0</v>
      </c>
      <c r="H1534" s="82">
        <f ca="1">SUMIF(Measure_BB_Table[],Combined_header,Total_Exp._MeasureBB)</f>
        <v>0</v>
      </c>
      <c r="I1534" s="82">
        <f ca="1">SUMIF(Measure_BB_Table[],Combined_header,Completed_MeasureBB)</f>
        <v>0</v>
      </c>
      <c r="J1534" s="149" t="e">
        <f t="shared" ca="1" si="48"/>
        <v>#DIV/0!</v>
      </c>
    </row>
    <row r="1535" spans="1:10" x14ac:dyDescent="0.25">
      <c r="A1535" s="77" t="str">
        <f t="shared" si="47"/>
        <v>Valley-Drinking fountain replacement-Contractor</v>
      </c>
      <c r="B1535" s="78">
        <v>8</v>
      </c>
      <c r="C1535" s="85" t="s">
        <v>428</v>
      </c>
      <c r="D1535" s="80" t="s">
        <v>1043</v>
      </c>
      <c r="E1535" s="77" t="s">
        <v>318</v>
      </c>
      <c r="F1535" s="81">
        <v>15000</v>
      </c>
      <c r="G1535" s="81" t="s">
        <v>247</v>
      </c>
      <c r="H1535" s="82">
        <f ca="1">SUMIF(Measure_BB_Table[],Combined_header,Total_Exp._MeasureBB)</f>
        <v>0</v>
      </c>
      <c r="I1535" s="82">
        <f ca="1">SUMIF(Measure_BB_Table[],Combined_header,Completed_MeasureBB)</f>
        <v>0</v>
      </c>
      <c r="J1535" s="149" t="e">
        <f t="shared" ca="1" si="48"/>
        <v>#DIV/0!</v>
      </c>
    </row>
    <row r="1536" spans="1:10" x14ac:dyDescent="0.25">
      <c r="A1536" s="77" t="str">
        <f t="shared" si="47"/>
        <v>Valley-Drinking fountain replacement-Design</v>
      </c>
      <c r="B1536" s="78">
        <v>8</v>
      </c>
      <c r="C1536" s="85" t="s">
        <v>428</v>
      </c>
      <c r="D1536" s="80" t="s">
        <v>1043</v>
      </c>
      <c r="E1536" s="77" t="s">
        <v>1571</v>
      </c>
      <c r="F1536" s="81">
        <v>0</v>
      </c>
      <c r="G1536" s="81">
        <v>0</v>
      </c>
      <c r="H1536" s="82">
        <f ca="1">SUMIF(Measure_BB_Table[],Combined_header,Total_Exp._MeasureBB)</f>
        <v>0</v>
      </c>
      <c r="I1536" s="82">
        <f ca="1">SUMIF(Measure_BB_Table[],Combined_header,Completed_MeasureBB)</f>
        <v>0</v>
      </c>
      <c r="J1536" s="149" t="e">
        <f t="shared" ca="1" si="48"/>
        <v>#DIV/0!</v>
      </c>
    </row>
    <row r="1537" spans="1:10" x14ac:dyDescent="0.25">
      <c r="A1537" s="77" t="str">
        <f t="shared" si="47"/>
        <v>Valley-Drinking fountain replacement-DSA Fees</v>
      </c>
      <c r="B1537" s="78">
        <v>8</v>
      </c>
      <c r="C1537" s="85" t="s">
        <v>428</v>
      </c>
      <c r="D1537" s="80" t="s">
        <v>1043</v>
      </c>
      <c r="E1537" s="77" t="s">
        <v>1655</v>
      </c>
      <c r="F1537" s="81">
        <v>0</v>
      </c>
      <c r="G1537" s="81">
        <v>0</v>
      </c>
      <c r="H1537" s="82">
        <f ca="1">SUMIF(Measure_BB_Table[],Combined_header,Total_Exp._MeasureBB)</f>
        <v>0</v>
      </c>
      <c r="I1537" s="82">
        <f ca="1">SUMIF(Measure_BB_Table[],Combined_header,Completed_MeasureBB)</f>
        <v>0</v>
      </c>
      <c r="J1537" s="149" t="e">
        <f t="shared" ca="1" si="48"/>
        <v>#DIV/0!</v>
      </c>
    </row>
    <row r="1538" spans="1:10" x14ac:dyDescent="0.25">
      <c r="A1538" s="77" t="str">
        <f t="shared" si="47"/>
        <v>Valley-Drinking fountain replacement-DSA Inspection</v>
      </c>
      <c r="B1538" s="78">
        <v>8</v>
      </c>
      <c r="C1538" s="85" t="s">
        <v>428</v>
      </c>
      <c r="D1538" s="80" t="s">
        <v>1043</v>
      </c>
      <c r="E1538" s="77" t="s">
        <v>1564</v>
      </c>
      <c r="F1538" s="81">
        <v>0</v>
      </c>
      <c r="G1538" s="81">
        <v>0</v>
      </c>
      <c r="H1538" s="82">
        <f ca="1">SUMIF(Measure_BB_Table[],Combined_header,Total_Exp._MeasureBB)</f>
        <v>0</v>
      </c>
      <c r="I1538" s="82">
        <f ca="1">SUMIF(Measure_BB_Table[],Combined_header,Completed_MeasureBB)</f>
        <v>0</v>
      </c>
      <c r="J1538" s="149" t="e">
        <f t="shared" ca="1" si="48"/>
        <v>#DIV/0!</v>
      </c>
    </row>
    <row r="1539" spans="1:10" x14ac:dyDescent="0.25">
      <c r="A1539" s="77" t="str">
        <f t="shared" ref="A1539:A1602" si="49">CONCATENATE(C1539,"-",D1539,"-",E1539)</f>
        <v>Valley-Drinking fountain replacement-DSA Special Inspection</v>
      </c>
      <c r="B1539" s="78">
        <v>8</v>
      </c>
      <c r="C1539" s="85" t="s">
        <v>428</v>
      </c>
      <c r="D1539" s="80" t="s">
        <v>1043</v>
      </c>
      <c r="E1539" s="83" t="s">
        <v>1572</v>
      </c>
      <c r="F1539" s="81">
        <v>0</v>
      </c>
      <c r="G1539" s="81">
        <v>0</v>
      </c>
      <c r="H1539" s="82">
        <f ca="1">SUMIF(Measure_BB_Table[],Combined_header,Total_Exp._MeasureBB)</f>
        <v>0</v>
      </c>
      <c r="I1539" s="82">
        <f ca="1">SUMIF(Measure_BB_Table[],Combined_header,Completed_MeasureBB)</f>
        <v>0</v>
      </c>
      <c r="J1539" s="149" t="e">
        <f t="shared" ref="J1539:J1602" ca="1" si="50">Completed_Comparison/Total_Exp._Comparison</f>
        <v>#DIV/0!</v>
      </c>
    </row>
    <row r="1540" spans="1:10" x14ac:dyDescent="0.25">
      <c r="A1540" s="77" t="str">
        <f t="shared" si="49"/>
        <v>Valley-Drinking fountain replacement-Environ Consultant</v>
      </c>
      <c r="B1540" s="78">
        <v>8</v>
      </c>
      <c r="C1540" s="85" t="s">
        <v>428</v>
      </c>
      <c r="D1540" s="80" t="s">
        <v>1043</v>
      </c>
      <c r="E1540" s="77" t="s">
        <v>1566</v>
      </c>
      <c r="F1540" s="81">
        <v>0</v>
      </c>
      <c r="G1540" s="81">
        <v>0</v>
      </c>
      <c r="H1540" s="82">
        <f ca="1">SUMIF(Measure_BB_Table[],Combined_header,Total_Exp._MeasureBB)</f>
        <v>0</v>
      </c>
      <c r="I1540" s="82">
        <f ca="1">SUMIF(Measure_BB_Table[],Combined_header,Completed_MeasureBB)</f>
        <v>0</v>
      </c>
      <c r="J1540" s="149" t="e">
        <f t="shared" ca="1" si="50"/>
        <v>#DIV/0!</v>
      </c>
    </row>
    <row r="1541" spans="1:10" x14ac:dyDescent="0.25">
      <c r="A1541" s="77" t="str">
        <f t="shared" si="49"/>
        <v>Valley-Drinking fountain replacement-Reprographics</v>
      </c>
      <c r="B1541" s="78">
        <v>8</v>
      </c>
      <c r="C1541" s="85" t="s">
        <v>428</v>
      </c>
      <c r="D1541" s="80" t="s">
        <v>1043</v>
      </c>
      <c r="E1541" s="77" t="s">
        <v>1568</v>
      </c>
      <c r="F1541" s="81">
        <v>0</v>
      </c>
      <c r="G1541" s="81">
        <v>0</v>
      </c>
      <c r="H1541" s="82">
        <f ca="1">SUMIF(Measure_BB_Table[],Combined_header,Total_Exp._MeasureBB)</f>
        <v>0</v>
      </c>
      <c r="I1541" s="82">
        <f ca="1">SUMIF(Measure_BB_Table[],Combined_header,Completed_MeasureBB)</f>
        <v>0</v>
      </c>
      <c r="J1541" s="149" t="e">
        <f t="shared" ca="1" si="50"/>
        <v>#DIV/0!</v>
      </c>
    </row>
    <row r="1542" spans="1:10" x14ac:dyDescent="0.25">
      <c r="A1542" s="77" t="str">
        <f t="shared" si="49"/>
        <v>Valley-Fire Alarm-Advertisement</v>
      </c>
      <c r="B1542" s="78">
        <v>8</v>
      </c>
      <c r="C1542" s="85" t="s">
        <v>428</v>
      </c>
      <c r="D1542" s="80" t="s">
        <v>316</v>
      </c>
      <c r="E1542" s="77" t="s">
        <v>1569</v>
      </c>
      <c r="F1542" s="81">
        <v>0</v>
      </c>
      <c r="G1542" s="81">
        <v>0</v>
      </c>
      <c r="H1542" s="82">
        <f ca="1">SUMIF(Measure_BB_Table[],Combined_header,Total_Exp._MeasureBB)</f>
        <v>0</v>
      </c>
      <c r="I1542" s="82">
        <f ca="1">SUMIF(Measure_BB_Table[],Combined_header,Completed_MeasureBB)</f>
        <v>0</v>
      </c>
      <c r="J1542" s="149" t="e">
        <f t="shared" ca="1" si="50"/>
        <v>#DIV/0!</v>
      </c>
    </row>
    <row r="1543" spans="1:10" x14ac:dyDescent="0.25">
      <c r="A1543" s="77" t="str">
        <f t="shared" si="49"/>
        <v>Valley-Fire Alarm-Contractor</v>
      </c>
      <c r="B1543" s="78">
        <v>8</v>
      </c>
      <c r="C1543" s="85" t="s">
        <v>428</v>
      </c>
      <c r="D1543" s="80" t="s">
        <v>316</v>
      </c>
      <c r="E1543" s="77" t="s">
        <v>318</v>
      </c>
      <c r="F1543" s="81">
        <v>216000</v>
      </c>
      <c r="G1543" s="81">
        <v>217149.4</v>
      </c>
      <c r="H1543" s="82">
        <f ca="1">SUMIF(Measure_BB_Table[],Combined_header,Total_Exp._MeasureBB)</f>
        <v>231990.91</v>
      </c>
      <c r="I1543" s="82">
        <f ca="1">SUMIF(Measure_BB_Table[],Combined_header,Completed_MeasureBB)</f>
        <v>219916.37000000002</v>
      </c>
      <c r="J1543" s="149">
        <f t="shared" ca="1" si="50"/>
        <v>0.94795252969178845</v>
      </c>
    </row>
    <row r="1544" spans="1:10" x14ac:dyDescent="0.25">
      <c r="A1544" s="77" t="str">
        <f t="shared" si="49"/>
        <v>Valley-Fire Alarm-Design</v>
      </c>
      <c r="B1544" s="78">
        <v>8</v>
      </c>
      <c r="C1544" s="85" t="s">
        <v>428</v>
      </c>
      <c r="D1544" s="80" t="s">
        <v>316</v>
      </c>
      <c r="E1544" s="77" t="s">
        <v>1571</v>
      </c>
      <c r="F1544" s="81">
        <v>11375</v>
      </c>
      <c r="G1544" s="81" t="s">
        <v>2495</v>
      </c>
      <c r="H1544" s="82">
        <f ca="1">SUMIF(Measure_BB_Table[],Combined_header,Total_Exp._MeasureBB)</f>
        <v>11375</v>
      </c>
      <c r="I1544" s="82">
        <f ca="1">SUMIF(Measure_BB_Table[],Combined_header,Completed_MeasureBB)</f>
        <v>11375</v>
      </c>
      <c r="J1544" s="149">
        <f t="shared" ca="1" si="50"/>
        <v>1</v>
      </c>
    </row>
    <row r="1545" spans="1:10" x14ac:dyDescent="0.25">
      <c r="A1545" s="77" t="str">
        <f t="shared" si="49"/>
        <v>Valley-Fire Alarm-DSA Fees</v>
      </c>
      <c r="B1545" s="78">
        <v>8</v>
      </c>
      <c r="C1545" s="85" t="s">
        <v>428</v>
      </c>
      <c r="D1545" s="80" t="s">
        <v>316</v>
      </c>
      <c r="E1545" s="77" t="s">
        <v>1655</v>
      </c>
      <c r="F1545" s="81">
        <v>630</v>
      </c>
      <c r="G1545" s="81" t="s">
        <v>2495</v>
      </c>
      <c r="H1545" s="82">
        <f ca="1">SUMIF(Measure_BB_Table[],Combined_header,Total_Exp._MeasureBB)</f>
        <v>1328.75</v>
      </c>
      <c r="I1545" s="82">
        <f ca="1">SUMIF(Measure_BB_Table[],Combined_header,Completed_MeasureBB)</f>
        <v>1328.75</v>
      </c>
      <c r="J1545" s="149">
        <f t="shared" ca="1" si="50"/>
        <v>1</v>
      </c>
    </row>
    <row r="1546" spans="1:10" x14ac:dyDescent="0.25">
      <c r="A1546" s="77" t="str">
        <f t="shared" si="49"/>
        <v>Valley-Fire Alarm-DSA Inspection</v>
      </c>
      <c r="B1546" s="78">
        <v>8</v>
      </c>
      <c r="C1546" s="85" t="s">
        <v>428</v>
      </c>
      <c r="D1546" s="80" t="s">
        <v>316</v>
      </c>
      <c r="E1546" s="77" t="s">
        <v>1564</v>
      </c>
      <c r="F1546" s="81">
        <v>7350</v>
      </c>
      <c r="G1546" s="81" t="s">
        <v>2495</v>
      </c>
      <c r="H1546" s="82">
        <f ca="1">SUMIF(Measure_BB_Table[],Combined_header,Total_Exp._MeasureBB)</f>
        <v>7350</v>
      </c>
      <c r="I1546" s="82">
        <f ca="1">SUMIF(Measure_BB_Table[],Combined_header,Completed_MeasureBB)</f>
        <v>7350</v>
      </c>
      <c r="J1546" s="149">
        <f t="shared" ca="1" si="50"/>
        <v>1</v>
      </c>
    </row>
    <row r="1547" spans="1:10" x14ac:dyDescent="0.25">
      <c r="A1547" s="77" t="str">
        <f t="shared" si="49"/>
        <v>Valley-Fire Alarm-Environ Consultant</v>
      </c>
      <c r="B1547" s="78">
        <v>8</v>
      </c>
      <c r="C1547" s="85" t="s">
        <v>428</v>
      </c>
      <c r="D1547" s="80" t="s">
        <v>316</v>
      </c>
      <c r="E1547" s="84" t="s">
        <v>1566</v>
      </c>
      <c r="F1547" s="81">
        <v>0</v>
      </c>
      <c r="G1547" s="81">
        <v>0</v>
      </c>
      <c r="H1547" s="82">
        <f ca="1">SUMIF(Measure_BB_Table[],Combined_header,Total_Exp._MeasureBB)</f>
        <v>0</v>
      </c>
      <c r="I1547" s="82">
        <f ca="1">SUMIF(Measure_BB_Table[],Combined_header,Completed_MeasureBB)</f>
        <v>0</v>
      </c>
      <c r="J1547" s="149" t="e">
        <f t="shared" ca="1" si="50"/>
        <v>#DIV/0!</v>
      </c>
    </row>
    <row r="1548" spans="1:10" x14ac:dyDescent="0.25">
      <c r="A1548" s="77" t="str">
        <f t="shared" si="49"/>
        <v>Valley-Fire Alarm-Reprographics</v>
      </c>
      <c r="B1548" s="78">
        <v>8</v>
      </c>
      <c r="C1548" s="85" t="s">
        <v>428</v>
      </c>
      <c r="D1548" s="80" t="s">
        <v>316</v>
      </c>
      <c r="E1548" s="77" t="s">
        <v>1568</v>
      </c>
      <c r="F1548" s="81">
        <v>0</v>
      </c>
      <c r="G1548" s="81">
        <v>0</v>
      </c>
      <c r="H1548" s="82">
        <f ca="1">SUMIF(Measure_BB_Table[],Combined_header,Total_Exp._MeasureBB)</f>
        <v>0</v>
      </c>
      <c r="I1548" s="82">
        <f ca="1">SUMIF(Measure_BB_Table[],Combined_header,Completed_MeasureBB)</f>
        <v>0</v>
      </c>
      <c r="J1548" s="149" t="e">
        <f t="shared" ca="1" si="50"/>
        <v>#DIV/0!</v>
      </c>
    </row>
    <row r="1549" spans="1:10" x14ac:dyDescent="0.25">
      <c r="A1549" s="77" t="str">
        <f t="shared" si="49"/>
        <v>Valley-Interim Housing-Advertisement</v>
      </c>
      <c r="B1549" s="78">
        <v>8</v>
      </c>
      <c r="C1549" s="85" t="s">
        <v>428</v>
      </c>
      <c r="D1549" s="85" t="s">
        <v>238</v>
      </c>
      <c r="E1549" s="77" t="s">
        <v>1569</v>
      </c>
      <c r="F1549" s="81">
        <v>400</v>
      </c>
      <c r="G1549" s="81" t="s">
        <v>247</v>
      </c>
      <c r="H1549" s="82">
        <f ca="1">SUMIF(Measure_BB_Table[],Combined_header,Total_Exp._MeasureBB)</f>
        <v>0</v>
      </c>
      <c r="I1549" s="82">
        <f ca="1">SUMIF(Measure_BB_Table[],Combined_header,Completed_MeasureBB)</f>
        <v>0</v>
      </c>
      <c r="J1549" s="149" t="e">
        <f t="shared" ca="1" si="50"/>
        <v>#DIV/0!</v>
      </c>
    </row>
    <row r="1550" spans="1:10" x14ac:dyDescent="0.25">
      <c r="A1550" s="77" t="str">
        <f t="shared" si="49"/>
        <v>Valley-Interim Housing-Alarm</v>
      </c>
      <c r="B1550" s="78">
        <v>8</v>
      </c>
      <c r="C1550" s="85" t="s">
        <v>428</v>
      </c>
      <c r="D1550" s="85" t="s">
        <v>238</v>
      </c>
      <c r="E1550" s="83" t="s">
        <v>1575</v>
      </c>
      <c r="F1550" s="81">
        <v>0</v>
      </c>
      <c r="G1550" s="81">
        <v>0</v>
      </c>
      <c r="H1550" s="82">
        <f ca="1">SUMIF(Measure_BB_Table[],Combined_header,Total_Exp._MeasureBB)</f>
        <v>0</v>
      </c>
      <c r="I1550" s="82">
        <f ca="1">SUMIF(Measure_BB_Table[],Combined_header,Completed_MeasureBB)</f>
        <v>0</v>
      </c>
      <c r="J1550" s="149" t="e">
        <f t="shared" ca="1" si="50"/>
        <v>#DIV/0!</v>
      </c>
    </row>
    <row r="1551" spans="1:10" x14ac:dyDescent="0.25">
      <c r="A1551" s="77" t="str">
        <f t="shared" si="49"/>
        <v>Valley-Interim Housing-CM/PM Management</v>
      </c>
      <c r="B1551" s="78">
        <v>8</v>
      </c>
      <c r="C1551" s="85" t="s">
        <v>428</v>
      </c>
      <c r="D1551" s="85" t="s">
        <v>238</v>
      </c>
      <c r="E1551" s="77" t="s">
        <v>1565</v>
      </c>
      <c r="F1551" s="81">
        <v>43850</v>
      </c>
      <c r="G1551" s="81" t="s">
        <v>247</v>
      </c>
      <c r="H1551" s="82">
        <f ca="1">SUMIF(Measure_BB_Table[],Combined_header,Total_Exp._MeasureBB)</f>
        <v>0</v>
      </c>
      <c r="I1551" s="82">
        <f ca="1">SUMIF(Measure_BB_Table[],Combined_header,Completed_MeasureBB)</f>
        <v>0</v>
      </c>
      <c r="J1551" s="149" t="e">
        <f t="shared" ca="1" si="50"/>
        <v>#DIV/0!</v>
      </c>
    </row>
    <row r="1552" spans="1:10" x14ac:dyDescent="0.25">
      <c r="A1552" s="77" t="str">
        <f t="shared" si="49"/>
        <v>Valley-Interim Housing-Construction Contingency</v>
      </c>
      <c r="B1552" s="78">
        <v>8</v>
      </c>
      <c r="C1552" s="85" t="s">
        <v>428</v>
      </c>
      <c r="D1552" s="85" t="s">
        <v>238</v>
      </c>
      <c r="E1552" s="83" t="s">
        <v>1796</v>
      </c>
      <c r="F1552" s="81">
        <v>55000</v>
      </c>
      <c r="G1552" s="81" t="s">
        <v>247</v>
      </c>
      <c r="H1552" s="82">
        <f ca="1">SUMIF(Measure_BB_Table[],Combined_header,Total_Exp._MeasureBB)</f>
        <v>0</v>
      </c>
      <c r="I1552" s="82">
        <f ca="1">SUMIF(Measure_BB_Table[],Combined_header,Completed_MeasureBB)</f>
        <v>0</v>
      </c>
      <c r="J1552" s="149" t="e">
        <f t="shared" ca="1" si="50"/>
        <v>#DIV/0!</v>
      </c>
    </row>
    <row r="1553" spans="1:10" x14ac:dyDescent="0.25">
      <c r="A1553" s="77" t="str">
        <f t="shared" si="49"/>
        <v>Valley-Interim Housing-Contractor</v>
      </c>
      <c r="B1553" s="78">
        <v>8</v>
      </c>
      <c r="C1553" s="85" t="s">
        <v>428</v>
      </c>
      <c r="D1553" s="85" t="s">
        <v>238</v>
      </c>
      <c r="E1553" s="83" t="s">
        <v>318</v>
      </c>
      <c r="F1553" s="81">
        <v>550000</v>
      </c>
      <c r="G1553" s="81" t="s">
        <v>247</v>
      </c>
      <c r="H1553" s="82">
        <f ca="1">SUMIF(Measure_BB_Table[],Combined_header,Total_Exp._MeasureBB)</f>
        <v>0</v>
      </c>
      <c r="I1553" s="82">
        <f ca="1">SUMIF(Measure_BB_Table[],Combined_header,Completed_MeasureBB)</f>
        <v>0</v>
      </c>
      <c r="J1553" s="149" t="e">
        <f t="shared" ca="1" si="50"/>
        <v>#DIV/0!</v>
      </c>
    </row>
    <row r="1554" spans="1:10" x14ac:dyDescent="0.25">
      <c r="A1554" s="77" t="str">
        <f t="shared" si="49"/>
        <v>Valley-Interim Housing-Design</v>
      </c>
      <c r="B1554" s="78">
        <v>8</v>
      </c>
      <c r="C1554" s="85" t="s">
        <v>428</v>
      </c>
      <c r="D1554" s="85" t="s">
        <v>238</v>
      </c>
      <c r="E1554" s="79" t="s">
        <v>1571</v>
      </c>
      <c r="F1554" s="81">
        <v>80000</v>
      </c>
      <c r="G1554" s="81" t="s">
        <v>247</v>
      </c>
      <c r="H1554" s="82">
        <f ca="1">SUMIF(Measure_BB_Table[],Combined_header,Total_Exp._MeasureBB)</f>
        <v>0</v>
      </c>
      <c r="I1554" s="82">
        <f ca="1">SUMIF(Measure_BB_Table[],Combined_header,Completed_MeasureBB)</f>
        <v>0</v>
      </c>
      <c r="J1554" s="149" t="e">
        <f t="shared" ca="1" si="50"/>
        <v>#DIV/0!</v>
      </c>
    </row>
    <row r="1555" spans="1:10" x14ac:dyDescent="0.25">
      <c r="A1555" s="77" t="str">
        <f t="shared" si="49"/>
        <v>Valley-Interim Housing-DSA Fees</v>
      </c>
      <c r="B1555" s="78">
        <v>8</v>
      </c>
      <c r="C1555" s="85" t="s">
        <v>428</v>
      </c>
      <c r="D1555" s="85" t="s">
        <v>238</v>
      </c>
      <c r="E1555" s="83" t="s">
        <v>1655</v>
      </c>
      <c r="F1555" s="81">
        <v>14000</v>
      </c>
      <c r="G1555" s="81" t="s">
        <v>247</v>
      </c>
      <c r="H1555" s="82">
        <f ca="1">SUMIF(Measure_BB_Table[],Combined_header,Total_Exp._MeasureBB)</f>
        <v>0</v>
      </c>
      <c r="I1555" s="82">
        <f ca="1">SUMIF(Measure_BB_Table[],Combined_header,Completed_MeasureBB)</f>
        <v>0</v>
      </c>
      <c r="J1555" s="149" t="e">
        <f t="shared" ca="1" si="50"/>
        <v>#DIV/0!</v>
      </c>
    </row>
    <row r="1556" spans="1:10" x14ac:dyDescent="0.25">
      <c r="A1556" s="77" t="str">
        <f t="shared" si="49"/>
        <v>Valley-Interim Housing-DSA Inspection</v>
      </c>
      <c r="B1556" s="78">
        <v>8</v>
      </c>
      <c r="C1556" s="85" t="s">
        <v>428</v>
      </c>
      <c r="D1556" s="85" t="s">
        <v>238</v>
      </c>
      <c r="E1556" s="83" t="s">
        <v>1564</v>
      </c>
      <c r="F1556" s="81">
        <v>12000</v>
      </c>
      <c r="G1556" s="81" t="s">
        <v>247</v>
      </c>
      <c r="H1556" s="82">
        <f ca="1">SUMIF(Measure_BB_Table[],Combined_header,Total_Exp._MeasureBB)</f>
        <v>0</v>
      </c>
      <c r="I1556" s="82">
        <f ca="1">SUMIF(Measure_BB_Table[],Combined_header,Completed_MeasureBB)</f>
        <v>0</v>
      </c>
      <c r="J1556" s="149" t="e">
        <f t="shared" ca="1" si="50"/>
        <v>#DIV/0!</v>
      </c>
    </row>
    <row r="1557" spans="1:10" x14ac:dyDescent="0.25">
      <c r="A1557" s="77" t="str">
        <f t="shared" si="49"/>
        <v>Valley-Interim Housing-DSA Special Inspection</v>
      </c>
      <c r="B1557" s="78">
        <v>8</v>
      </c>
      <c r="C1557" s="85" t="s">
        <v>428</v>
      </c>
      <c r="D1557" s="85" t="s">
        <v>238</v>
      </c>
      <c r="E1557" s="85" t="s">
        <v>1572</v>
      </c>
      <c r="F1557" s="81">
        <v>12000</v>
      </c>
      <c r="G1557" s="81" t="s">
        <v>247</v>
      </c>
      <c r="H1557" s="82">
        <f ca="1">SUMIF(Measure_BB_Table[],Combined_header,Total_Exp._MeasureBB)</f>
        <v>0</v>
      </c>
      <c r="I1557" s="82">
        <f ca="1">SUMIF(Measure_BB_Table[],Combined_header,Completed_MeasureBB)</f>
        <v>0</v>
      </c>
      <c r="J1557" s="149" t="e">
        <f t="shared" ca="1" si="50"/>
        <v>#DIV/0!</v>
      </c>
    </row>
    <row r="1558" spans="1:10" x14ac:dyDescent="0.25">
      <c r="A1558" s="77" t="str">
        <f t="shared" si="49"/>
        <v>Valley-Interim Housing-Environ Consultant</v>
      </c>
      <c r="B1558" s="78">
        <v>8</v>
      </c>
      <c r="C1558" s="85" t="s">
        <v>428</v>
      </c>
      <c r="D1558" s="85" t="s">
        <v>238</v>
      </c>
      <c r="E1558" s="77" t="s">
        <v>1566</v>
      </c>
      <c r="F1558" s="81">
        <v>0</v>
      </c>
      <c r="G1558" s="81">
        <v>0</v>
      </c>
      <c r="H1558" s="82">
        <f ca="1">SUMIF(Measure_BB_Table[],Combined_header,Total_Exp._MeasureBB)</f>
        <v>0</v>
      </c>
      <c r="I1558" s="82">
        <f ca="1">SUMIF(Measure_BB_Table[],Combined_header,Completed_MeasureBB)</f>
        <v>0</v>
      </c>
      <c r="J1558" s="149" t="e">
        <f t="shared" ca="1" si="50"/>
        <v>#DIV/0!</v>
      </c>
    </row>
    <row r="1559" spans="1:10" x14ac:dyDescent="0.25">
      <c r="A1559" s="77" t="str">
        <f t="shared" si="49"/>
        <v>Valley-Interim Housing-FF &amp; E</v>
      </c>
      <c r="B1559" s="78">
        <v>8</v>
      </c>
      <c r="C1559" s="85" t="s">
        <v>428</v>
      </c>
      <c r="D1559" s="85" t="s">
        <v>238</v>
      </c>
      <c r="E1559" s="77" t="s">
        <v>1656</v>
      </c>
      <c r="F1559" s="81">
        <v>0</v>
      </c>
      <c r="G1559" s="81">
        <v>0</v>
      </c>
      <c r="H1559" s="82">
        <f ca="1">SUMIF(Measure_BB_Table[],Combined_header,Total_Exp._MeasureBB)</f>
        <v>0</v>
      </c>
      <c r="I1559" s="82">
        <f ca="1">SUMIF(Measure_BB_Table[],Combined_header,Completed_MeasureBB)</f>
        <v>0</v>
      </c>
      <c r="J1559" s="149" t="e">
        <f t="shared" ca="1" si="50"/>
        <v>#DIV/0!</v>
      </c>
    </row>
    <row r="1560" spans="1:10" x14ac:dyDescent="0.25">
      <c r="A1560" s="77" t="str">
        <f t="shared" si="49"/>
        <v>Valley-Interim Housing-Legal Services</v>
      </c>
      <c r="B1560" s="78">
        <v>8</v>
      </c>
      <c r="C1560" s="85" t="s">
        <v>428</v>
      </c>
      <c r="D1560" s="85" t="s">
        <v>238</v>
      </c>
      <c r="E1560" s="77" t="s">
        <v>1797</v>
      </c>
      <c r="F1560" s="81">
        <v>0</v>
      </c>
      <c r="G1560" s="81">
        <v>0</v>
      </c>
      <c r="H1560" s="82">
        <f ca="1">SUMIF(Measure_BB_Table[],Combined_header,Total_Exp._MeasureBB)</f>
        <v>0</v>
      </c>
      <c r="I1560" s="82">
        <f ca="1">SUMIF(Measure_BB_Table[],Combined_header,Completed_MeasureBB)</f>
        <v>0</v>
      </c>
      <c r="J1560" s="149" t="e">
        <f t="shared" ca="1" si="50"/>
        <v>#DIV/0!</v>
      </c>
    </row>
    <row r="1561" spans="1:10" x14ac:dyDescent="0.25">
      <c r="A1561" s="77" t="str">
        <f t="shared" si="49"/>
        <v>Valley-Interim Housing-Modular Buildings</v>
      </c>
      <c r="B1561" s="78">
        <v>8</v>
      </c>
      <c r="C1561" s="85" t="s">
        <v>428</v>
      </c>
      <c r="D1561" s="85" t="s">
        <v>238</v>
      </c>
      <c r="E1561" s="85" t="s">
        <v>1573</v>
      </c>
      <c r="F1561" s="81">
        <v>150000</v>
      </c>
      <c r="G1561" s="81" t="s">
        <v>247</v>
      </c>
      <c r="H1561" s="82">
        <f ca="1">SUMIF(Measure_BB_Table[],Combined_header,Total_Exp._MeasureBB)</f>
        <v>0</v>
      </c>
      <c r="I1561" s="82">
        <f ca="1">SUMIF(Measure_BB_Table[],Combined_header,Completed_MeasureBB)</f>
        <v>0</v>
      </c>
      <c r="J1561" s="149" t="e">
        <f t="shared" ca="1" si="50"/>
        <v>#DIV/0!</v>
      </c>
    </row>
    <row r="1562" spans="1:10" x14ac:dyDescent="0.25">
      <c r="A1562" s="77" t="str">
        <f t="shared" si="49"/>
        <v>Valley-Interim Housing-Move Management</v>
      </c>
      <c r="B1562" s="78">
        <v>8</v>
      </c>
      <c r="C1562" s="85" t="s">
        <v>428</v>
      </c>
      <c r="D1562" s="85" t="s">
        <v>238</v>
      </c>
      <c r="E1562" s="77" t="s">
        <v>1574</v>
      </c>
      <c r="F1562" s="81">
        <v>0</v>
      </c>
      <c r="G1562" s="81">
        <v>0</v>
      </c>
      <c r="H1562" s="82">
        <f ca="1">SUMIF(Measure_BB_Table[],Combined_header,Total_Exp._MeasureBB)</f>
        <v>0</v>
      </c>
      <c r="I1562" s="82">
        <f ca="1">SUMIF(Measure_BB_Table[],Combined_header,Completed_MeasureBB)</f>
        <v>0</v>
      </c>
      <c r="J1562" s="149" t="e">
        <f t="shared" ca="1" si="50"/>
        <v>#DIV/0!</v>
      </c>
    </row>
    <row r="1563" spans="1:10" x14ac:dyDescent="0.25">
      <c r="A1563" s="77" t="str">
        <f t="shared" si="49"/>
        <v>Valley-Interim Housing-Reprographics</v>
      </c>
      <c r="B1563" s="78">
        <v>8</v>
      </c>
      <c r="C1563" s="85" t="s">
        <v>428</v>
      </c>
      <c r="D1563" s="85" t="s">
        <v>238</v>
      </c>
      <c r="E1563" s="77" t="s">
        <v>1568</v>
      </c>
      <c r="F1563" s="81">
        <v>400</v>
      </c>
      <c r="G1563" s="81" t="s">
        <v>247</v>
      </c>
      <c r="H1563" s="82">
        <f ca="1">SUMIF(Measure_BB_Table[],Combined_header,Total_Exp._MeasureBB)</f>
        <v>0</v>
      </c>
      <c r="I1563" s="82">
        <f ca="1">SUMIF(Measure_BB_Table[],Combined_header,Completed_MeasureBB)</f>
        <v>0</v>
      </c>
      <c r="J1563" s="149" t="e">
        <f t="shared" ca="1" si="50"/>
        <v>#DIV/0!</v>
      </c>
    </row>
    <row r="1564" spans="1:10" x14ac:dyDescent="0.25">
      <c r="A1564" s="77" t="str">
        <f t="shared" si="49"/>
        <v>Valley-Interim Housing-Technology</v>
      </c>
      <c r="B1564" s="78">
        <v>8</v>
      </c>
      <c r="C1564" s="85" t="s">
        <v>428</v>
      </c>
      <c r="D1564" s="85" t="s">
        <v>238</v>
      </c>
      <c r="E1564" s="77" t="s">
        <v>1562</v>
      </c>
      <c r="F1564" s="81">
        <v>0</v>
      </c>
      <c r="G1564" s="81">
        <v>0</v>
      </c>
      <c r="H1564" s="82">
        <f ca="1">SUMIF(Measure_BB_Table[],Combined_header,Total_Exp._MeasureBB)</f>
        <v>0</v>
      </c>
      <c r="I1564" s="82">
        <f ca="1">SUMIF(Measure_BB_Table[],Combined_header,Completed_MeasureBB)</f>
        <v>0</v>
      </c>
      <c r="J1564" s="149" t="e">
        <f t="shared" ca="1" si="50"/>
        <v>#DIV/0!</v>
      </c>
    </row>
    <row r="1565" spans="1:10" x14ac:dyDescent="0.25">
      <c r="A1565" s="77" t="str">
        <f t="shared" si="49"/>
        <v>Wedgeworth-21st Century-Advertisement</v>
      </c>
      <c r="B1565" s="78">
        <v>0</v>
      </c>
      <c r="C1565" s="89" t="s">
        <v>518</v>
      </c>
      <c r="D1565" s="80" t="s">
        <v>4</v>
      </c>
      <c r="E1565" s="77" t="s">
        <v>1569</v>
      </c>
      <c r="F1565" s="81">
        <v>0</v>
      </c>
      <c r="G1565" s="81">
        <v>0</v>
      </c>
      <c r="H1565" s="82">
        <f ca="1">SUMIF(Measure_BB_Table[],Combined_header,Total_Exp._MeasureBB)</f>
        <v>0</v>
      </c>
      <c r="I1565" s="82">
        <f ca="1">SUMIF(Measure_BB_Table[],Combined_header,Completed_MeasureBB)</f>
        <v>0</v>
      </c>
      <c r="J1565" s="149" t="e">
        <f t="shared" ca="1" si="50"/>
        <v>#DIV/0!</v>
      </c>
    </row>
    <row r="1566" spans="1:10" x14ac:dyDescent="0.25">
      <c r="A1566" s="77" t="str">
        <f t="shared" si="49"/>
        <v>Wedgeworth-21st Century-Asbestos oversight/survey/abatement</v>
      </c>
      <c r="B1566" s="78">
        <v>0</v>
      </c>
      <c r="C1566" s="89" t="s">
        <v>518</v>
      </c>
      <c r="D1566" s="80" t="s">
        <v>4</v>
      </c>
      <c r="E1566" s="77" t="s">
        <v>1563</v>
      </c>
      <c r="F1566" s="81">
        <v>0</v>
      </c>
      <c r="G1566" s="81">
        <v>0</v>
      </c>
      <c r="H1566" s="82">
        <f ca="1">SUMIF(Measure_BB_Table[],Combined_header,Total_Exp._MeasureBB)</f>
        <v>0</v>
      </c>
      <c r="I1566" s="82">
        <f ca="1">SUMIF(Measure_BB_Table[],Combined_header,Completed_MeasureBB)</f>
        <v>0</v>
      </c>
      <c r="J1566" s="149" t="e">
        <f t="shared" ca="1" si="50"/>
        <v>#DIV/0!</v>
      </c>
    </row>
    <row r="1567" spans="1:10" x14ac:dyDescent="0.25">
      <c r="A1567" s="77" t="str">
        <f t="shared" si="49"/>
        <v>Wedgeworth-21st Century-CM/PM Management</v>
      </c>
      <c r="B1567" s="78">
        <v>0</v>
      </c>
      <c r="C1567" s="89" t="s">
        <v>518</v>
      </c>
      <c r="D1567" s="80" t="s">
        <v>4</v>
      </c>
      <c r="E1567" s="77" t="s">
        <v>1565</v>
      </c>
      <c r="F1567" s="81">
        <v>0</v>
      </c>
      <c r="G1567" s="81">
        <v>0</v>
      </c>
      <c r="H1567" s="82">
        <f ca="1">SUMIF(Measure_BB_Table[],Combined_header,Total_Exp._MeasureBB)</f>
        <v>0</v>
      </c>
      <c r="I1567" s="82">
        <f ca="1">SUMIF(Measure_BB_Table[],Combined_header,Completed_MeasureBB)</f>
        <v>0</v>
      </c>
      <c r="J1567" s="149" t="e">
        <f t="shared" ca="1" si="50"/>
        <v>#DIV/0!</v>
      </c>
    </row>
    <row r="1568" spans="1:10" x14ac:dyDescent="0.25">
      <c r="A1568" s="77" t="str">
        <f t="shared" si="49"/>
        <v>Wedgeworth-21st Century-Construction Contingency</v>
      </c>
      <c r="B1568" s="78">
        <v>0</v>
      </c>
      <c r="C1568" s="89" t="s">
        <v>518</v>
      </c>
      <c r="D1568" s="80" t="s">
        <v>4</v>
      </c>
      <c r="E1568" s="83" t="s">
        <v>1796</v>
      </c>
      <c r="F1568" s="81">
        <v>0</v>
      </c>
      <c r="G1568" s="81">
        <v>0</v>
      </c>
      <c r="H1568" s="82">
        <f ca="1">SUMIF(Measure_BB_Table[],Combined_header,Total_Exp._MeasureBB)</f>
        <v>0</v>
      </c>
      <c r="I1568" s="82">
        <f ca="1">SUMIF(Measure_BB_Table[],Combined_header,Completed_MeasureBB)</f>
        <v>0</v>
      </c>
      <c r="J1568" s="149" t="e">
        <f t="shared" ca="1" si="50"/>
        <v>#DIV/0!</v>
      </c>
    </row>
    <row r="1569" spans="1:10" x14ac:dyDescent="0.25">
      <c r="A1569" s="77" t="str">
        <f t="shared" si="49"/>
        <v>Wedgeworth-21st Century-Contractor</v>
      </c>
      <c r="B1569" s="78">
        <v>0</v>
      </c>
      <c r="C1569" s="89" t="s">
        <v>518</v>
      </c>
      <c r="D1569" s="80" t="s">
        <v>4</v>
      </c>
      <c r="E1569" s="83" t="s">
        <v>318</v>
      </c>
      <c r="F1569" s="81">
        <v>0</v>
      </c>
      <c r="G1569" s="81">
        <v>0</v>
      </c>
      <c r="H1569" s="82">
        <f ca="1">SUMIF(Measure_BB_Table[],Combined_header,Total_Exp._MeasureBB)</f>
        <v>12744.48</v>
      </c>
      <c r="I1569" s="82">
        <f ca="1">SUMIF(Measure_BB_Table[],Combined_header,Completed_MeasureBB)</f>
        <v>12744.48</v>
      </c>
      <c r="J1569" s="149">
        <f t="shared" ca="1" si="50"/>
        <v>1</v>
      </c>
    </row>
    <row r="1570" spans="1:10" x14ac:dyDescent="0.25">
      <c r="A1570" s="77" t="str">
        <f t="shared" si="49"/>
        <v>Wedgeworth-21st Century-Design</v>
      </c>
      <c r="B1570" s="78">
        <v>0</v>
      </c>
      <c r="C1570" s="89" t="s">
        <v>518</v>
      </c>
      <c r="D1570" s="80" t="s">
        <v>4</v>
      </c>
      <c r="E1570" s="83" t="s">
        <v>1571</v>
      </c>
      <c r="F1570" s="81">
        <v>0</v>
      </c>
      <c r="G1570" s="81">
        <v>0</v>
      </c>
      <c r="H1570" s="82">
        <f ca="1">SUMIF(Measure_BB_Table[],Combined_header,Total_Exp._MeasureBB)</f>
        <v>0</v>
      </c>
      <c r="I1570" s="82">
        <f ca="1">SUMIF(Measure_BB_Table[],Combined_header,Completed_MeasureBB)</f>
        <v>0</v>
      </c>
      <c r="J1570" s="149" t="e">
        <f t="shared" ca="1" si="50"/>
        <v>#DIV/0!</v>
      </c>
    </row>
    <row r="1571" spans="1:10" x14ac:dyDescent="0.25">
      <c r="A1571" s="77" t="str">
        <f t="shared" si="49"/>
        <v>Wedgeworth-21st Century-DSA Fees</v>
      </c>
      <c r="B1571" s="78">
        <v>0</v>
      </c>
      <c r="C1571" s="89" t="s">
        <v>518</v>
      </c>
      <c r="D1571" s="80" t="s">
        <v>4</v>
      </c>
      <c r="E1571" s="83" t="s">
        <v>1655</v>
      </c>
      <c r="F1571" s="81">
        <v>0</v>
      </c>
      <c r="G1571" s="81">
        <v>0</v>
      </c>
      <c r="H1571" s="82">
        <f ca="1">SUMIF(Measure_BB_Table[],Combined_header,Total_Exp._MeasureBB)</f>
        <v>0</v>
      </c>
      <c r="I1571" s="82">
        <f ca="1">SUMIF(Measure_BB_Table[],Combined_header,Completed_MeasureBB)</f>
        <v>0</v>
      </c>
      <c r="J1571" s="149" t="e">
        <f t="shared" ca="1" si="50"/>
        <v>#DIV/0!</v>
      </c>
    </row>
    <row r="1572" spans="1:10" x14ac:dyDescent="0.25">
      <c r="A1572" s="77" t="str">
        <f t="shared" si="49"/>
        <v>Wedgeworth-21st Century-DSA Inspection</v>
      </c>
      <c r="B1572" s="78">
        <v>0</v>
      </c>
      <c r="C1572" s="89" t="s">
        <v>518</v>
      </c>
      <c r="D1572" s="80" t="s">
        <v>4</v>
      </c>
      <c r="E1572" s="83" t="s">
        <v>1564</v>
      </c>
      <c r="F1572" s="81">
        <v>0</v>
      </c>
      <c r="G1572" s="81">
        <v>0</v>
      </c>
      <c r="H1572" s="82">
        <f ca="1">SUMIF(Measure_BB_Table[],Combined_header,Total_Exp._MeasureBB)</f>
        <v>0</v>
      </c>
      <c r="I1572" s="82">
        <f ca="1">SUMIF(Measure_BB_Table[],Combined_header,Completed_MeasureBB)</f>
        <v>0</v>
      </c>
      <c r="J1572" s="149" t="e">
        <f t="shared" ca="1" si="50"/>
        <v>#DIV/0!</v>
      </c>
    </row>
    <row r="1573" spans="1:10" x14ac:dyDescent="0.25">
      <c r="A1573" s="77" t="str">
        <f t="shared" si="49"/>
        <v>Wedgeworth-21st Century-DSA Special Inspection</v>
      </c>
      <c r="B1573" s="78">
        <v>0</v>
      </c>
      <c r="C1573" s="89" t="s">
        <v>518</v>
      </c>
      <c r="D1573" s="80" t="s">
        <v>4</v>
      </c>
      <c r="E1573" s="83" t="s">
        <v>1572</v>
      </c>
      <c r="F1573" s="81">
        <v>0</v>
      </c>
      <c r="G1573" s="81">
        <v>0</v>
      </c>
      <c r="H1573" s="82">
        <f ca="1">SUMIF(Measure_BB_Table[],Combined_header,Total_Exp._MeasureBB)</f>
        <v>0</v>
      </c>
      <c r="I1573" s="82">
        <f ca="1">SUMIF(Measure_BB_Table[],Combined_header,Completed_MeasureBB)</f>
        <v>0</v>
      </c>
      <c r="J1573" s="149" t="e">
        <f t="shared" ca="1" si="50"/>
        <v>#DIV/0!</v>
      </c>
    </row>
    <row r="1574" spans="1:10" x14ac:dyDescent="0.25">
      <c r="A1574" s="77" t="str">
        <f t="shared" si="49"/>
        <v>Wedgeworth-21st Century-Environ Consultant</v>
      </c>
      <c r="B1574" s="78">
        <v>0</v>
      </c>
      <c r="C1574" s="89" t="s">
        <v>518</v>
      </c>
      <c r="D1574" s="80" t="s">
        <v>4</v>
      </c>
      <c r="E1574" s="77" t="s">
        <v>1566</v>
      </c>
      <c r="F1574" s="81">
        <v>0</v>
      </c>
      <c r="G1574" s="81">
        <v>0</v>
      </c>
      <c r="H1574" s="82">
        <f ca="1">SUMIF(Measure_BB_Table[],Combined_header,Total_Exp._MeasureBB)</f>
        <v>0</v>
      </c>
      <c r="I1574" s="82">
        <f ca="1">SUMIF(Measure_BB_Table[],Combined_header,Completed_MeasureBB)</f>
        <v>0</v>
      </c>
      <c r="J1574" s="149" t="e">
        <f t="shared" ca="1" si="50"/>
        <v>#DIV/0!</v>
      </c>
    </row>
    <row r="1575" spans="1:10" x14ac:dyDescent="0.25">
      <c r="A1575" s="77" t="str">
        <f t="shared" si="49"/>
        <v>Wedgeworth-21st Century-FF &amp; E</v>
      </c>
      <c r="B1575" s="78">
        <v>0</v>
      </c>
      <c r="C1575" s="89" t="s">
        <v>518</v>
      </c>
      <c r="D1575" s="80" t="s">
        <v>4</v>
      </c>
      <c r="E1575" s="77" t="s">
        <v>1656</v>
      </c>
      <c r="F1575" s="81">
        <v>0</v>
      </c>
      <c r="G1575" s="81">
        <v>0</v>
      </c>
      <c r="H1575" s="82">
        <f ca="1">SUMIF(Measure_BB_Table[],Combined_header,Total_Exp._MeasureBB)</f>
        <v>0</v>
      </c>
      <c r="I1575" s="82">
        <f ca="1">SUMIF(Measure_BB_Table[],Combined_header,Completed_MeasureBB)</f>
        <v>0</v>
      </c>
      <c r="J1575" s="149" t="e">
        <f t="shared" ca="1" si="50"/>
        <v>#DIV/0!</v>
      </c>
    </row>
    <row r="1576" spans="1:10" x14ac:dyDescent="0.25">
      <c r="A1576" s="77" t="str">
        <f t="shared" si="49"/>
        <v>Wedgeworth-21st Century-Legal Services</v>
      </c>
      <c r="B1576" s="78">
        <v>0</v>
      </c>
      <c r="C1576" s="89" t="s">
        <v>518</v>
      </c>
      <c r="D1576" s="80" t="s">
        <v>4</v>
      </c>
      <c r="E1576" s="77" t="s">
        <v>1797</v>
      </c>
      <c r="F1576" s="81">
        <v>0</v>
      </c>
      <c r="G1576" s="81">
        <v>0</v>
      </c>
      <c r="H1576" s="82">
        <f ca="1">SUMIF(Measure_BB_Table[],Combined_header,Total_Exp._MeasureBB)</f>
        <v>0</v>
      </c>
      <c r="I1576" s="82">
        <f ca="1">SUMIF(Measure_BB_Table[],Combined_header,Completed_MeasureBB)</f>
        <v>0</v>
      </c>
      <c r="J1576" s="149" t="e">
        <f t="shared" ca="1" si="50"/>
        <v>#DIV/0!</v>
      </c>
    </row>
    <row r="1577" spans="1:10" x14ac:dyDescent="0.25">
      <c r="A1577" s="77" t="str">
        <f t="shared" si="49"/>
        <v>Wedgeworth-21st Century-Move classroom</v>
      </c>
      <c r="B1577" s="78">
        <v>0</v>
      </c>
      <c r="C1577" s="89" t="s">
        <v>518</v>
      </c>
      <c r="D1577" s="80" t="s">
        <v>4</v>
      </c>
      <c r="E1577" s="77" t="s">
        <v>1570</v>
      </c>
      <c r="F1577" s="81">
        <v>0</v>
      </c>
      <c r="G1577" s="81">
        <v>0</v>
      </c>
      <c r="H1577" s="82">
        <f ca="1">SUMIF(Measure_BB_Table[],Combined_header,Total_Exp._MeasureBB)</f>
        <v>0</v>
      </c>
      <c r="I1577" s="82">
        <f ca="1">SUMIF(Measure_BB_Table[],Combined_header,Completed_MeasureBB)</f>
        <v>0</v>
      </c>
      <c r="J1577" s="149" t="e">
        <f t="shared" ca="1" si="50"/>
        <v>#DIV/0!</v>
      </c>
    </row>
    <row r="1578" spans="1:10" x14ac:dyDescent="0.25">
      <c r="A1578" s="77" t="str">
        <f t="shared" si="49"/>
        <v>Wedgeworth-21st Century-Move Management</v>
      </c>
      <c r="B1578" s="78">
        <v>0</v>
      </c>
      <c r="C1578" s="89" t="s">
        <v>518</v>
      </c>
      <c r="D1578" s="80" t="s">
        <v>4</v>
      </c>
      <c r="E1578" s="77" t="s">
        <v>1574</v>
      </c>
      <c r="F1578" s="81">
        <v>0</v>
      </c>
      <c r="G1578" s="81">
        <v>0</v>
      </c>
      <c r="H1578" s="82">
        <f ca="1">SUMIF(Measure_BB_Table[],Combined_header,Total_Exp._MeasureBB)</f>
        <v>0</v>
      </c>
      <c r="I1578" s="82">
        <f ca="1">SUMIF(Measure_BB_Table[],Combined_header,Completed_MeasureBB)</f>
        <v>0</v>
      </c>
      <c r="J1578" s="149" t="e">
        <f t="shared" ca="1" si="50"/>
        <v>#DIV/0!</v>
      </c>
    </row>
    <row r="1579" spans="1:10" x14ac:dyDescent="0.25">
      <c r="A1579" s="77" t="str">
        <f t="shared" si="49"/>
        <v>Wedgeworth-21st Century-Reprographics</v>
      </c>
      <c r="B1579" s="78">
        <v>0</v>
      </c>
      <c r="C1579" s="89" t="s">
        <v>518</v>
      </c>
      <c r="D1579" s="80" t="s">
        <v>4</v>
      </c>
      <c r="E1579" s="77" t="s">
        <v>1568</v>
      </c>
      <c r="F1579" s="81">
        <v>0</v>
      </c>
      <c r="G1579" s="81">
        <v>0</v>
      </c>
      <c r="H1579" s="82">
        <f ca="1">SUMIF(Measure_BB_Table[],Combined_header,Total_Exp._MeasureBB)</f>
        <v>0</v>
      </c>
      <c r="I1579" s="82">
        <f ca="1">SUMIF(Measure_BB_Table[],Combined_header,Completed_MeasureBB)</f>
        <v>0</v>
      </c>
      <c r="J1579" s="149" t="e">
        <f t="shared" ca="1" si="50"/>
        <v>#DIV/0!</v>
      </c>
    </row>
    <row r="1580" spans="1:10" x14ac:dyDescent="0.25">
      <c r="A1580" s="77" t="str">
        <f t="shared" si="49"/>
        <v>Wedgeworth-21st Century-Technology</v>
      </c>
      <c r="B1580" s="78">
        <v>0</v>
      </c>
      <c r="C1580" s="89" t="s">
        <v>518</v>
      </c>
      <c r="D1580" s="80" t="s">
        <v>4</v>
      </c>
      <c r="E1580" s="77" t="s">
        <v>1562</v>
      </c>
      <c r="F1580" s="81">
        <v>0</v>
      </c>
      <c r="G1580" s="81">
        <v>0</v>
      </c>
      <c r="H1580" s="82">
        <f ca="1">SUMIF(Measure_BB_Table[],Combined_header,Total_Exp._MeasureBB)</f>
        <v>146165.5</v>
      </c>
      <c r="I1580" s="82">
        <f ca="1">SUMIF(Measure_BB_Table[],Combined_header,Completed_MeasureBB)</f>
        <v>146165.5</v>
      </c>
      <c r="J1580" s="149">
        <f t="shared" ca="1" si="50"/>
        <v>1</v>
      </c>
    </row>
    <row r="1581" spans="1:10" x14ac:dyDescent="0.25">
      <c r="A1581" s="77" t="str">
        <f t="shared" si="49"/>
        <v>Wedgeworth-Ceiling replacement-CM/PM Management</v>
      </c>
      <c r="B1581" s="78">
        <v>0</v>
      </c>
      <c r="C1581" s="89" t="s">
        <v>518</v>
      </c>
      <c r="D1581" s="79" t="s">
        <v>441</v>
      </c>
      <c r="E1581" s="77" t="s">
        <v>1565</v>
      </c>
      <c r="F1581" s="81">
        <v>0</v>
      </c>
      <c r="G1581" s="81">
        <v>0</v>
      </c>
      <c r="H1581" s="82">
        <f ca="1">SUMIF(Measure_BB_Table[],Combined_header,Total_Exp._MeasureBB)</f>
        <v>0</v>
      </c>
      <c r="I1581" s="82">
        <f ca="1">SUMIF(Measure_BB_Table[],Combined_header,Completed_MeasureBB)</f>
        <v>0</v>
      </c>
      <c r="J1581" s="149" t="e">
        <f t="shared" ca="1" si="50"/>
        <v>#DIV/0!</v>
      </c>
    </row>
    <row r="1582" spans="1:10" x14ac:dyDescent="0.25">
      <c r="A1582" s="77" t="str">
        <f t="shared" si="49"/>
        <v>Wedgeworth-Ceiling replacement-Contractor</v>
      </c>
      <c r="B1582" s="78">
        <v>0</v>
      </c>
      <c r="C1582" s="89" t="s">
        <v>518</v>
      </c>
      <c r="D1582" s="79" t="s">
        <v>441</v>
      </c>
      <c r="E1582" s="77" t="s">
        <v>318</v>
      </c>
      <c r="F1582" s="81">
        <v>0</v>
      </c>
      <c r="G1582" s="81">
        <v>0</v>
      </c>
      <c r="H1582" s="82">
        <f ca="1">SUMIF(Measure_BB_Table[],Combined_header,Total_Exp._MeasureBB)</f>
        <v>0</v>
      </c>
      <c r="I1582" s="82">
        <f ca="1">SUMIF(Measure_BB_Table[],Combined_header,Completed_MeasureBB)</f>
        <v>0</v>
      </c>
      <c r="J1582" s="149" t="e">
        <f t="shared" ca="1" si="50"/>
        <v>#DIV/0!</v>
      </c>
    </row>
    <row r="1583" spans="1:10" x14ac:dyDescent="0.25">
      <c r="A1583" s="77" t="str">
        <f t="shared" si="49"/>
        <v>Wedgeworth-Drinking fountain replacement-Advertisement</v>
      </c>
      <c r="B1583" s="78">
        <v>0</v>
      </c>
      <c r="C1583" s="89" t="s">
        <v>518</v>
      </c>
      <c r="D1583" s="80" t="s">
        <v>1043</v>
      </c>
      <c r="E1583" s="77" t="s">
        <v>1569</v>
      </c>
      <c r="F1583" s="81">
        <v>0</v>
      </c>
      <c r="G1583" s="81">
        <v>0</v>
      </c>
      <c r="H1583" s="82">
        <f ca="1">SUMIF(Measure_BB_Table[],Combined_header,Total_Exp._MeasureBB)</f>
        <v>0</v>
      </c>
      <c r="I1583" s="82">
        <f ca="1">SUMIF(Measure_BB_Table[],Combined_header,Completed_MeasureBB)</f>
        <v>0</v>
      </c>
      <c r="J1583" s="149" t="e">
        <f t="shared" ca="1" si="50"/>
        <v>#DIV/0!</v>
      </c>
    </row>
    <row r="1584" spans="1:10" x14ac:dyDescent="0.25">
      <c r="A1584" s="77" t="str">
        <f t="shared" si="49"/>
        <v>Wedgeworth-Drinking fountain replacement-Contractor</v>
      </c>
      <c r="B1584" s="78">
        <v>0</v>
      </c>
      <c r="C1584" s="89" t="s">
        <v>518</v>
      </c>
      <c r="D1584" s="80" t="s">
        <v>1043</v>
      </c>
      <c r="E1584" s="77" t="s">
        <v>318</v>
      </c>
      <c r="F1584" s="81">
        <v>0</v>
      </c>
      <c r="G1584" s="81">
        <v>0</v>
      </c>
      <c r="H1584" s="82">
        <f ca="1">SUMIF(Measure_BB_Table[],Combined_header,Total_Exp._MeasureBB)</f>
        <v>6500</v>
      </c>
      <c r="I1584" s="82">
        <f ca="1">SUMIF(Measure_BB_Table[],Combined_header,Completed_MeasureBB)</f>
        <v>3502.75</v>
      </c>
      <c r="J1584" s="149">
        <f t="shared" ca="1" si="50"/>
        <v>0.53888461538461541</v>
      </c>
    </row>
    <row r="1585" spans="1:10" x14ac:dyDescent="0.25">
      <c r="A1585" s="77" t="str">
        <f t="shared" si="49"/>
        <v>Wedgeworth-Drinking fountain replacement-Design</v>
      </c>
      <c r="B1585" s="78">
        <v>0</v>
      </c>
      <c r="C1585" s="89" t="s">
        <v>518</v>
      </c>
      <c r="D1585" s="80" t="s">
        <v>1043</v>
      </c>
      <c r="E1585" s="77" t="s">
        <v>1571</v>
      </c>
      <c r="F1585" s="81">
        <v>0</v>
      </c>
      <c r="G1585" s="81">
        <v>0</v>
      </c>
      <c r="H1585" s="82">
        <f ca="1">SUMIF(Measure_BB_Table[],Combined_header,Total_Exp._MeasureBB)</f>
        <v>0</v>
      </c>
      <c r="I1585" s="82">
        <f ca="1">SUMIF(Measure_BB_Table[],Combined_header,Completed_MeasureBB)</f>
        <v>0</v>
      </c>
      <c r="J1585" s="149" t="e">
        <f t="shared" ca="1" si="50"/>
        <v>#DIV/0!</v>
      </c>
    </row>
    <row r="1586" spans="1:10" x14ac:dyDescent="0.25">
      <c r="A1586" s="77" t="str">
        <f t="shared" si="49"/>
        <v>Wedgeworth-Drinking fountain replacement-DSA Fees</v>
      </c>
      <c r="B1586" s="78">
        <v>0</v>
      </c>
      <c r="C1586" s="89" t="s">
        <v>518</v>
      </c>
      <c r="D1586" s="80" t="s">
        <v>1043</v>
      </c>
      <c r="E1586" s="77" t="s">
        <v>1655</v>
      </c>
      <c r="F1586" s="81">
        <v>0</v>
      </c>
      <c r="G1586" s="81">
        <v>0</v>
      </c>
      <c r="H1586" s="82">
        <f ca="1">SUMIF(Measure_BB_Table[],Combined_header,Total_Exp._MeasureBB)</f>
        <v>0</v>
      </c>
      <c r="I1586" s="82">
        <f ca="1">SUMIF(Measure_BB_Table[],Combined_header,Completed_MeasureBB)</f>
        <v>0</v>
      </c>
      <c r="J1586" s="149" t="e">
        <f t="shared" ca="1" si="50"/>
        <v>#DIV/0!</v>
      </c>
    </row>
    <row r="1587" spans="1:10" x14ac:dyDescent="0.25">
      <c r="A1587" s="77" t="str">
        <f t="shared" si="49"/>
        <v>Wedgeworth-Drinking fountain replacement-DSA Inspection</v>
      </c>
      <c r="B1587" s="78">
        <v>0</v>
      </c>
      <c r="C1587" s="89" t="s">
        <v>518</v>
      </c>
      <c r="D1587" s="80" t="s">
        <v>1043</v>
      </c>
      <c r="E1587" s="77" t="s">
        <v>1564</v>
      </c>
      <c r="F1587" s="81">
        <v>0</v>
      </c>
      <c r="G1587" s="81">
        <v>0</v>
      </c>
      <c r="H1587" s="82">
        <f ca="1">SUMIF(Measure_BB_Table[],Combined_header,Total_Exp._MeasureBB)</f>
        <v>1200</v>
      </c>
      <c r="I1587" s="82">
        <f ca="1">SUMIF(Measure_BB_Table[],Combined_header,Completed_MeasureBB)</f>
        <v>0</v>
      </c>
      <c r="J1587" s="149">
        <f t="shared" ca="1" si="50"/>
        <v>0</v>
      </c>
    </row>
    <row r="1588" spans="1:10" x14ac:dyDescent="0.25">
      <c r="A1588" s="77" t="str">
        <f t="shared" si="49"/>
        <v>Wedgeworth-Drinking fountain replacement-DSA Special Inspection</v>
      </c>
      <c r="B1588" s="78">
        <v>0</v>
      </c>
      <c r="C1588" s="89" t="s">
        <v>518</v>
      </c>
      <c r="D1588" s="80" t="s">
        <v>1043</v>
      </c>
      <c r="E1588" s="83" t="s">
        <v>1572</v>
      </c>
      <c r="F1588" s="81">
        <v>0</v>
      </c>
      <c r="G1588" s="81">
        <v>0</v>
      </c>
      <c r="H1588" s="82">
        <f ca="1">SUMIF(Measure_BB_Table[],Combined_header,Total_Exp._MeasureBB)</f>
        <v>0</v>
      </c>
      <c r="I1588" s="82">
        <f ca="1">SUMIF(Measure_BB_Table[],Combined_header,Completed_MeasureBB)</f>
        <v>0</v>
      </c>
      <c r="J1588" s="149" t="e">
        <f t="shared" ca="1" si="50"/>
        <v>#DIV/0!</v>
      </c>
    </row>
    <row r="1589" spans="1:10" x14ac:dyDescent="0.25">
      <c r="A1589" s="77" t="str">
        <f t="shared" si="49"/>
        <v>Wedgeworth-Drinking fountain replacement-Environ Consultant</v>
      </c>
      <c r="B1589" s="78">
        <v>0</v>
      </c>
      <c r="C1589" s="89" t="s">
        <v>518</v>
      </c>
      <c r="D1589" s="80" t="s">
        <v>1043</v>
      </c>
      <c r="E1589" s="77" t="s">
        <v>1566</v>
      </c>
      <c r="F1589" s="81">
        <v>0</v>
      </c>
      <c r="G1589" s="81">
        <v>0</v>
      </c>
      <c r="H1589" s="82">
        <f ca="1">SUMIF(Measure_BB_Table[],Combined_header,Total_Exp._MeasureBB)</f>
        <v>0</v>
      </c>
      <c r="I1589" s="82">
        <f ca="1">SUMIF(Measure_BB_Table[],Combined_header,Completed_MeasureBB)</f>
        <v>0</v>
      </c>
      <c r="J1589" s="149" t="e">
        <f t="shared" ca="1" si="50"/>
        <v>#DIV/0!</v>
      </c>
    </row>
    <row r="1590" spans="1:10" x14ac:dyDescent="0.25">
      <c r="A1590" s="77" t="str">
        <f t="shared" si="49"/>
        <v>Wedgeworth-Drinking fountain replacement-Reprographics</v>
      </c>
      <c r="B1590" s="78">
        <v>0</v>
      </c>
      <c r="C1590" s="89" t="s">
        <v>518</v>
      </c>
      <c r="D1590" s="80" t="s">
        <v>1043</v>
      </c>
      <c r="E1590" s="77" t="s">
        <v>1568</v>
      </c>
      <c r="F1590" s="81">
        <v>0</v>
      </c>
      <c r="G1590" s="81">
        <v>0</v>
      </c>
      <c r="H1590" s="82">
        <f ca="1">SUMIF(Measure_BB_Table[],Combined_header,Total_Exp._MeasureBB)</f>
        <v>0</v>
      </c>
      <c r="I1590" s="82">
        <f ca="1">SUMIF(Measure_BB_Table[],Combined_header,Completed_MeasureBB)</f>
        <v>0</v>
      </c>
      <c r="J1590" s="149" t="e">
        <f t="shared" ca="1" si="50"/>
        <v>#DIV/0!</v>
      </c>
    </row>
    <row r="1591" spans="1:10" x14ac:dyDescent="0.25">
      <c r="A1591" s="77" t="str">
        <f t="shared" si="49"/>
        <v>Wedgeworth-Fire Alarm-Advertisement</v>
      </c>
      <c r="B1591" s="78">
        <v>0</v>
      </c>
      <c r="C1591" s="89" t="s">
        <v>518</v>
      </c>
      <c r="D1591" s="80" t="s">
        <v>316</v>
      </c>
      <c r="E1591" s="77" t="s">
        <v>1569</v>
      </c>
      <c r="F1591" s="81">
        <v>0</v>
      </c>
      <c r="G1591" s="81">
        <v>0</v>
      </c>
      <c r="H1591" s="82">
        <f ca="1">SUMIF(Measure_BB_Table[],Combined_header,Total_Exp._MeasureBB)</f>
        <v>0</v>
      </c>
      <c r="I1591" s="82">
        <f ca="1">SUMIF(Measure_BB_Table[],Combined_header,Completed_MeasureBB)</f>
        <v>0</v>
      </c>
      <c r="J1591" s="149" t="e">
        <f t="shared" ca="1" si="50"/>
        <v>#DIV/0!</v>
      </c>
    </row>
    <row r="1592" spans="1:10" x14ac:dyDescent="0.25">
      <c r="A1592" s="77" t="str">
        <f t="shared" si="49"/>
        <v>Wedgeworth-Fire Alarm-Contractor</v>
      </c>
      <c r="B1592" s="78">
        <v>0</v>
      </c>
      <c r="C1592" s="89" t="s">
        <v>518</v>
      </c>
      <c r="D1592" s="80" t="s">
        <v>316</v>
      </c>
      <c r="E1592" s="77" t="s">
        <v>318</v>
      </c>
      <c r="F1592" s="81">
        <v>0</v>
      </c>
      <c r="G1592" s="81">
        <v>0</v>
      </c>
      <c r="H1592" s="82">
        <f ca="1">SUMIF(Measure_BB_Table[],Combined_header,Total_Exp._MeasureBB)</f>
        <v>0</v>
      </c>
      <c r="I1592" s="82">
        <f ca="1">SUMIF(Measure_BB_Table[],Combined_header,Completed_MeasureBB)</f>
        <v>0</v>
      </c>
      <c r="J1592" s="149" t="e">
        <f t="shared" ca="1" si="50"/>
        <v>#DIV/0!</v>
      </c>
    </row>
    <row r="1593" spans="1:10" x14ac:dyDescent="0.25">
      <c r="A1593" s="77" t="str">
        <f t="shared" si="49"/>
        <v>Wedgeworth-Fire Alarm-Design</v>
      </c>
      <c r="B1593" s="78">
        <v>0</v>
      </c>
      <c r="C1593" s="89" t="s">
        <v>518</v>
      </c>
      <c r="D1593" s="80" t="s">
        <v>316</v>
      </c>
      <c r="E1593" s="77" t="s">
        <v>1571</v>
      </c>
      <c r="F1593" s="81">
        <v>0</v>
      </c>
      <c r="G1593" s="81">
        <v>0</v>
      </c>
      <c r="H1593" s="82">
        <f ca="1">SUMIF(Measure_BB_Table[],Combined_header,Total_Exp._MeasureBB)</f>
        <v>0</v>
      </c>
      <c r="I1593" s="82">
        <f ca="1">SUMIF(Measure_BB_Table[],Combined_header,Completed_MeasureBB)</f>
        <v>0</v>
      </c>
      <c r="J1593" s="149" t="e">
        <f t="shared" ca="1" si="50"/>
        <v>#DIV/0!</v>
      </c>
    </row>
    <row r="1594" spans="1:10" x14ac:dyDescent="0.25">
      <c r="A1594" s="77" t="str">
        <f t="shared" si="49"/>
        <v>Wedgeworth-Fire Alarm-DSA Fees</v>
      </c>
      <c r="B1594" s="78">
        <v>0</v>
      </c>
      <c r="C1594" s="89" t="s">
        <v>518</v>
      </c>
      <c r="D1594" s="80" t="s">
        <v>316</v>
      </c>
      <c r="E1594" s="77" t="s">
        <v>1655</v>
      </c>
      <c r="F1594" s="81">
        <v>0</v>
      </c>
      <c r="G1594" s="81">
        <v>0</v>
      </c>
      <c r="H1594" s="82">
        <f ca="1">SUMIF(Measure_BB_Table[],Combined_header,Total_Exp._MeasureBB)</f>
        <v>0</v>
      </c>
      <c r="I1594" s="82">
        <f ca="1">SUMIF(Measure_BB_Table[],Combined_header,Completed_MeasureBB)</f>
        <v>0</v>
      </c>
      <c r="J1594" s="149" t="e">
        <f t="shared" ca="1" si="50"/>
        <v>#DIV/0!</v>
      </c>
    </row>
    <row r="1595" spans="1:10" x14ac:dyDescent="0.25">
      <c r="A1595" s="77" t="str">
        <f t="shared" si="49"/>
        <v>Wedgeworth-Fire Alarm-DSA Inspection</v>
      </c>
      <c r="B1595" s="78">
        <v>0</v>
      </c>
      <c r="C1595" s="89" t="s">
        <v>518</v>
      </c>
      <c r="D1595" s="80" t="s">
        <v>316</v>
      </c>
      <c r="E1595" s="77" t="s">
        <v>1564</v>
      </c>
      <c r="F1595" s="81">
        <v>0</v>
      </c>
      <c r="G1595" s="81">
        <v>0</v>
      </c>
      <c r="H1595" s="82">
        <f ca="1">SUMIF(Measure_BB_Table[],Combined_header,Total_Exp._MeasureBB)</f>
        <v>0</v>
      </c>
      <c r="I1595" s="82">
        <f ca="1">SUMIF(Measure_BB_Table[],Combined_header,Completed_MeasureBB)</f>
        <v>0</v>
      </c>
      <c r="J1595" s="149" t="e">
        <f t="shared" ca="1" si="50"/>
        <v>#DIV/0!</v>
      </c>
    </row>
    <row r="1596" spans="1:10" x14ac:dyDescent="0.25">
      <c r="A1596" s="77" t="str">
        <f t="shared" si="49"/>
        <v>Wedgeworth-Fire Alarm-Environ Consultant</v>
      </c>
      <c r="B1596" s="78">
        <v>0</v>
      </c>
      <c r="C1596" s="89" t="s">
        <v>518</v>
      </c>
      <c r="D1596" s="80" t="s">
        <v>316</v>
      </c>
      <c r="E1596" s="84" t="s">
        <v>1566</v>
      </c>
      <c r="F1596" s="81">
        <v>0</v>
      </c>
      <c r="G1596" s="81">
        <v>0</v>
      </c>
      <c r="H1596" s="82">
        <f ca="1">SUMIF(Measure_BB_Table[],Combined_header,Total_Exp._MeasureBB)</f>
        <v>0</v>
      </c>
      <c r="I1596" s="82">
        <f ca="1">SUMIF(Measure_BB_Table[],Combined_header,Completed_MeasureBB)</f>
        <v>0</v>
      </c>
      <c r="J1596" s="149" t="e">
        <f t="shared" ca="1" si="50"/>
        <v>#DIV/0!</v>
      </c>
    </row>
    <row r="1597" spans="1:10" x14ac:dyDescent="0.25">
      <c r="A1597" s="77" t="str">
        <f t="shared" si="49"/>
        <v>Wedgeworth-Fire Alarm-Reprographics</v>
      </c>
      <c r="B1597" s="78">
        <v>0</v>
      </c>
      <c r="C1597" s="89" t="s">
        <v>518</v>
      </c>
      <c r="D1597" s="80" t="s">
        <v>316</v>
      </c>
      <c r="E1597" s="77" t="s">
        <v>1568</v>
      </c>
      <c r="F1597" s="81">
        <v>0</v>
      </c>
      <c r="G1597" s="81">
        <v>0</v>
      </c>
      <c r="H1597" s="82">
        <f ca="1">SUMIF(Measure_BB_Table[],Combined_header,Total_Exp._MeasureBB)</f>
        <v>0</v>
      </c>
      <c r="I1597" s="82">
        <f ca="1">SUMIF(Measure_BB_Table[],Combined_header,Completed_MeasureBB)</f>
        <v>0</v>
      </c>
      <c r="J1597" s="149" t="e">
        <f t="shared" ca="1" si="50"/>
        <v>#DIV/0!</v>
      </c>
    </row>
    <row r="1598" spans="1:10" x14ac:dyDescent="0.25">
      <c r="A1598" s="77" t="str">
        <f t="shared" si="49"/>
        <v>Wedgeworth-Interim Housing-Advertisement</v>
      </c>
      <c r="B1598" s="78">
        <v>0</v>
      </c>
      <c r="C1598" s="89" t="s">
        <v>518</v>
      </c>
      <c r="D1598" s="85" t="s">
        <v>238</v>
      </c>
      <c r="E1598" s="77" t="s">
        <v>1569</v>
      </c>
      <c r="F1598" s="81">
        <v>0</v>
      </c>
      <c r="G1598" s="81">
        <v>0</v>
      </c>
      <c r="H1598" s="82">
        <f ca="1">SUMIF(Measure_BB_Table[],Combined_header,Total_Exp._MeasureBB)</f>
        <v>0</v>
      </c>
      <c r="I1598" s="82">
        <f ca="1">SUMIF(Measure_BB_Table[],Combined_header,Completed_MeasureBB)</f>
        <v>0</v>
      </c>
      <c r="J1598" s="149" t="e">
        <f t="shared" ca="1" si="50"/>
        <v>#DIV/0!</v>
      </c>
    </row>
    <row r="1599" spans="1:10" x14ac:dyDescent="0.25">
      <c r="A1599" s="77" t="str">
        <f t="shared" si="49"/>
        <v>Wedgeworth-Interim Housing-Alarm</v>
      </c>
      <c r="B1599" s="78">
        <v>0</v>
      </c>
      <c r="C1599" s="89" t="s">
        <v>518</v>
      </c>
      <c r="D1599" s="85" t="s">
        <v>238</v>
      </c>
      <c r="E1599" s="83" t="s">
        <v>1575</v>
      </c>
      <c r="F1599" s="81">
        <v>0</v>
      </c>
      <c r="G1599" s="81">
        <v>0</v>
      </c>
      <c r="H1599" s="82">
        <f ca="1">SUMIF(Measure_BB_Table[],Combined_header,Total_Exp._MeasureBB)</f>
        <v>0</v>
      </c>
      <c r="I1599" s="82">
        <f ca="1">SUMIF(Measure_BB_Table[],Combined_header,Completed_MeasureBB)</f>
        <v>0</v>
      </c>
      <c r="J1599" s="149" t="e">
        <f t="shared" ca="1" si="50"/>
        <v>#DIV/0!</v>
      </c>
    </row>
    <row r="1600" spans="1:10" x14ac:dyDescent="0.25">
      <c r="A1600" s="77" t="str">
        <f t="shared" si="49"/>
        <v>Wedgeworth-Interim Housing-CM/PM Management</v>
      </c>
      <c r="B1600" s="78">
        <v>0</v>
      </c>
      <c r="C1600" s="89" t="s">
        <v>518</v>
      </c>
      <c r="D1600" s="85" t="s">
        <v>238</v>
      </c>
      <c r="E1600" s="77" t="s">
        <v>1565</v>
      </c>
      <c r="F1600" s="81">
        <v>0</v>
      </c>
      <c r="G1600" s="81">
        <v>0</v>
      </c>
      <c r="H1600" s="82">
        <f ca="1">SUMIF(Measure_BB_Table[],Combined_header,Total_Exp._MeasureBB)</f>
        <v>0</v>
      </c>
      <c r="I1600" s="82">
        <f ca="1">SUMIF(Measure_BB_Table[],Combined_header,Completed_MeasureBB)</f>
        <v>0</v>
      </c>
      <c r="J1600" s="149" t="e">
        <f t="shared" ca="1" si="50"/>
        <v>#DIV/0!</v>
      </c>
    </row>
    <row r="1601" spans="1:10" x14ac:dyDescent="0.25">
      <c r="A1601" s="77" t="str">
        <f t="shared" si="49"/>
        <v>Wedgeworth-Interim Housing-Construction Contingency</v>
      </c>
      <c r="B1601" s="78">
        <v>0</v>
      </c>
      <c r="C1601" s="89" t="s">
        <v>518</v>
      </c>
      <c r="D1601" s="85" t="s">
        <v>238</v>
      </c>
      <c r="E1601" s="83" t="s">
        <v>1796</v>
      </c>
      <c r="F1601" s="81">
        <v>0</v>
      </c>
      <c r="G1601" s="81">
        <v>0</v>
      </c>
      <c r="H1601" s="82">
        <f ca="1">SUMIF(Measure_BB_Table[],Combined_header,Total_Exp._MeasureBB)</f>
        <v>0</v>
      </c>
      <c r="I1601" s="82">
        <f ca="1">SUMIF(Measure_BB_Table[],Combined_header,Completed_MeasureBB)</f>
        <v>0</v>
      </c>
      <c r="J1601" s="149" t="e">
        <f t="shared" ca="1" si="50"/>
        <v>#DIV/0!</v>
      </c>
    </row>
    <row r="1602" spans="1:10" x14ac:dyDescent="0.25">
      <c r="A1602" s="77" t="str">
        <f t="shared" si="49"/>
        <v>Wedgeworth-Interim Housing-Contractor</v>
      </c>
      <c r="B1602" s="78">
        <v>0</v>
      </c>
      <c r="C1602" s="89" t="s">
        <v>518</v>
      </c>
      <c r="D1602" s="85" t="s">
        <v>238</v>
      </c>
      <c r="E1602" s="83" t="s">
        <v>318</v>
      </c>
      <c r="F1602" s="81">
        <v>0</v>
      </c>
      <c r="G1602" s="81">
        <v>0</v>
      </c>
      <c r="H1602" s="82">
        <f ca="1">SUMIF(Measure_BB_Table[],Combined_header,Total_Exp._MeasureBB)</f>
        <v>0</v>
      </c>
      <c r="I1602" s="82">
        <f ca="1">SUMIF(Measure_BB_Table[],Combined_header,Completed_MeasureBB)</f>
        <v>0</v>
      </c>
      <c r="J1602" s="149" t="e">
        <f t="shared" ca="1" si="50"/>
        <v>#DIV/0!</v>
      </c>
    </row>
    <row r="1603" spans="1:10" x14ac:dyDescent="0.25">
      <c r="A1603" s="77" t="str">
        <f t="shared" ref="A1603:A1666" si="51">CONCATENATE(C1603,"-",D1603,"-",E1603)</f>
        <v>Wedgeworth-Interim Housing-Design</v>
      </c>
      <c r="B1603" s="78">
        <v>0</v>
      </c>
      <c r="C1603" s="89" t="s">
        <v>518</v>
      </c>
      <c r="D1603" s="85" t="s">
        <v>238</v>
      </c>
      <c r="E1603" s="79" t="s">
        <v>1571</v>
      </c>
      <c r="F1603" s="81">
        <v>0</v>
      </c>
      <c r="G1603" s="81">
        <v>0</v>
      </c>
      <c r="H1603" s="82">
        <f ca="1">SUMIF(Measure_BB_Table[],Combined_header,Total_Exp._MeasureBB)</f>
        <v>0</v>
      </c>
      <c r="I1603" s="82">
        <f ca="1">SUMIF(Measure_BB_Table[],Combined_header,Completed_MeasureBB)</f>
        <v>0</v>
      </c>
      <c r="J1603" s="149" t="e">
        <f t="shared" ref="J1603:J1666" ca="1" si="52">Completed_Comparison/Total_Exp._Comparison</f>
        <v>#DIV/0!</v>
      </c>
    </row>
    <row r="1604" spans="1:10" x14ac:dyDescent="0.25">
      <c r="A1604" s="77" t="str">
        <f t="shared" si="51"/>
        <v>Wedgeworth-Interim Housing-DSA Fees</v>
      </c>
      <c r="B1604" s="78">
        <v>0</v>
      </c>
      <c r="C1604" s="89" t="s">
        <v>518</v>
      </c>
      <c r="D1604" s="85" t="s">
        <v>238</v>
      </c>
      <c r="E1604" s="83" t="s">
        <v>1655</v>
      </c>
      <c r="F1604" s="81">
        <v>0</v>
      </c>
      <c r="G1604" s="81">
        <v>0</v>
      </c>
      <c r="H1604" s="82">
        <f ca="1">SUMIF(Measure_BB_Table[],Combined_header,Total_Exp._MeasureBB)</f>
        <v>0</v>
      </c>
      <c r="I1604" s="82">
        <f ca="1">SUMIF(Measure_BB_Table[],Combined_header,Completed_MeasureBB)</f>
        <v>0</v>
      </c>
      <c r="J1604" s="149" t="e">
        <f t="shared" ca="1" si="52"/>
        <v>#DIV/0!</v>
      </c>
    </row>
    <row r="1605" spans="1:10" x14ac:dyDescent="0.25">
      <c r="A1605" s="77" t="str">
        <f t="shared" si="51"/>
        <v>Wedgeworth-Interim Housing-DSA Inspection</v>
      </c>
      <c r="B1605" s="78">
        <v>0</v>
      </c>
      <c r="C1605" s="89" t="s">
        <v>518</v>
      </c>
      <c r="D1605" s="85" t="s">
        <v>238</v>
      </c>
      <c r="E1605" s="83" t="s">
        <v>1564</v>
      </c>
      <c r="F1605" s="81">
        <v>0</v>
      </c>
      <c r="G1605" s="81">
        <v>0</v>
      </c>
      <c r="H1605" s="82">
        <f ca="1">SUMIF(Measure_BB_Table[],Combined_header,Total_Exp._MeasureBB)</f>
        <v>0</v>
      </c>
      <c r="I1605" s="82">
        <f ca="1">SUMIF(Measure_BB_Table[],Combined_header,Completed_MeasureBB)</f>
        <v>0</v>
      </c>
      <c r="J1605" s="149" t="e">
        <f t="shared" ca="1" si="52"/>
        <v>#DIV/0!</v>
      </c>
    </row>
    <row r="1606" spans="1:10" x14ac:dyDescent="0.25">
      <c r="A1606" s="77" t="str">
        <f t="shared" si="51"/>
        <v>Wedgeworth-Interim Housing-DSA Special Inspection</v>
      </c>
      <c r="B1606" s="78">
        <v>0</v>
      </c>
      <c r="C1606" s="89" t="s">
        <v>518</v>
      </c>
      <c r="D1606" s="85" t="s">
        <v>238</v>
      </c>
      <c r="E1606" s="85" t="s">
        <v>1572</v>
      </c>
      <c r="F1606" s="81">
        <v>0</v>
      </c>
      <c r="G1606" s="81">
        <v>0</v>
      </c>
      <c r="H1606" s="82">
        <f ca="1">SUMIF(Measure_BB_Table[],Combined_header,Total_Exp._MeasureBB)</f>
        <v>0</v>
      </c>
      <c r="I1606" s="82">
        <f ca="1">SUMIF(Measure_BB_Table[],Combined_header,Completed_MeasureBB)</f>
        <v>0</v>
      </c>
      <c r="J1606" s="149" t="e">
        <f t="shared" ca="1" si="52"/>
        <v>#DIV/0!</v>
      </c>
    </row>
    <row r="1607" spans="1:10" x14ac:dyDescent="0.25">
      <c r="A1607" s="77" t="str">
        <f t="shared" si="51"/>
        <v>Wedgeworth-Interim Housing-Environ Consultant</v>
      </c>
      <c r="B1607" s="78">
        <v>0</v>
      </c>
      <c r="C1607" s="89" t="s">
        <v>518</v>
      </c>
      <c r="D1607" s="85" t="s">
        <v>238</v>
      </c>
      <c r="E1607" s="77" t="s">
        <v>1566</v>
      </c>
      <c r="F1607" s="81">
        <v>0</v>
      </c>
      <c r="G1607" s="81">
        <v>0</v>
      </c>
      <c r="H1607" s="82">
        <f ca="1">SUMIF(Measure_BB_Table[],Combined_header,Total_Exp._MeasureBB)</f>
        <v>0</v>
      </c>
      <c r="I1607" s="82">
        <f ca="1">SUMIF(Measure_BB_Table[],Combined_header,Completed_MeasureBB)</f>
        <v>0</v>
      </c>
      <c r="J1607" s="149" t="e">
        <f t="shared" ca="1" si="52"/>
        <v>#DIV/0!</v>
      </c>
    </row>
    <row r="1608" spans="1:10" x14ac:dyDescent="0.25">
      <c r="A1608" s="77" t="str">
        <f t="shared" si="51"/>
        <v>Wedgeworth-Interim Housing-FF &amp; E</v>
      </c>
      <c r="B1608" s="78">
        <v>0</v>
      </c>
      <c r="C1608" s="89" t="s">
        <v>518</v>
      </c>
      <c r="D1608" s="85" t="s">
        <v>238</v>
      </c>
      <c r="E1608" s="77" t="s">
        <v>1656</v>
      </c>
      <c r="F1608" s="81">
        <v>0</v>
      </c>
      <c r="G1608" s="81">
        <v>0</v>
      </c>
      <c r="H1608" s="82">
        <f ca="1">SUMIF(Measure_BB_Table[],Combined_header,Total_Exp._MeasureBB)</f>
        <v>0</v>
      </c>
      <c r="I1608" s="82">
        <f ca="1">SUMIF(Measure_BB_Table[],Combined_header,Completed_MeasureBB)</f>
        <v>0</v>
      </c>
      <c r="J1608" s="149" t="e">
        <f t="shared" ca="1" si="52"/>
        <v>#DIV/0!</v>
      </c>
    </row>
    <row r="1609" spans="1:10" x14ac:dyDescent="0.25">
      <c r="A1609" s="77" t="str">
        <f t="shared" si="51"/>
        <v>Wedgeworth-Interim Housing-Legal Services</v>
      </c>
      <c r="B1609" s="78">
        <v>0</v>
      </c>
      <c r="C1609" s="89" t="s">
        <v>518</v>
      </c>
      <c r="D1609" s="85" t="s">
        <v>238</v>
      </c>
      <c r="E1609" s="77" t="s">
        <v>1797</v>
      </c>
      <c r="F1609" s="81">
        <v>0</v>
      </c>
      <c r="G1609" s="81">
        <v>0</v>
      </c>
      <c r="H1609" s="82">
        <f ca="1">SUMIF(Measure_BB_Table[],Combined_header,Total_Exp._MeasureBB)</f>
        <v>0</v>
      </c>
      <c r="I1609" s="82">
        <f ca="1">SUMIF(Measure_BB_Table[],Combined_header,Completed_MeasureBB)</f>
        <v>0</v>
      </c>
      <c r="J1609" s="149" t="e">
        <f t="shared" ca="1" si="52"/>
        <v>#DIV/0!</v>
      </c>
    </row>
    <row r="1610" spans="1:10" x14ac:dyDescent="0.25">
      <c r="A1610" s="77" t="str">
        <f t="shared" si="51"/>
        <v>Wedgeworth-Interim Housing-Modular Buildings</v>
      </c>
      <c r="B1610" s="78">
        <v>0</v>
      </c>
      <c r="C1610" s="89" t="s">
        <v>518</v>
      </c>
      <c r="D1610" s="85" t="s">
        <v>238</v>
      </c>
      <c r="E1610" s="85" t="s">
        <v>1573</v>
      </c>
      <c r="F1610" s="81">
        <v>0</v>
      </c>
      <c r="G1610" s="81">
        <v>0</v>
      </c>
      <c r="H1610" s="82">
        <f ca="1">SUMIF(Measure_BB_Table[],Combined_header,Total_Exp._MeasureBB)</f>
        <v>0</v>
      </c>
      <c r="I1610" s="82">
        <f ca="1">SUMIF(Measure_BB_Table[],Combined_header,Completed_MeasureBB)</f>
        <v>0</v>
      </c>
      <c r="J1610" s="149" t="e">
        <f t="shared" ca="1" si="52"/>
        <v>#DIV/0!</v>
      </c>
    </row>
    <row r="1611" spans="1:10" x14ac:dyDescent="0.25">
      <c r="A1611" s="77" t="str">
        <f t="shared" si="51"/>
        <v>Wedgeworth-Interim Housing-Move Management</v>
      </c>
      <c r="B1611" s="78">
        <v>0</v>
      </c>
      <c r="C1611" s="89" t="s">
        <v>518</v>
      </c>
      <c r="D1611" s="85" t="s">
        <v>238</v>
      </c>
      <c r="E1611" s="77" t="s">
        <v>1574</v>
      </c>
      <c r="F1611" s="81">
        <v>0</v>
      </c>
      <c r="G1611" s="81">
        <v>0</v>
      </c>
      <c r="H1611" s="82">
        <f ca="1">SUMIF(Measure_BB_Table[],Combined_header,Total_Exp._MeasureBB)</f>
        <v>0</v>
      </c>
      <c r="I1611" s="82">
        <f ca="1">SUMIF(Measure_BB_Table[],Combined_header,Completed_MeasureBB)</f>
        <v>0</v>
      </c>
      <c r="J1611" s="149" t="e">
        <f t="shared" ca="1" si="52"/>
        <v>#DIV/0!</v>
      </c>
    </row>
    <row r="1612" spans="1:10" x14ac:dyDescent="0.25">
      <c r="A1612" s="77" t="str">
        <f t="shared" si="51"/>
        <v>Wedgeworth-Interim Housing-Reprographics</v>
      </c>
      <c r="B1612" s="78">
        <v>0</v>
      </c>
      <c r="C1612" s="89" t="s">
        <v>518</v>
      </c>
      <c r="D1612" s="85" t="s">
        <v>238</v>
      </c>
      <c r="E1612" s="77" t="s">
        <v>1568</v>
      </c>
      <c r="F1612" s="81">
        <v>0</v>
      </c>
      <c r="G1612" s="81">
        <v>0</v>
      </c>
      <c r="H1612" s="82">
        <f ca="1">SUMIF(Measure_BB_Table[],Combined_header,Total_Exp._MeasureBB)</f>
        <v>0</v>
      </c>
      <c r="I1612" s="82">
        <f ca="1">SUMIF(Measure_BB_Table[],Combined_header,Completed_MeasureBB)</f>
        <v>0</v>
      </c>
      <c r="J1612" s="149" t="e">
        <f t="shared" ca="1" si="52"/>
        <v>#DIV/0!</v>
      </c>
    </row>
    <row r="1613" spans="1:10" x14ac:dyDescent="0.25">
      <c r="A1613" s="77" t="str">
        <f t="shared" si="51"/>
        <v>Wedgeworth-Interim Housing-Technology</v>
      </c>
      <c r="B1613" s="78">
        <v>0</v>
      </c>
      <c r="C1613" s="89" t="s">
        <v>518</v>
      </c>
      <c r="D1613" s="85" t="s">
        <v>238</v>
      </c>
      <c r="E1613" s="77" t="s">
        <v>1562</v>
      </c>
      <c r="F1613" s="81">
        <v>0</v>
      </c>
      <c r="G1613" s="81">
        <v>0</v>
      </c>
      <c r="H1613" s="82">
        <f ca="1">SUMIF(Measure_BB_Table[],Combined_header,Total_Exp._MeasureBB)</f>
        <v>0</v>
      </c>
      <c r="I1613" s="82">
        <f ca="1">SUMIF(Measure_BB_Table[],Combined_header,Completed_MeasureBB)</f>
        <v>0</v>
      </c>
      <c r="J1613" s="149" t="e">
        <f t="shared" ca="1" si="52"/>
        <v>#DIV/0!</v>
      </c>
    </row>
    <row r="1614" spans="1:10" x14ac:dyDescent="0.25">
      <c r="A1614" s="77" t="str">
        <f t="shared" si="51"/>
        <v>Willow-21st Century-Advertisement</v>
      </c>
      <c r="B1614" s="78">
        <v>0</v>
      </c>
      <c r="C1614" s="79" t="s">
        <v>1176</v>
      </c>
      <c r="D1614" s="80" t="s">
        <v>4</v>
      </c>
      <c r="E1614" s="77" t="s">
        <v>1569</v>
      </c>
      <c r="F1614" s="81">
        <v>0</v>
      </c>
      <c r="G1614" s="81">
        <v>0</v>
      </c>
      <c r="H1614" s="82">
        <f ca="1">SUMIF(Measure_BB_Table[],Combined_header,Total_Exp._MeasureBB)</f>
        <v>0</v>
      </c>
      <c r="I1614" s="82">
        <f ca="1">SUMIF(Measure_BB_Table[],Combined_header,Completed_MeasureBB)</f>
        <v>0</v>
      </c>
      <c r="J1614" s="149" t="e">
        <f t="shared" ca="1" si="52"/>
        <v>#DIV/0!</v>
      </c>
    </row>
    <row r="1615" spans="1:10" x14ac:dyDescent="0.25">
      <c r="A1615" s="77" t="str">
        <f t="shared" si="51"/>
        <v>Willow-21st Century-Asbestos oversight/survey/abatement</v>
      </c>
      <c r="B1615" s="78">
        <v>0</v>
      </c>
      <c r="C1615" s="79" t="s">
        <v>1176</v>
      </c>
      <c r="D1615" s="80" t="s">
        <v>4</v>
      </c>
      <c r="E1615" s="77" t="s">
        <v>1563</v>
      </c>
      <c r="F1615" s="81">
        <v>0</v>
      </c>
      <c r="G1615" s="81">
        <v>0</v>
      </c>
      <c r="H1615" s="82">
        <f ca="1">SUMIF(Measure_BB_Table[],Combined_header,Total_Exp._MeasureBB)</f>
        <v>0</v>
      </c>
      <c r="I1615" s="82">
        <f ca="1">SUMIF(Measure_BB_Table[],Combined_header,Completed_MeasureBB)</f>
        <v>0</v>
      </c>
      <c r="J1615" s="149" t="e">
        <f t="shared" ca="1" si="52"/>
        <v>#DIV/0!</v>
      </c>
    </row>
    <row r="1616" spans="1:10" x14ac:dyDescent="0.25">
      <c r="A1616" s="77" t="str">
        <f t="shared" si="51"/>
        <v>Willow-21st Century-CM/PM Management</v>
      </c>
      <c r="B1616" s="78">
        <v>0</v>
      </c>
      <c r="C1616" s="79" t="s">
        <v>1176</v>
      </c>
      <c r="D1616" s="80" t="s">
        <v>4</v>
      </c>
      <c r="E1616" s="77" t="s">
        <v>1565</v>
      </c>
      <c r="F1616" s="81">
        <v>0</v>
      </c>
      <c r="G1616" s="81">
        <v>0</v>
      </c>
      <c r="H1616" s="82">
        <f ca="1">SUMIF(Measure_BB_Table[],Combined_header,Total_Exp._MeasureBB)</f>
        <v>0</v>
      </c>
      <c r="I1616" s="82">
        <f ca="1">SUMIF(Measure_BB_Table[],Combined_header,Completed_MeasureBB)</f>
        <v>0</v>
      </c>
      <c r="J1616" s="149" t="e">
        <f t="shared" ca="1" si="52"/>
        <v>#DIV/0!</v>
      </c>
    </row>
    <row r="1617" spans="1:10" x14ac:dyDescent="0.25">
      <c r="A1617" s="77" t="str">
        <f t="shared" si="51"/>
        <v>Willow-21st Century-Construction Contingency</v>
      </c>
      <c r="B1617" s="78">
        <v>0</v>
      </c>
      <c r="C1617" s="79" t="s">
        <v>1176</v>
      </c>
      <c r="D1617" s="80" t="s">
        <v>4</v>
      </c>
      <c r="E1617" s="83" t="s">
        <v>1796</v>
      </c>
      <c r="F1617" s="81">
        <v>0</v>
      </c>
      <c r="G1617" s="81">
        <v>0</v>
      </c>
      <c r="H1617" s="82">
        <f ca="1">SUMIF(Measure_BB_Table[],Combined_header,Total_Exp._MeasureBB)</f>
        <v>0</v>
      </c>
      <c r="I1617" s="82">
        <f ca="1">SUMIF(Measure_BB_Table[],Combined_header,Completed_MeasureBB)</f>
        <v>0</v>
      </c>
      <c r="J1617" s="149" t="e">
        <f t="shared" ca="1" si="52"/>
        <v>#DIV/0!</v>
      </c>
    </row>
    <row r="1618" spans="1:10" x14ac:dyDescent="0.25">
      <c r="A1618" s="77" t="str">
        <f t="shared" si="51"/>
        <v>Willow-21st Century-Contractor</v>
      </c>
      <c r="B1618" s="78">
        <v>0</v>
      </c>
      <c r="C1618" s="79" t="s">
        <v>1176</v>
      </c>
      <c r="D1618" s="80" t="s">
        <v>4</v>
      </c>
      <c r="E1618" s="83" t="s">
        <v>318</v>
      </c>
      <c r="F1618" s="81">
        <v>0</v>
      </c>
      <c r="G1618" s="81">
        <v>0</v>
      </c>
      <c r="H1618" s="82">
        <f ca="1">SUMIF(Measure_BB_Table[],Combined_header,Total_Exp._MeasureBB)</f>
        <v>0</v>
      </c>
      <c r="I1618" s="82">
        <f ca="1">SUMIF(Measure_BB_Table[],Combined_header,Completed_MeasureBB)</f>
        <v>0</v>
      </c>
      <c r="J1618" s="149" t="e">
        <f t="shared" ca="1" si="52"/>
        <v>#DIV/0!</v>
      </c>
    </row>
    <row r="1619" spans="1:10" x14ac:dyDescent="0.25">
      <c r="A1619" s="77" t="str">
        <f t="shared" si="51"/>
        <v>Willow-21st Century-Design</v>
      </c>
      <c r="B1619" s="78">
        <v>0</v>
      </c>
      <c r="C1619" s="79" t="s">
        <v>1176</v>
      </c>
      <c r="D1619" s="80" t="s">
        <v>4</v>
      </c>
      <c r="E1619" s="83" t="s">
        <v>1571</v>
      </c>
      <c r="F1619" s="81">
        <v>0</v>
      </c>
      <c r="G1619" s="81">
        <v>0</v>
      </c>
      <c r="H1619" s="82">
        <f ca="1">SUMIF(Measure_BB_Table[],Combined_header,Total_Exp._MeasureBB)</f>
        <v>0</v>
      </c>
      <c r="I1619" s="82">
        <f ca="1">SUMIF(Measure_BB_Table[],Combined_header,Completed_MeasureBB)</f>
        <v>0</v>
      </c>
      <c r="J1619" s="149" t="e">
        <f t="shared" ca="1" si="52"/>
        <v>#DIV/0!</v>
      </c>
    </row>
    <row r="1620" spans="1:10" x14ac:dyDescent="0.25">
      <c r="A1620" s="77" t="str">
        <f t="shared" si="51"/>
        <v>Willow-21st Century-DSA Fees</v>
      </c>
      <c r="B1620" s="78">
        <v>0</v>
      </c>
      <c r="C1620" s="79" t="s">
        <v>1176</v>
      </c>
      <c r="D1620" s="80" t="s">
        <v>4</v>
      </c>
      <c r="E1620" s="83" t="s">
        <v>1655</v>
      </c>
      <c r="F1620" s="81">
        <v>0</v>
      </c>
      <c r="G1620" s="81">
        <v>0</v>
      </c>
      <c r="H1620" s="82">
        <f ca="1">SUMIF(Measure_BB_Table[],Combined_header,Total_Exp._MeasureBB)</f>
        <v>0</v>
      </c>
      <c r="I1620" s="82">
        <f ca="1">SUMIF(Measure_BB_Table[],Combined_header,Completed_MeasureBB)</f>
        <v>0</v>
      </c>
      <c r="J1620" s="149" t="e">
        <f t="shared" ca="1" si="52"/>
        <v>#DIV/0!</v>
      </c>
    </row>
    <row r="1621" spans="1:10" x14ac:dyDescent="0.25">
      <c r="A1621" s="77" t="str">
        <f t="shared" si="51"/>
        <v>Willow-21st Century-DSA Inspection</v>
      </c>
      <c r="B1621" s="78">
        <v>0</v>
      </c>
      <c r="C1621" s="79" t="s">
        <v>1176</v>
      </c>
      <c r="D1621" s="80" t="s">
        <v>4</v>
      </c>
      <c r="E1621" s="83" t="s">
        <v>1564</v>
      </c>
      <c r="F1621" s="81">
        <v>0</v>
      </c>
      <c r="G1621" s="81">
        <v>0</v>
      </c>
      <c r="H1621" s="82">
        <f ca="1">SUMIF(Measure_BB_Table[],Combined_header,Total_Exp._MeasureBB)</f>
        <v>0</v>
      </c>
      <c r="I1621" s="82">
        <f ca="1">SUMIF(Measure_BB_Table[],Combined_header,Completed_MeasureBB)</f>
        <v>0</v>
      </c>
      <c r="J1621" s="149" t="e">
        <f t="shared" ca="1" si="52"/>
        <v>#DIV/0!</v>
      </c>
    </row>
    <row r="1622" spans="1:10" x14ac:dyDescent="0.25">
      <c r="A1622" s="77" t="str">
        <f t="shared" si="51"/>
        <v>Willow-21st Century-DSA Special Inspection</v>
      </c>
      <c r="B1622" s="78">
        <v>0</v>
      </c>
      <c r="C1622" s="79" t="s">
        <v>1176</v>
      </c>
      <c r="D1622" s="80" t="s">
        <v>4</v>
      </c>
      <c r="E1622" s="83" t="s">
        <v>1572</v>
      </c>
      <c r="F1622" s="81">
        <v>0</v>
      </c>
      <c r="G1622" s="81">
        <v>0</v>
      </c>
      <c r="H1622" s="82">
        <f ca="1">SUMIF(Measure_BB_Table[],Combined_header,Total_Exp._MeasureBB)</f>
        <v>0</v>
      </c>
      <c r="I1622" s="82">
        <f ca="1">SUMIF(Measure_BB_Table[],Combined_header,Completed_MeasureBB)</f>
        <v>0</v>
      </c>
      <c r="J1622" s="149" t="e">
        <f t="shared" ca="1" si="52"/>
        <v>#DIV/0!</v>
      </c>
    </row>
    <row r="1623" spans="1:10" x14ac:dyDescent="0.25">
      <c r="A1623" s="77" t="str">
        <f t="shared" si="51"/>
        <v>Willow-21st Century-Environ Consultant</v>
      </c>
      <c r="B1623" s="78">
        <v>0</v>
      </c>
      <c r="C1623" s="79" t="s">
        <v>1176</v>
      </c>
      <c r="D1623" s="80" t="s">
        <v>4</v>
      </c>
      <c r="E1623" s="77" t="s">
        <v>1566</v>
      </c>
      <c r="F1623" s="81">
        <v>0</v>
      </c>
      <c r="G1623" s="81">
        <v>0</v>
      </c>
      <c r="H1623" s="82">
        <f ca="1">SUMIF(Measure_BB_Table[],Combined_header,Total_Exp._MeasureBB)</f>
        <v>2700</v>
      </c>
      <c r="I1623" s="82">
        <f ca="1">SUMIF(Measure_BB_Table[],Combined_header,Completed_MeasureBB)</f>
        <v>2700</v>
      </c>
      <c r="J1623" s="149">
        <f t="shared" ca="1" si="52"/>
        <v>1</v>
      </c>
    </row>
    <row r="1624" spans="1:10" x14ac:dyDescent="0.25">
      <c r="A1624" s="77" t="str">
        <f t="shared" si="51"/>
        <v>Willow-21st Century-FF &amp; E</v>
      </c>
      <c r="B1624" s="78">
        <v>0</v>
      </c>
      <c r="C1624" s="79" t="s">
        <v>1176</v>
      </c>
      <c r="D1624" s="80" t="s">
        <v>4</v>
      </c>
      <c r="E1624" s="77" t="s">
        <v>1656</v>
      </c>
      <c r="F1624" s="81">
        <v>0</v>
      </c>
      <c r="G1624" s="81">
        <v>0</v>
      </c>
      <c r="H1624" s="82">
        <f ca="1">SUMIF(Measure_BB_Table[],Combined_header,Total_Exp._MeasureBB)</f>
        <v>0</v>
      </c>
      <c r="I1624" s="82">
        <f ca="1">SUMIF(Measure_BB_Table[],Combined_header,Completed_MeasureBB)</f>
        <v>0</v>
      </c>
      <c r="J1624" s="149" t="e">
        <f t="shared" ca="1" si="52"/>
        <v>#DIV/0!</v>
      </c>
    </row>
    <row r="1625" spans="1:10" x14ac:dyDescent="0.25">
      <c r="A1625" s="77" t="str">
        <f t="shared" si="51"/>
        <v>Willow-21st Century-Legal Services</v>
      </c>
      <c r="B1625" s="78">
        <v>0</v>
      </c>
      <c r="C1625" s="79" t="s">
        <v>1176</v>
      </c>
      <c r="D1625" s="80" t="s">
        <v>4</v>
      </c>
      <c r="E1625" s="77" t="s">
        <v>1797</v>
      </c>
      <c r="F1625" s="81">
        <v>0</v>
      </c>
      <c r="G1625" s="81">
        <v>0</v>
      </c>
      <c r="H1625" s="82">
        <f ca="1">SUMIF(Measure_BB_Table[],Combined_header,Total_Exp._MeasureBB)</f>
        <v>0</v>
      </c>
      <c r="I1625" s="82">
        <f ca="1">SUMIF(Measure_BB_Table[],Combined_header,Completed_MeasureBB)</f>
        <v>0</v>
      </c>
      <c r="J1625" s="149" t="e">
        <f t="shared" ca="1" si="52"/>
        <v>#DIV/0!</v>
      </c>
    </row>
    <row r="1626" spans="1:10" x14ac:dyDescent="0.25">
      <c r="A1626" s="77" t="str">
        <f t="shared" si="51"/>
        <v>Willow-21st Century-Move classroom</v>
      </c>
      <c r="B1626" s="78">
        <v>0</v>
      </c>
      <c r="C1626" s="79" t="s">
        <v>1176</v>
      </c>
      <c r="D1626" s="80" t="s">
        <v>4</v>
      </c>
      <c r="E1626" s="77" t="s">
        <v>1570</v>
      </c>
      <c r="F1626" s="81">
        <v>0</v>
      </c>
      <c r="G1626" s="81">
        <v>0</v>
      </c>
      <c r="H1626" s="82">
        <f ca="1">SUMIF(Measure_BB_Table[],Combined_header,Total_Exp._MeasureBB)</f>
        <v>0</v>
      </c>
      <c r="I1626" s="82">
        <f ca="1">SUMIF(Measure_BB_Table[],Combined_header,Completed_MeasureBB)</f>
        <v>0</v>
      </c>
      <c r="J1626" s="149" t="e">
        <f t="shared" ca="1" si="52"/>
        <v>#DIV/0!</v>
      </c>
    </row>
    <row r="1627" spans="1:10" x14ac:dyDescent="0.25">
      <c r="A1627" s="77" t="str">
        <f t="shared" si="51"/>
        <v>Willow-21st Century-Move Management</v>
      </c>
      <c r="B1627" s="78">
        <v>0</v>
      </c>
      <c r="C1627" s="79" t="s">
        <v>1176</v>
      </c>
      <c r="D1627" s="80" t="s">
        <v>4</v>
      </c>
      <c r="E1627" s="77" t="s">
        <v>1574</v>
      </c>
      <c r="F1627" s="81">
        <v>0</v>
      </c>
      <c r="G1627" s="81">
        <v>0</v>
      </c>
      <c r="H1627" s="82">
        <f ca="1">SUMIF(Measure_BB_Table[],Combined_header,Total_Exp._MeasureBB)</f>
        <v>0</v>
      </c>
      <c r="I1627" s="82">
        <f ca="1">SUMIF(Measure_BB_Table[],Combined_header,Completed_MeasureBB)</f>
        <v>0</v>
      </c>
      <c r="J1627" s="149" t="e">
        <f t="shared" ca="1" si="52"/>
        <v>#DIV/0!</v>
      </c>
    </row>
    <row r="1628" spans="1:10" x14ac:dyDescent="0.25">
      <c r="A1628" s="77" t="str">
        <f t="shared" si="51"/>
        <v>Willow-21st Century-Reprographics</v>
      </c>
      <c r="B1628" s="78">
        <v>0</v>
      </c>
      <c r="C1628" s="79" t="s">
        <v>1176</v>
      </c>
      <c r="D1628" s="80" t="s">
        <v>4</v>
      </c>
      <c r="E1628" s="77" t="s">
        <v>1568</v>
      </c>
      <c r="F1628" s="81">
        <v>0</v>
      </c>
      <c r="G1628" s="81">
        <v>0</v>
      </c>
      <c r="H1628" s="82">
        <f ca="1">SUMIF(Measure_BB_Table[],Combined_header,Total_Exp._MeasureBB)</f>
        <v>0</v>
      </c>
      <c r="I1628" s="82">
        <f ca="1">SUMIF(Measure_BB_Table[],Combined_header,Completed_MeasureBB)</f>
        <v>0</v>
      </c>
      <c r="J1628" s="149" t="e">
        <f t="shared" ca="1" si="52"/>
        <v>#DIV/0!</v>
      </c>
    </row>
    <row r="1629" spans="1:10" x14ac:dyDescent="0.25">
      <c r="A1629" s="77" t="str">
        <f t="shared" si="51"/>
        <v>Willow-21st Century-Technology</v>
      </c>
      <c r="B1629" s="78">
        <v>0</v>
      </c>
      <c r="C1629" s="79" t="s">
        <v>1176</v>
      </c>
      <c r="D1629" s="80" t="s">
        <v>4</v>
      </c>
      <c r="E1629" s="77" t="s">
        <v>1562</v>
      </c>
      <c r="F1629" s="81">
        <v>0</v>
      </c>
      <c r="G1629" s="81">
        <v>0</v>
      </c>
      <c r="H1629" s="82">
        <f ca="1">SUMIF(Measure_BB_Table[],Combined_header,Total_Exp._MeasureBB)</f>
        <v>0</v>
      </c>
      <c r="I1629" s="82">
        <f ca="1">SUMIF(Measure_BB_Table[],Combined_header,Completed_MeasureBB)</f>
        <v>0</v>
      </c>
      <c r="J1629" s="149" t="e">
        <f t="shared" ca="1" si="52"/>
        <v>#DIV/0!</v>
      </c>
    </row>
    <row r="1630" spans="1:10" x14ac:dyDescent="0.25">
      <c r="A1630" s="77" t="str">
        <f t="shared" si="51"/>
        <v>Willow-Ceiling replacement-CM/PM Management</v>
      </c>
      <c r="B1630" s="78">
        <v>0</v>
      </c>
      <c r="C1630" s="79" t="s">
        <v>1176</v>
      </c>
      <c r="D1630" s="79" t="s">
        <v>441</v>
      </c>
      <c r="E1630" s="77" t="s">
        <v>1565</v>
      </c>
      <c r="F1630" s="81">
        <v>0</v>
      </c>
      <c r="G1630" s="81">
        <v>0</v>
      </c>
      <c r="H1630" s="82">
        <f ca="1">SUMIF(Measure_BB_Table[],Combined_header,Total_Exp._MeasureBB)</f>
        <v>0</v>
      </c>
      <c r="I1630" s="82">
        <f ca="1">SUMIF(Measure_BB_Table[],Combined_header,Completed_MeasureBB)</f>
        <v>0</v>
      </c>
      <c r="J1630" s="149" t="e">
        <f t="shared" ca="1" si="52"/>
        <v>#DIV/0!</v>
      </c>
    </row>
    <row r="1631" spans="1:10" x14ac:dyDescent="0.25">
      <c r="A1631" s="77" t="str">
        <f t="shared" si="51"/>
        <v>Willow-Ceiling replacement-Contractor</v>
      </c>
      <c r="B1631" s="78">
        <v>0</v>
      </c>
      <c r="C1631" s="79" t="s">
        <v>1176</v>
      </c>
      <c r="D1631" s="79" t="s">
        <v>441</v>
      </c>
      <c r="E1631" s="77" t="s">
        <v>318</v>
      </c>
      <c r="F1631" s="81">
        <v>0</v>
      </c>
      <c r="G1631" s="81">
        <v>0</v>
      </c>
      <c r="H1631" s="82">
        <f ca="1">SUMIF(Measure_BB_Table[],Combined_header,Total_Exp._MeasureBB)</f>
        <v>0</v>
      </c>
      <c r="I1631" s="82">
        <f ca="1">SUMIF(Measure_BB_Table[],Combined_header,Completed_MeasureBB)</f>
        <v>0</v>
      </c>
      <c r="J1631" s="149" t="e">
        <f t="shared" ca="1" si="52"/>
        <v>#DIV/0!</v>
      </c>
    </row>
    <row r="1632" spans="1:10" x14ac:dyDescent="0.25">
      <c r="A1632" s="77" t="str">
        <f t="shared" si="51"/>
        <v>Willow-Drinking fountain replacement-Advertisement</v>
      </c>
      <c r="B1632" s="78">
        <v>0</v>
      </c>
      <c r="C1632" s="79" t="s">
        <v>1176</v>
      </c>
      <c r="D1632" s="80" t="s">
        <v>1043</v>
      </c>
      <c r="E1632" s="77" t="s">
        <v>1569</v>
      </c>
      <c r="F1632" s="81">
        <v>0</v>
      </c>
      <c r="G1632" s="81">
        <v>0</v>
      </c>
      <c r="H1632" s="82">
        <f ca="1">SUMIF(Measure_BB_Table[],Combined_header,Total_Exp._MeasureBB)</f>
        <v>0</v>
      </c>
      <c r="I1632" s="82">
        <f ca="1">SUMIF(Measure_BB_Table[],Combined_header,Completed_MeasureBB)</f>
        <v>0</v>
      </c>
      <c r="J1632" s="149" t="e">
        <f t="shared" ca="1" si="52"/>
        <v>#DIV/0!</v>
      </c>
    </row>
    <row r="1633" spans="1:10" x14ac:dyDescent="0.25">
      <c r="A1633" s="77" t="str">
        <f t="shared" si="51"/>
        <v>Willow-Drinking fountain replacement-Contractor</v>
      </c>
      <c r="B1633" s="78">
        <v>0</v>
      </c>
      <c r="C1633" s="79" t="s">
        <v>1176</v>
      </c>
      <c r="D1633" s="80" t="s">
        <v>1043</v>
      </c>
      <c r="E1633" s="77" t="s">
        <v>318</v>
      </c>
      <c r="F1633" s="81">
        <v>0</v>
      </c>
      <c r="G1633" s="81">
        <v>0</v>
      </c>
      <c r="H1633" s="82">
        <f ca="1">SUMIF(Measure_BB_Table[],Combined_header,Total_Exp._MeasureBB)</f>
        <v>0</v>
      </c>
      <c r="I1633" s="82">
        <f ca="1">SUMIF(Measure_BB_Table[],Combined_header,Completed_MeasureBB)</f>
        <v>0</v>
      </c>
      <c r="J1633" s="149" t="e">
        <f t="shared" ca="1" si="52"/>
        <v>#DIV/0!</v>
      </c>
    </row>
    <row r="1634" spans="1:10" x14ac:dyDescent="0.25">
      <c r="A1634" s="77" t="str">
        <f t="shared" si="51"/>
        <v>Willow-Drinking fountain replacement-Design</v>
      </c>
      <c r="B1634" s="78">
        <v>0</v>
      </c>
      <c r="C1634" s="79" t="s">
        <v>1176</v>
      </c>
      <c r="D1634" s="80" t="s">
        <v>1043</v>
      </c>
      <c r="E1634" s="77" t="s">
        <v>1571</v>
      </c>
      <c r="F1634" s="81">
        <v>0</v>
      </c>
      <c r="G1634" s="81">
        <v>0</v>
      </c>
      <c r="H1634" s="82">
        <f ca="1">SUMIF(Measure_BB_Table[],Combined_header,Total_Exp._MeasureBB)</f>
        <v>0</v>
      </c>
      <c r="I1634" s="82">
        <f ca="1">SUMIF(Measure_BB_Table[],Combined_header,Completed_MeasureBB)</f>
        <v>0</v>
      </c>
      <c r="J1634" s="149" t="e">
        <f t="shared" ca="1" si="52"/>
        <v>#DIV/0!</v>
      </c>
    </row>
    <row r="1635" spans="1:10" x14ac:dyDescent="0.25">
      <c r="A1635" s="77" t="str">
        <f t="shared" si="51"/>
        <v>Willow-Drinking fountain replacement-DSA Fees</v>
      </c>
      <c r="B1635" s="78">
        <v>0</v>
      </c>
      <c r="C1635" s="79" t="s">
        <v>1176</v>
      </c>
      <c r="D1635" s="80" t="s">
        <v>1043</v>
      </c>
      <c r="E1635" s="77" t="s">
        <v>1655</v>
      </c>
      <c r="F1635" s="81">
        <v>0</v>
      </c>
      <c r="G1635" s="81">
        <v>0</v>
      </c>
      <c r="H1635" s="82">
        <f ca="1">SUMIF(Measure_BB_Table[],Combined_header,Total_Exp._MeasureBB)</f>
        <v>0</v>
      </c>
      <c r="I1635" s="82">
        <f ca="1">SUMIF(Measure_BB_Table[],Combined_header,Completed_MeasureBB)</f>
        <v>0</v>
      </c>
      <c r="J1635" s="149" t="e">
        <f t="shared" ca="1" si="52"/>
        <v>#DIV/0!</v>
      </c>
    </row>
    <row r="1636" spans="1:10" x14ac:dyDescent="0.25">
      <c r="A1636" s="77" t="str">
        <f t="shared" si="51"/>
        <v>Willow-Drinking fountain replacement-DSA Inspection</v>
      </c>
      <c r="B1636" s="78">
        <v>0</v>
      </c>
      <c r="C1636" s="79" t="s">
        <v>1176</v>
      </c>
      <c r="D1636" s="80" t="s">
        <v>1043</v>
      </c>
      <c r="E1636" s="77" t="s">
        <v>1564</v>
      </c>
      <c r="F1636" s="81">
        <v>0</v>
      </c>
      <c r="G1636" s="81">
        <v>0</v>
      </c>
      <c r="H1636" s="82">
        <f ca="1">SUMIF(Measure_BB_Table[],Combined_header,Total_Exp._MeasureBB)</f>
        <v>0</v>
      </c>
      <c r="I1636" s="82">
        <f ca="1">SUMIF(Measure_BB_Table[],Combined_header,Completed_MeasureBB)</f>
        <v>0</v>
      </c>
      <c r="J1636" s="149" t="e">
        <f t="shared" ca="1" si="52"/>
        <v>#DIV/0!</v>
      </c>
    </row>
    <row r="1637" spans="1:10" x14ac:dyDescent="0.25">
      <c r="A1637" s="77" t="str">
        <f t="shared" si="51"/>
        <v>Willow-Drinking fountain replacement-DSA Special Inspection</v>
      </c>
      <c r="B1637" s="78">
        <v>0</v>
      </c>
      <c r="C1637" s="79" t="s">
        <v>1176</v>
      </c>
      <c r="D1637" s="80" t="s">
        <v>1043</v>
      </c>
      <c r="E1637" s="83" t="s">
        <v>1572</v>
      </c>
      <c r="F1637" s="81">
        <v>0</v>
      </c>
      <c r="G1637" s="81">
        <v>0</v>
      </c>
      <c r="H1637" s="82">
        <f ca="1">SUMIF(Measure_BB_Table[],Combined_header,Total_Exp._MeasureBB)</f>
        <v>0</v>
      </c>
      <c r="I1637" s="82">
        <f ca="1">SUMIF(Measure_BB_Table[],Combined_header,Completed_MeasureBB)</f>
        <v>0</v>
      </c>
      <c r="J1637" s="149" t="e">
        <f t="shared" ca="1" si="52"/>
        <v>#DIV/0!</v>
      </c>
    </row>
    <row r="1638" spans="1:10" x14ac:dyDescent="0.25">
      <c r="A1638" s="77" t="str">
        <f t="shared" si="51"/>
        <v>Willow-Drinking fountain replacement-Environ Consultant</v>
      </c>
      <c r="B1638" s="78">
        <v>0</v>
      </c>
      <c r="C1638" s="79" t="s">
        <v>1176</v>
      </c>
      <c r="D1638" s="80" t="s">
        <v>1043</v>
      </c>
      <c r="E1638" s="77" t="s">
        <v>1566</v>
      </c>
      <c r="F1638" s="81">
        <v>0</v>
      </c>
      <c r="G1638" s="81">
        <v>0</v>
      </c>
      <c r="H1638" s="82">
        <f ca="1">SUMIF(Measure_BB_Table[],Combined_header,Total_Exp._MeasureBB)</f>
        <v>0</v>
      </c>
      <c r="I1638" s="82">
        <f ca="1">SUMIF(Measure_BB_Table[],Combined_header,Completed_MeasureBB)</f>
        <v>0</v>
      </c>
      <c r="J1638" s="149" t="e">
        <f t="shared" ca="1" si="52"/>
        <v>#DIV/0!</v>
      </c>
    </row>
    <row r="1639" spans="1:10" x14ac:dyDescent="0.25">
      <c r="A1639" s="77" t="str">
        <f t="shared" si="51"/>
        <v>Willow-Drinking fountain replacement-Reprographics</v>
      </c>
      <c r="B1639" s="78">
        <v>0</v>
      </c>
      <c r="C1639" s="79" t="s">
        <v>1176</v>
      </c>
      <c r="D1639" s="80" t="s">
        <v>1043</v>
      </c>
      <c r="E1639" s="77" t="s">
        <v>1568</v>
      </c>
      <c r="F1639" s="81">
        <v>0</v>
      </c>
      <c r="G1639" s="81">
        <v>0</v>
      </c>
      <c r="H1639" s="82">
        <f ca="1">SUMIF(Measure_BB_Table[],Combined_header,Total_Exp._MeasureBB)</f>
        <v>0</v>
      </c>
      <c r="I1639" s="82">
        <f ca="1">SUMIF(Measure_BB_Table[],Combined_header,Completed_MeasureBB)</f>
        <v>0</v>
      </c>
      <c r="J1639" s="149" t="e">
        <f t="shared" ca="1" si="52"/>
        <v>#DIV/0!</v>
      </c>
    </row>
    <row r="1640" spans="1:10" x14ac:dyDescent="0.25">
      <c r="A1640" s="77" t="str">
        <f t="shared" si="51"/>
        <v>Willow-Fire Alarm-Advertisement</v>
      </c>
      <c r="B1640" s="78">
        <v>0</v>
      </c>
      <c r="C1640" s="79" t="s">
        <v>1176</v>
      </c>
      <c r="D1640" s="80" t="s">
        <v>316</v>
      </c>
      <c r="E1640" s="77" t="s">
        <v>1569</v>
      </c>
      <c r="F1640" s="81">
        <v>0</v>
      </c>
      <c r="G1640" s="81">
        <v>0</v>
      </c>
      <c r="H1640" s="82">
        <f ca="1">SUMIF(Measure_BB_Table[],Combined_header,Total_Exp._MeasureBB)</f>
        <v>0</v>
      </c>
      <c r="I1640" s="82">
        <f ca="1">SUMIF(Measure_BB_Table[],Combined_header,Completed_MeasureBB)</f>
        <v>0</v>
      </c>
      <c r="J1640" s="149" t="e">
        <f t="shared" ca="1" si="52"/>
        <v>#DIV/0!</v>
      </c>
    </row>
    <row r="1641" spans="1:10" x14ac:dyDescent="0.25">
      <c r="A1641" s="77" t="str">
        <f t="shared" si="51"/>
        <v>Willow-Fire Alarm-Contractor</v>
      </c>
      <c r="B1641" s="78">
        <v>0</v>
      </c>
      <c r="C1641" s="79" t="s">
        <v>1176</v>
      </c>
      <c r="D1641" s="80" t="s">
        <v>316</v>
      </c>
      <c r="E1641" s="77" t="s">
        <v>318</v>
      </c>
      <c r="F1641" s="81">
        <v>0</v>
      </c>
      <c r="G1641" s="81">
        <v>0</v>
      </c>
      <c r="H1641" s="82">
        <f ca="1">SUMIF(Measure_BB_Table[],Combined_header,Total_Exp._MeasureBB)</f>
        <v>0</v>
      </c>
      <c r="I1641" s="82">
        <f ca="1">SUMIF(Measure_BB_Table[],Combined_header,Completed_MeasureBB)</f>
        <v>0</v>
      </c>
      <c r="J1641" s="149" t="e">
        <f t="shared" ca="1" si="52"/>
        <v>#DIV/0!</v>
      </c>
    </row>
    <row r="1642" spans="1:10" x14ac:dyDescent="0.25">
      <c r="A1642" s="77" t="str">
        <f t="shared" si="51"/>
        <v>Willow-Fire Alarm-Design</v>
      </c>
      <c r="B1642" s="78">
        <v>0</v>
      </c>
      <c r="C1642" s="79" t="s">
        <v>1176</v>
      </c>
      <c r="D1642" s="80" t="s">
        <v>316</v>
      </c>
      <c r="E1642" s="77" t="s">
        <v>1571</v>
      </c>
      <c r="F1642" s="81">
        <v>0</v>
      </c>
      <c r="G1642" s="81">
        <v>0</v>
      </c>
      <c r="H1642" s="82">
        <f ca="1">SUMIF(Measure_BB_Table[],Combined_header,Total_Exp._MeasureBB)</f>
        <v>0</v>
      </c>
      <c r="I1642" s="82">
        <f ca="1">SUMIF(Measure_BB_Table[],Combined_header,Completed_MeasureBB)</f>
        <v>0</v>
      </c>
      <c r="J1642" s="149" t="e">
        <f t="shared" ca="1" si="52"/>
        <v>#DIV/0!</v>
      </c>
    </row>
    <row r="1643" spans="1:10" x14ac:dyDescent="0.25">
      <c r="A1643" s="77" t="str">
        <f t="shared" si="51"/>
        <v>Willow-Fire Alarm-DSA Fees</v>
      </c>
      <c r="B1643" s="78">
        <v>0</v>
      </c>
      <c r="C1643" s="79" t="s">
        <v>1176</v>
      </c>
      <c r="D1643" s="80" t="s">
        <v>316</v>
      </c>
      <c r="E1643" s="77" t="s">
        <v>1655</v>
      </c>
      <c r="F1643" s="81">
        <v>0</v>
      </c>
      <c r="G1643" s="81">
        <v>0</v>
      </c>
      <c r="H1643" s="82">
        <f ca="1">SUMIF(Measure_BB_Table[],Combined_header,Total_Exp._MeasureBB)</f>
        <v>0</v>
      </c>
      <c r="I1643" s="82">
        <f ca="1">SUMIF(Measure_BB_Table[],Combined_header,Completed_MeasureBB)</f>
        <v>0</v>
      </c>
      <c r="J1643" s="149" t="e">
        <f t="shared" ca="1" si="52"/>
        <v>#DIV/0!</v>
      </c>
    </row>
    <row r="1644" spans="1:10" x14ac:dyDescent="0.25">
      <c r="A1644" s="77" t="str">
        <f t="shared" si="51"/>
        <v>Willow-Fire Alarm-DSA Inspection</v>
      </c>
      <c r="B1644" s="78">
        <v>0</v>
      </c>
      <c r="C1644" s="79" t="s">
        <v>1176</v>
      </c>
      <c r="D1644" s="80" t="s">
        <v>316</v>
      </c>
      <c r="E1644" s="77" t="s">
        <v>1564</v>
      </c>
      <c r="F1644" s="81">
        <v>0</v>
      </c>
      <c r="G1644" s="81">
        <v>0</v>
      </c>
      <c r="H1644" s="82">
        <f ca="1">SUMIF(Measure_BB_Table[],Combined_header,Total_Exp._MeasureBB)</f>
        <v>0</v>
      </c>
      <c r="I1644" s="82">
        <f ca="1">SUMIF(Measure_BB_Table[],Combined_header,Completed_MeasureBB)</f>
        <v>0</v>
      </c>
      <c r="J1644" s="149" t="e">
        <f t="shared" ca="1" si="52"/>
        <v>#DIV/0!</v>
      </c>
    </row>
    <row r="1645" spans="1:10" x14ac:dyDescent="0.25">
      <c r="A1645" s="77" t="str">
        <f t="shared" si="51"/>
        <v>Willow-Fire Alarm-Environ Consultant</v>
      </c>
      <c r="B1645" s="78">
        <v>0</v>
      </c>
      <c r="C1645" s="79" t="s">
        <v>1176</v>
      </c>
      <c r="D1645" s="80" t="s">
        <v>316</v>
      </c>
      <c r="E1645" s="84" t="s">
        <v>1566</v>
      </c>
      <c r="F1645" s="81">
        <v>0</v>
      </c>
      <c r="G1645" s="81">
        <v>0</v>
      </c>
      <c r="H1645" s="82">
        <f ca="1">SUMIF(Measure_BB_Table[],Combined_header,Total_Exp._MeasureBB)</f>
        <v>0</v>
      </c>
      <c r="I1645" s="82">
        <f ca="1">SUMIF(Measure_BB_Table[],Combined_header,Completed_MeasureBB)</f>
        <v>0</v>
      </c>
      <c r="J1645" s="149" t="e">
        <f t="shared" ca="1" si="52"/>
        <v>#DIV/0!</v>
      </c>
    </row>
    <row r="1646" spans="1:10" x14ac:dyDescent="0.25">
      <c r="A1646" s="77" t="str">
        <f t="shared" si="51"/>
        <v>Willow-Fire Alarm-Reprographics</v>
      </c>
      <c r="B1646" s="78">
        <v>0</v>
      </c>
      <c r="C1646" s="79" t="s">
        <v>1176</v>
      </c>
      <c r="D1646" s="80" t="s">
        <v>316</v>
      </c>
      <c r="E1646" s="77" t="s">
        <v>1568</v>
      </c>
      <c r="F1646" s="81">
        <v>0</v>
      </c>
      <c r="G1646" s="81">
        <v>0</v>
      </c>
      <c r="H1646" s="82">
        <f ca="1">SUMIF(Measure_BB_Table[],Combined_header,Total_Exp._MeasureBB)</f>
        <v>0</v>
      </c>
      <c r="I1646" s="82">
        <f ca="1">SUMIF(Measure_BB_Table[],Combined_header,Completed_MeasureBB)</f>
        <v>0</v>
      </c>
      <c r="J1646" s="149" t="e">
        <f t="shared" ca="1" si="52"/>
        <v>#DIV/0!</v>
      </c>
    </row>
    <row r="1647" spans="1:10" x14ac:dyDescent="0.25">
      <c r="A1647" s="77" t="str">
        <f t="shared" si="51"/>
        <v>Willow-Interim Housing-Advertisement</v>
      </c>
      <c r="B1647" s="78">
        <v>0</v>
      </c>
      <c r="C1647" s="79" t="s">
        <v>1176</v>
      </c>
      <c r="D1647" s="85" t="s">
        <v>238</v>
      </c>
      <c r="E1647" s="77" t="s">
        <v>1569</v>
      </c>
      <c r="F1647" s="81">
        <v>0</v>
      </c>
      <c r="G1647" s="81">
        <v>0</v>
      </c>
      <c r="H1647" s="82">
        <f ca="1">SUMIF(Measure_BB_Table[],Combined_header,Total_Exp._MeasureBB)</f>
        <v>0</v>
      </c>
      <c r="I1647" s="82">
        <f ca="1">SUMIF(Measure_BB_Table[],Combined_header,Completed_MeasureBB)</f>
        <v>0</v>
      </c>
      <c r="J1647" s="149" t="e">
        <f t="shared" ca="1" si="52"/>
        <v>#DIV/0!</v>
      </c>
    </row>
    <row r="1648" spans="1:10" x14ac:dyDescent="0.25">
      <c r="A1648" s="77" t="str">
        <f t="shared" si="51"/>
        <v>Willow-Interim Housing-Alarm</v>
      </c>
      <c r="B1648" s="78">
        <v>0</v>
      </c>
      <c r="C1648" s="79" t="s">
        <v>1176</v>
      </c>
      <c r="D1648" s="85" t="s">
        <v>238</v>
      </c>
      <c r="E1648" s="83" t="s">
        <v>1575</v>
      </c>
      <c r="F1648" s="81">
        <v>0</v>
      </c>
      <c r="G1648" s="81">
        <v>0</v>
      </c>
      <c r="H1648" s="82">
        <f ca="1">SUMIF(Measure_BB_Table[],Combined_header,Total_Exp._MeasureBB)</f>
        <v>0</v>
      </c>
      <c r="I1648" s="82">
        <f ca="1">SUMIF(Measure_BB_Table[],Combined_header,Completed_MeasureBB)</f>
        <v>0</v>
      </c>
      <c r="J1648" s="149" t="e">
        <f t="shared" ca="1" si="52"/>
        <v>#DIV/0!</v>
      </c>
    </row>
    <row r="1649" spans="1:10" x14ac:dyDescent="0.25">
      <c r="A1649" s="77" t="str">
        <f t="shared" si="51"/>
        <v>Willow-Interim Housing-CM/PM Management</v>
      </c>
      <c r="B1649" s="78">
        <v>0</v>
      </c>
      <c r="C1649" s="79" t="s">
        <v>1176</v>
      </c>
      <c r="D1649" s="85" t="s">
        <v>238</v>
      </c>
      <c r="E1649" s="77" t="s">
        <v>1565</v>
      </c>
      <c r="F1649" s="81">
        <v>0</v>
      </c>
      <c r="G1649" s="81">
        <v>0</v>
      </c>
      <c r="H1649" s="82">
        <f ca="1">SUMIF(Measure_BB_Table[],Combined_header,Total_Exp._MeasureBB)</f>
        <v>0</v>
      </c>
      <c r="I1649" s="82">
        <f ca="1">SUMIF(Measure_BB_Table[],Combined_header,Completed_MeasureBB)</f>
        <v>0</v>
      </c>
      <c r="J1649" s="149" t="e">
        <f t="shared" ca="1" si="52"/>
        <v>#DIV/0!</v>
      </c>
    </row>
    <row r="1650" spans="1:10" x14ac:dyDescent="0.25">
      <c r="A1650" s="77" t="str">
        <f t="shared" si="51"/>
        <v>Willow-Interim Housing-Construction Contingency</v>
      </c>
      <c r="B1650" s="78">
        <v>0</v>
      </c>
      <c r="C1650" s="79" t="s">
        <v>1176</v>
      </c>
      <c r="D1650" s="85" t="s">
        <v>238</v>
      </c>
      <c r="E1650" s="83" t="s">
        <v>1796</v>
      </c>
      <c r="F1650" s="81">
        <v>0</v>
      </c>
      <c r="G1650" s="81">
        <v>0</v>
      </c>
      <c r="H1650" s="82">
        <f ca="1">SUMIF(Measure_BB_Table[],Combined_header,Total_Exp._MeasureBB)</f>
        <v>0</v>
      </c>
      <c r="I1650" s="82">
        <f ca="1">SUMIF(Measure_BB_Table[],Combined_header,Completed_MeasureBB)</f>
        <v>0</v>
      </c>
      <c r="J1650" s="149" t="e">
        <f t="shared" ca="1" si="52"/>
        <v>#DIV/0!</v>
      </c>
    </row>
    <row r="1651" spans="1:10" x14ac:dyDescent="0.25">
      <c r="A1651" s="77" t="str">
        <f t="shared" si="51"/>
        <v>Willow-Interim Housing-Contractor</v>
      </c>
      <c r="B1651" s="78">
        <v>0</v>
      </c>
      <c r="C1651" s="79" t="s">
        <v>1176</v>
      </c>
      <c r="D1651" s="85" t="s">
        <v>238</v>
      </c>
      <c r="E1651" s="83" t="s">
        <v>318</v>
      </c>
      <c r="F1651" s="81">
        <v>0</v>
      </c>
      <c r="G1651" s="81">
        <v>0</v>
      </c>
      <c r="H1651" s="82">
        <f ca="1">SUMIF(Measure_BB_Table[],Combined_header,Total_Exp._MeasureBB)</f>
        <v>0</v>
      </c>
      <c r="I1651" s="82">
        <f ca="1">SUMIF(Measure_BB_Table[],Combined_header,Completed_MeasureBB)</f>
        <v>0</v>
      </c>
      <c r="J1651" s="149" t="e">
        <f t="shared" ca="1" si="52"/>
        <v>#DIV/0!</v>
      </c>
    </row>
    <row r="1652" spans="1:10" x14ac:dyDescent="0.25">
      <c r="A1652" s="77" t="str">
        <f t="shared" si="51"/>
        <v>Willow-Interim Housing-Design</v>
      </c>
      <c r="B1652" s="78">
        <v>0</v>
      </c>
      <c r="C1652" s="79" t="s">
        <v>1176</v>
      </c>
      <c r="D1652" s="85" t="s">
        <v>238</v>
      </c>
      <c r="E1652" s="79" t="s">
        <v>1571</v>
      </c>
      <c r="F1652" s="81">
        <v>0</v>
      </c>
      <c r="G1652" s="81">
        <v>0</v>
      </c>
      <c r="H1652" s="82">
        <f ca="1">SUMIF(Measure_BB_Table[],Combined_header,Total_Exp._MeasureBB)</f>
        <v>0</v>
      </c>
      <c r="I1652" s="82">
        <f ca="1">SUMIF(Measure_BB_Table[],Combined_header,Completed_MeasureBB)</f>
        <v>0</v>
      </c>
      <c r="J1652" s="149" t="e">
        <f t="shared" ca="1" si="52"/>
        <v>#DIV/0!</v>
      </c>
    </row>
    <row r="1653" spans="1:10" x14ac:dyDescent="0.25">
      <c r="A1653" s="77" t="str">
        <f t="shared" si="51"/>
        <v>Willow-Interim Housing-DSA Fees</v>
      </c>
      <c r="B1653" s="78">
        <v>0</v>
      </c>
      <c r="C1653" s="79" t="s">
        <v>1176</v>
      </c>
      <c r="D1653" s="85" t="s">
        <v>238</v>
      </c>
      <c r="E1653" s="83" t="s">
        <v>1655</v>
      </c>
      <c r="F1653" s="81">
        <v>0</v>
      </c>
      <c r="G1653" s="81">
        <v>0</v>
      </c>
      <c r="H1653" s="82">
        <f ca="1">SUMIF(Measure_BB_Table[],Combined_header,Total_Exp._MeasureBB)</f>
        <v>0</v>
      </c>
      <c r="I1653" s="82">
        <f ca="1">SUMIF(Measure_BB_Table[],Combined_header,Completed_MeasureBB)</f>
        <v>0</v>
      </c>
      <c r="J1653" s="149" t="e">
        <f t="shared" ca="1" si="52"/>
        <v>#DIV/0!</v>
      </c>
    </row>
    <row r="1654" spans="1:10" x14ac:dyDescent="0.25">
      <c r="A1654" s="77" t="str">
        <f t="shared" si="51"/>
        <v>Willow-Interim Housing-DSA Inspection</v>
      </c>
      <c r="B1654" s="78">
        <v>0</v>
      </c>
      <c r="C1654" s="79" t="s">
        <v>1176</v>
      </c>
      <c r="D1654" s="85" t="s">
        <v>238</v>
      </c>
      <c r="E1654" s="83" t="s">
        <v>1564</v>
      </c>
      <c r="F1654" s="81">
        <v>0</v>
      </c>
      <c r="G1654" s="81">
        <v>0</v>
      </c>
      <c r="H1654" s="82">
        <f ca="1">SUMIF(Measure_BB_Table[],Combined_header,Total_Exp._MeasureBB)</f>
        <v>0</v>
      </c>
      <c r="I1654" s="82">
        <f ca="1">SUMIF(Measure_BB_Table[],Combined_header,Completed_MeasureBB)</f>
        <v>0</v>
      </c>
      <c r="J1654" s="149" t="e">
        <f t="shared" ca="1" si="52"/>
        <v>#DIV/0!</v>
      </c>
    </row>
    <row r="1655" spans="1:10" x14ac:dyDescent="0.25">
      <c r="A1655" s="77" t="str">
        <f t="shared" si="51"/>
        <v>Willow-Interim Housing-DSA Special Inspection</v>
      </c>
      <c r="B1655" s="78">
        <v>0</v>
      </c>
      <c r="C1655" s="79" t="s">
        <v>1176</v>
      </c>
      <c r="D1655" s="85" t="s">
        <v>238</v>
      </c>
      <c r="E1655" s="85" t="s">
        <v>1572</v>
      </c>
      <c r="F1655" s="81">
        <v>0</v>
      </c>
      <c r="G1655" s="81">
        <v>0</v>
      </c>
      <c r="H1655" s="82">
        <f ca="1">SUMIF(Measure_BB_Table[],Combined_header,Total_Exp._MeasureBB)</f>
        <v>0</v>
      </c>
      <c r="I1655" s="82">
        <f ca="1">SUMIF(Measure_BB_Table[],Combined_header,Completed_MeasureBB)</f>
        <v>0</v>
      </c>
      <c r="J1655" s="149" t="e">
        <f t="shared" ca="1" si="52"/>
        <v>#DIV/0!</v>
      </c>
    </row>
    <row r="1656" spans="1:10" x14ac:dyDescent="0.25">
      <c r="A1656" s="77" t="str">
        <f t="shared" si="51"/>
        <v>Willow-Interim Housing-Environ Consultant</v>
      </c>
      <c r="B1656" s="78">
        <v>0</v>
      </c>
      <c r="C1656" s="79" t="s">
        <v>1176</v>
      </c>
      <c r="D1656" s="85" t="s">
        <v>238</v>
      </c>
      <c r="E1656" s="77" t="s">
        <v>1566</v>
      </c>
      <c r="F1656" s="81">
        <v>0</v>
      </c>
      <c r="G1656" s="81">
        <v>0</v>
      </c>
      <c r="H1656" s="82">
        <f ca="1">SUMIF(Measure_BB_Table[],Combined_header,Total_Exp._MeasureBB)</f>
        <v>0</v>
      </c>
      <c r="I1656" s="82">
        <f ca="1">SUMIF(Measure_BB_Table[],Combined_header,Completed_MeasureBB)</f>
        <v>0</v>
      </c>
      <c r="J1656" s="149" t="e">
        <f t="shared" ca="1" si="52"/>
        <v>#DIV/0!</v>
      </c>
    </row>
    <row r="1657" spans="1:10" x14ac:dyDescent="0.25">
      <c r="A1657" s="77" t="str">
        <f t="shared" si="51"/>
        <v>Willow-Interim Housing-FF &amp; E</v>
      </c>
      <c r="B1657" s="78">
        <v>0</v>
      </c>
      <c r="C1657" s="79" t="s">
        <v>1176</v>
      </c>
      <c r="D1657" s="85" t="s">
        <v>238</v>
      </c>
      <c r="E1657" s="77" t="s">
        <v>1656</v>
      </c>
      <c r="F1657" s="81">
        <v>0</v>
      </c>
      <c r="G1657" s="81">
        <v>0</v>
      </c>
      <c r="H1657" s="82">
        <f ca="1">SUMIF(Measure_BB_Table[],Combined_header,Total_Exp._MeasureBB)</f>
        <v>0</v>
      </c>
      <c r="I1657" s="82">
        <f ca="1">SUMIF(Measure_BB_Table[],Combined_header,Completed_MeasureBB)</f>
        <v>0</v>
      </c>
      <c r="J1657" s="149" t="e">
        <f t="shared" ca="1" si="52"/>
        <v>#DIV/0!</v>
      </c>
    </row>
    <row r="1658" spans="1:10" x14ac:dyDescent="0.25">
      <c r="A1658" s="77" t="str">
        <f t="shared" si="51"/>
        <v>Willow-Interim Housing-Legal Services</v>
      </c>
      <c r="B1658" s="78">
        <v>0</v>
      </c>
      <c r="C1658" s="79" t="s">
        <v>1176</v>
      </c>
      <c r="D1658" s="85" t="s">
        <v>238</v>
      </c>
      <c r="E1658" s="77" t="s">
        <v>1797</v>
      </c>
      <c r="F1658" s="81">
        <v>0</v>
      </c>
      <c r="G1658" s="81">
        <v>0</v>
      </c>
      <c r="H1658" s="82">
        <f ca="1">SUMIF(Measure_BB_Table[],Combined_header,Total_Exp._MeasureBB)</f>
        <v>0</v>
      </c>
      <c r="I1658" s="82">
        <f ca="1">SUMIF(Measure_BB_Table[],Combined_header,Completed_MeasureBB)</f>
        <v>0</v>
      </c>
      <c r="J1658" s="149" t="e">
        <f t="shared" ca="1" si="52"/>
        <v>#DIV/0!</v>
      </c>
    </row>
    <row r="1659" spans="1:10" x14ac:dyDescent="0.25">
      <c r="A1659" s="77" t="str">
        <f t="shared" si="51"/>
        <v>Willow-Interim Housing-Modular Buildings</v>
      </c>
      <c r="B1659" s="78">
        <v>0</v>
      </c>
      <c r="C1659" s="79" t="s">
        <v>1176</v>
      </c>
      <c r="D1659" s="85" t="s">
        <v>238</v>
      </c>
      <c r="E1659" s="85" t="s">
        <v>1573</v>
      </c>
      <c r="F1659" s="81">
        <v>0</v>
      </c>
      <c r="G1659" s="81">
        <v>0</v>
      </c>
      <c r="H1659" s="82">
        <f ca="1">SUMIF(Measure_BB_Table[],Combined_header,Total_Exp._MeasureBB)</f>
        <v>0</v>
      </c>
      <c r="I1659" s="82">
        <f ca="1">SUMIF(Measure_BB_Table[],Combined_header,Completed_MeasureBB)</f>
        <v>0</v>
      </c>
      <c r="J1659" s="149" t="e">
        <f t="shared" ca="1" si="52"/>
        <v>#DIV/0!</v>
      </c>
    </row>
    <row r="1660" spans="1:10" x14ac:dyDescent="0.25">
      <c r="A1660" s="77" t="str">
        <f t="shared" si="51"/>
        <v>Willow-Interim Housing-Move Management</v>
      </c>
      <c r="B1660" s="78">
        <v>0</v>
      </c>
      <c r="C1660" s="79" t="s">
        <v>1176</v>
      </c>
      <c r="D1660" s="85" t="s">
        <v>238</v>
      </c>
      <c r="E1660" s="77" t="s">
        <v>1574</v>
      </c>
      <c r="F1660" s="81">
        <v>0</v>
      </c>
      <c r="G1660" s="81">
        <v>0</v>
      </c>
      <c r="H1660" s="82">
        <f ca="1">SUMIF(Measure_BB_Table[],Combined_header,Total_Exp._MeasureBB)</f>
        <v>0</v>
      </c>
      <c r="I1660" s="82">
        <f ca="1">SUMIF(Measure_BB_Table[],Combined_header,Completed_MeasureBB)</f>
        <v>0</v>
      </c>
      <c r="J1660" s="149" t="e">
        <f t="shared" ca="1" si="52"/>
        <v>#DIV/0!</v>
      </c>
    </row>
    <row r="1661" spans="1:10" x14ac:dyDescent="0.25">
      <c r="A1661" s="77" t="str">
        <f t="shared" si="51"/>
        <v>Willow-Interim Housing-Reprographics</v>
      </c>
      <c r="B1661" s="78">
        <v>0</v>
      </c>
      <c r="C1661" s="79" t="s">
        <v>1176</v>
      </c>
      <c r="D1661" s="85" t="s">
        <v>238</v>
      </c>
      <c r="E1661" s="77" t="s">
        <v>1568</v>
      </c>
      <c r="F1661" s="81">
        <v>0</v>
      </c>
      <c r="G1661" s="81">
        <v>0</v>
      </c>
      <c r="H1661" s="82">
        <f ca="1">SUMIF(Measure_BB_Table[],Combined_header,Total_Exp._MeasureBB)</f>
        <v>0</v>
      </c>
      <c r="I1661" s="82">
        <f ca="1">SUMIF(Measure_BB_Table[],Combined_header,Completed_MeasureBB)</f>
        <v>0</v>
      </c>
      <c r="J1661" s="149" t="e">
        <f t="shared" ca="1" si="52"/>
        <v>#DIV/0!</v>
      </c>
    </row>
    <row r="1662" spans="1:10" x14ac:dyDescent="0.25">
      <c r="A1662" s="77" t="str">
        <f t="shared" si="51"/>
        <v>Willow-Interim Housing-Technology</v>
      </c>
      <c r="B1662" s="78">
        <v>0</v>
      </c>
      <c r="C1662" s="79" t="s">
        <v>1176</v>
      </c>
      <c r="D1662" s="85" t="s">
        <v>238</v>
      </c>
      <c r="E1662" s="77" t="s">
        <v>1562</v>
      </c>
      <c r="F1662" s="81">
        <v>0</v>
      </c>
      <c r="G1662" s="81">
        <v>0</v>
      </c>
      <c r="H1662" s="82">
        <f ca="1">SUMIF(Measure_BB_Table[],Combined_header,Total_Exp._MeasureBB)</f>
        <v>0</v>
      </c>
      <c r="I1662" s="82">
        <f ca="1">SUMIF(Measure_BB_Table[],Combined_header,Completed_MeasureBB)</f>
        <v>0</v>
      </c>
      <c r="J1662" s="149" t="e">
        <f t="shared" ca="1" si="52"/>
        <v>#DIV/0!</v>
      </c>
    </row>
    <row r="1663" spans="1:10" x14ac:dyDescent="0.25">
      <c r="A1663" s="77" t="str">
        <f t="shared" si="51"/>
        <v>Wilson HS-21st Century-Advertisement</v>
      </c>
      <c r="B1663" s="78">
        <v>5</v>
      </c>
      <c r="C1663" s="79" t="s">
        <v>326</v>
      </c>
      <c r="D1663" s="80" t="s">
        <v>4</v>
      </c>
      <c r="E1663" s="77" t="s">
        <v>1569</v>
      </c>
      <c r="F1663" s="81">
        <v>5225.4799999999996</v>
      </c>
      <c r="G1663" s="81" t="s">
        <v>247</v>
      </c>
      <c r="H1663" s="82">
        <f ca="1">SUMIF(Measure_BB_Table[],Combined_header,Total_Exp._MeasureBB)</f>
        <v>0</v>
      </c>
      <c r="I1663" s="82">
        <f ca="1">SUMIF(Measure_BB_Table[],Combined_header,Completed_MeasureBB)</f>
        <v>0</v>
      </c>
      <c r="J1663" s="149" t="e">
        <f t="shared" ca="1" si="52"/>
        <v>#DIV/0!</v>
      </c>
    </row>
    <row r="1664" spans="1:10" x14ac:dyDescent="0.25">
      <c r="A1664" s="77" t="str">
        <f t="shared" si="51"/>
        <v>Wilson HS-21st Century-Asbestos oversight/survey/abatement</v>
      </c>
      <c r="B1664" s="78">
        <v>5</v>
      </c>
      <c r="C1664" s="79" t="s">
        <v>326</v>
      </c>
      <c r="D1664" s="80" t="s">
        <v>4</v>
      </c>
      <c r="E1664" s="77" t="s">
        <v>1563</v>
      </c>
      <c r="F1664" s="81">
        <v>231000</v>
      </c>
      <c r="G1664" s="81" t="s">
        <v>247</v>
      </c>
      <c r="H1664" s="82">
        <f ca="1">SUMIF(Measure_BB_Table[],Combined_header,Total_Exp._MeasureBB)</f>
        <v>0</v>
      </c>
      <c r="I1664" s="82">
        <f ca="1">SUMIF(Measure_BB_Table[],Combined_header,Completed_MeasureBB)</f>
        <v>0</v>
      </c>
      <c r="J1664" s="149" t="e">
        <f t="shared" ca="1" si="52"/>
        <v>#DIV/0!</v>
      </c>
    </row>
    <row r="1665" spans="1:10" x14ac:dyDescent="0.25">
      <c r="A1665" s="77" t="str">
        <f t="shared" si="51"/>
        <v>Wilson HS-21st Century-CM/PM Management</v>
      </c>
      <c r="B1665" s="78">
        <v>5</v>
      </c>
      <c r="C1665" s="79" t="s">
        <v>326</v>
      </c>
      <c r="D1665" s="80" t="s">
        <v>4</v>
      </c>
      <c r="E1665" s="77" t="s">
        <v>1565</v>
      </c>
      <c r="F1665" s="81">
        <v>810058.76</v>
      </c>
      <c r="G1665" s="81" t="s">
        <v>247</v>
      </c>
      <c r="H1665" s="82">
        <f ca="1">SUMIF(Measure_BB_Table[],Combined_header,Total_Exp._MeasureBB)</f>
        <v>0</v>
      </c>
      <c r="I1665" s="82">
        <f ca="1">SUMIF(Measure_BB_Table[],Combined_header,Completed_MeasureBB)</f>
        <v>0</v>
      </c>
      <c r="J1665" s="149" t="e">
        <f t="shared" ca="1" si="52"/>
        <v>#DIV/0!</v>
      </c>
    </row>
    <row r="1666" spans="1:10" x14ac:dyDescent="0.25">
      <c r="A1666" s="77" t="str">
        <f t="shared" si="51"/>
        <v>Wilson HS-21st Century-Construction Contingency</v>
      </c>
      <c r="B1666" s="78">
        <v>5</v>
      </c>
      <c r="C1666" s="79" t="s">
        <v>326</v>
      </c>
      <c r="D1666" s="80" t="s">
        <v>4</v>
      </c>
      <c r="E1666" s="83" t="s">
        <v>1796</v>
      </c>
      <c r="F1666" s="81">
        <v>814337.4</v>
      </c>
      <c r="G1666" s="81" t="s">
        <v>247</v>
      </c>
      <c r="H1666" s="82">
        <f ca="1">SUMIF(Measure_BB_Table[],Combined_header,Total_Exp._MeasureBB)</f>
        <v>0</v>
      </c>
      <c r="I1666" s="82">
        <f ca="1">SUMIF(Measure_BB_Table[],Combined_header,Completed_MeasureBB)</f>
        <v>0</v>
      </c>
      <c r="J1666" s="149" t="e">
        <f t="shared" ca="1" si="52"/>
        <v>#DIV/0!</v>
      </c>
    </row>
    <row r="1667" spans="1:10" x14ac:dyDescent="0.25">
      <c r="A1667" s="77" t="str">
        <f t="shared" ref="A1667:A1730" si="53">CONCATENATE(C1667,"-",D1667,"-",E1667)</f>
        <v>Wilson HS-21st Century-Contractor</v>
      </c>
      <c r="B1667" s="78">
        <v>5</v>
      </c>
      <c r="C1667" s="79" t="s">
        <v>326</v>
      </c>
      <c r="D1667" s="80" t="s">
        <v>4</v>
      </c>
      <c r="E1667" s="83" t="s">
        <v>318</v>
      </c>
      <c r="F1667" s="81">
        <v>8686537.0500000007</v>
      </c>
      <c r="G1667" s="81" t="s">
        <v>2495</v>
      </c>
      <c r="H1667" s="82">
        <f ca="1">SUMIF(Measure_BB_Table[],Combined_header,Total_Exp._MeasureBB)</f>
        <v>19116.72</v>
      </c>
      <c r="I1667" s="82">
        <f ca="1">SUMIF(Measure_BB_Table[],Combined_header,Completed_MeasureBB)</f>
        <v>19116.72</v>
      </c>
      <c r="J1667" s="149">
        <f t="shared" ref="J1667:J1730" ca="1" si="54">Completed_Comparison/Total_Exp._Comparison</f>
        <v>1</v>
      </c>
    </row>
    <row r="1668" spans="1:10" x14ac:dyDescent="0.25">
      <c r="A1668" s="77" t="str">
        <f t="shared" si="53"/>
        <v>Wilson HS-21st Century-Design</v>
      </c>
      <c r="B1668" s="78">
        <v>5</v>
      </c>
      <c r="C1668" s="79" t="s">
        <v>326</v>
      </c>
      <c r="D1668" s="80" t="s">
        <v>4</v>
      </c>
      <c r="E1668" s="83" t="s">
        <v>1571</v>
      </c>
      <c r="F1668" s="81">
        <v>997591.82</v>
      </c>
      <c r="G1668" s="81" t="s">
        <v>247</v>
      </c>
      <c r="H1668" s="82">
        <f ca="1">SUMIF(Measure_BB_Table[],Combined_header,Total_Exp._MeasureBB)</f>
        <v>0</v>
      </c>
      <c r="I1668" s="82">
        <f ca="1">SUMIF(Measure_BB_Table[],Combined_header,Completed_MeasureBB)</f>
        <v>0</v>
      </c>
      <c r="J1668" s="149" t="e">
        <f t="shared" ca="1" si="54"/>
        <v>#DIV/0!</v>
      </c>
    </row>
    <row r="1669" spans="1:10" x14ac:dyDescent="0.25">
      <c r="A1669" s="77" t="str">
        <f t="shared" si="53"/>
        <v>Wilson HS-21st Century-DSA Fees</v>
      </c>
      <c r="B1669" s="78">
        <v>5</v>
      </c>
      <c r="C1669" s="79" t="s">
        <v>326</v>
      </c>
      <c r="D1669" s="80" t="s">
        <v>4</v>
      </c>
      <c r="E1669" s="83" t="s">
        <v>1655</v>
      </c>
      <c r="F1669" s="81">
        <v>166265.29999999999</v>
      </c>
      <c r="G1669" s="81" t="s">
        <v>247</v>
      </c>
      <c r="H1669" s="82">
        <f ca="1">SUMIF(Measure_BB_Table[],Combined_header,Total_Exp._MeasureBB)</f>
        <v>0</v>
      </c>
      <c r="I1669" s="82">
        <f ca="1">SUMIF(Measure_BB_Table[],Combined_header,Completed_MeasureBB)</f>
        <v>0</v>
      </c>
      <c r="J1669" s="149" t="e">
        <f t="shared" ca="1" si="54"/>
        <v>#DIV/0!</v>
      </c>
    </row>
    <row r="1670" spans="1:10" x14ac:dyDescent="0.25">
      <c r="A1670" s="77" t="str">
        <f t="shared" si="53"/>
        <v>Wilson HS-21st Century-DSA Inspection</v>
      </c>
      <c r="B1670" s="78">
        <v>5</v>
      </c>
      <c r="C1670" s="79" t="s">
        <v>326</v>
      </c>
      <c r="D1670" s="80" t="s">
        <v>4</v>
      </c>
      <c r="E1670" s="83" t="s">
        <v>1564</v>
      </c>
      <c r="F1670" s="81">
        <v>142513.12</v>
      </c>
      <c r="G1670" s="81" t="s">
        <v>247</v>
      </c>
      <c r="H1670" s="82">
        <f ca="1">SUMIF(Measure_BB_Table[],Combined_header,Total_Exp._MeasureBB)</f>
        <v>0</v>
      </c>
      <c r="I1670" s="82">
        <f ca="1">SUMIF(Measure_BB_Table[],Combined_header,Completed_MeasureBB)</f>
        <v>0</v>
      </c>
      <c r="J1670" s="149" t="e">
        <f t="shared" ca="1" si="54"/>
        <v>#DIV/0!</v>
      </c>
    </row>
    <row r="1671" spans="1:10" x14ac:dyDescent="0.25">
      <c r="A1671" s="77" t="str">
        <f t="shared" si="53"/>
        <v>Wilson HS-21st Century-DSA Special Inspection</v>
      </c>
      <c r="B1671" s="78">
        <v>5</v>
      </c>
      <c r="C1671" s="79" t="s">
        <v>326</v>
      </c>
      <c r="D1671" s="80" t="s">
        <v>4</v>
      </c>
      <c r="E1671" s="83" t="s">
        <v>1572</v>
      </c>
      <c r="F1671" s="81">
        <v>71256.56</v>
      </c>
      <c r="G1671" s="81" t="s">
        <v>247</v>
      </c>
      <c r="H1671" s="82">
        <f ca="1">SUMIF(Measure_BB_Table[],Combined_header,Total_Exp._MeasureBB)</f>
        <v>0</v>
      </c>
      <c r="I1671" s="82">
        <f ca="1">SUMIF(Measure_BB_Table[],Combined_header,Completed_MeasureBB)</f>
        <v>0</v>
      </c>
      <c r="J1671" s="149" t="e">
        <f t="shared" ca="1" si="54"/>
        <v>#DIV/0!</v>
      </c>
    </row>
    <row r="1672" spans="1:10" x14ac:dyDescent="0.25">
      <c r="A1672" s="77" t="str">
        <f t="shared" si="53"/>
        <v>Wilson HS-21st Century-Environ Consultant</v>
      </c>
      <c r="B1672" s="78">
        <v>5</v>
      </c>
      <c r="C1672" s="79" t="s">
        <v>326</v>
      </c>
      <c r="D1672" s="80" t="s">
        <v>4</v>
      </c>
      <c r="E1672" s="77" t="s">
        <v>1566</v>
      </c>
      <c r="F1672" s="81">
        <v>52254.81</v>
      </c>
      <c r="G1672" s="81" t="s">
        <v>247</v>
      </c>
      <c r="H1672" s="82">
        <f ca="1">SUMIF(Measure_BB_Table[],Combined_header,Total_Exp._MeasureBB)</f>
        <v>3400</v>
      </c>
      <c r="I1672" s="82">
        <f ca="1">SUMIF(Measure_BB_Table[],Combined_header,Completed_MeasureBB)</f>
        <v>3400</v>
      </c>
      <c r="J1672" s="149">
        <f t="shared" ca="1" si="54"/>
        <v>1</v>
      </c>
    </row>
    <row r="1673" spans="1:10" x14ac:dyDescent="0.25">
      <c r="A1673" s="77" t="str">
        <f t="shared" si="53"/>
        <v>Wilson HS-21st Century-FF &amp; E</v>
      </c>
      <c r="B1673" s="78">
        <v>5</v>
      </c>
      <c r="C1673" s="79" t="s">
        <v>326</v>
      </c>
      <c r="D1673" s="80" t="s">
        <v>4</v>
      </c>
      <c r="E1673" s="77" t="s">
        <v>1656</v>
      </c>
      <c r="F1673" s="81">
        <v>1320000</v>
      </c>
      <c r="G1673" s="81" t="s">
        <v>247</v>
      </c>
      <c r="H1673" s="82">
        <f ca="1">SUMIF(Measure_BB_Table[],Combined_header,Total_Exp._MeasureBB)</f>
        <v>0</v>
      </c>
      <c r="I1673" s="82">
        <f ca="1">SUMIF(Measure_BB_Table[],Combined_header,Completed_MeasureBB)</f>
        <v>0</v>
      </c>
      <c r="J1673" s="149" t="e">
        <f t="shared" ca="1" si="54"/>
        <v>#DIV/0!</v>
      </c>
    </row>
    <row r="1674" spans="1:10" x14ac:dyDescent="0.25">
      <c r="A1674" s="77" t="str">
        <f t="shared" si="53"/>
        <v>Wilson HS-21st Century-Legal Services</v>
      </c>
      <c r="B1674" s="78">
        <v>5</v>
      </c>
      <c r="C1674" s="79" t="s">
        <v>326</v>
      </c>
      <c r="D1674" s="80" t="s">
        <v>4</v>
      </c>
      <c r="E1674" s="77" t="s">
        <v>1797</v>
      </c>
      <c r="F1674" s="81">
        <v>0</v>
      </c>
      <c r="G1674" s="81">
        <v>0</v>
      </c>
      <c r="H1674" s="82">
        <f ca="1">SUMIF(Measure_BB_Table[],Combined_header,Total_Exp._MeasureBB)</f>
        <v>0</v>
      </c>
      <c r="I1674" s="82">
        <f ca="1">SUMIF(Measure_BB_Table[],Combined_header,Completed_MeasureBB)</f>
        <v>0</v>
      </c>
      <c r="J1674" s="149" t="e">
        <f t="shared" ca="1" si="54"/>
        <v>#DIV/0!</v>
      </c>
    </row>
    <row r="1675" spans="1:10" x14ac:dyDescent="0.25">
      <c r="A1675" s="77" t="str">
        <f t="shared" si="53"/>
        <v>Wilson HS-21st Century-Move classroom</v>
      </c>
      <c r="B1675" s="78">
        <v>5</v>
      </c>
      <c r="C1675" s="79" t="s">
        <v>326</v>
      </c>
      <c r="D1675" s="80" t="s">
        <v>4</v>
      </c>
      <c r="E1675" s="77" t="s">
        <v>1570</v>
      </c>
      <c r="F1675" s="81">
        <v>0</v>
      </c>
      <c r="G1675" s="81">
        <v>0</v>
      </c>
      <c r="H1675" s="82">
        <f ca="1">SUMIF(Measure_BB_Table[],Combined_header,Total_Exp._MeasureBB)</f>
        <v>0</v>
      </c>
      <c r="I1675" s="82">
        <f ca="1">SUMIF(Measure_BB_Table[],Combined_header,Completed_MeasureBB)</f>
        <v>0</v>
      </c>
      <c r="J1675" s="149" t="e">
        <f t="shared" ca="1" si="54"/>
        <v>#DIV/0!</v>
      </c>
    </row>
    <row r="1676" spans="1:10" x14ac:dyDescent="0.25">
      <c r="A1676" s="77" t="str">
        <f t="shared" si="53"/>
        <v>Wilson HS-21st Century-Move Management</v>
      </c>
      <c r="B1676" s="78">
        <v>5</v>
      </c>
      <c r="C1676" s="79" t="s">
        <v>326</v>
      </c>
      <c r="D1676" s="80" t="s">
        <v>4</v>
      </c>
      <c r="E1676" s="77" t="s">
        <v>1574</v>
      </c>
      <c r="F1676" s="81">
        <v>38003.5</v>
      </c>
      <c r="G1676" s="81" t="s">
        <v>247</v>
      </c>
      <c r="H1676" s="82">
        <f ca="1">SUMIF(Measure_BB_Table[],Combined_header,Total_Exp._MeasureBB)</f>
        <v>0</v>
      </c>
      <c r="I1676" s="82">
        <f ca="1">SUMIF(Measure_BB_Table[],Combined_header,Completed_MeasureBB)</f>
        <v>0</v>
      </c>
      <c r="J1676" s="149" t="e">
        <f t="shared" ca="1" si="54"/>
        <v>#DIV/0!</v>
      </c>
    </row>
    <row r="1677" spans="1:10" x14ac:dyDescent="0.25">
      <c r="A1677" s="77" t="str">
        <f t="shared" si="53"/>
        <v>Wilson HS-21st Century-Reprographics</v>
      </c>
      <c r="B1677" s="78">
        <v>5</v>
      </c>
      <c r="C1677" s="79" t="s">
        <v>326</v>
      </c>
      <c r="D1677" s="80" t="s">
        <v>4</v>
      </c>
      <c r="E1677" s="77" t="s">
        <v>1568</v>
      </c>
      <c r="F1677" s="81">
        <v>5225.4799999999996</v>
      </c>
      <c r="G1677" s="81" t="s">
        <v>247</v>
      </c>
      <c r="H1677" s="82">
        <f ca="1">SUMIF(Measure_BB_Table[],Combined_header,Total_Exp._MeasureBB)</f>
        <v>0</v>
      </c>
      <c r="I1677" s="82">
        <f ca="1">SUMIF(Measure_BB_Table[],Combined_header,Completed_MeasureBB)</f>
        <v>0</v>
      </c>
      <c r="J1677" s="149" t="e">
        <f t="shared" ca="1" si="54"/>
        <v>#DIV/0!</v>
      </c>
    </row>
    <row r="1678" spans="1:10" x14ac:dyDescent="0.25">
      <c r="A1678" s="77" t="str">
        <f t="shared" si="53"/>
        <v>Wilson HS-21st Century-Technology</v>
      </c>
      <c r="B1678" s="78">
        <v>5</v>
      </c>
      <c r="C1678" s="79" t="s">
        <v>326</v>
      </c>
      <c r="D1678" s="80" t="s">
        <v>4</v>
      </c>
      <c r="E1678" s="77" t="s">
        <v>1562</v>
      </c>
      <c r="F1678" s="81">
        <v>1320000</v>
      </c>
      <c r="G1678" s="81" t="s">
        <v>247</v>
      </c>
      <c r="H1678" s="82">
        <f ca="1">SUMIF(Measure_BB_Table[],Combined_header,Total_Exp._MeasureBB)</f>
        <v>671830.97</v>
      </c>
      <c r="I1678" s="82">
        <f ca="1">SUMIF(Measure_BB_Table[],Combined_header,Completed_MeasureBB)</f>
        <v>671830.97</v>
      </c>
      <c r="J1678" s="149">
        <f t="shared" ca="1" si="54"/>
        <v>1</v>
      </c>
    </row>
    <row r="1679" spans="1:10" x14ac:dyDescent="0.25">
      <c r="A1679" s="77" t="str">
        <f t="shared" si="53"/>
        <v>Wilson HS-Ceiling replacement-CM/PM Management</v>
      </c>
      <c r="B1679" s="78">
        <v>5</v>
      </c>
      <c r="C1679" s="79" t="s">
        <v>326</v>
      </c>
      <c r="D1679" s="79" t="s">
        <v>441</v>
      </c>
      <c r="E1679" s="77" t="s">
        <v>1565</v>
      </c>
      <c r="F1679" s="81">
        <v>0</v>
      </c>
      <c r="G1679" s="81">
        <v>0</v>
      </c>
      <c r="H1679" s="82">
        <f ca="1">SUMIF(Measure_BB_Table[],Combined_header,Total_Exp._MeasureBB)</f>
        <v>0</v>
      </c>
      <c r="I1679" s="82">
        <f ca="1">SUMIF(Measure_BB_Table[],Combined_header,Completed_MeasureBB)</f>
        <v>0</v>
      </c>
      <c r="J1679" s="149" t="e">
        <f t="shared" ca="1" si="54"/>
        <v>#DIV/0!</v>
      </c>
    </row>
    <row r="1680" spans="1:10" x14ac:dyDescent="0.25">
      <c r="A1680" s="77" t="str">
        <f t="shared" si="53"/>
        <v>Wilson HS-Ceiling replacement-Contractor</v>
      </c>
      <c r="B1680" s="78">
        <v>5</v>
      </c>
      <c r="C1680" s="79" t="s">
        <v>326</v>
      </c>
      <c r="D1680" s="79" t="s">
        <v>441</v>
      </c>
      <c r="E1680" s="77" t="s">
        <v>318</v>
      </c>
      <c r="F1680" s="81">
        <v>0</v>
      </c>
      <c r="G1680" s="81">
        <v>0</v>
      </c>
      <c r="H1680" s="82">
        <f ca="1">SUMIF(Measure_BB_Table[],Combined_header,Total_Exp._MeasureBB)</f>
        <v>0</v>
      </c>
      <c r="I1680" s="82">
        <f ca="1">SUMIF(Measure_BB_Table[],Combined_header,Completed_MeasureBB)</f>
        <v>0</v>
      </c>
      <c r="J1680" s="149" t="e">
        <f t="shared" ca="1" si="54"/>
        <v>#DIV/0!</v>
      </c>
    </row>
    <row r="1681" spans="1:10" x14ac:dyDescent="0.25">
      <c r="A1681" s="77" t="str">
        <f t="shared" si="53"/>
        <v>Wilson HS-Drinking fountain replacement-Advertisement</v>
      </c>
      <c r="B1681" s="78">
        <v>5</v>
      </c>
      <c r="C1681" s="79" t="s">
        <v>326</v>
      </c>
      <c r="D1681" s="80" t="s">
        <v>1043</v>
      </c>
      <c r="E1681" s="77" t="s">
        <v>1569</v>
      </c>
      <c r="F1681" s="81">
        <v>0</v>
      </c>
      <c r="G1681" s="81">
        <v>0</v>
      </c>
      <c r="H1681" s="82">
        <f ca="1">SUMIF(Measure_BB_Table[],Combined_header,Total_Exp._MeasureBB)</f>
        <v>0</v>
      </c>
      <c r="I1681" s="82">
        <f ca="1">SUMIF(Measure_BB_Table[],Combined_header,Completed_MeasureBB)</f>
        <v>0</v>
      </c>
      <c r="J1681" s="149" t="e">
        <f t="shared" ca="1" si="54"/>
        <v>#DIV/0!</v>
      </c>
    </row>
    <row r="1682" spans="1:10" x14ac:dyDescent="0.25">
      <c r="A1682" s="77" t="str">
        <f t="shared" si="53"/>
        <v>Wilson HS-Drinking fountain replacement-Contractor</v>
      </c>
      <c r="B1682" s="78">
        <v>5</v>
      </c>
      <c r="C1682" s="79" t="s">
        <v>326</v>
      </c>
      <c r="D1682" s="80" t="s">
        <v>1043</v>
      </c>
      <c r="E1682" s="77" t="s">
        <v>318</v>
      </c>
      <c r="F1682" s="81">
        <v>60000</v>
      </c>
      <c r="G1682" s="81" t="s">
        <v>247</v>
      </c>
      <c r="H1682" s="82">
        <f ca="1">SUMIF(Measure_BB_Table[],Combined_header,Total_Exp._MeasureBB)</f>
        <v>0</v>
      </c>
      <c r="I1682" s="82">
        <f ca="1">SUMIF(Measure_BB_Table[],Combined_header,Completed_MeasureBB)</f>
        <v>0</v>
      </c>
      <c r="J1682" s="149" t="e">
        <f t="shared" ca="1" si="54"/>
        <v>#DIV/0!</v>
      </c>
    </row>
    <row r="1683" spans="1:10" x14ac:dyDescent="0.25">
      <c r="A1683" s="77" t="str">
        <f t="shared" si="53"/>
        <v>Wilson HS-Drinking fountain replacement-Design</v>
      </c>
      <c r="B1683" s="78">
        <v>5</v>
      </c>
      <c r="C1683" s="79" t="s">
        <v>326</v>
      </c>
      <c r="D1683" s="80" t="s">
        <v>1043</v>
      </c>
      <c r="E1683" s="77" t="s">
        <v>1571</v>
      </c>
      <c r="F1683" s="81">
        <v>0</v>
      </c>
      <c r="G1683" s="81">
        <v>0</v>
      </c>
      <c r="H1683" s="82">
        <f ca="1">SUMIF(Measure_BB_Table[],Combined_header,Total_Exp._MeasureBB)</f>
        <v>0</v>
      </c>
      <c r="I1683" s="82">
        <f ca="1">SUMIF(Measure_BB_Table[],Combined_header,Completed_MeasureBB)</f>
        <v>0</v>
      </c>
      <c r="J1683" s="149" t="e">
        <f t="shared" ca="1" si="54"/>
        <v>#DIV/0!</v>
      </c>
    </row>
    <row r="1684" spans="1:10" x14ac:dyDescent="0.25">
      <c r="A1684" s="77" t="str">
        <f t="shared" si="53"/>
        <v>Wilson HS-Drinking fountain replacement-DSA Fees</v>
      </c>
      <c r="B1684" s="78">
        <v>5</v>
      </c>
      <c r="C1684" s="79" t="s">
        <v>326</v>
      </c>
      <c r="D1684" s="80" t="s">
        <v>1043</v>
      </c>
      <c r="E1684" s="77" t="s">
        <v>1655</v>
      </c>
      <c r="F1684" s="81">
        <v>0</v>
      </c>
      <c r="G1684" s="81">
        <v>0</v>
      </c>
      <c r="H1684" s="82">
        <f ca="1">SUMIF(Measure_BB_Table[],Combined_header,Total_Exp._MeasureBB)</f>
        <v>0</v>
      </c>
      <c r="I1684" s="82">
        <f ca="1">SUMIF(Measure_BB_Table[],Combined_header,Completed_MeasureBB)</f>
        <v>0</v>
      </c>
      <c r="J1684" s="149" t="e">
        <f t="shared" ca="1" si="54"/>
        <v>#DIV/0!</v>
      </c>
    </row>
    <row r="1685" spans="1:10" x14ac:dyDescent="0.25">
      <c r="A1685" s="77" t="str">
        <f t="shared" si="53"/>
        <v>Wilson HS-Drinking fountain replacement-DSA Inspection</v>
      </c>
      <c r="B1685" s="78">
        <v>5</v>
      </c>
      <c r="C1685" s="79" t="s">
        <v>326</v>
      </c>
      <c r="D1685" s="80" t="s">
        <v>1043</v>
      </c>
      <c r="E1685" s="77" t="s">
        <v>1564</v>
      </c>
      <c r="F1685" s="81">
        <v>1200</v>
      </c>
      <c r="G1685" s="81" t="s">
        <v>2495</v>
      </c>
      <c r="H1685" s="82">
        <f ca="1">SUMIF(Measure_BB_Table[],Combined_header,Total_Exp._MeasureBB)</f>
        <v>1200</v>
      </c>
      <c r="I1685" s="82">
        <f ca="1">SUMIF(Measure_BB_Table[],Combined_header,Completed_MeasureBB)</f>
        <v>0</v>
      </c>
      <c r="J1685" s="149">
        <f t="shared" ca="1" si="54"/>
        <v>0</v>
      </c>
    </row>
    <row r="1686" spans="1:10" x14ac:dyDescent="0.25">
      <c r="A1686" s="77" t="str">
        <f t="shared" si="53"/>
        <v>Wilson HS-Drinking fountain replacement-DSA Special Inspection</v>
      </c>
      <c r="B1686" s="78">
        <v>5</v>
      </c>
      <c r="C1686" s="79" t="s">
        <v>326</v>
      </c>
      <c r="D1686" s="80" t="s">
        <v>1043</v>
      </c>
      <c r="E1686" s="83" t="s">
        <v>1572</v>
      </c>
      <c r="F1686" s="81">
        <v>0</v>
      </c>
      <c r="G1686" s="81">
        <v>0</v>
      </c>
      <c r="H1686" s="82">
        <f ca="1">SUMIF(Measure_BB_Table[],Combined_header,Total_Exp._MeasureBB)</f>
        <v>0</v>
      </c>
      <c r="I1686" s="82">
        <f ca="1">SUMIF(Measure_BB_Table[],Combined_header,Completed_MeasureBB)</f>
        <v>0</v>
      </c>
      <c r="J1686" s="149" t="e">
        <f t="shared" ca="1" si="54"/>
        <v>#DIV/0!</v>
      </c>
    </row>
    <row r="1687" spans="1:10" x14ac:dyDescent="0.25">
      <c r="A1687" s="77" t="str">
        <f t="shared" si="53"/>
        <v>Wilson HS-Drinking fountain replacement-Environ Consultant</v>
      </c>
      <c r="B1687" s="78">
        <v>5</v>
      </c>
      <c r="C1687" s="79" t="s">
        <v>326</v>
      </c>
      <c r="D1687" s="80" t="s">
        <v>1043</v>
      </c>
      <c r="E1687" s="77" t="s">
        <v>1566</v>
      </c>
      <c r="F1687" s="81">
        <v>0</v>
      </c>
      <c r="G1687" s="81">
        <v>0</v>
      </c>
      <c r="H1687" s="82">
        <f ca="1">SUMIF(Measure_BB_Table[],Combined_header,Total_Exp._MeasureBB)</f>
        <v>0</v>
      </c>
      <c r="I1687" s="82">
        <f ca="1">SUMIF(Measure_BB_Table[],Combined_header,Completed_MeasureBB)</f>
        <v>0</v>
      </c>
      <c r="J1687" s="149" t="e">
        <f t="shared" ca="1" si="54"/>
        <v>#DIV/0!</v>
      </c>
    </row>
    <row r="1688" spans="1:10" x14ac:dyDescent="0.25">
      <c r="A1688" s="77" t="str">
        <f t="shared" si="53"/>
        <v>Wilson HS-Drinking fountain replacement-Reprographics</v>
      </c>
      <c r="B1688" s="78">
        <v>5</v>
      </c>
      <c r="C1688" s="79" t="s">
        <v>326</v>
      </c>
      <c r="D1688" s="80" t="s">
        <v>1043</v>
      </c>
      <c r="E1688" s="77" t="s">
        <v>1568</v>
      </c>
      <c r="F1688" s="81">
        <v>0</v>
      </c>
      <c r="G1688" s="81">
        <v>0</v>
      </c>
      <c r="H1688" s="82">
        <f ca="1">SUMIF(Measure_BB_Table[],Combined_header,Total_Exp._MeasureBB)</f>
        <v>0</v>
      </c>
      <c r="I1688" s="82">
        <f ca="1">SUMIF(Measure_BB_Table[],Combined_header,Completed_MeasureBB)</f>
        <v>0</v>
      </c>
      <c r="J1688" s="149" t="e">
        <f t="shared" ca="1" si="54"/>
        <v>#DIV/0!</v>
      </c>
    </row>
    <row r="1689" spans="1:10" x14ac:dyDescent="0.25">
      <c r="A1689" s="77" t="str">
        <f t="shared" si="53"/>
        <v>Wilson HS-Fire Alarm-Advertisement</v>
      </c>
      <c r="B1689" s="78">
        <v>5</v>
      </c>
      <c r="C1689" s="79" t="s">
        <v>326</v>
      </c>
      <c r="D1689" s="80" t="s">
        <v>316</v>
      </c>
      <c r="E1689" s="77" t="s">
        <v>1569</v>
      </c>
      <c r="F1689" s="81">
        <v>0</v>
      </c>
      <c r="G1689" s="81">
        <v>0</v>
      </c>
      <c r="H1689" s="82">
        <f ca="1">SUMIF(Measure_BB_Table[],Combined_header,Total_Exp._MeasureBB)</f>
        <v>0</v>
      </c>
      <c r="I1689" s="82">
        <f ca="1">SUMIF(Measure_BB_Table[],Combined_header,Completed_MeasureBB)</f>
        <v>0</v>
      </c>
      <c r="J1689" s="149" t="e">
        <f t="shared" ca="1" si="54"/>
        <v>#DIV/0!</v>
      </c>
    </row>
    <row r="1690" spans="1:10" x14ac:dyDescent="0.25">
      <c r="A1690" s="77" t="str">
        <f t="shared" si="53"/>
        <v>Wilson HS-Fire Alarm-Contractor</v>
      </c>
      <c r="B1690" s="78">
        <v>5</v>
      </c>
      <c r="C1690" s="79" t="s">
        <v>326</v>
      </c>
      <c r="D1690" s="80" t="s">
        <v>316</v>
      </c>
      <c r="E1690" s="77" t="s">
        <v>318</v>
      </c>
      <c r="F1690" s="81">
        <v>1188000</v>
      </c>
      <c r="G1690" s="81">
        <v>291000</v>
      </c>
      <c r="H1690" s="82">
        <f ca="1">SUMIF(Measure_BB_Table[],Combined_header,Total_Exp._MeasureBB)</f>
        <v>282060.18</v>
      </c>
      <c r="I1690" s="82">
        <f ca="1">SUMIF(Measure_BB_Table[],Combined_header,Completed_MeasureBB)</f>
        <v>260791.17</v>
      </c>
      <c r="J1690" s="149">
        <f t="shared" ca="1" si="54"/>
        <v>0.92459407066959975</v>
      </c>
    </row>
    <row r="1691" spans="1:10" x14ac:dyDescent="0.25">
      <c r="A1691" s="77" t="str">
        <f t="shared" si="53"/>
        <v>Wilson HS-Fire Alarm-Design</v>
      </c>
      <c r="B1691" s="78">
        <v>5</v>
      </c>
      <c r="C1691" s="79" t="s">
        <v>326</v>
      </c>
      <c r="D1691" s="80" t="s">
        <v>316</v>
      </c>
      <c r="E1691" s="77" t="s">
        <v>1571</v>
      </c>
      <c r="F1691" s="81">
        <v>0</v>
      </c>
      <c r="G1691" s="81">
        <v>0</v>
      </c>
      <c r="H1691" s="82">
        <f ca="1">SUMIF(Measure_BB_Table[],Combined_header,Total_Exp._MeasureBB)</f>
        <v>11375</v>
      </c>
      <c r="I1691" s="82">
        <f ca="1">SUMIF(Measure_BB_Table[],Combined_header,Completed_MeasureBB)</f>
        <v>6825</v>
      </c>
      <c r="J1691" s="149">
        <f t="shared" ca="1" si="54"/>
        <v>0.6</v>
      </c>
    </row>
    <row r="1692" spans="1:10" x14ac:dyDescent="0.25">
      <c r="A1692" s="77" t="str">
        <f t="shared" si="53"/>
        <v>Wilson HS-Fire Alarm-DSA Fees</v>
      </c>
      <c r="B1692" s="78">
        <v>5</v>
      </c>
      <c r="C1692" s="79" t="s">
        <v>326</v>
      </c>
      <c r="D1692" s="80" t="s">
        <v>316</v>
      </c>
      <c r="E1692" s="77" t="s">
        <v>1655</v>
      </c>
      <c r="F1692" s="81">
        <v>0</v>
      </c>
      <c r="G1692" s="81">
        <v>0</v>
      </c>
      <c r="H1692" s="82">
        <f ca="1">SUMIF(Measure_BB_Table[],Combined_header,Total_Exp._MeasureBB)</f>
        <v>0</v>
      </c>
      <c r="I1692" s="82">
        <f ca="1">SUMIF(Measure_BB_Table[],Combined_header,Completed_MeasureBB)</f>
        <v>0</v>
      </c>
      <c r="J1692" s="149" t="e">
        <f t="shared" ca="1" si="54"/>
        <v>#DIV/0!</v>
      </c>
    </row>
    <row r="1693" spans="1:10" x14ac:dyDescent="0.25">
      <c r="A1693" s="77" t="str">
        <f t="shared" si="53"/>
        <v>Wilson HS-Fire Alarm-DSA Inspection</v>
      </c>
      <c r="B1693" s="78">
        <v>5</v>
      </c>
      <c r="C1693" s="79" t="s">
        <v>326</v>
      </c>
      <c r="D1693" s="80" t="s">
        <v>316</v>
      </c>
      <c r="E1693" s="77" t="s">
        <v>1564</v>
      </c>
      <c r="F1693" s="81">
        <v>16500</v>
      </c>
      <c r="G1693" s="81" t="s">
        <v>2495</v>
      </c>
      <c r="H1693" s="82">
        <f ca="1">SUMIF(Measure_BB_Table[],Combined_header,Total_Exp._MeasureBB)</f>
        <v>16500</v>
      </c>
      <c r="I1693" s="82">
        <f ca="1">SUMIF(Measure_BB_Table[],Combined_header,Completed_MeasureBB)</f>
        <v>16000</v>
      </c>
      <c r="J1693" s="149">
        <f t="shared" ca="1" si="54"/>
        <v>0.96969696969696972</v>
      </c>
    </row>
    <row r="1694" spans="1:10" x14ac:dyDescent="0.25">
      <c r="A1694" s="77" t="str">
        <f t="shared" si="53"/>
        <v>Wilson HS-Fire Alarm-Environ Consultant</v>
      </c>
      <c r="B1694" s="78">
        <v>5</v>
      </c>
      <c r="C1694" s="79" t="s">
        <v>326</v>
      </c>
      <c r="D1694" s="80" t="s">
        <v>316</v>
      </c>
      <c r="E1694" s="84" t="s">
        <v>1566</v>
      </c>
      <c r="F1694" s="81">
        <v>0</v>
      </c>
      <c r="G1694" s="81">
        <v>0</v>
      </c>
      <c r="H1694" s="82">
        <f ca="1">SUMIF(Measure_BB_Table[],Combined_header,Total_Exp._MeasureBB)</f>
        <v>0</v>
      </c>
      <c r="I1694" s="82">
        <f ca="1">SUMIF(Measure_BB_Table[],Combined_header,Completed_MeasureBB)</f>
        <v>0</v>
      </c>
      <c r="J1694" s="149" t="e">
        <f t="shared" ca="1" si="54"/>
        <v>#DIV/0!</v>
      </c>
    </row>
    <row r="1695" spans="1:10" x14ac:dyDescent="0.25">
      <c r="A1695" s="77" t="str">
        <f t="shared" si="53"/>
        <v>Wilson HS-Fire Alarm-Reprographics</v>
      </c>
      <c r="B1695" s="78">
        <v>5</v>
      </c>
      <c r="C1695" s="79" t="s">
        <v>326</v>
      </c>
      <c r="D1695" s="80" t="s">
        <v>316</v>
      </c>
      <c r="E1695" s="77" t="s">
        <v>1568</v>
      </c>
      <c r="F1695" s="81">
        <v>0</v>
      </c>
      <c r="G1695" s="81">
        <v>0</v>
      </c>
      <c r="H1695" s="82">
        <f ca="1">SUMIF(Measure_BB_Table[],Combined_header,Total_Exp._MeasureBB)</f>
        <v>0</v>
      </c>
      <c r="I1695" s="82">
        <f ca="1">SUMIF(Measure_BB_Table[],Combined_header,Completed_MeasureBB)</f>
        <v>0</v>
      </c>
      <c r="J1695" s="149" t="e">
        <f t="shared" ca="1" si="54"/>
        <v>#DIV/0!</v>
      </c>
    </row>
    <row r="1696" spans="1:10" x14ac:dyDescent="0.25">
      <c r="A1696" s="77" t="str">
        <f t="shared" si="53"/>
        <v>Wilson HS-Interim Housing-Advertisement</v>
      </c>
      <c r="B1696" s="78">
        <v>5</v>
      </c>
      <c r="C1696" s="79" t="s">
        <v>326</v>
      </c>
      <c r="D1696" s="85" t="s">
        <v>238</v>
      </c>
      <c r="E1696" s="77" t="s">
        <v>1569</v>
      </c>
      <c r="F1696" s="81">
        <v>1000</v>
      </c>
      <c r="G1696" s="81" t="s">
        <v>247</v>
      </c>
      <c r="H1696" s="82">
        <f ca="1">SUMIF(Measure_BB_Table[],Combined_header,Total_Exp._MeasureBB)</f>
        <v>0</v>
      </c>
      <c r="I1696" s="82">
        <f ca="1">SUMIF(Measure_BB_Table[],Combined_header,Completed_MeasureBB)</f>
        <v>0</v>
      </c>
      <c r="J1696" s="149" t="e">
        <f t="shared" ca="1" si="54"/>
        <v>#DIV/0!</v>
      </c>
    </row>
    <row r="1697" spans="1:10" x14ac:dyDescent="0.25">
      <c r="A1697" s="77" t="str">
        <f t="shared" si="53"/>
        <v>Wilson HS-Interim Housing-Alarm</v>
      </c>
      <c r="B1697" s="78">
        <v>5</v>
      </c>
      <c r="C1697" s="79" t="s">
        <v>326</v>
      </c>
      <c r="D1697" s="85" t="s">
        <v>238</v>
      </c>
      <c r="E1697" s="83" t="s">
        <v>1575</v>
      </c>
      <c r="F1697" s="81">
        <v>0</v>
      </c>
      <c r="G1697" s="81">
        <v>0</v>
      </c>
      <c r="H1697" s="82">
        <f ca="1">SUMIF(Measure_BB_Table[],Combined_header,Total_Exp._MeasureBB)</f>
        <v>0</v>
      </c>
      <c r="I1697" s="82">
        <f ca="1">SUMIF(Measure_BB_Table[],Combined_header,Completed_MeasureBB)</f>
        <v>0</v>
      </c>
      <c r="J1697" s="149" t="e">
        <f t="shared" ca="1" si="54"/>
        <v>#DIV/0!</v>
      </c>
    </row>
    <row r="1698" spans="1:10" x14ac:dyDescent="0.25">
      <c r="A1698" s="77" t="str">
        <f t="shared" si="53"/>
        <v>Wilson HS-Interim Housing-CM/PM Management</v>
      </c>
      <c r="B1698" s="78">
        <v>5</v>
      </c>
      <c r="C1698" s="79" t="s">
        <v>326</v>
      </c>
      <c r="D1698" s="85" t="s">
        <v>238</v>
      </c>
      <c r="E1698" s="77" t="s">
        <v>1565</v>
      </c>
      <c r="F1698" s="81">
        <v>55275</v>
      </c>
      <c r="G1698" s="81" t="s">
        <v>247</v>
      </c>
      <c r="H1698" s="82">
        <f ca="1">SUMIF(Measure_BB_Table[],Combined_header,Total_Exp._MeasureBB)</f>
        <v>0</v>
      </c>
      <c r="I1698" s="82">
        <f ca="1">SUMIF(Measure_BB_Table[],Combined_header,Completed_MeasureBB)</f>
        <v>0</v>
      </c>
      <c r="J1698" s="149" t="e">
        <f t="shared" ca="1" si="54"/>
        <v>#DIV/0!</v>
      </c>
    </row>
    <row r="1699" spans="1:10" x14ac:dyDescent="0.25">
      <c r="A1699" s="77" t="str">
        <f t="shared" si="53"/>
        <v>Wilson HS-Interim Housing-Construction Contingency</v>
      </c>
      <c r="B1699" s="78">
        <v>5</v>
      </c>
      <c r="C1699" s="79" t="s">
        <v>326</v>
      </c>
      <c r="D1699" s="85" t="s">
        <v>238</v>
      </c>
      <c r="E1699" s="83" t="s">
        <v>1796</v>
      </c>
      <c r="F1699" s="81">
        <v>82500</v>
      </c>
      <c r="G1699" s="81" t="s">
        <v>247</v>
      </c>
      <c r="H1699" s="82">
        <f ca="1">SUMIF(Measure_BB_Table[],Combined_header,Total_Exp._MeasureBB)</f>
        <v>0</v>
      </c>
      <c r="I1699" s="82">
        <f ca="1">SUMIF(Measure_BB_Table[],Combined_header,Completed_MeasureBB)</f>
        <v>0</v>
      </c>
      <c r="J1699" s="149" t="e">
        <f t="shared" ca="1" si="54"/>
        <v>#DIV/0!</v>
      </c>
    </row>
    <row r="1700" spans="1:10" x14ac:dyDescent="0.25">
      <c r="A1700" s="77" t="str">
        <f t="shared" si="53"/>
        <v>Wilson HS-Interim Housing-Contractor</v>
      </c>
      <c r="B1700" s="78">
        <v>5</v>
      </c>
      <c r="C1700" s="79" t="s">
        <v>326</v>
      </c>
      <c r="D1700" s="85" t="s">
        <v>238</v>
      </c>
      <c r="E1700" s="83" t="s">
        <v>318</v>
      </c>
      <c r="F1700" s="81">
        <v>825000</v>
      </c>
      <c r="G1700" s="81" t="s">
        <v>247</v>
      </c>
      <c r="H1700" s="82">
        <f ca="1">SUMIF(Measure_BB_Table[],Combined_header,Total_Exp._MeasureBB)</f>
        <v>0</v>
      </c>
      <c r="I1700" s="82">
        <f ca="1">SUMIF(Measure_BB_Table[],Combined_header,Completed_MeasureBB)</f>
        <v>0</v>
      </c>
      <c r="J1700" s="149" t="e">
        <f t="shared" ca="1" si="54"/>
        <v>#DIV/0!</v>
      </c>
    </row>
    <row r="1701" spans="1:10" x14ac:dyDescent="0.25">
      <c r="A1701" s="77" t="str">
        <f t="shared" si="53"/>
        <v>Wilson HS-Interim Housing-Design</v>
      </c>
      <c r="B1701" s="78">
        <v>5</v>
      </c>
      <c r="C1701" s="79" t="s">
        <v>326</v>
      </c>
      <c r="D1701" s="85" t="s">
        <v>238</v>
      </c>
      <c r="E1701" s="79" t="s">
        <v>1571</v>
      </c>
      <c r="F1701" s="81">
        <v>82500</v>
      </c>
      <c r="G1701" s="81" t="s">
        <v>247</v>
      </c>
      <c r="H1701" s="82">
        <f ca="1">SUMIF(Measure_BB_Table[],Combined_header,Total_Exp._MeasureBB)</f>
        <v>0</v>
      </c>
      <c r="I1701" s="82">
        <f ca="1">SUMIF(Measure_BB_Table[],Combined_header,Completed_MeasureBB)</f>
        <v>0</v>
      </c>
      <c r="J1701" s="149" t="e">
        <f t="shared" ca="1" si="54"/>
        <v>#DIV/0!</v>
      </c>
    </row>
    <row r="1702" spans="1:10" x14ac:dyDescent="0.25">
      <c r="A1702" s="77" t="str">
        <f t="shared" si="53"/>
        <v>Wilson HS-Interim Housing-DSA Fees</v>
      </c>
      <c r="B1702" s="78">
        <v>5</v>
      </c>
      <c r="C1702" s="79" t="s">
        <v>326</v>
      </c>
      <c r="D1702" s="85" t="s">
        <v>238</v>
      </c>
      <c r="E1702" s="83" t="s">
        <v>1655</v>
      </c>
      <c r="F1702" s="81">
        <v>14437.5</v>
      </c>
      <c r="G1702" s="81" t="s">
        <v>247</v>
      </c>
      <c r="H1702" s="82">
        <f ca="1">SUMIF(Measure_BB_Table[],Combined_header,Total_Exp._MeasureBB)</f>
        <v>0</v>
      </c>
      <c r="I1702" s="82">
        <f ca="1">SUMIF(Measure_BB_Table[],Combined_header,Completed_MeasureBB)</f>
        <v>0</v>
      </c>
      <c r="J1702" s="149" t="e">
        <f t="shared" ca="1" si="54"/>
        <v>#DIV/0!</v>
      </c>
    </row>
    <row r="1703" spans="1:10" x14ac:dyDescent="0.25">
      <c r="A1703" s="77" t="str">
        <f t="shared" si="53"/>
        <v>Wilson HS-Interim Housing-DSA Inspection</v>
      </c>
      <c r="B1703" s="78">
        <v>5</v>
      </c>
      <c r="C1703" s="79" t="s">
        <v>326</v>
      </c>
      <c r="D1703" s="85" t="s">
        <v>238</v>
      </c>
      <c r="E1703" s="83" t="s">
        <v>1564</v>
      </c>
      <c r="F1703" s="81">
        <v>15750</v>
      </c>
      <c r="G1703" s="81" t="s">
        <v>247</v>
      </c>
      <c r="H1703" s="82">
        <f ca="1">SUMIF(Measure_BB_Table[],Combined_header,Total_Exp._MeasureBB)</f>
        <v>0</v>
      </c>
      <c r="I1703" s="82">
        <f ca="1">SUMIF(Measure_BB_Table[],Combined_header,Completed_MeasureBB)</f>
        <v>0</v>
      </c>
      <c r="J1703" s="149" t="e">
        <f t="shared" ca="1" si="54"/>
        <v>#DIV/0!</v>
      </c>
    </row>
    <row r="1704" spans="1:10" x14ac:dyDescent="0.25">
      <c r="A1704" s="77" t="str">
        <f t="shared" si="53"/>
        <v>Wilson HS-Interim Housing-DSA Special Inspection</v>
      </c>
      <c r="B1704" s="78">
        <v>5</v>
      </c>
      <c r="C1704" s="79" t="s">
        <v>326</v>
      </c>
      <c r="D1704" s="85" t="s">
        <v>238</v>
      </c>
      <c r="E1704" s="85" t="s">
        <v>1572</v>
      </c>
      <c r="F1704" s="81">
        <v>15750</v>
      </c>
      <c r="G1704" s="81" t="s">
        <v>247</v>
      </c>
      <c r="H1704" s="82">
        <f ca="1">SUMIF(Measure_BB_Table[],Combined_header,Total_Exp._MeasureBB)</f>
        <v>0</v>
      </c>
      <c r="I1704" s="82">
        <f ca="1">SUMIF(Measure_BB_Table[],Combined_header,Completed_MeasureBB)</f>
        <v>0</v>
      </c>
      <c r="J1704" s="149" t="e">
        <f t="shared" ca="1" si="54"/>
        <v>#DIV/0!</v>
      </c>
    </row>
    <row r="1705" spans="1:10" x14ac:dyDescent="0.25">
      <c r="A1705" s="77" t="str">
        <f t="shared" si="53"/>
        <v>Wilson HS-Interim Housing-Environ Consultant</v>
      </c>
      <c r="B1705" s="78">
        <v>5</v>
      </c>
      <c r="C1705" s="79" t="s">
        <v>326</v>
      </c>
      <c r="D1705" s="85" t="s">
        <v>238</v>
      </c>
      <c r="E1705" s="77" t="s">
        <v>1566</v>
      </c>
      <c r="F1705" s="81">
        <v>0</v>
      </c>
      <c r="G1705" s="81">
        <v>0</v>
      </c>
      <c r="H1705" s="82">
        <f ca="1">SUMIF(Measure_BB_Table[],Combined_header,Total_Exp._MeasureBB)</f>
        <v>0</v>
      </c>
      <c r="I1705" s="82">
        <f ca="1">SUMIF(Measure_BB_Table[],Combined_header,Completed_MeasureBB)</f>
        <v>0</v>
      </c>
      <c r="J1705" s="149" t="e">
        <f t="shared" ca="1" si="54"/>
        <v>#DIV/0!</v>
      </c>
    </row>
    <row r="1706" spans="1:10" x14ac:dyDescent="0.25">
      <c r="A1706" s="77" t="str">
        <f t="shared" si="53"/>
        <v>Wilson HS-Interim Housing-FF &amp; E</v>
      </c>
      <c r="B1706" s="78">
        <v>5</v>
      </c>
      <c r="C1706" s="79" t="s">
        <v>326</v>
      </c>
      <c r="D1706" s="85" t="s">
        <v>238</v>
      </c>
      <c r="E1706" s="77" t="s">
        <v>1656</v>
      </c>
      <c r="F1706" s="81">
        <v>0</v>
      </c>
      <c r="G1706" s="81">
        <v>0</v>
      </c>
      <c r="H1706" s="82">
        <f ca="1">SUMIF(Measure_BB_Table[],Combined_header,Total_Exp._MeasureBB)</f>
        <v>0</v>
      </c>
      <c r="I1706" s="82">
        <f ca="1">SUMIF(Measure_BB_Table[],Combined_header,Completed_MeasureBB)</f>
        <v>0</v>
      </c>
      <c r="J1706" s="149" t="e">
        <f t="shared" ca="1" si="54"/>
        <v>#DIV/0!</v>
      </c>
    </row>
    <row r="1707" spans="1:10" x14ac:dyDescent="0.25">
      <c r="A1707" s="77" t="str">
        <f t="shared" si="53"/>
        <v>Wilson HS-Interim Housing-Legal Services</v>
      </c>
      <c r="B1707" s="78">
        <v>5</v>
      </c>
      <c r="C1707" s="79" t="s">
        <v>326</v>
      </c>
      <c r="D1707" s="85" t="s">
        <v>238</v>
      </c>
      <c r="E1707" s="77" t="s">
        <v>1797</v>
      </c>
      <c r="F1707" s="81">
        <v>0</v>
      </c>
      <c r="G1707" s="81">
        <v>0</v>
      </c>
      <c r="H1707" s="82">
        <f ca="1">SUMIF(Measure_BB_Table[],Combined_header,Total_Exp._MeasureBB)</f>
        <v>0</v>
      </c>
      <c r="I1707" s="82">
        <f ca="1">SUMIF(Measure_BB_Table[],Combined_header,Completed_MeasureBB)</f>
        <v>0</v>
      </c>
      <c r="J1707" s="149" t="e">
        <f t="shared" ca="1" si="54"/>
        <v>#DIV/0!</v>
      </c>
    </row>
    <row r="1708" spans="1:10" x14ac:dyDescent="0.25">
      <c r="A1708" s="77" t="str">
        <f t="shared" si="53"/>
        <v>Wilson HS-Interim Housing-Modular Buildings</v>
      </c>
      <c r="B1708" s="78">
        <v>5</v>
      </c>
      <c r="C1708" s="79" t="s">
        <v>326</v>
      </c>
      <c r="D1708" s="85" t="s">
        <v>238</v>
      </c>
      <c r="E1708" s="85" t="s">
        <v>1573</v>
      </c>
      <c r="F1708" s="81">
        <v>225000</v>
      </c>
      <c r="G1708" s="81" t="s">
        <v>247</v>
      </c>
      <c r="H1708" s="82">
        <f ca="1">SUMIF(Measure_BB_Table[],Combined_header,Total_Exp._MeasureBB)</f>
        <v>0</v>
      </c>
      <c r="I1708" s="82">
        <f ca="1">SUMIF(Measure_BB_Table[],Combined_header,Completed_MeasureBB)</f>
        <v>0</v>
      </c>
      <c r="J1708" s="149" t="e">
        <f t="shared" ca="1" si="54"/>
        <v>#DIV/0!</v>
      </c>
    </row>
    <row r="1709" spans="1:10" x14ac:dyDescent="0.25">
      <c r="A1709" s="77" t="str">
        <f t="shared" si="53"/>
        <v>Wilson HS-Interim Housing-Move Management</v>
      </c>
      <c r="B1709" s="78">
        <v>5</v>
      </c>
      <c r="C1709" s="79" t="s">
        <v>326</v>
      </c>
      <c r="D1709" s="85" t="s">
        <v>238</v>
      </c>
      <c r="E1709" s="77" t="s">
        <v>1574</v>
      </c>
      <c r="F1709" s="81">
        <v>0</v>
      </c>
      <c r="G1709" s="81">
        <v>0</v>
      </c>
      <c r="H1709" s="82">
        <f ca="1">SUMIF(Measure_BB_Table[],Combined_header,Total_Exp._MeasureBB)</f>
        <v>0</v>
      </c>
      <c r="I1709" s="82">
        <f ca="1">SUMIF(Measure_BB_Table[],Combined_header,Completed_MeasureBB)</f>
        <v>0</v>
      </c>
      <c r="J1709" s="149" t="e">
        <f t="shared" ca="1" si="54"/>
        <v>#DIV/0!</v>
      </c>
    </row>
    <row r="1710" spans="1:10" x14ac:dyDescent="0.25">
      <c r="A1710" s="77" t="str">
        <f t="shared" si="53"/>
        <v>Wilson HS-Interim Housing-Reprographics</v>
      </c>
      <c r="B1710" s="78">
        <v>5</v>
      </c>
      <c r="C1710" s="79" t="s">
        <v>326</v>
      </c>
      <c r="D1710" s="85" t="s">
        <v>238</v>
      </c>
      <c r="E1710" s="77" t="s">
        <v>1568</v>
      </c>
      <c r="F1710" s="81">
        <v>1000</v>
      </c>
      <c r="G1710" s="81" t="s">
        <v>247</v>
      </c>
      <c r="H1710" s="82">
        <f ca="1">SUMIF(Measure_BB_Table[],Combined_header,Total_Exp._MeasureBB)</f>
        <v>0</v>
      </c>
      <c r="I1710" s="82">
        <f ca="1">SUMIF(Measure_BB_Table[],Combined_header,Completed_MeasureBB)</f>
        <v>0</v>
      </c>
      <c r="J1710" s="149" t="e">
        <f t="shared" ca="1" si="54"/>
        <v>#DIV/0!</v>
      </c>
    </row>
    <row r="1711" spans="1:10" x14ac:dyDescent="0.25">
      <c r="A1711" s="77" t="str">
        <f t="shared" si="53"/>
        <v>Wilson HS-Interim Housing-Technology</v>
      </c>
      <c r="B1711" s="78">
        <v>5</v>
      </c>
      <c r="C1711" s="79" t="s">
        <v>326</v>
      </c>
      <c r="D1711" s="85" t="s">
        <v>238</v>
      </c>
      <c r="E1711" s="77" t="s">
        <v>1562</v>
      </c>
      <c r="F1711" s="81">
        <v>0</v>
      </c>
      <c r="G1711" s="81">
        <v>0</v>
      </c>
      <c r="H1711" s="82">
        <f ca="1">SUMIF(Measure_BB_Table[],Combined_header,Total_Exp._MeasureBB)</f>
        <v>0</v>
      </c>
      <c r="I1711" s="82">
        <f ca="1">SUMIF(Measure_BB_Table[],Combined_header,Completed_MeasureBB)</f>
        <v>0</v>
      </c>
      <c r="J1711" s="149" t="e">
        <f t="shared" ca="1" si="54"/>
        <v>#DIV/0!</v>
      </c>
    </row>
    <row r="1712" spans="1:10" x14ac:dyDescent="0.25">
      <c r="A1712" s="77" t="str">
        <f t="shared" si="53"/>
        <v>Wing Lane-21st Century-Advertisement</v>
      </c>
      <c r="B1712" s="78">
        <v>9</v>
      </c>
      <c r="C1712" s="85" t="s">
        <v>337</v>
      </c>
      <c r="D1712" s="80" t="s">
        <v>4</v>
      </c>
      <c r="E1712" s="77" t="s">
        <v>1569</v>
      </c>
      <c r="F1712" s="81">
        <v>1482.47</v>
      </c>
      <c r="G1712" s="81" t="s">
        <v>247</v>
      </c>
      <c r="H1712" s="82">
        <f ca="1">SUMIF(Measure_BB_Table[],Combined_header,Total_Exp._MeasureBB)</f>
        <v>0</v>
      </c>
      <c r="I1712" s="82">
        <f ca="1">SUMIF(Measure_BB_Table[],Combined_header,Completed_MeasureBB)</f>
        <v>0</v>
      </c>
      <c r="J1712" s="149" t="e">
        <f t="shared" ca="1" si="54"/>
        <v>#DIV/0!</v>
      </c>
    </row>
    <row r="1713" spans="1:10" x14ac:dyDescent="0.25">
      <c r="A1713" s="77" t="str">
        <f t="shared" si="53"/>
        <v>Wing Lane-21st Century-Asbestos oversight/survey/abatement</v>
      </c>
      <c r="B1713" s="78">
        <v>9</v>
      </c>
      <c r="C1713" s="85" t="s">
        <v>337</v>
      </c>
      <c r="D1713" s="80" t="s">
        <v>4</v>
      </c>
      <c r="E1713" s="77" t="s">
        <v>1563</v>
      </c>
      <c r="F1713" s="81">
        <v>73500</v>
      </c>
      <c r="G1713" s="81" t="s">
        <v>247</v>
      </c>
      <c r="H1713" s="82">
        <f ca="1">SUMIF(Measure_BB_Table[],Combined_header,Total_Exp._MeasureBB)</f>
        <v>0</v>
      </c>
      <c r="I1713" s="82">
        <f ca="1">SUMIF(Measure_BB_Table[],Combined_header,Completed_MeasureBB)</f>
        <v>0</v>
      </c>
      <c r="J1713" s="149" t="e">
        <f t="shared" ca="1" si="54"/>
        <v>#DIV/0!</v>
      </c>
    </row>
    <row r="1714" spans="1:10" x14ac:dyDescent="0.25">
      <c r="A1714" s="77" t="str">
        <f t="shared" si="53"/>
        <v>Wing Lane-21st Century-CM/PM Management</v>
      </c>
      <c r="B1714" s="78">
        <v>9</v>
      </c>
      <c r="C1714" s="85" t="s">
        <v>337</v>
      </c>
      <c r="D1714" s="80" t="s">
        <v>4</v>
      </c>
      <c r="E1714" s="77" t="s">
        <v>1565</v>
      </c>
      <c r="F1714" s="81">
        <v>235730.26</v>
      </c>
      <c r="G1714" s="81" t="s">
        <v>247</v>
      </c>
      <c r="H1714" s="82">
        <f ca="1">SUMIF(Measure_BB_Table[],Combined_header,Total_Exp._MeasureBB)</f>
        <v>0</v>
      </c>
      <c r="I1714" s="82">
        <f ca="1">SUMIF(Measure_BB_Table[],Combined_header,Completed_MeasureBB)</f>
        <v>0</v>
      </c>
      <c r="J1714" s="149" t="e">
        <f t="shared" ca="1" si="54"/>
        <v>#DIV/0!</v>
      </c>
    </row>
    <row r="1715" spans="1:10" x14ac:dyDescent="0.25">
      <c r="A1715" s="77" t="str">
        <f t="shared" si="53"/>
        <v>Wing Lane-21st Century-Construction Contingency</v>
      </c>
      <c r="B1715" s="78">
        <v>9</v>
      </c>
      <c r="C1715" s="85" t="s">
        <v>337</v>
      </c>
      <c r="D1715" s="80" t="s">
        <v>4</v>
      </c>
      <c r="E1715" s="83" t="s">
        <v>1796</v>
      </c>
      <c r="F1715" s="81">
        <v>231026.9</v>
      </c>
      <c r="G1715" s="81" t="s">
        <v>247</v>
      </c>
      <c r="H1715" s="82">
        <f ca="1">SUMIF(Measure_BB_Table[],Combined_header,Total_Exp._MeasureBB)</f>
        <v>0</v>
      </c>
      <c r="I1715" s="82">
        <f ca="1">SUMIF(Measure_BB_Table[],Combined_header,Completed_MeasureBB)</f>
        <v>0</v>
      </c>
      <c r="J1715" s="149" t="e">
        <f t="shared" ca="1" si="54"/>
        <v>#DIV/0!</v>
      </c>
    </row>
    <row r="1716" spans="1:10" x14ac:dyDescent="0.25">
      <c r="A1716" s="77" t="str">
        <f t="shared" si="53"/>
        <v>Wing Lane-21st Century-Contractor</v>
      </c>
      <c r="B1716" s="78">
        <v>9</v>
      </c>
      <c r="C1716" s="85" t="s">
        <v>337</v>
      </c>
      <c r="D1716" s="80" t="s">
        <v>4</v>
      </c>
      <c r="E1716" s="83" t="s">
        <v>318</v>
      </c>
      <c r="F1716" s="81">
        <v>2464363.94</v>
      </c>
      <c r="G1716" s="81" t="s">
        <v>247</v>
      </c>
      <c r="H1716" s="82">
        <f ca="1">SUMIF(Measure_BB_Table[],Combined_header,Total_Exp._MeasureBB)</f>
        <v>40000</v>
      </c>
      <c r="I1716" s="82">
        <f ca="1">SUMIF(Measure_BB_Table[],Combined_header,Completed_MeasureBB)</f>
        <v>40000</v>
      </c>
      <c r="J1716" s="149">
        <f t="shared" ca="1" si="54"/>
        <v>1</v>
      </c>
    </row>
    <row r="1717" spans="1:10" x14ac:dyDescent="0.25">
      <c r="A1717" s="77" t="str">
        <f t="shared" si="53"/>
        <v>Wing Lane-21st Century-Design</v>
      </c>
      <c r="B1717" s="78">
        <v>9</v>
      </c>
      <c r="C1717" s="85" t="s">
        <v>337</v>
      </c>
      <c r="D1717" s="80" t="s">
        <v>4</v>
      </c>
      <c r="E1717" s="83" t="s">
        <v>1571</v>
      </c>
      <c r="F1717" s="81">
        <v>283016.03999999998</v>
      </c>
      <c r="G1717" s="81" t="s">
        <v>247</v>
      </c>
      <c r="H1717" s="82">
        <f ca="1">SUMIF(Measure_BB_Table[],Combined_header,Total_Exp._MeasureBB)</f>
        <v>0</v>
      </c>
      <c r="I1717" s="82">
        <f ca="1">SUMIF(Measure_BB_Table[],Combined_header,Completed_MeasureBB)</f>
        <v>0</v>
      </c>
      <c r="J1717" s="149" t="e">
        <f t="shared" ca="1" si="54"/>
        <v>#DIV/0!</v>
      </c>
    </row>
    <row r="1718" spans="1:10" x14ac:dyDescent="0.25">
      <c r="A1718" s="77" t="str">
        <f t="shared" si="53"/>
        <v>Wing Lane-21st Century-DSA Fees</v>
      </c>
      <c r="B1718" s="78">
        <v>9</v>
      </c>
      <c r="C1718" s="85" t="s">
        <v>337</v>
      </c>
      <c r="D1718" s="80" t="s">
        <v>4</v>
      </c>
      <c r="E1718" s="83" t="s">
        <v>1655</v>
      </c>
      <c r="F1718" s="81">
        <v>47169.34</v>
      </c>
      <c r="G1718" s="81" t="s">
        <v>247</v>
      </c>
      <c r="H1718" s="82">
        <f ca="1">SUMIF(Measure_BB_Table[],Combined_header,Total_Exp._MeasureBB)</f>
        <v>0</v>
      </c>
      <c r="I1718" s="82">
        <f ca="1">SUMIF(Measure_BB_Table[],Combined_header,Completed_MeasureBB)</f>
        <v>0</v>
      </c>
      <c r="J1718" s="149" t="e">
        <f t="shared" ca="1" si="54"/>
        <v>#DIV/0!</v>
      </c>
    </row>
    <row r="1719" spans="1:10" x14ac:dyDescent="0.25">
      <c r="A1719" s="77" t="str">
        <f t="shared" si="53"/>
        <v>Wing Lane-21st Century-DSA Inspection</v>
      </c>
      <c r="B1719" s="78">
        <v>9</v>
      </c>
      <c r="C1719" s="85" t="s">
        <v>337</v>
      </c>
      <c r="D1719" s="80" t="s">
        <v>4</v>
      </c>
      <c r="E1719" s="83" t="s">
        <v>1564</v>
      </c>
      <c r="F1719" s="81">
        <v>40430.86</v>
      </c>
      <c r="G1719" s="81" t="s">
        <v>247</v>
      </c>
      <c r="H1719" s="82">
        <f ca="1">SUMIF(Measure_BB_Table[],Combined_header,Total_Exp._MeasureBB)</f>
        <v>0</v>
      </c>
      <c r="I1719" s="82">
        <f ca="1">SUMIF(Measure_BB_Table[],Combined_header,Completed_MeasureBB)</f>
        <v>0</v>
      </c>
      <c r="J1719" s="149" t="e">
        <f t="shared" ca="1" si="54"/>
        <v>#DIV/0!</v>
      </c>
    </row>
    <row r="1720" spans="1:10" x14ac:dyDescent="0.25">
      <c r="A1720" s="77" t="str">
        <f t="shared" si="53"/>
        <v>Wing Lane-21st Century-DSA Special Inspection</v>
      </c>
      <c r="B1720" s="78">
        <v>9</v>
      </c>
      <c r="C1720" s="85" t="s">
        <v>337</v>
      </c>
      <c r="D1720" s="80" t="s">
        <v>4</v>
      </c>
      <c r="E1720" s="83" t="s">
        <v>1572</v>
      </c>
      <c r="F1720" s="81">
        <v>20215.43</v>
      </c>
      <c r="G1720" s="81" t="s">
        <v>247</v>
      </c>
      <c r="H1720" s="82">
        <f ca="1">SUMIF(Measure_BB_Table[],Combined_header,Total_Exp._MeasureBB)</f>
        <v>0</v>
      </c>
      <c r="I1720" s="82">
        <f ca="1">SUMIF(Measure_BB_Table[],Combined_header,Completed_MeasureBB)</f>
        <v>0</v>
      </c>
      <c r="J1720" s="149" t="e">
        <f t="shared" ca="1" si="54"/>
        <v>#DIV/0!</v>
      </c>
    </row>
    <row r="1721" spans="1:10" x14ac:dyDescent="0.25">
      <c r="A1721" s="77" t="str">
        <f t="shared" si="53"/>
        <v>Wing Lane-21st Century-Environ Consultant</v>
      </c>
      <c r="B1721" s="78">
        <v>9</v>
      </c>
      <c r="C1721" s="85" t="s">
        <v>337</v>
      </c>
      <c r="D1721" s="80" t="s">
        <v>4</v>
      </c>
      <c r="E1721" s="77" t="s">
        <v>1566</v>
      </c>
      <c r="F1721" s="81">
        <v>11859.72</v>
      </c>
      <c r="G1721" s="81" t="s">
        <v>247</v>
      </c>
      <c r="H1721" s="82">
        <f ca="1">SUMIF(Measure_BB_Table[],Combined_header,Total_Exp._MeasureBB)</f>
        <v>2600</v>
      </c>
      <c r="I1721" s="82">
        <f ca="1">SUMIF(Measure_BB_Table[],Combined_header,Completed_MeasureBB)</f>
        <v>2600</v>
      </c>
      <c r="J1721" s="149">
        <f t="shared" ca="1" si="54"/>
        <v>1</v>
      </c>
    </row>
    <row r="1722" spans="1:10" x14ac:dyDescent="0.25">
      <c r="A1722" s="77" t="str">
        <f t="shared" si="53"/>
        <v>Wing Lane-21st Century-FF &amp; E</v>
      </c>
      <c r="B1722" s="78">
        <v>9</v>
      </c>
      <c r="C1722" s="85" t="s">
        <v>337</v>
      </c>
      <c r="D1722" s="80" t="s">
        <v>4</v>
      </c>
      <c r="E1722" s="77" t="s">
        <v>1656</v>
      </c>
      <c r="F1722" s="81">
        <v>420000</v>
      </c>
      <c r="G1722" s="81" t="s">
        <v>2495</v>
      </c>
      <c r="H1722" s="82">
        <f ca="1">SUMIF(Measure_BB_Table[],Combined_header,Total_Exp._MeasureBB)</f>
        <v>20720.61</v>
      </c>
      <c r="I1722" s="82">
        <f ca="1">SUMIF(Measure_BB_Table[],Combined_header,Completed_MeasureBB)</f>
        <v>20720.61</v>
      </c>
      <c r="J1722" s="149">
        <f t="shared" ca="1" si="54"/>
        <v>1</v>
      </c>
    </row>
    <row r="1723" spans="1:10" x14ac:dyDescent="0.25">
      <c r="A1723" s="77" t="str">
        <f t="shared" si="53"/>
        <v>Wing Lane-21st Century-Legal Services</v>
      </c>
      <c r="B1723" s="78">
        <v>9</v>
      </c>
      <c r="C1723" s="85" t="s">
        <v>337</v>
      </c>
      <c r="D1723" s="80" t="s">
        <v>4</v>
      </c>
      <c r="E1723" s="77" t="s">
        <v>1797</v>
      </c>
      <c r="F1723" s="81">
        <v>0</v>
      </c>
      <c r="G1723" s="81">
        <v>0</v>
      </c>
      <c r="H1723" s="82">
        <f ca="1">SUMIF(Measure_BB_Table[],Combined_header,Total_Exp._MeasureBB)</f>
        <v>0</v>
      </c>
      <c r="I1723" s="82">
        <f ca="1">SUMIF(Measure_BB_Table[],Combined_header,Completed_MeasureBB)</f>
        <v>0</v>
      </c>
      <c r="J1723" s="149" t="e">
        <f t="shared" ca="1" si="54"/>
        <v>#DIV/0!</v>
      </c>
    </row>
    <row r="1724" spans="1:10" x14ac:dyDescent="0.25">
      <c r="A1724" s="77" t="str">
        <f t="shared" si="53"/>
        <v>Wing Lane-21st Century-Move classroom</v>
      </c>
      <c r="B1724" s="78">
        <v>9</v>
      </c>
      <c r="C1724" s="85" t="s">
        <v>337</v>
      </c>
      <c r="D1724" s="80" t="s">
        <v>4</v>
      </c>
      <c r="E1724" s="77" t="s">
        <v>1570</v>
      </c>
      <c r="F1724" s="81">
        <v>0</v>
      </c>
      <c r="G1724" s="81">
        <v>0</v>
      </c>
      <c r="H1724" s="82">
        <f ca="1">SUMIF(Measure_BB_Table[],Combined_header,Total_Exp._MeasureBB)</f>
        <v>0</v>
      </c>
      <c r="I1724" s="82">
        <f ca="1">SUMIF(Measure_BB_Table[],Combined_header,Completed_MeasureBB)</f>
        <v>0</v>
      </c>
      <c r="J1724" s="149" t="e">
        <f t="shared" ca="1" si="54"/>
        <v>#DIV/0!</v>
      </c>
    </row>
    <row r="1725" spans="1:10" x14ac:dyDescent="0.25">
      <c r="A1725" s="77" t="str">
        <f t="shared" si="53"/>
        <v>Wing Lane-21st Century-Move Management</v>
      </c>
      <c r="B1725" s="78">
        <v>9</v>
      </c>
      <c r="C1725" s="85" t="s">
        <v>337</v>
      </c>
      <c r="D1725" s="80" t="s">
        <v>4</v>
      </c>
      <c r="E1725" s="77" t="s">
        <v>1574</v>
      </c>
      <c r="F1725" s="81">
        <v>10781.56</v>
      </c>
      <c r="G1725" s="81" t="s">
        <v>247</v>
      </c>
      <c r="H1725" s="82">
        <f ca="1">SUMIF(Measure_BB_Table[],Combined_header,Total_Exp._MeasureBB)</f>
        <v>0</v>
      </c>
      <c r="I1725" s="82">
        <f ca="1">SUMIF(Measure_BB_Table[],Combined_header,Completed_MeasureBB)</f>
        <v>0</v>
      </c>
      <c r="J1725" s="149" t="e">
        <f t="shared" ca="1" si="54"/>
        <v>#DIV/0!</v>
      </c>
    </row>
    <row r="1726" spans="1:10" x14ac:dyDescent="0.25">
      <c r="A1726" s="77" t="str">
        <f t="shared" si="53"/>
        <v>Wing Lane-21st Century-Reprographics</v>
      </c>
      <c r="B1726" s="78">
        <v>9</v>
      </c>
      <c r="C1726" s="85" t="s">
        <v>337</v>
      </c>
      <c r="D1726" s="80" t="s">
        <v>4</v>
      </c>
      <c r="E1726" s="77" t="s">
        <v>1568</v>
      </c>
      <c r="F1726" s="81">
        <v>1482.47</v>
      </c>
      <c r="G1726" s="81" t="s">
        <v>247</v>
      </c>
      <c r="H1726" s="82">
        <f ca="1">SUMIF(Measure_BB_Table[],Combined_header,Total_Exp._MeasureBB)</f>
        <v>0</v>
      </c>
      <c r="I1726" s="82">
        <f ca="1">SUMIF(Measure_BB_Table[],Combined_header,Completed_MeasureBB)</f>
        <v>0</v>
      </c>
      <c r="J1726" s="149" t="e">
        <f t="shared" ca="1" si="54"/>
        <v>#DIV/0!</v>
      </c>
    </row>
    <row r="1727" spans="1:10" x14ac:dyDescent="0.25">
      <c r="A1727" s="77" t="str">
        <f t="shared" si="53"/>
        <v>Wing Lane-21st Century-Technology</v>
      </c>
      <c r="B1727" s="78">
        <v>9</v>
      </c>
      <c r="C1727" s="85" t="s">
        <v>337</v>
      </c>
      <c r="D1727" s="80" t="s">
        <v>4</v>
      </c>
      <c r="E1727" s="77" t="s">
        <v>1562</v>
      </c>
      <c r="F1727" s="81">
        <v>420000</v>
      </c>
      <c r="G1727" s="81" t="s">
        <v>2495</v>
      </c>
      <c r="H1727" s="82">
        <f ca="1">SUMIF(Measure_BB_Table[],Combined_header,Total_Exp._MeasureBB)</f>
        <v>110563.9</v>
      </c>
      <c r="I1727" s="82">
        <f ca="1">SUMIF(Measure_BB_Table[],Combined_header,Completed_MeasureBB)</f>
        <v>110563.9</v>
      </c>
      <c r="J1727" s="149">
        <f t="shared" ca="1" si="54"/>
        <v>1</v>
      </c>
    </row>
    <row r="1728" spans="1:10" x14ac:dyDescent="0.25">
      <c r="A1728" s="77" t="str">
        <f t="shared" si="53"/>
        <v>Wing Lane-Ceiling replacement-CM/PM Management</v>
      </c>
      <c r="B1728" s="78">
        <v>9</v>
      </c>
      <c r="C1728" s="85" t="s">
        <v>337</v>
      </c>
      <c r="D1728" s="79" t="s">
        <v>441</v>
      </c>
      <c r="E1728" s="77" t="s">
        <v>1565</v>
      </c>
      <c r="F1728" s="81">
        <v>0</v>
      </c>
      <c r="G1728" s="81">
        <v>0</v>
      </c>
      <c r="H1728" s="82">
        <f ca="1">SUMIF(Measure_BB_Table[],Combined_header,Total_Exp._MeasureBB)</f>
        <v>0</v>
      </c>
      <c r="I1728" s="82">
        <f ca="1">SUMIF(Measure_BB_Table[],Combined_header,Completed_MeasureBB)</f>
        <v>0</v>
      </c>
      <c r="J1728" s="149" t="e">
        <f t="shared" ca="1" si="54"/>
        <v>#DIV/0!</v>
      </c>
    </row>
    <row r="1729" spans="1:10" x14ac:dyDescent="0.25">
      <c r="A1729" s="77" t="str">
        <f t="shared" si="53"/>
        <v>Wing Lane-Ceiling replacement-Contractor</v>
      </c>
      <c r="B1729" s="78">
        <v>9</v>
      </c>
      <c r="C1729" s="85" t="s">
        <v>337</v>
      </c>
      <c r="D1729" s="79" t="s">
        <v>441</v>
      </c>
      <c r="E1729" s="77" t="s">
        <v>318</v>
      </c>
      <c r="F1729" s="81">
        <v>302738</v>
      </c>
      <c r="G1729" s="81">
        <v>302738</v>
      </c>
      <c r="H1729" s="82">
        <f ca="1">SUMIF(Measure_BB_Table[],Combined_header,Total_Exp._MeasureBB)</f>
        <v>302738</v>
      </c>
      <c r="I1729" s="82">
        <f ca="1">SUMIF(Measure_BB_Table[],Combined_header,Completed_MeasureBB)</f>
        <v>287601.09999999998</v>
      </c>
      <c r="J1729" s="149">
        <f t="shared" ca="1" si="54"/>
        <v>0.95</v>
      </c>
    </row>
    <row r="1730" spans="1:10" x14ac:dyDescent="0.25">
      <c r="A1730" s="77" t="str">
        <f t="shared" si="53"/>
        <v>Wing Lane-Drinking fountain replacement-Advertisement</v>
      </c>
      <c r="B1730" s="78">
        <v>9</v>
      </c>
      <c r="C1730" s="85" t="s">
        <v>337</v>
      </c>
      <c r="D1730" s="80" t="s">
        <v>1043</v>
      </c>
      <c r="E1730" s="77" t="s">
        <v>1569</v>
      </c>
      <c r="F1730" s="81">
        <v>0</v>
      </c>
      <c r="G1730" s="81">
        <v>0</v>
      </c>
      <c r="H1730" s="82">
        <f ca="1">SUMIF(Measure_BB_Table[],Combined_header,Total_Exp._MeasureBB)</f>
        <v>0</v>
      </c>
      <c r="I1730" s="82">
        <f ca="1">SUMIF(Measure_BB_Table[],Combined_header,Completed_MeasureBB)</f>
        <v>0</v>
      </c>
      <c r="J1730" s="149" t="e">
        <f t="shared" ca="1" si="54"/>
        <v>#DIV/0!</v>
      </c>
    </row>
    <row r="1731" spans="1:10" x14ac:dyDescent="0.25">
      <c r="A1731" s="77" t="str">
        <f t="shared" ref="A1731:A1794" si="55">CONCATENATE(C1731,"-",D1731,"-",E1731)</f>
        <v>Wing Lane-Drinking fountain replacement-Contractor</v>
      </c>
      <c r="B1731" s="78">
        <v>9</v>
      </c>
      <c r="C1731" s="85" t="s">
        <v>337</v>
      </c>
      <c r="D1731" s="80" t="s">
        <v>1043</v>
      </c>
      <c r="E1731" s="77" t="s">
        <v>318</v>
      </c>
      <c r="F1731" s="81">
        <v>15000</v>
      </c>
      <c r="G1731" s="81">
        <v>0</v>
      </c>
      <c r="H1731" s="82">
        <f ca="1">SUMIF(Measure_BB_Table[],Combined_header,Total_Exp._MeasureBB)</f>
        <v>6800</v>
      </c>
      <c r="I1731" s="82">
        <f ca="1">SUMIF(Measure_BB_Table[],Combined_header,Completed_MeasureBB)</f>
        <v>6800</v>
      </c>
      <c r="J1731" s="149">
        <f t="shared" ref="J1731:J1794" ca="1" si="56">Completed_Comparison/Total_Exp._Comparison</f>
        <v>1</v>
      </c>
    </row>
    <row r="1732" spans="1:10" x14ac:dyDescent="0.25">
      <c r="A1732" s="77" t="str">
        <f t="shared" si="55"/>
        <v>Wing Lane-Drinking fountain replacement-Design</v>
      </c>
      <c r="B1732" s="78">
        <v>9</v>
      </c>
      <c r="C1732" s="85" t="s">
        <v>337</v>
      </c>
      <c r="D1732" s="80" t="s">
        <v>1043</v>
      </c>
      <c r="E1732" s="77" t="s">
        <v>1571</v>
      </c>
      <c r="F1732" s="81">
        <v>0</v>
      </c>
      <c r="G1732" s="81">
        <v>0</v>
      </c>
      <c r="H1732" s="82">
        <f ca="1">SUMIF(Measure_BB_Table[],Combined_header,Total_Exp._MeasureBB)</f>
        <v>0</v>
      </c>
      <c r="I1732" s="82">
        <f ca="1">SUMIF(Measure_BB_Table[],Combined_header,Completed_MeasureBB)</f>
        <v>0</v>
      </c>
      <c r="J1732" s="149" t="e">
        <f t="shared" ca="1" si="56"/>
        <v>#DIV/0!</v>
      </c>
    </row>
    <row r="1733" spans="1:10" x14ac:dyDescent="0.25">
      <c r="A1733" s="77" t="str">
        <f t="shared" si="55"/>
        <v>Wing Lane-Drinking fountain replacement-DSA Fees</v>
      </c>
      <c r="B1733" s="78">
        <v>9</v>
      </c>
      <c r="C1733" s="85" t="s">
        <v>337</v>
      </c>
      <c r="D1733" s="80" t="s">
        <v>1043</v>
      </c>
      <c r="E1733" s="77" t="s">
        <v>1655</v>
      </c>
      <c r="F1733" s="81">
        <v>0</v>
      </c>
      <c r="G1733" s="81">
        <v>0</v>
      </c>
      <c r="H1733" s="82">
        <f ca="1">SUMIF(Measure_BB_Table[],Combined_header,Total_Exp._MeasureBB)</f>
        <v>0</v>
      </c>
      <c r="I1733" s="82">
        <f ca="1">SUMIF(Measure_BB_Table[],Combined_header,Completed_MeasureBB)</f>
        <v>0</v>
      </c>
      <c r="J1733" s="149" t="e">
        <f t="shared" ca="1" si="56"/>
        <v>#DIV/0!</v>
      </c>
    </row>
    <row r="1734" spans="1:10" x14ac:dyDescent="0.25">
      <c r="A1734" s="77" t="str">
        <f t="shared" si="55"/>
        <v>Wing Lane-Drinking fountain replacement-DSA Inspection</v>
      </c>
      <c r="B1734" s="78">
        <v>9</v>
      </c>
      <c r="C1734" s="85" t="s">
        <v>337</v>
      </c>
      <c r="D1734" s="80" t="s">
        <v>1043</v>
      </c>
      <c r="E1734" s="77" t="s">
        <v>1564</v>
      </c>
      <c r="F1734" s="81">
        <v>0</v>
      </c>
      <c r="G1734" s="81">
        <v>0</v>
      </c>
      <c r="H1734" s="82">
        <f ca="1">SUMIF(Measure_BB_Table[],Combined_header,Total_Exp._MeasureBB)</f>
        <v>0</v>
      </c>
      <c r="I1734" s="82">
        <f ca="1">SUMIF(Measure_BB_Table[],Combined_header,Completed_MeasureBB)</f>
        <v>0</v>
      </c>
      <c r="J1734" s="149" t="e">
        <f t="shared" ca="1" si="56"/>
        <v>#DIV/0!</v>
      </c>
    </row>
    <row r="1735" spans="1:10" x14ac:dyDescent="0.25">
      <c r="A1735" s="77" t="str">
        <f t="shared" si="55"/>
        <v>Wing Lane-Drinking fountain replacement-DSA Special Inspection</v>
      </c>
      <c r="B1735" s="78">
        <v>9</v>
      </c>
      <c r="C1735" s="85" t="s">
        <v>337</v>
      </c>
      <c r="D1735" s="80" t="s">
        <v>1043</v>
      </c>
      <c r="E1735" s="83" t="s">
        <v>1572</v>
      </c>
      <c r="F1735" s="81">
        <v>0</v>
      </c>
      <c r="G1735" s="81">
        <v>0</v>
      </c>
      <c r="H1735" s="82">
        <f ca="1">SUMIF(Measure_BB_Table[],Combined_header,Total_Exp._MeasureBB)</f>
        <v>0</v>
      </c>
      <c r="I1735" s="82">
        <f ca="1">SUMIF(Measure_BB_Table[],Combined_header,Completed_MeasureBB)</f>
        <v>0</v>
      </c>
      <c r="J1735" s="149" t="e">
        <f t="shared" ca="1" si="56"/>
        <v>#DIV/0!</v>
      </c>
    </row>
    <row r="1736" spans="1:10" x14ac:dyDescent="0.25">
      <c r="A1736" s="77" t="str">
        <f t="shared" si="55"/>
        <v>Wing Lane-Drinking fountain replacement-Environ Consultant</v>
      </c>
      <c r="B1736" s="78">
        <v>9</v>
      </c>
      <c r="C1736" s="85" t="s">
        <v>337</v>
      </c>
      <c r="D1736" s="80" t="s">
        <v>1043</v>
      </c>
      <c r="E1736" s="77" t="s">
        <v>1566</v>
      </c>
      <c r="F1736" s="81">
        <v>0</v>
      </c>
      <c r="G1736" s="81">
        <v>0</v>
      </c>
      <c r="H1736" s="82">
        <f ca="1">SUMIF(Measure_BB_Table[],Combined_header,Total_Exp._MeasureBB)</f>
        <v>0</v>
      </c>
      <c r="I1736" s="82">
        <f ca="1">SUMIF(Measure_BB_Table[],Combined_header,Completed_MeasureBB)</f>
        <v>0</v>
      </c>
      <c r="J1736" s="149" t="e">
        <f t="shared" ca="1" si="56"/>
        <v>#DIV/0!</v>
      </c>
    </row>
    <row r="1737" spans="1:10" x14ac:dyDescent="0.25">
      <c r="A1737" s="77" t="str">
        <f t="shared" si="55"/>
        <v>Wing Lane-Drinking fountain replacement-Reprographics</v>
      </c>
      <c r="B1737" s="78">
        <v>9</v>
      </c>
      <c r="C1737" s="85" t="s">
        <v>337</v>
      </c>
      <c r="D1737" s="80" t="s">
        <v>1043</v>
      </c>
      <c r="E1737" s="77" t="s">
        <v>1568</v>
      </c>
      <c r="F1737" s="81">
        <v>0</v>
      </c>
      <c r="G1737" s="81">
        <v>0</v>
      </c>
      <c r="H1737" s="82">
        <f ca="1">SUMIF(Measure_BB_Table[],Combined_header,Total_Exp._MeasureBB)</f>
        <v>0</v>
      </c>
      <c r="I1737" s="82">
        <f ca="1">SUMIF(Measure_BB_Table[],Combined_header,Completed_MeasureBB)</f>
        <v>0</v>
      </c>
      <c r="J1737" s="149" t="e">
        <f t="shared" ca="1" si="56"/>
        <v>#DIV/0!</v>
      </c>
    </row>
    <row r="1738" spans="1:10" x14ac:dyDescent="0.25">
      <c r="A1738" s="77" t="str">
        <f t="shared" si="55"/>
        <v>Wing Lane-Fire Alarm-Advertisement</v>
      </c>
      <c r="B1738" s="78">
        <v>9</v>
      </c>
      <c r="C1738" s="85" t="s">
        <v>337</v>
      </c>
      <c r="D1738" s="80" t="s">
        <v>316</v>
      </c>
      <c r="E1738" s="77" t="s">
        <v>1569</v>
      </c>
      <c r="F1738" s="81">
        <v>0</v>
      </c>
      <c r="G1738" s="81">
        <v>0</v>
      </c>
      <c r="H1738" s="82">
        <f ca="1">SUMIF(Measure_BB_Table[],Combined_header,Total_Exp._MeasureBB)</f>
        <v>0</v>
      </c>
      <c r="I1738" s="82">
        <f ca="1">SUMIF(Measure_BB_Table[],Combined_header,Completed_MeasureBB)</f>
        <v>0</v>
      </c>
      <c r="J1738" s="149" t="e">
        <f t="shared" ca="1" si="56"/>
        <v>#DIV/0!</v>
      </c>
    </row>
    <row r="1739" spans="1:10" x14ac:dyDescent="0.25">
      <c r="A1739" s="77" t="str">
        <f t="shared" si="55"/>
        <v>Wing Lane-Fire Alarm-Contractor</v>
      </c>
      <c r="B1739" s="78">
        <v>9</v>
      </c>
      <c r="C1739" s="85" t="s">
        <v>337</v>
      </c>
      <c r="D1739" s="80" t="s">
        <v>316</v>
      </c>
      <c r="E1739" s="77" t="s">
        <v>318</v>
      </c>
      <c r="F1739" s="81">
        <v>315000</v>
      </c>
      <c r="G1739" s="81" t="s">
        <v>247</v>
      </c>
      <c r="H1739" s="82">
        <f ca="1">SUMIF(Measure_BB_Table[],Combined_header,Total_Exp._MeasureBB)</f>
        <v>0</v>
      </c>
      <c r="I1739" s="82">
        <f ca="1">SUMIF(Measure_BB_Table[],Combined_header,Completed_MeasureBB)</f>
        <v>0</v>
      </c>
      <c r="J1739" s="149" t="e">
        <f t="shared" ca="1" si="56"/>
        <v>#DIV/0!</v>
      </c>
    </row>
    <row r="1740" spans="1:10" x14ac:dyDescent="0.25">
      <c r="A1740" s="77" t="str">
        <f t="shared" si="55"/>
        <v>Wing Lane-Fire Alarm-Design</v>
      </c>
      <c r="B1740" s="78">
        <v>9</v>
      </c>
      <c r="C1740" s="85" t="s">
        <v>337</v>
      </c>
      <c r="D1740" s="80" t="s">
        <v>316</v>
      </c>
      <c r="E1740" s="77" t="s">
        <v>1571</v>
      </c>
      <c r="F1740" s="81">
        <v>48500</v>
      </c>
      <c r="G1740" s="81" t="s">
        <v>2495</v>
      </c>
      <c r="H1740" s="82">
        <f ca="1">SUMIF(Measure_BB_Table[],Combined_header,Total_Exp._MeasureBB)</f>
        <v>48500</v>
      </c>
      <c r="I1740" s="82">
        <f ca="1">SUMIF(Measure_BB_Table[],Combined_header,Completed_MeasureBB)</f>
        <v>36375</v>
      </c>
      <c r="J1740" s="149">
        <f t="shared" ca="1" si="56"/>
        <v>0.75</v>
      </c>
    </row>
    <row r="1741" spans="1:10" x14ac:dyDescent="0.25">
      <c r="A1741" s="77" t="str">
        <f t="shared" si="55"/>
        <v>Wing Lane-Fire Alarm-DSA Fees</v>
      </c>
      <c r="B1741" s="78">
        <v>9</v>
      </c>
      <c r="C1741" s="85" t="s">
        <v>337</v>
      </c>
      <c r="D1741" s="80" t="s">
        <v>316</v>
      </c>
      <c r="E1741" s="77" t="s">
        <v>1655</v>
      </c>
      <c r="F1741" s="81">
        <v>0</v>
      </c>
      <c r="G1741" s="81">
        <v>0</v>
      </c>
      <c r="H1741" s="82">
        <f ca="1">SUMIF(Measure_BB_Table[],Combined_header,Total_Exp._MeasureBB)</f>
        <v>870</v>
      </c>
      <c r="I1741" s="82">
        <f ca="1">SUMIF(Measure_BB_Table[],Combined_header,Completed_MeasureBB)</f>
        <v>870</v>
      </c>
      <c r="J1741" s="149">
        <f t="shared" ca="1" si="56"/>
        <v>1</v>
      </c>
    </row>
    <row r="1742" spans="1:10" x14ac:dyDescent="0.25">
      <c r="A1742" s="77" t="str">
        <f t="shared" si="55"/>
        <v>Wing Lane-Fire Alarm-DSA Inspection</v>
      </c>
      <c r="B1742" s="78">
        <v>9</v>
      </c>
      <c r="C1742" s="85" t="s">
        <v>337</v>
      </c>
      <c r="D1742" s="80" t="s">
        <v>316</v>
      </c>
      <c r="E1742" s="77" t="s">
        <v>1564</v>
      </c>
      <c r="F1742" s="81">
        <v>0</v>
      </c>
      <c r="G1742" s="81">
        <v>0</v>
      </c>
      <c r="H1742" s="82">
        <f ca="1">SUMIF(Measure_BB_Table[],Combined_header,Total_Exp._MeasureBB)</f>
        <v>0</v>
      </c>
      <c r="I1742" s="82">
        <f ca="1">SUMIF(Measure_BB_Table[],Combined_header,Completed_MeasureBB)</f>
        <v>0</v>
      </c>
      <c r="J1742" s="149" t="e">
        <f t="shared" ca="1" si="56"/>
        <v>#DIV/0!</v>
      </c>
    </row>
    <row r="1743" spans="1:10" x14ac:dyDescent="0.25">
      <c r="A1743" s="77" t="str">
        <f t="shared" si="55"/>
        <v>Wing Lane-Fire Alarm-Environ Consultant</v>
      </c>
      <c r="B1743" s="78">
        <v>9</v>
      </c>
      <c r="C1743" s="85" t="s">
        <v>337</v>
      </c>
      <c r="D1743" s="80" t="s">
        <v>316</v>
      </c>
      <c r="E1743" s="84" t="s">
        <v>1566</v>
      </c>
      <c r="F1743" s="81">
        <v>0</v>
      </c>
      <c r="G1743" s="81">
        <v>0</v>
      </c>
      <c r="H1743" s="82">
        <f ca="1">SUMIF(Measure_BB_Table[],Combined_header,Total_Exp._MeasureBB)</f>
        <v>0</v>
      </c>
      <c r="I1743" s="82">
        <f ca="1">SUMIF(Measure_BB_Table[],Combined_header,Completed_MeasureBB)</f>
        <v>0</v>
      </c>
      <c r="J1743" s="149" t="e">
        <f t="shared" ca="1" si="56"/>
        <v>#DIV/0!</v>
      </c>
    </row>
    <row r="1744" spans="1:10" x14ac:dyDescent="0.25">
      <c r="A1744" s="77" t="str">
        <f t="shared" si="55"/>
        <v>Wing Lane-Fire Alarm-Reprographics</v>
      </c>
      <c r="B1744" s="78">
        <v>9</v>
      </c>
      <c r="C1744" s="85" t="s">
        <v>337</v>
      </c>
      <c r="D1744" s="80" t="s">
        <v>316</v>
      </c>
      <c r="E1744" s="77" t="s">
        <v>1568</v>
      </c>
      <c r="F1744" s="81">
        <v>0</v>
      </c>
      <c r="G1744" s="81">
        <v>0</v>
      </c>
      <c r="H1744" s="82">
        <f ca="1">SUMIF(Measure_BB_Table[],Combined_header,Total_Exp._MeasureBB)</f>
        <v>0</v>
      </c>
      <c r="I1744" s="82">
        <f ca="1">SUMIF(Measure_BB_Table[],Combined_header,Completed_MeasureBB)</f>
        <v>0</v>
      </c>
      <c r="J1744" s="149" t="e">
        <f t="shared" ca="1" si="56"/>
        <v>#DIV/0!</v>
      </c>
    </row>
    <row r="1745" spans="1:10" x14ac:dyDescent="0.25">
      <c r="A1745" s="77" t="str">
        <f t="shared" si="55"/>
        <v>Wing Lane-Interim Housing-Advertisement</v>
      </c>
      <c r="B1745" s="78">
        <v>9</v>
      </c>
      <c r="C1745" s="85" t="s">
        <v>337</v>
      </c>
      <c r="D1745" s="85" t="s">
        <v>238</v>
      </c>
      <c r="E1745" s="77" t="s">
        <v>1569</v>
      </c>
      <c r="F1745" s="81">
        <v>1000</v>
      </c>
      <c r="G1745" s="81" t="s">
        <v>247</v>
      </c>
      <c r="H1745" s="82">
        <f ca="1">SUMIF(Measure_BB_Table[],Combined_header,Total_Exp._MeasureBB)</f>
        <v>0</v>
      </c>
      <c r="I1745" s="82">
        <f ca="1">SUMIF(Measure_BB_Table[],Combined_header,Completed_MeasureBB)</f>
        <v>0</v>
      </c>
      <c r="J1745" s="149" t="e">
        <f t="shared" ca="1" si="56"/>
        <v>#DIV/0!</v>
      </c>
    </row>
    <row r="1746" spans="1:10" x14ac:dyDescent="0.25">
      <c r="A1746" s="77" t="str">
        <f t="shared" si="55"/>
        <v>Wing Lane-Interim Housing-Alarm</v>
      </c>
      <c r="B1746" s="78">
        <v>9</v>
      </c>
      <c r="C1746" s="85" t="s">
        <v>337</v>
      </c>
      <c r="D1746" s="85" t="s">
        <v>238</v>
      </c>
      <c r="E1746" s="83" t="s">
        <v>1575</v>
      </c>
      <c r="F1746" s="81">
        <v>0</v>
      </c>
      <c r="G1746" s="81">
        <v>0</v>
      </c>
      <c r="H1746" s="82">
        <f ca="1">SUMIF(Measure_BB_Table[],Combined_header,Total_Exp._MeasureBB)</f>
        <v>0</v>
      </c>
      <c r="I1746" s="82">
        <f ca="1">SUMIF(Measure_BB_Table[],Combined_header,Completed_MeasureBB)</f>
        <v>0</v>
      </c>
      <c r="J1746" s="149" t="e">
        <f t="shared" ca="1" si="56"/>
        <v>#DIV/0!</v>
      </c>
    </row>
    <row r="1747" spans="1:10" x14ac:dyDescent="0.25">
      <c r="A1747" s="77" t="str">
        <f t="shared" si="55"/>
        <v>Wing Lane-Interim Housing-CM/PM Management</v>
      </c>
      <c r="B1747" s="78">
        <v>9</v>
      </c>
      <c r="C1747" s="85" t="s">
        <v>337</v>
      </c>
      <c r="D1747" s="85" t="s">
        <v>238</v>
      </c>
      <c r="E1747" s="77" t="s">
        <v>1565</v>
      </c>
      <c r="F1747" s="81">
        <v>0</v>
      </c>
      <c r="G1747" s="81">
        <v>0</v>
      </c>
      <c r="H1747" s="82">
        <f ca="1">SUMIF(Measure_BB_Table[],Combined_header,Total_Exp._MeasureBB)</f>
        <v>0</v>
      </c>
      <c r="I1747" s="82">
        <f ca="1">SUMIF(Measure_BB_Table[],Combined_header,Completed_MeasureBB)</f>
        <v>0</v>
      </c>
      <c r="J1747" s="149" t="e">
        <f t="shared" ca="1" si="56"/>
        <v>#DIV/0!</v>
      </c>
    </row>
    <row r="1748" spans="1:10" x14ac:dyDescent="0.25">
      <c r="A1748" s="77" t="str">
        <f t="shared" si="55"/>
        <v>Wing Lane-Interim Housing-Construction Contingency</v>
      </c>
      <c r="B1748" s="78">
        <v>9</v>
      </c>
      <c r="C1748" s="85" t="s">
        <v>337</v>
      </c>
      <c r="D1748" s="85" t="s">
        <v>238</v>
      </c>
      <c r="E1748" s="83" t="s">
        <v>1796</v>
      </c>
      <c r="F1748" s="81">
        <v>55000</v>
      </c>
      <c r="G1748" s="81" t="s">
        <v>247</v>
      </c>
      <c r="H1748" s="82">
        <f ca="1">SUMIF(Measure_BB_Table[],Combined_header,Total_Exp._MeasureBB)</f>
        <v>0</v>
      </c>
      <c r="I1748" s="82">
        <f ca="1">SUMIF(Measure_BB_Table[],Combined_header,Completed_MeasureBB)</f>
        <v>0</v>
      </c>
      <c r="J1748" s="149" t="e">
        <f t="shared" ca="1" si="56"/>
        <v>#DIV/0!</v>
      </c>
    </row>
    <row r="1749" spans="1:10" x14ac:dyDescent="0.25">
      <c r="A1749" s="77" t="str">
        <f t="shared" si="55"/>
        <v>Wing Lane-Interim Housing-Contractor</v>
      </c>
      <c r="B1749" s="78">
        <v>9</v>
      </c>
      <c r="C1749" s="85" t="s">
        <v>337</v>
      </c>
      <c r="D1749" s="85" t="s">
        <v>238</v>
      </c>
      <c r="E1749" s="83" t="s">
        <v>318</v>
      </c>
      <c r="F1749" s="81">
        <v>550000</v>
      </c>
      <c r="G1749" s="81" t="s">
        <v>247</v>
      </c>
      <c r="H1749" s="82">
        <f ca="1">SUMIF(Measure_BB_Table[],Combined_header,Total_Exp._MeasureBB)</f>
        <v>0</v>
      </c>
      <c r="I1749" s="82">
        <f ca="1">SUMIF(Measure_BB_Table[],Combined_header,Completed_MeasureBB)</f>
        <v>0</v>
      </c>
      <c r="J1749" s="149" t="e">
        <f t="shared" ca="1" si="56"/>
        <v>#DIV/0!</v>
      </c>
    </row>
    <row r="1750" spans="1:10" x14ac:dyDescent="0.25">
      <c r="A1750" s="77" t="str">
        <f t="shared" si="55"/>
        <v>Wing Lane-Interim Housing-Design</v>
      </c>
      <c r="B1750" s="78">
        <v>9</v>
      </c>
      <c r="C1750" s="85" t="s">
        <v>337</v>
      </c>
      <c r="D1750" s="85" t="s">
        <v>238</v>
      </c>
      <c r="E1750" s="79" t="s">
        <v>1571</v>
      </c>
      <c r="F1750" s="81">
        <v>80000</v>
      </c>
      <c r="G1750" s="81" t="s">
        <v>247</v>
      </c>
      <c r="H1750" s="82">
        <f ca="1">SUMIF(Measure_BB_Table[],Combined_header,Total_Exp._MeasureBB)</f>
        <v>0</v>
      </c>
      <c r="I1750" s="82">
        <f ca="1">SUMIF(Measure_BB_Table[],Combined_header,Completed_MeasureBB)</f>
        <v>0</v>
      </c>
      <c r="J1750" s="149" t="e">
        <f t="shared" ca="1" si="56"/>
        <v>#DIV/0!</v>
      </c>
    </row>
    <row r="1751" spans="1:10" x14ac:dyDescent="0.25">
      <c r="A1751" s="77" t="str">
        <f t="shared" si="55"/>
        <v>Wing Lane-Interim Housing-DSA Fees</v>
      </c>
      <c r="B1751" s="78">
        <v>9</v>
      </c>
      <c r="C1751" s="85" t="s">
        <v>337</v>
      </c>
      <c r="D1751" s="85" t="s">
        <v>238</v>
      </c>
      <c r="E1751" s="83" t="s">
        <v>1655</v>
      </c>
      <c r="F1751" s="81">
        <v>14000</v>
      </c>
      <c r="G1751" s="81" t="s">
        <v>247</v>
      </c>
      <c r="H1751" s="82">
        <f ca="1">SUMIF(Measure_BB_Table[],Combined_header,Total_Exp._MeasureBB)</f>
        <v>0</v>
      </c>
      <c r="I1751" s="82">
        <f ca="1">SUMIF(Measure_BB_Table[],Combined_header,Completed_MeasureBB)</f>
        <v>0</v>
      </c>
      <c r="J1751" s="149" t="e">
        <f t="shared" ca="1" si="56"/>
        <v>#DIV/0!</v>
      </c>
    </row>
    <row r="1752" spans="1:10" x14ac:dyDescent="0.25">
      <c r="A1752" s="77" t="str">
        <f t="shared" si="55"/>
        <v>Wing Lane-Interim Housing-DSA Inspection</v>
      </c>
      <c r="B1752" s="78">
        <v>9</v>
      </c>
      <c r="C1752" s="85" t="s">
        <v>337</v>
      </c>
      <c r="D1752" s="85" t="s">
        <v>238</v>
      </c>
      <c r="E1752" s="83" t="s">
        <v>1564</v>
      </c>
      <c r="F1752" s="81">
        <v>12000</v>
      </c>
      <c r="G1752" s="81" t="s">
        <v>247</v>
      </c>
      <c r="H1752" s="82">
        <f ca="1">SUMIF(Measure_BB_Table[],Combined_header,Total_Exp._MeasureBB)</f>
        <v>0</v>
      </c>
      <c r="I1752" s="82">
        <f ca="1">SUMIF(Measure_BB_Table[],Combined_header,Completed_MeasureBB)</f>
        <v>0</v>
      </c>
      <c r="J1752" s="149" t="e">
        <f t="shared" ca="1" si="56"/>
        <v>#DIV/0!</v>
      </c>
    </row>
    <row r="1753" spans="1:10" x14ac:dyDescent="0.25">
      <c r="A1753" s="77" t="str">
        <f t="shared" si="55"/>
        <v>Wing Lane-Interim Housing-DSA Special Inspection</v>
      </c>
      <c r="B1753" s="78">
        <v>9</v>
      </c>
      <c r="C1753" s="85" t="s">
        <v>337</v>
      </c>
      <c r="D1753" s="85" t="s">
        <v>238</v>
      </c>
      <c r="E1753" s="85" t="s">
        <v>1572</v>
      </c>
      <c r="F1753" s="81">
        <v>12000</v>
      </c>
      <c r="G1753" s="81" t="s">
        <v>247</v>
      </c>
      <c r="H1753" s="82">
        <f ca="1">SUMIF(Measure_BB_Table[],Combined_header,Total_Exp._MeasureBB)</f>
        <v>0</v>
      </c>
      <c r="I1753" s="82">
        <f ca="1">SUMIF(Measure_BB_Table[],Combined_header,Completed_MeasureBB)</f>
        <v>0</v>
      </c>
      <c r="J1753" s="149" t="e">
        <f t="shared" ca="1" si="56"/>
        <v>#DIV/0!</v>
      </c>
    </row>
    <row r="1754" spans="1:10" x14ac:dyDescent="0.25">
      <c r="A1754" s="77" t="str">
        <f t="shared" si="55"/>
        <v>Wing Lane-Interim Housing-Environ Consultant</v>
      </c>
      <c r="B1754" s="78">
        <v>9</v>
      </c>
      <c r="C1754" s="85" t="s">
        <v>337</v>
      </c>
      <c r="D1754" s="85" t="s">
        <v>238</v>
      </c>
      <c r="E1754" s="77" t="s">
        <v>1566</v>
      </c>
      <c r="F1754" s="81">
        <v>0</v>
      </c>
      <c r="G1754" s="81">
        <v>0</v>
      </c>
      <c r="H1754" s="82">
        <f ca="1">SUMIF(Measure_BB_Table[],Combined_header,Total_Exp._MeasureBB)</f>
        <v>0</v>
      </c>
      <c r="I1754" s="82">
        <f ca="1">SUMIF(Measure_BB_Table[],Combined_header,Completed_MeasureBB)</f>
        <v>0</v>
      </c>
      <c r="J1754" s="149" t="e">
        <f t="shared" ca="1" si="56"/>
        <v>#DIV/0!</v>
      </c>
    </row>
    <row r="1755" spans="1:10" x14ac:dyDescent="0.25">
      <c r="A1755" s="77" t="str">
        <f t="shared" si="55"/>
        <v>Wing Lane-Interim Housing-FF &amp; E</v>
      </c>
      <c r="B1755" s="78">
        <v>9</v>
      </c>
      <c r="C1755" s="85" t="s">
        <v>337</v>
      </c>
      <c r="D1755" s="85" t="s">
        <v>238</v>
      </c>
      <c r="E1755" s="77" t="s">
        <v>1656</v>
      </c>
      <c r="F1755" s="81">
        <v>0</v>
      </c>
      <c r="G1755" s="81">
        <v>0</v>
      </c>
      <c r="H1755" s="82">
        <f ca="1">SUMIF(Measure_BB_Table[],Combined_header,Total_Exp._MeasureBB)</f>
        <v>0</v>
      </c>
      <c r="I1755" s="82">
        <f ca="1">SUMIF(Measure_BB_Table[],Combined_header,Completed_MeasureBB)</f>
        <v>0</v>
      </c>
      <c r="J1755" s="149" t="e">
        <f t="shared" ca="1" si="56"/>
        <v>#DIV/0!</v>
      </c>
    </row>
    <row r="1756" spans="1:10" x14ac:dyDescent="0.25">
      <c r="A1756" s="77" t="str">
        <f t="shared" si="55"/>
        <v>Wing Lane-Interim Housing-Legal Services</v>
      </c>
      <c r="B1756" s="78">
        <v>9</v>
      </c>
      <c r="C1756" s="85" t="s">
        <v>337</v>
      </c>
      <c r="D1756" s="85" t="s">
        <v>238</v>
      </c>
      <c r="E1756" s="77" t="s">
        <v>1797</v>
      </c>
      <c r="F1756" s="81">
        <v>0</v>
      </c>
      <c r="G1756" s="81">
        <v>0</v>
      </c>
      <c r="H1756" s="82">
        <f ca="1">SUMIF(Measure_BB_Table[],Combined_header,Total_Exp._MeasureBB)</f>
        <v>0</v>
      </c>
      <c r="I1756" s="82">
        <f ca="1">SUMIF(Measure_BB_Table[],Combined_header,Completed_MeasureBB)</f>
        <v>0</v>
      </c>
      <c r="J1756" s="149" t="e">
        <f t="shared" ca="1" si="56"/>
        <v>#DIV/0!</v>
      </c>
    </row>
    <row r="1757" spans="1:10" x14ac:dyDescent="0.25">
      <c r="A1757" s="77" t="str">
        <f t="shared" si="55"/>
        <v>Wing Lane-Interim Housing-Modular Buildings</v>
      </c>
      <c r="B1757" s="78">
        <v>9</v>
      </c>
      <c r="C1757" s="85" t="s">
        <v>337</v>
      </c>
      <c r="D1757" s="85" t="s">
        <v>238</v>
      </c>
      <c r="E1757" s="85" t="s">
        <v>1573</v>
      </c>
      <c r="F1757" s="81">
        <v>150000</v>
      </c>
      <c r="G1757" s="81" t="s">
        <v>247</v>
      </c>
      <c r="H1757" s="82">
        <f ca="1">SUMIF(Measure_BB_Table[],Combined_header,Total_Exp._MeasureBB)</f>
        <v>0</v>
      </c>
      <c r="I1757" s="82">
        <f ca="1">SUMIF(Measure_BB_Table[],Combined_header,Completed_MeasureBB)</f>
        <v>0</v>
      </c>
      <c r="J1757" s="149" t="e">
        <f t="shared" ca="1" si="56"/>
        <v>#DIV/0!</v>
      </c>
    </row>
    <row r="1758" spans="1:10" x14ac:dyDescent="0.25">
      <c r="A1758" s="77" t="str">
        <f t="shared" si="55"/>
        <v>Wing Lane-Interim Housing-Move Management</v>
      </c>
      <c r="B1758" s="78">
        <v>9</v>
      </c>
      <c r="C1758" s="85" t="s">
        <v>337</v>
      </c>
      <c r="D1758" s="85" t="s">
        <v>238</v>
      </c>
      <c r="E1758" s="77" t="s">
        <v>1574</v>
      </c>
      <c r="F1758" s="81">
        <v>0</v>
      </c>
      <c r="G1758" s="81">
        <v>0</v>
      </c>
      <c r="H1758" s="82">
        <f ca="1">SUMIF(Measure_BB_Table[],Combined_header,Total_Exp._MeasureBB)</f>
        <v>0</v>
      </c>
      <c r="I1758" s="82">
        <f ca="1">SUMIF(Measure_BB_Table[],Combined_header,Completed_MeasureBB)</f>
        <v>0</v>
      </c>
      <c r="J1758" s="149" t="e">
        <f t="shared" ca="1" si="56"/>
        <v>#DIV/0!</v>
      </c>
    </row>
    <row r="1759" spans="1:10" x14ac:dyDescent="0.25">
      <c r="A1759" s="77" t="str">
        <f t="shared" si="55"/>
        <v>Wing Lane-Interim Housing-Reprographics</v>
      </c>
      <c r="B1759" s="78">
        <v>9</v>
      </c>
      <c r="C1759" s="85" t="s">
        <v>337</v>
      </c>
      <c r="D1759" s="85" t="s">
        <v>238</v>
      </c>
      <c r="E1759" s="77" t="s">
        <v>1568</v>
      </c>
      <c r="F1759" s="81">
        <v>1000</v>
      </c>
      <c r="G1759" s="81" t="s">
        <v>247</v>
      </c>
      <c r="H1759" s="82">
        <f ca="1">SUMIF(Measure_BB_Table[],Combined_header,Total_Exp._MeasureBB)</f>
        <v>0</v>
      </c>
      <c r="I1759" s="82">
        <f ca="1">SUMIF(Measure_BB_Table[],Combined_header,Completed_MeasureBB)</f>
        <v>0</v>
      </c>
      <c r="J1759" s="149" t="e">
        <f t="shared" ca="1" si="56"/>
        <v>#DIV/0!</v>
      </c>
    </row>
    <row r="1760" spans="1:10" x14ac:dyDescent="0.25">
      <c r="A1760" s="77" t="str">
        <f t="shared" si="55"/>
        <v>Wing Lane-Interim Housing-Technology</v>
      </c>
      <c r="B1760" s="78">
        <v>9</v>
      </c>
      <c r="C1760" s="85" t="s">
        <v>337</v>
      </c>
      <c r="D1760" s="85" t="s">
        <v>238</v>
      </c>
      <c r="E1760" s="77" t="s">
        <v>1562</v>
      </c>
      <c r="F1760" s="81">
        <v>0</v>
      </c>
      <c r="G1760" s="81">
        <v>0</v>
      </c>
      <c r="H1760" s="82">
        <f ca="1">SUMIF(Measure_BB_Table[],Combined_header,Total_Exp._MeasureBB)</f>
        <v>0</v>
      </c>
      <c r="I1760" s="82">
        <f ca="1">SUMIF(Measure_BB_Table[],Combined_header,Completed_MeasureBB)</f>
        <v>0</v>
      </c>
      <c r="J1760" s="149" t="e">
        <f t="shared" ca="1" si="56"/>
        <v>#DIV/0!</v>
      </c>
    </row>
    <row r="1761" spans="1:10" x14ac:dyDescent="0.25">
      <c r="A1761" s="77" t="str">
        <f t="shared" si="55"/>
        <v>Workman ES-21st Century-Advertisement</v>
      </c>
      <c r="B1761" s="78">
        <v>2</v>
      </c>
      <c r="C1761" s="85" t="s">
        <v>290</v>
      </c>
      <c r="D1761" s="80" t="s">
        <v>4</v>
      </c>
      <c r="E1761" s="77" t="s">
        <v>1569</v>
      </c>
      <c r="F1761" s="81">
        <v>1328.8</v>
      </c>
      <c r="G1761" s="81">
        <v>0</v>
      </c>
      <c r="H1761" s="82">
        <f ca="1">SUMIF(Measure_BB_Table[],Combined_header,Total_Exp._MeasureBB)</f>
        <v>0</v>
      </c>
      <c r="I1761" s="82">
        <f ca="1">SUMIF(Measure_BB_Table[],Combined_header,Completed_MeasureBB)</f>
        <v>0</v>
      </c>
      <c r="J1761" s="149" t="e">
        <f t="shared" ca="1" si="56"/>
        <v>#DIV/0!</v>
      </c>
    </row>
    <row r="1762" spans="1:10" x14ac:dyDescent="0.25">
      <c r="A1762" s="77" t="str">
        <f t="shared" si="55"/>
        <v>Workman ES-21st Century-Asbestos oversight/survey/abatement</v>
      </c>
      <c r="B1762" s="78">
        <v>2</v>
      </c>
      <c r="C1762" s="85" t="s">
        <v>290</v>
      </c>
      <c r="D1762" s="80" t="s">
        <v>4</v>
      </c>
      <c r="E1762" s="77" t="s">
        <v>1563</v>
      </c>
      <c r="F1762" s="81">
        <v>66500</v>
      </c>
      <c r="G1762" s="81">
        <v>0</v>
      </c>
      <c r="H1762" s="82">
        <f ca="1">SUMIF(Measure_BB_Table[],Combined_header,Total_Exp._MeasureBB)</f>
        <v>0</v>
      </c>
      <c r="I1762" s="82">
        <f ca="1">SUMIF(Measure_BB_Table[],Combined_header,Completed_MeasureBB)</f>
        <v>0</v>
      </c>
      <c r="J1762" s="149" t="e">
        <f t="shared" ca="1" si="56"/>
        <v>#DIV/0!</v>
      </c>
    </row>
    <row r="1763" spans="1:10" x14ac:dyDescent="0.25">
      <c r="A1763" s="77" t="str">
        <f t="shared" si="55"/>
        <v>Workman ES-21st Century-CM/PM Management</v>
      </c>
      <c r="B1763" s="78">
        <v>2</v>
      </c>
      <c r="C1763" s="85" t="s">
        <v>290</v>
      </c>
      <c r="D1763" s="80" t="s">
        <v>4</v>
      </c>
      <c r="E1763" s="77" t="s">
        <v>1565</v>
      </c>
      <c r="F1763" s="81">
        <v>211755.44</v>
      </c>
      <c r="G1763" s="81">
        <v>169207</v>
      </c>
      <c r="H1763" s="82">
        <f ca="1">SUMIF(Measure_BB_Table[],Combined_header,Total_Exp._MeasureBB)</f>
        <v>169207</v>
      </c>
      <c r="I1763" s="82">
        <f ca="1">SUMIF(Measure_BB_Table[],Combined_header,Completed_MeasureBB)</f>
        <v>154497.61000000002</v>
      </c>
      <c r="J1763" s="149">
        <f t="shared" ca="1" si="56"/>
        <v>0.91306866737191728</v>
      </c>
    </row>
    <row r="1764" spans="1:10" x14ac:dyDescent="0.25">
      <c r="A1764" s="77" t="str">
        <f t="shared" si="55"/>
        <v>Workman ES-21st Century-Construction Contingency</v>
      </c>
      <c r="B1764" s="78">
        <v>2</v>
      </c>
      <c r="C1764" s="85" t="s">
        <v>290</v>
      </c>
      <c r="D1764" s="80" t="s">
        <v>4</v>
      </c>
      <c r="E1764" s="83" t="s">
        <v>1796</v>
      </c>
      <c r="F1764" s="81">
        <v>207080.1</v>
      </c>
      <c r="G1764" s="81">
        <v>152162.29999999999</v>
      </c>
      <c r="H1764" s="82">
        <f ca="1">SUMIF(Measure_BB_Table[],Combined_header,Total_Exp._MeasureBB)</f>
        <v>0</v>
      </c>
      <c r="I1764" s="82">
        <f ca="1">SUMIF(Measure_BB_Table[],Combined_header,Completed_MeasureBB)</f>
        <v>0</v>
      </c>
      <c r="J1764" s="149" t="e">
        <f t="shared" ca="1" si="56"/>
        <v>#DIV/0!</v>
      </c>
    </row>
    <row r="1765" spans="1:10" x14ac:dyDescent="0.25">
      <c r="A1765" s="77" t="str">
        <f t="shared" si="55"/>
        <v>Workman ES-21st Century-Contractor</v>
      </c>
      <c r="B1765" s="78">
        <v>2</v>
      </c>
      <c r="C1765" s="85" t="s">
        <v>290</v>
      </c>
      <c r="D1765" s="80" t="s">
        <v>4</v>
      </c>
      <c r="E1765" s="83" t="s">
        <v>318</v>
      </c>
      <c r="F1765" s="81">
        <v>2208923.4300000002</v>
      </c>
      <c r="G1765" s="81">
        <v>1521623</v>
      </c>
      <c r="H1765" s="82">
        <f ca="1">SUMIF(Measure_BB_Table[],Combined_header,Total_Exp._MeasureBB)</f>
        <v>1597166.51</v>
      </c>
      <c r="I1765" s="82">
        <f ca="1">SUMIF(Measure_BB_Table[],Combined_header,Completed_MeasureBB)</f>
        <v>1371779.35</v>
      </c>
      <c r="J1765" s="149">
        <f t="shared" ca="1" si="56"/>
        <v>0.85888311670146411</v>
      </c>
    </row>
    <row r="1766" spans="1:10" x14ac:dyDescent="0.25">
      <c r="A1766" s="77" t="str">
        <f t="shared" si="55"/>
        <v>Workman ES-21st Century-Design</v>
      </c>
      <c r="B1766" s="78">
        <v>2</v>
      </c>
      <c r="C1766" s="85" t="s">
        <v>290</v>
      </c>
      <c r="D1766" s="80" t="s">
        <v>4</v>
      </c>
      <c r="E1766" s="83" t="s">
        <v>1571</v>
      </c>
      <c r="F1766" s="81">
        <v>253680.37</v>
      </c>
      <c r="G1766" s="81">
        <v>138184</v>
      </c>
      <c r="H1766" s="82">
        <f ca="1">SUMIF(Measure_BB_Table[],Combined_header,Total_Exp._MeasureBB)</f>
        <v>151712</v>
      </c>
      <c r="I1766" s="82">
        <f ca="1">SUMIF(Measure_BB_Table[],Combined_header,Completed_MeasureBB)</f>
        <v>128060.23000000001</v>
      </c>
      <c r="J1766" s="149">
        <f t="shared" ca="1" si="56"/>
        <v>0.844100862159882</v>
      </c>
    </row>
    <row r="1767" spans="1:10" x14ac:dyDescent="0.25">
      <c r="A1767" s="77" t="str">
        <f t="shared" si="55"/>
        <v>Workman ES-21st Century-DSA Fees</v>
      </c>
      <c r="B1767" s="78">
        <v>2</v>
      </c>
      <c r="C1767" s="85" t="s">
        <v>290</v>
      </c>
      <c r="D1767" s="80" t="s">
        <v>4</v>
      </c>
      <c r="E1767" s="83" t="s">
        <v>1655</v>
      </c>
      <c r="F1767" s="81">
        <v>42280.06</v>
      </c>
      <c r="G1767" s="81">
        <v>11750</v>
      </c>
      <c r="H1767" s="82">
        <f ca="1">SUMIF(Measure_BB_Table[],Combined_header,Total_Exp._MeasureBB)</f>
        <v>24635.870000000003</v>
      </c>
      <c r="I1767" s="82">
        <f ca="1">SUMIF(Measure_BB_Table[],Combined_header,Completed_MeasureBB)</f>
        <v>24635.870000000003</v>
      </c>
      <c r="J1767" s="149">
        <f t="shared" ca="1" si="56"/>
        <v>1</v>
      </c>
    </row>
    <row r="1768" spans="1:10" x14ac:dyDescent="0.25">
      <c r="A1768" s="77" t="str">
        <f t="shared" si="55"/>
        <v>Workman ES-21st Century-DSA Inspection</v>
      </c>
      <c r="B1768" s="78">
        <v>2</v>
      </c>
      <c r="C1768" s="85" t="s">
        <v>290</v>
      </c>
      <c r="D1768" s="80" t="s">
        <v>4</v>
      </c>
      <c r="E1768" s="83" t="s">
        <v>1564</v>
      </c>
      <c r="F1768" s="81">
        <v>36240.050000000003</v>
      </c>
      <c r="G1768" s="81">
        <v>0</v>
      </c>
      <c r="H1768" s="82">
        <f ca="1">SUMIF(Measure_BB_Table[],Combined_header,Total_Exp._MeasureBB)</f>
        <v>34720</v>
      </c>
      <c r="I1768" s="82">
        <f ca="1">SUMIF(Measure_BB_Table[],Combined_header,Completed_MeasureBB)</f>
        <v>25480</v>
      </c>
      <c r="J1768" s="149">
        <f t="shared" ca="1" si="56"/>
        <v>0.7338709677419355</v>
      </c>
    </row>
    <row r="1769" spans="1:10" x14ac:dyDescent="0.25">
      <c r="A1769" s="77" t="str">
        <f t="shared" si="55"/>
        <v>Workman ES-21st Century-DSA Special Inspection</v>
      </c>
      <c r="B1769" s="78">
        <v>2</v>
      </c>
      <c r="C1769" s="85" t="s">
        <v>290</v>
      </c>
      <c r="D1769" s="80" t="s">
        <v>4</v>
      </c>
      <c r="E1769" s="83" t="s">
        <v>1572</v>
      </c>
      <c r="F1769" s="81">
        <v>18120.03</v>
      </c>
      <c r="G1769" s="81">
        <v>0</v>
      </c>
      <c r="H1769" s="82">
        <f ca="1">SUMIF(Measure_BB_Table[],Combined_header,Total_Exp._MeasureBB)</f>
        <v>16600</v>
      </c>
      <c r="I1769" s="82">
        <f ca="1">SUMIF(Measure_BB_Table[],Combined_header,Completed_MeasureBB)</f>
        <v>507.5</v>
      </c>
      <c r="J1769" s="149">
        <f t="shared" ca="1" si="56"/>
        <v>3.0572289156626506E-2</v>
      </c>
    </row>
    <row r="1770" spans="1:10" x14ac:dyDescent="0.25">
      <c r="A1770" s="77" t="str">
        <f t="shared" si="55"/>
        <v>Workman ES-21st Century-Environ Consultant</v>
      </c>
      <c r="B1770" s="78">
        <v>2</v>
      </c>
      <c r="C1770" s="85" t="s">
        <v>290</v>
      </c>
      <c r="D1770" s="80" t="s">
        <v>4</v>
      </c>
      <c r="E1770" s="77" t="s">
        <v>1566</v>
      </c>
      <c r="F1770" s="81">
        <v>10630.42</v>
      </c>
      <c r="G1770" s="81">
        <v>0</v>
      </c>
      <c r="H1770" s="82">
        <f ca="1">SUMIF(Measure_BB_Table[],Combined_header,Total_Exp._MeasureBB)</f>
        <v>15700</v>
      </c>
      <c r="I1770" s="82">
        <f ca="1">SUMIF(Measure_BB_Table[],Combined_header,Completed_MeasureBB)</f>
        <v>11300</v>
      </c>
      <c r="J1770" s="149">
        <f t="shared" ca="1" si="56"/>
        <v>0.71974522292993626</v>
      </c>
    </row>
    <row r="1771" spans="1:10" x14ac:dyDescent="0.25">
      <c r="A1771" s="77" t="str">
        <f t="shared" si="55"/>
        <v>Workman ES-21st Century-FF &amp; E</v>
      </c>
      <c r="B1771" s="78">
        <v>2</v>
      </c>
      <c r="C1771" s="85" t="s">
        <v>290</v>
      </c>
      <c r="D1771" s="80" t="s">
        <v>4</v>
      </c>
      <c r="E1771" s="77" t="s">
        <v>1656</v>
      </c>
      <c r="F1771" s="81">
        <v>380000</v>
      </c>
      <c r="G1771" s="81">
        <v>209239.26</v>
      </c>
      <c r="H1771" s="82">
        <f ca="1">SUMIF(Measure_BB_Table[],Combined_header,Total_Exp._MeasureBB)</f>
        <v>360386.91000000009</v>
      </c>
      <c r="I1771" s="82">
        <f ca="1">SUMIF(Measure_BB_Table[],Combined_header,Completed_MeasureBB)</f>
        <v>360386.91000000009</v>
      </c>
      <c r="J1771" s="149">
        <f t="shared" ca="1" si="56"/>
        <v>1</v>
      </c>
    </row>
    <row r="1772" spans="1:10" x14ac:dyDescent="0.25">
      <c r="A1772" s="77" t="str">
        <f t="shared" si="55"/>
        <v>Workman ES-21st Century-Legal Services</v>
      </c>
      <c r="B1772" s="78">
        <v>2</v>
      </c>
      <c r="C1772" s="85" t="s">
        <v>290</v>
      </c>
      <c r="D1772" s="80" t="s">
        <v>4</v>
      </c>
      <c r="E1772" s="77" t="s">
        <v>1797</v>
      </c>
      <c r="F1772" s="81">
        <v>5315.21</v>
      </c>
      <c r="G1772" s="81">
        <v>0</v>
      </c>
      <c r="H1772" s="82">
        <f ca="1">SUMIF(Measure_BB_Table[],Combined_header,Total_Exp._MeasureBB)</f>
        <v>0</v>
      </c>
      <c r="I1772" s="82">
        <f ca="1">SUMIF(Measure_BB_Table[],Combined_header,Completed_MeasureBB)</f>
        <v>0</v>
      </c>
      <c r="J1772" s="149" t="e">
        <f t="shared" ca="1" si="56"/>
        <v>#DIV/0!</v>
      </c>
    </row>
    <row r="1773" spans="1:10" x14ac:dyDescent="0.25">
      <c r="A1773" s="77" t="str">
        <f t="shared" si="55"/>
        <v>Workman ES-21st Century-Move classroom</v>
      </c>
      <c r="B1773" s="78">
        <v>2</v>
      </c>
      <c r="C1773" s="85" t="s">
        <v>290</v>
      </c>
      <c r="D1773" s="80" t="s">
        <v>4</v>
      </c>
      <c r="E1773" s="77" t="s">
        <v>1570</v>
      </c>
      <c r="F1773" s="81">
        <v>0</v>
      </c>
      <c r="G1773" s="81">
        <v>0</v>
      </c>
      <c r="H1773" s="82">
        <f ca="1">SUMIF(Measure_BB_Table[],Combined_header,Total_Exp._MeasureBB)</f>
        <v>0</v>
      </c>
      <c r="I1773" s="82">
        <f ca="1">SUMIF(Measure_BB_Table[],Combined_header,Completed_MeasureBB)</f>
        <v>0</v>
      </c>
      <c r="J1773" s="149" t="e">
        <f t="shared" ca="1" si="56"/>
        <v>#DIV/0!</v>
      </c>
    </row>
    <row r="1774" spans="1:10" x14ac:dyDescent="0.25">
      <c r="A1774" s="77" t="str">
        <f t="shared" si="55"/>
        <v>Workman ES-21st Century-Move Management</v>
      </c>
      <c r="B1774" s="78">
        <v>2</v>
      </c>
      <c r="C1774" s="85" t="s">
        <v>290</v>
      </c>
      <c r="D1774" s="80" t="s">
        <v>4</v>
      </c>
      <c r="E1774" s="77" t="s">
        <v>1574</v>
      </c>
      <c r="F1774" s="81">
        <v>9664.01</v>
      </c>
      <c r="G1774" s="81" t="s">
        <v>2495</v>
      </c>
      <c r="H1774" s="82">
        <f ca="1">SUMIF(Measure_BB_Table[],Combined_header,Total_Exp._MeasureBB)</f>
        <v>9416.09</v>
      </c>
      <c r="I1774" s="82">
        <f ca="1">SUMIF(Measure_BB_Table[],Combined_header,Completed_MeasureBB)</f>
        <v>9416.09</v>
      </c>
      <c r="J1774" s="149">
        <f t="shared" ca="1" si="56"/>
        <v>1</v>
      </c>
    </row>
    <row r="1775" spans="1:10" x14ac:dyDescent="0.25">
      <c r="A1775" s="77" t="str">
        <f t="shared" si="55"/>
        <v>Workman ES-21st Century-Reprographics</v>
      </c>
      <c r="B1775" s="78">
        <v>2</v>
      </c>
      <c r="C1775" s="85" t="s">
        <v>290</v>
      </c>
      <c r="D1775" s="80" t="s">
        <v>4</v>
      </c>
      <c r="E1775" s="77" t="s">
        <v>1568</v>
      </c>
      <c r="F1775" s="81">
        <v>1328.8</v>
      </c>
      <c r="G1775" s="81">
        <v>0</v>
      </c>
      <c r="H1775" s="82">
        <f ca="1">SUMIF(Measure_BB_Table[],Combined_header,Total_Exp._MeasureBB)</f>
        <v>1980.22</v>
      </c>
      <c r="I1775" s="82">
        <f ca="1">SUMIF(Measure_BB_Table[],Combined_header,Completed_MeasureBB)</f>
        <v>1980.2199999999998</v>
      </c>
      <c r="J1775" s="149">
        <f t="shared" ca="1" si="56"/>
        <v>0.99999999999999989</v>
      </c>
    </row>
    <row r="1776" spans="1:10" x14ac:dyDescent="0.25">
      <c r="A1776" s="77" t="str">
        <f t="shared" si="55"/>
        <v>Workman ES-21st Century-Technology</v>
      </c>
      <c r="B1776" s="78">
        <v>2</v>
      </c>
      <c r="C1776" s="85" t="s">
        <v>290</v>
      </c>
      <c r="D1776" s="80" t="s">
        <v>4</v>
      </c>
      <c r="E1776" s="77" t="s">
        <v>1562</v>
      </c>
      <c r="F1776" s="81">
        <v>380000</v>
      </c>
      <c r="G1776" s="81">
        <v>26216.560000000001</v>
      </c>
      <c r="H1776" s="82">
        <f ca="1">SUMIF(Measure_BB_Table[],Combined_header,Total_Exp._MeasureBB)</f>
        <v>223422.68999999994</v>
      </c>
      <c r="I1776" s="82">
        <f ca="1">SUMIF(Measure_BB_Table[],Combined_header,Completed_MeasureBB)</f>
        <v>222464.70999999996</v>
      </c>
      <c r="J1776" s="149">
        <f t="shared" ca="1" si="56"/>
        <v>0.99571225286026244</v>
      </c>
    </row>
    <row r="1777" spans="1:10" x14ac:dyDescent="0.25">
      <c r="A1777" s="77" t="str">
        <f t="shared" si="55"/>
        <v>Workman ES-Ceiling replacement-CM/PM Management</v>
      </c>
      <c r="B1777" s="78">
        <v>2</v>
      </c>
      <c r="C1777" s="85" t="s">
        <v>290</v>
      </c>
      <c r="D1777" s="79" t="s">
        <v>441</v>
      </c>
      <c r="E1777" s="77" t="s">
        <v>1565</v>
      </c>
      <c r="F1777" s="81">
        <v>206440.23</v>
      </c>
      <c r="G1777" s="81">
        <v>0</v>
      </c>
      <c r="H1777" s="82">
        <f ca="1">SUMIF(Measure_BB_Table[],Combined_header,Total_Exp._MeasureBB)</f>
        <v>0</v>
      </c>
      <c r="I1777" s="82">
        <f ca="1">SUMIF(Measure_BB_Table[],Combined_header,Completed_MeasureBB)</f>
        <v>0</v>
      </c>
      <c r="J1777" s="149" t="e">
        <f t="shared" ca="1" si="56"/>
        <v>#DIV/0!</v>
      </c>
    </row>
    <row r="1778" spans="1:10" x14ac:dyDescent="0.25">
      <c r="A1778" s="77" t="str">
        <f t="shared" si="55"/>
        <v>Workman ES-Ceiling replacement-Contractor</v>
      </c>
      <c r="B1778" s="78">
        <v>2</v>
      </c>
      <c r="C1778" s="85" t="s">
        <v>290</v>
      </c>
      <c r="D1778" s="79" t="s">
        <v>441</v>
      </c>
      <c r="E1778" s="77" t="s">
        <v>318</v>
      </c>
      <c r="F1778" s="81">
        <v>2428800</v>
      </c>
      <c r="G1778" s="81">
        <v>242880</v>
      </c>
      <c r="H1778" s="82">
        <f ca="1">SUMIF(Measure_BB_Table[],Combined_header,Total_Exp._MeasureBB)</f>
        <v>242880</v>
      </c>
      <c r="I1778" s="82">
        <f ca="1">SUMIF(Measure_BB_Table[],Combined_header,Completed_MeasureBB)</f>
        <v>230736</v>
      </c>
      <c r="J1778" s="149">
        <f t="shared" ca="1" si="56"/>
        <v>0.95</v>
      </c>
    </row>
    <row r="1779" spans="1:10" x14ac:dyDescent="0.25">
      <c r="A1779" s="77" t="str">
        <f t="shared" si="55"/>
        <v>Workman ES-Drinking fountain replacement-Advertisement</v>
      </c>
      <c r="B1779" s="78">
        <v>2</v>
      </c>
      <c r="C1779" s="85" t="s">
        <v>290</v>
      </c>
      <c r="D1779" s="80" t="s">
        <v>1043</v>
      </c>
      <c r="E1779" s="77" t="s">
        <v>1569</v>
      </c>
      <c r="F1779" s="81">
        <v>0</v>
      </c>
      <c r="G1779" s="81">
        <v>0</v>
      </c>
      <c r="H1779" s="82">
        <f ca="1">SUMIF(Measure_BB_Table[],Combined_header,Total_Exp._MeasureBB)</f>
        <v>0</v>
      </c>
      <c r="I1779" s="82">
        <f ca="1">SUMIF(Measure_BB_Table[],Combined_header,Completed_MeasureBB)</f>
        <v>0</v>
      </c>
      <c r="J1779" s="149" t="e">
        <f t="shared" ca="1" si="56"/>
        <v>#DIV/0!</v>
      </c>
    </row>
    <row r="1780" spans="1:10" x14ac:dyDescent="0.25">
      <c r="A1780" s="77" t="str">
        <f t="shared" si="55"/>
        <v>Workman ES-Drinking fountain replacement-Contractor</v>
      </c>
      <c r="B1780" s="78">
        <v>2</v>
      </c>
      <c r="C1780" s="85" t="s">
        <v>290</v>
      </c>
      <c r="D1780" s="80" t="s">
        <v>1043</v>
      </c>
      <c r="E1780" s="77" t="s">
        <v>318</v>
      </c>
      <c r="F1780" s="81">
        <v>12600</v>
      </c>
      <c r="G1780" s="81">
        <v>0</v>
      </c>
      <c r="H1780" s="82">
        <f ca="1">SUMIF(Measure_BB_Table[],Combined_header,Total_Exp._MeasureBB)</f>
        <v>0</v>
      </c>
      <c r="I1780" s="82">
        <f ca="1">SUMIF(Measure_BB_Table[],Combined_header,Completed_MeasureBB)</f>
        <v>0</v>
      </c>
      <c r="J1780" s="149" t="e">
        <f t="shared" ca="1" si="56"/>
        <v>#DIV/0!</v>
      </c>
    </row>
    <row r="1781" spans="1:10" x14ac:dyDescent="0.25">
      <c r="A1781" s="77" t="str">
        <f t="shared" si="55"/>
        <v>Workman ES-Drinking fountain replacement-Design</v>
      </c>
      <c r="B1781" s="78">
        <v>2</v>
      </c>
      <c r="C1781" s="85" t="s">
        <v>290</v>
      </c>
      <c r="D1781" s="80" t="s">
        <v>1043</v>
      </c>
      <c r="E1781" s="77" t="s">
        <v>1571</v>
      </c>
      <c r="F1781" s="81">
        <v>0</v>
      </c>
      <c r="G1781" s="81">
        <v>0</v>
      </c>
      <c r="H1781" s="82">
        <f ca="1">SUMIF(Measure_BB_Table[],Combined_header,Total_Exp._MeasureBB)</f>
        <v>0</v>
      </c>
      <c r="I1781" s="82">
        <f ca="1">SUMIF(Measure_BB_Table[],Combined_header,Completed_MeasureBB)</f>
        <v>0</v>
      </c>
      <c r="J1781" s="149" t="e">
        <f t="shared" ca="1" si="56"/>
        <v>#DIV/0!</v>
      </c>
    </row>
    <row r="1782" spans="1:10" x14ac:dyDescent="0.25">
      <c r="A1782" s="77" t="str">
        <f t="shared" si="55"/>
        <v>Workman ES-Drinking fountain replacement-DSA Fees</v>
      </c>
      <c r="B1782" s="78">
        <v>2</v>
      </c>
      <c r="C1782" s="85" t="s">
        <v>290</v>
      </c>
      <c r="D1782" s="80" t="s">
        <v>1043</v>
      </c>
      <c r="E1782" s="77" t="s">
        <v>1655</v>
      </c>
      <c r="F1782" s="81">
        <v>0</v>
      </c>
      <c r="G1782" s="81">
        <v>0</v>
      </c>
      <c r="H1782" s="82">
        <f ca="1">SUMIF(Measure_BB_Table[],Combined_header,Total_Exp._MeasureBB)</f>
        <v>0</v>
      </c>
      <c r="I1782" s="82">
        <f ca="1">SUMIF(Measure_BB_Table[],Combined_header,Completed_MeasureBB)</f>
        <v>0</v>
      </c>
      <c r="J1782" s="149" t="e">
        <f t="shared" ca="1" si="56"/>
        <v>#DIV/0!</v>
      </c>
    </row>
    <row r="1783" spans="1:10" x14ac:dyDescent="0.25">
      <c r="A1783" s="77" t="str">
        <f t="shared" si="55"/>
        <v>Workman ES-Drinking fountain replacement-DSA Inspection</v>
      </c>
      <c r="B1783" s="78">
        <v>2</v>
      </c>
      <c r="C1783" s="85" t="s">
        <v>290</v>
      </c>
      <c r="D1783" s="80" t="s">
        <v>1043</v>
      </c>
      <c r="E1783" s="77" t="s">
        <v>1564</v>
      </c>
      <c r="F1783" s="81">
        <v>1200</v>
      </c>
      <c r="G1783" s="81">
        <v>0</v>
      </c>
      <c r="H1783" s="82">
        <f ca="1">SUMIF(Measure_BB_Table[],Combined_header,Total_Exp._MeasureBB)</f>
        <v>1200</v>
      </c>
      <c r="I1783" s="82">
        <f ca="1">SUMIF(Measure_BB_Table[],Combined_header,Completed_MeasureBB)</f>
        <v>1200</v>
      </c>
      <c r="J1783" s="149">
        <f t="shared" ca="1" si="56"/>
        <v>1</v>
      </c>
    </row>
    <row r="1784" spans="1:10" x14ac:dyDescent="0.25">
      <c r="A1784" s="77" t="str">
        <f t="shared" si="55"/>
        <v>Workman ES-Drinking fountain replacement-DSA Special Inspection</v>
      </c>
      <c r="B1784" s="78">
        <v>2</v>
      </c>
      <c r="C1784" s="85" t="s">
        <v>290</v>
      </c>
      <c r="D1784" s="80" t="s">
        <v>1043</v>
      </c>
      <c r="E1784" s="83" t="s">
        <v>1572</v>
      </c>
      <c r="F1784" s="81">
        <v>0</v>
      </c>
      <c r="G1784" s="81">
        <v>0</v>
      </c>
      <c r="H1784" s="82">
        <f ca="1">SUMIF(Measure_BB_Table[],Combined_header,Total_Exp._MeasureBB)</f>
        <v>0</v>
      </c>
      <c r="I1784" s="82">
        <f ca="1">SUMIF(Measure_BB_Table[],Combined_header,Completed_MeasureBB)</f>
        <v>0</v>
      </c>
      <c r="J1784" s="149" t="e">
        <f t="shared" ca="1" si="56"/>
        <v>#DIV/0!</v>
      </c>
    </row>
    <row r="1785" spans="1:10" x14ac:dyDescent="0.25">
      <c r="A1785" s="77" t="str">
        <f t="shared" si="55"/>
        <v>Workman ES-Drinking fountain replacement-Environ Consultant</v>
      </c>
      <c r="B1785" s="78">
        <v>2</v>
      </c>
      <c r="C1785" s="85" t="s">
        <v>290</v>
      </c>
      <c r="D1785" s="80" t="s">
        <v>1043</v>
      </c>
      <c r="E1785" s="77" t="s">
        <v>1566</v>
      </c>
      <c r="F1785" s="81">
        <v>0</v>
      </c>
      <c r="G1785" s="81">
        <v>0</v>
      </c>
      <c r="H1785" s="82">
        <f ca="1">SUMIF(Measure_BB_Table[],Combined_header,Total_Exp._MeasureBB)</f>
        <v>0</v>
      </c>
      <c r="I1785" s="82">
        <f ca="1">SUMIF(Measure_BB_Table[],Combined_header,Completed_MeasureBB)</f>
        <v>0</v>
      </c>
      <c r="J1785" s="149" t="e">
        <f t="shared" ca="1" si="56"/>
        <v>#DIV/0!</v>
      </c>
    </row>
    <row r="1786" spans="1:10" x14ac:dyDescent="0.25">
      <c r="A1786" s="77" t="str">
        <f t="shared" si="55"/>
        <v>Workman ES-Drinking fountain replacement-Reprographics</v>
      </c>
      <c r="B1786" s="78">
        <v>2</v>
      </c>
      <c r="C1786" s="85" t="s">
        <v>290</v>
      </c>
      <c r="D1786" s="80" t="s">
        <v>1043</v>
      </c>
      <c r="E1786" s="77" t="s">
        <v>1568</v>
      </c>
      <c r="F1786" s="81">
        <v>0</v>
      </c>
      <c r="G1786" s="81">
        <v>0</v>
      </c>
      <c r="H1786" s="82">
        <f ca="1">SUMIF(Measure_BB_Table[],Combined_header,Total_Exp._MeasureBB)</f>
        <v>0</v>
      </c>
      <c r="I1786" s="82">
        <f ca="1">SUMIF(Measure_BB_Table[],Combined_header,Completed_MeasureBB)</f>
        <v>0</v>
      </c>
      <c r="J1786" s="149" t="e">
        <f t="shared" ca="1" si="56"/>
        <v>#DIV/0!</v>
      </c>
    </row>
    <row r="1787" spans="1:10" x14ac:dyDescent="0.25">
      <c r="A1787" s="77" t="str">
        <f t="shared" si="55"/>
        <v>Workman ES-Fire Alarm-Advertisement</v>
      </c>
      <c r="B1787" s="78">
        <v>2</v>
      </c>
      <c r="C1787" s="85" t="s">
        <v>290</v>
      </c>
      <c r="D1787" s="80" t="s">
        <v>316</v>
      </c>
      <c r="E1787" s="77" t="s">
        <v>1569</v>
      </c>
      <c r="F1787" s="81">
        <v>0</v>
      </c>
      <c r="G1787" s="81">
        <v>0</v>
      </c>
      <c r="H1787" s="82">
        <f ca="1">SUMIF(Measure_BB_Table[],Combined_header,Total_Exp._MeasureBB)</f>
        <v>0</v>
      </c>
      <c r="I1787" s="82">
        <f ca="1">SUMIF(Measure_BB_Table[],Combined_header,Completed_MeasureBB)</f>
        <v>0</v>
      </c>
      <c r="J1787" s="149" t="e">
        <f t="shared" ca="1" si="56"/>
        <v>#DIV/0!</v>
      </c>
    </row>
    <row r="1788" spans="1:10" x14ac:dyDescent="0.25">
      <c r="A1788" s="77" t="str">
        <f t="shared" si="55"/>
        <v>Workman ES-Fire Alarm-Contractor</v>
      </c>
      <c r="B1788" s="78">
        <v>2</v>
      </c>
      <c r="C1788" s="85" t="s">
        <v>290</v>
      </c>
      <c r="D1788" s="80" t="s">
        <v>316</v>
      </c>
      <c r="E1788" s="77" t="s">
        <v>318</v>
      </c>
      <c r="F1788" s="81">
        <v>109500</v>
      </c>
      <c r="G1788" s="81">
        <v>109500</v>
      </c>
      <c r="H1788" s="82">
        <f ca="1">SUMIF(Measure_BB_Table[],Combined_header,Total_Exp._MeasureBB)</f>
        <v>133767.01</v>
      </c>
      <c r="I1788" s="82">
        <f ca="1">SUMIF(Measure_BB_Table[],Combined_header,Completed_MeasureBB)</f>
        <v>125992.75999999998</v>
      </c>
      <c r="J1788" s="149">
        <f t="shared" ca="1" si="56"/>
        <v>0.94188215764111027</v>
      </c>
    </row>
    <row r="1789" spans="1:10" x14ac:dyDescent="0.25">
      <c r="A1789" s="77" t="str">
        <f t="shared" si="55"/>
        <v>Workman ES-Fire Alarm-Design</v>
      </c>
      <c r="B1789" s="78">
        <v>2</v>
      </c>
      <c r="C1789" s="85" t="s">
        <v>290</v>
      </c>
      <c r="D1789" s="80" t="s">
        <v>316</v>
      </c>
      <c r="E1789" s="77" t="s">
        <v>1571</v>
      </c>
      <c r="F1789" s="81">
        <v>11875</v>
      </c>
      <c r="G1789" s="81" t="s">
        <v>2495</v>
      </c>
      <c r="H1789" s="82">
        <f ca="1">SUMIF(Measure_BB_Table[],Combined_header,Total_Exp._MeasureBB)</f>
        <v>11875</v>
      </c>
      <c r="I1789" s="82">
        <f ca="1">SUMIF(Measure_BB_Table[],Combined_header,Completed_MeasureBB)</f>
        <v>11875</v>
      </c>
      <c r="J1789" s="149">
        <f t="shared" ca="1" si="56"/>
        <v>1</v>
      </c>
    </row>
    <row r="1790" spans="1:10" x14ac:dyDescent="0.25">
      <c r="A1790" s="77" t="str">
        <f t="shared" si="55"/>
        <v>Workman ES-Fire Alarm-DSA Fees</v>
      </c>
      <c r="B1790" s="78">
        <v>2</v>
      </c>
      <c r="C1790" s="85" t="s">
        <v>290</v>
      </c>
      <c r="D1790" s="80" t="s">
        <v>316</v>
      </c>
      <c r="E1790" s="77" t="s">
        <v>1655</v>
      </c>
      <c r="F1790" s="81">
        <v>0</v>
      </c>
      <c r="G1790" s="81">
        <v>0</v>
      </c>
      <c r="H1790" s="82">
        <f ca="1">SUMIF(Measure_BB_Table[],Combined_header,Total_Exp._MeasureBB)</f>
        <v>0</v>
      </c>
      <c r="I1790" s="82">
        <f ca="1">SUMIF(Measure_BB_Table[],Combined_header,Completed_MeasureBB)</f>
        <v>0</v>
      </c>
      <c r="J1790" s="149" t="e">
        <f t="shared" ca="1" si="56"/>
        <v>#DIV/0!</v>
      </c>
    </row>
    <row r="1791" spans="1:10" x14ac:dyDescent="0.25">
      <c r="A1791" s="77" t="str">
        <f t="shared" si="55"/>
        <v>Workman ES-Fire Alarm-DSA Inspection</v>
      </c>
      <c r="B1791" s="78">
        <v>2</v>
      </c>
      <c r="C1791" s="85" t="s">
        <v>290</v>
      </c>
      <c r="D1791" s="80" t="s">
        <v>316</v>
      </c>
      <c r="E1791" s="77" t="s">
        <v>1564</v>
      </c>
      <c r="F1791" s="81">
        <v>12250</v>
      </c>
      <c r="G1791" s="81">
        <v>12250</v>
      </c>
      <c r="H1791" s="82">
        <f ca="1">SUMIF(Measure_BB_Table[],Combined_header,Total_Exp._MeasureBB)</f>
        <v>12250</v>
      </c>
      <c r="I1791" s="82">
        <f ca="1">SUMIF(Measure_BB_Table[],Combined_header,Completed_MeasureBB)</f>
        <v>11750</v>
      </c>
      <c r="J1791" s="149">
        <f t="shared" ca="1" si="56"/>
        <v>0.95918367346938771</v>
      </c>
    </row>
    <row r="1792" spans="1:10" x14ac:dyDescent="0.25">
      <c r="A1792" s="77" t="str">
        <f t="shared" si="55"/>
        <v>Workman ES-Fire Alarm-Environ Consultant</v>
      </c>
      <c r="B1792" s="78">
        <v>2</v>
      </c>
      <c r="C1792" s="85" t="s">
        <v>290</v>
      </c>
      <c r="D1792" s="80" t="s">
        <v>316</v>
      </c>
      <c r="E1792" s="84" t="s">
        <v>1566</v>
      </c>
      <c r="F1792" s="81" t="s">
        <v>247</v>
      </c>
      <c r="G1792" s="81">
        <v>0</v>
      </c>
      <c r="H1792" s="82">
        <f ca="1">SUMIF(Measure_BB_Table[],Combined_header,Total_Exp._MeasureBB)</f>
        <v>0</v>
      </c>
      <c r="I1792" s="82">
        <f ca="1">SUMIF(Measure_BB_Table[],Combined_header,Completed_MeasureBB)</f>
        <v>0</v>
      </c>
      <c r="J1792" s="149" t="e">
        <f t="shared" ca="1" si="56"/>
        <v>#DIV/0!</v>
      </c>
    </row>
    <row r="1793" spans="1:10" x14ac:dyDescent="0.25">
      <c r="A1793" s="77" t="str">
        <f t="shared" si="55"/>
        <v>Workman ES-Fire Alarm-Reprographics</v>
      </c>
      <c r="B1793" s="78">
        <v>2</v>
      </c>
      <c r="C1793" s="85" t="s">
        <v>290</v>
      </c>
      <c r="D1793" s="80" t="s">
        <v>316</v>
      </c>
      <c r="E1793" s="77" t="s">
        <v>1568</v>
      </c>
      <c r="F1793" s="81">
        <v>0</v>
      </c>
      <c r="G1793" s="81">
        <v>0</v>
      </c>
      <c r="H1793" s="82">
        <f ca="1">SUMIF(Measure_BB_Table[],Combined_header,Total_Exp._MeasureBB)</f>
        <v>0</v>
      </c>
      <c r="I1793" s="82">
        <f ca="1">SUMIF(Measure_BB_Table[],Combined_header,Completed_MeasureBB)</f>
        <v>0</v>
      </c>
      <c r="J1793" s="149" t="e">
        <f t="shared" ca="1" si="56"/>
        <v>#DIV/0!</v>
      </c>
    </row>
    <row r="1794" spans="1:10" x14ac:dyDescent="0.25">
      <c r="A1794" s="77" t="str">
        <f t="shared" si="55"/>
        <v>Workman ES-Interim Housing-Advertisement</v>
      </c>
      <c r="B1794" s="78">
        <v>2</v>
      </c>
      <c r="C1794" s="85" t="s">
        <v>290</v>
      </c>
      <c r="D1794" s="85" t="s">
        <v>238</v>
      </c>
      <c r="E1794" s="77" t="s">
        <v>1569</v>
      </c>
      <c r="F1794" s="81" t="s">
        <v>2498</v>
      </c>
      <c r="G1794" s="81">
        <v>0</v>
      </c>
      <c r="H1794" s="82">
        <f ca="1">SUMIF(Measure_BB_Table[],Combined_header,Total_Exp._MeasureBB)</f>
        <v>0</v>
      </c>
      <c r="I1794" s="82">
        <f ca="1">SUMIF(Measure_BB_Table[],Combined_header,Completed_MeasureBB)</f>
        <v>0</v>
      </c>
      <c r="J1794" s="149" t="e">
        <f t="shared" ca="1" si="56"/>
        <v>#DIV/0!</v>
      </c>
    </row>
    <row r="1795" spans="1:10" x14ac:dyDescent="0.25">
      <c r="A1795" s="77" t="str">
        <f t="shared" ref="A1795:A1858" si="57">CONCATENATE(C1795,"-",D1795,"-",E1795)</f>
        <v>Workman ES-Interim Housing-Alarm</v>
      </c>
      <c r="B1795" s="78">
        <v>2</v>
      </c>
      <c r="C1795" s="85" t="s">
        <v>290</v>
      </c>
      <c r="D1795" s="85" t="s">
        <v>238</v>
      </c>
      <c r="E1795" s="83" t="s">
        <v>1575</v>
      </c>
      <c r="F1795" s="81" t="s">
        <v>2498</v>
      </c>
      <c r="G1795" s="81">
        <v>0</v>
      </c>
      <c r="H1795" s="82">
        <f ca="1">SUMIF(Measure_BB_Table[],Combined_header,Total_Exp._MeasureBB)</f>
        <v>0</v>
      </c>
      <c r="I1795" s="82">
        <f ca="1">SUMIF(Measure_BB_Table[],Combined_header,Completed_MeasureBB)</f>
        <v>0</v>
      </c>
      <c r="J1795" s="149" t="e">
        <f t="shared" ref="J1795:J1858" ca="1" si="58">Completed_Comparison/Total_Exp._Comparison</f>
        <v>#DIV/0!</v>
      </c>
    </row>
    <row r="1796" spans="1:10" x14ac:dyDescent="0.25">
      <c r="A1796" s="77" t="str">
        <f t="shared" si="57"/>
        <v>Workman ES-Interim Housing-CM/PM Management</v>
      </c>
      <c r="B1796" s="78">
        <v>2</v>
      </c>
      <c r="C1796" s="85" t="s">
        <v>290</v>
      </c>
      <c r="D1796" s="85" t="s">
        <v>238</v>
      </c>
      <c r="E1796" s="77" t="s">
        <v>1565</v>
      </c>
      <c r="F1796" s="81" t="s">
        <v>2498</v>
      </c>
      <c r="G1796" s="81">
        <v>0</v>
      </c>
      <c r="H1796" s="82">
        <f ca="1">SUMIF(Measure_BB_Table[],Combined_header,Total_Exp._MeasureBB)</f>
        <v>0</v>
      </c>
      <c r="I1796" s="82">
        <f ca="1">SUMIF(Measure_BB_Table[],Combined_header,Completed_MeasureBB)</f>
        <v>0</v>
      </c>
      <c r="J1796" s="149" t="e">
        <f t="shared" ca="1" si="58"/>
        <v>#DIV/0!</v>
      </c>
    </row>
    <row r="1797" spans="1:10" x14ac:dyDescent="0.25">
      <c r="A1797" s="77" t="str">
        <f t="shared" si="57"/>
        <v>Workman ES-Interim Housing-Construction Contingency</v>
      </c>
      <c r="B1797" s="78">
        <v>2</v>
      </c>
      <c r="C1797" s="85" t="s">
        <v>290</v>
      </c>
      <c r="D1797" s="85" t="s">
        <v>238</v>
      </c>
      <c r="E1797" s="83" t="s">
        <v>1796</v>
      </c>
      <c r="F1797" s="81" t="s">
        <v>2498</v>
      </c>
      <c r="G1797" s="81">
        <v>0</v>
      </c>
      <c r="H1797" s="82">
        <f ca="1">SUMIF(Measure_BB_Table[],Combined_header,Total_Exp._MeasureBB)</f>
        <v>0</v>
      </c>
      <c r="I1797" s="82">
        <f ca="1">SUMIF(Measure_BB_Table[],Combined_header,Completed_MeasureBB)</f>
        <v>0</v>
      </c>
      <c r="J1797" s="149" t="e">
        <f t="shared" ca="1" si="58"/>
        <v>#DIV/0!</v>
      </c>
    </row>
    <row r="1798" spans="1:10" x14ac:dyDescent="0.25">
      <c r="A1798" s="77" t="str">
        <f t="shared" si="57"/>
        <v>Workman ES-Interim Housing-Contractor</v>
      </c>
      <c r="B1798" s="78">
        <v>2</v>
      </c>
      <c r="C1798" s="85" t="s">
        <v>290</v>
      </c>
      <c r="D1798" s="85" t="s">
        <v>238</v>
      </c>
      <c r="E1798" s="83" t="s">
        <v>318</v>
      </c>
      <c r="F1798" s="81" t="s">
        <v>2498</v>
      </c>
      <c r="G1798" s="81">
        <v>0</v>
      </c>
      <c r="H1798" s="82">
        <f ca="1">SUMIF(Measure_BB_Table[],Combined_header,Total_Exp._MeasureBB)</f>
        <v>0</v>
      </c>
      <c r="I1798" s="82">
        <f ca="1">SUMIF(Measure_BB_Table[],Combined_header,Completed_MeasureBB)</f>
        <v>0</v>
      </c>
      <c r="J1798" s="149" t="e">
        <f t="shared" ca="1" si="58"/>
        <v>#DIV/0!</v>
      </c>
    </row>
    <row r="1799" spans="1:10" x14ac:dyDescent="0.25">
      <c r="A1799" s="77" t="str">
        <f t="shared" si="57"/>
        <v>Workman ES-Interim Housing-Design</v>
      </c>
      <c r="B1799" s="78">
        <v>2</v>
      </c>
      <c r="C1799" s="85" t="s">
        <v>290</v>
      </c>
      <c r="D1799" s="85" t="s">
        <v>238</v>
      </c>
      <c r="E1799" s="79" t="s">
        <v>1571</v>
      </c>
      <c r="F1799" s="81" t="s">
        <v>2498</v>
      </c>
      <c r="G1799" s="81">
        <v>0</v>
      </c>
      <c r="H1799" s="82">
        <f ca="1">SUMIF(Measure_BB_Table[],Combined_header,Total_Exp._MeasureBB)</f>
        <v>0</v>
      </c>
      <c r="I1799" s="82">
        <f ca="1">SUMIF(Measure_BB_Table[],Combined_header,Completed_MeasureBB)</f>
        <v>0</v>
      </c>
      <c r="J1799" s="149" t="e">
        <f t="shared" ca="1" si="58"/>
        <v>#DIV/0!</v>
      </c>
    </row>
    <row r="1800" spans="1:10" x14ac:dyDescent="0.25">
      <c r="A1800" s="77" t="str">
        <f t="shared" si="57"/>
        <v>Workman ES-Interim Housing-DSA Fees</v>
      </c>
      <c r="B1800" s="78">
        <v>2</v>
      </c>
      <c r="C1800" s="85" t="s">
        <v>290</v>
      </c>
      <c r="D1800" s="85" t="s">
        <v>238</v>
      </c>
      <c r="E1800" s="83" t="s">
        <v>1655</v>
      </c>
      <c r="F1800" s="81" t="s">
        <v>2498</v>
      </c>
      <c r="G1800" s="81">
        <v>0</v>
      </c>
      <c r="H1800" s="82">
        <f ca="1">SUMIF(Measure_BB_Table[],Combined_header,Total_Exp._MeasureBB)</f>
        <v>0</v>
      </c>
      <c r="I1800" s="82">
        <f ca="1">SUMIF(Measure_BB_Table[],Combined_header,Completed_MeasureBB)</f>
        <v>0</v>
      </c>
      <c r="J1800" s="149" t="e">
        <f t="shared" ca="1" si="58"/>
        <v>#DIV/0!</v>
      </c>
    </row>
    <row r="1801" spans="1:10" x14ac:dyDescent="0.25">
      <c r="A1801" s="77" t="str">
        <f t="shared" si="57"/>
        <v>Workman ES-Interim Housing-DSA Inspection</v>
      </c>
      <c r="B1801" s="78">
        <v>2</v>
      </c>
      <c r="C1801" s="85" t="s">
        <v>290</v>
      </c>
      <c r="D1801" s="85" t="s">
        <v>238</v>
      </c>
      <c r="E1801" s="83" t="s">
        <v>1564</v>
      </c>
      <c r="F1801" s="81" t="s">
        <v>2498</v>
      </c>
      <c r="G1801" s="81">
        <v>0</v>
      </c>
      <c r="H1801" s="82">
        <f ca="1">SUMIF(Measure_BB_Table[],Combined_header,Total_Exp._MeasureBB)</f>
        <v>0</v>
      </c>
      <c r="I1801" s="82">
        <f ca="1">SUMIF(Measure_BB_Table[],Combined_header,Completed_MeasureBB)</f>
        <v>0</v>
      </c>
      <c r="J1801" s="149" t="e">
        <f t="shared" ca="1" si="58"/>
        <v>#DIV/0!</v>
      </c>
    </row>
    <row r="1802" spans="1:10" x14ac:dyDescent="0.25">
      <c r="A1802" s="77" t="str">
        <f t="shared" si="57"/>
        <v>Workman ES-Interim Housing-DSA Special Inspection</v>
      </c>
      <c r="B1802" s="78">
        <v>2</v>
      </c>
      <c r="C1802" s="85" t="s">
        <v>290</v>
      </c>
      <c r="D1802" s="85" t="s">
        <v>238</v>
      </c>
      <c r="E1802" s="85" t="s">
        <v>1572</v>
      </c>
      <c r="F1802" s="81" t="s">
        <v>2498</v>
      </c>
      <c r="G1802" s="81">
        <v>0</v>
      </c>
      <c r="H1802" s="82">
        <f ca="1">SUMIF(Measure_BB_Table[],Combined_header,Total_Exp._MeasureBB)</f>
        <v>0</v>
      </c>
      <c r="I1802" s="82">
        <f ca="1">SUMIF(Measure_BB_Table[],Combined_header,Completed_MeasureBB)</f>
        <v>0</v>
      </c>
      <c r="J1802" s="149" t="e">
        <f t="shared" ca="1" si="58"/>
        <v>#DIV/0!</v>
      </c>
    </row>
    <row r="1803" spans="1:10" x14ac:dyDescent="0.25">
      <c r="A1803" s="77" t="str">
        <f t="shared" si="57"/>
        <v>Workman ES-Interim Housing-Environ Consultant</v>
      </c>
      <c r="B1803" s="78">
        <v>2</v>
      </c>
      <c r="C1803" s="85" t="s">
        <v>290</v>
      </c>
      <c r="D1803" s="85" t="s">
        <v>238</v>
      </c>
      <c r="E1803" s="77" t="s">
        <v>1566</v>
      </c>
      <c r="F1803" s="81" t="s">
        <v>2498</v>
      </c>
      <c r="G1803" s="81">
        <v>0</v>
      </c>
      <c r="H1803" s="82">
        <f ca="1">SUMIF(Measure_BB_Table[],Combined_header,Total_Exp._MeasureBB)</f>
        <v>0</v>
      </c>
      <c r="I1803" s="82">
        <f ca="1">SUMIF(Measure_BB_Table[],Combined_header,Completed_MeasureBB)</f>
        <v>0</v>
      </c>
      <c r="J1803" s="149" t="e">
        <f t="shared" ca="1" si="58"/>
        <v>#DIV/0!</v>
      </c>
    </row>
    <row r="1804" spans="1:10" x14ac:dyDescent="0.25">
      <c r="A1804" s="77" t="str">
        <f t="shared" si="57"/>
        <v>Workman ES-Interim Housing-FF &amp; E</v>
      </c>
      <c r="B1804" s="78">
        <v>2</v>
      </c>
      <c r="C1804" s="85" t="s">
        <v>290</v>
      </c>
      <c r="D1804" s="85" t="s">
        <v>238</v>
      </c>
      <c r="E1804" s="77" t="s">
        <v>1656</v>
      </c>
      <c r="F1804" s="81" t="s">
        <v>2498</v>
      </c>
      <c r="G1804" s="81">
        <v>0</v>
      </c>
      <c r="H1804" s="82">
        <f ca="1">SUMIF(Measure_BB_Table[],Combined_header,Total_Exp._MeasureBB)</f>
        <v>0</v>
      </c>
      <c r="I1804" s="82">
        <f ca="1">SUMIF(Measure_BB_Table[],Combined_header,Completed_MeasureBB)</f>
        <v>0</v>
      </c>
      <c r="J1804" s="149" t="e">
        <f t="shared" ca="1" si="58"/>
        <v>#DIV/0!</v>
      </c>
    </row>
    <row r="1805" spans="1:10" x14ac:dyDescent="0.25">
      <c r="A1805" s="77" t="str">
        <f t="shared" si="57"/>
        <v>Workman ES-Interim Housing-Legal Services</v>
      </c>
      <c r="B1805" s="78">
        <v>2</v>
      </c>
      <c r="C1805" s="85" t="s">
        <v>290</v>
      </c>
      <c r="D1805" s="85" t="s">
        <v>238</v>
      </c>
      <c r="E1805" s="77" t="s">
        <v>1797</v>
      </c>
      <c r="F1805" s="81" t="s">
        <v>2498</v>
      </c>
      <c r="G1805" s="81">
        <v>0</v>
      </c>
      <c r="H1805" s="82">
        <f ca="1">SUMIF(Measure_BB_Table[],Combined_header,Total_Exp._MeasureBB)</f>
        <v>0</v>
      </c>
      <c r="I1805" s="82">
        <f ca="1">SUMIF(Measure_BB_Table[],Combined_header,Completed_MeasureBB)</f>
        <v>0</v>
      </c>
      <c r="J1805" s="149" t="e">
        <f t="shared" ca="1" si="58"/>
        <v>#DIV/0!</v>
      </c>
    </row>
    <row r="1806" spans="1:10" x14ac:dyDescent="0.25">
      <c r="A1806" s="77" t="str">
        <f t="shared" si="57"/>
        <v>Workman ES-Interim Housing-Modular Buildings</v>
      </c>
      <c r="B1806" s="78">
        <v>2</v>
      </c>
      <c r="C1806" s="85" t="s">
        <v>290</v>
      </c>
      <c r="D1806" s="85" t="s">
        <v>238</v>
      </c>
      <c r="E1806" s="85" t="s">
        <v>1573</v>
      </c>
      <c r="F1806" s="81" t="s">
        <v>2498</v>
      </c>
      <c r="G1806" s="81">
        <v>0</v>
      </c>
      <c r="H1806" s="82">
        <f ca="1">SUMIF(Measure_BB_Table[],Combined_header,Total_Exp._MeasureBB)</f>
        <v>0</v>
      </c>
      <c r="I1806" s="82">
        <f ca="1">SUMIF(Measure_BB_Table[],Combined_header,Completed_MeasureBB)</f>
        <v>0</v>
      </c>
      <c r="J1806" s="149" t="e">
        <f t="shared" ca="1" si="58"/>
        <v>#DIV/0!</v>
      </c>
    </row>
    <row r="1807" spans="1:10" x14ac:dyDescent="0.25">
      <c r="A1807" s="77" t="str">
        <f t="shared" si="57"/>
        <v>Workman ES-Interim Housing-Move Management</v>
      </c>
      <c r="B1807" s="78">
        <v>2</v>
      </c>
      <c r="C1807" s="85" t="s">
        <v>290</v>
      </c>
      <c r="D1807" s="85" t="s">
        <v>238</v>
      </c>
      <c r="E1807" s="77" t="s">
        <v>1574</v>
      </c>
      <c r="F1807" s="81" t="s">
        <v>2498</v>
      </c>
      <c r="G1807" s="81">
        <v>0</v>
      </c>
      <c r="H1807" s="82">
        <f ca="1">SUMIF(Measure_BB_Table[],Combined_header,Total_Exp._MeasureBB)</f>
        <v>0</v>
      </c>
      <c r="I1807" s="82">
        <f ca="1">SUMIF(Measure_BB_Table[],Combined_header,Completed_MeasureBB)</f>
        <v>0</v>
      </c>
      <c r="J1807" s="149" t="e">
        <f t="shared" ca="1" si="58"/>
        <v>#DIV/0!</v>
      </c>
    </row>
    <row r="1808" spans="1:10" x14ac:dyDescent="0.25">
      <c r="A1808" s="77" t="str">
        <f t="shared" si="57"/>
        <v>Workman ES-Interim Housing-Reprographics</v>
      </c>
      <c r="B1808" s="78">
        <v>2</v>
      </c>
      <c r="C1808" s="85" t="s">
        <v>290</v>
      </c>
      <c r="D1808" s="85" t="s">
        <v>238</v>
      </c>
      <c r="E1808" s="77" t="s">
        <v>1568</v>
      </c>
      <c r="F1808" s="81" t="s">
        <v>2498</v>
      </c>
      <c r="G1808" s="81">
        <v>0</v>
      </c>
      <c r="H1808" s="82">
        <f ca="1">SUMIF(Measure_BB_Table[],Combined_header,Total_Exp._MeasureBB)</f>
        <v>0</v>
      </c>
      <c r="I1808" s="82">
        <f ca="1">SUMIF(Measure_BB_Table[],Combined_header,Completed_MeasureBB)</f>
        <v>0</v>
      </c>
      <c r="J1808" s="149" t="e">
        <f t="shared" ca="1" si="58"/>
        <v>#DIV/0!</v>
      </c>
    </row>
    <row r="1809" spans="1:10" x14ac:dyDescent="0.25">
      <c r="A1809" s="77" t="str">
        <f t="shared" si="57"/>
        <v>Workman ES-Interim Housing-Technology</v>
      </c>
      <c r="B1809" s="78">
        <v>2</v>
      </c>
      <c r="C1809" s="85" t="s">
        <v>290</v>
      </c>
      <c r="D1809" s="85" t="s">
        <v>238</v>
      </c>
      <c r="E1809" s="77" t="s">
        <v>1562</v>
      </c>
      <c r="F1809" s="81" t="s">
        <v>2498</v>
      </c>
      <c r="G1809" s="81">
        <v>0</v>
      </c>
      <c r="H1809" s="82">
        <f ca="1">SUMIF(Measure_BB_Table[],Combined_header,Total_Exp._MeasureBB)</f>
        <v>0</v>
      </c>
      <c r="I1809" s="82">
        <f ca="1">SUMIF(Measure_BB_Table[],Combined_header,Completed_MeasureBB)</f>
        <v>0</v>
      </c>
      <c r="J1809" s="149" t="e">
        <f t="shared" ca="1" si="58"/>
        <v>#DIV/0!</v>
      </c>
    </row>
    <row r="1810" spans="1:10" x14ac:dyDescent="0.25">
      <c r="A1810" s="77" t="str">
        <f t="shared" si="57"/>
        <v>Workman HS-21st Century-Advertisement</v>
      </c>
      <c r="B1810" s="78">
        <v>5</v>
      </c>
      <c r="C1810" s="79" t="s">
        <v>324</v>
      </c>
      <c r="D1810" s="80" t="s">
        <v>4</v>
      </c>
      <c r="E1810" s="77" t="s">
        <v>1569</v>
      </c>
      <c r="F1810" s="81">
        <v>9515.36</v>
      </c>
      <c r="G1810" s="81">
        <v>0</v>
      </c>
      <c r="H1810" s="82">
        <f ca="1">SUMIF(Measure_BB_Table[],Combined_header,Total_Exp._MeasureBB)</f>
        <v>0</v>
      </c>
      <c r="I1810" s="82">
        <f ca="1">SUMIF(Measure_BB_Table[],Combined_header,Completed_MeasureBB)</f>
        <v>0</v>
      </c>
      <c r="J1810" s="149" t="e">
        <f t="shared" ca="1" si="58"/>
        <v>#DIV/0!</v>
      </c>
    </row>
    <row r="1811" spans="1:10" x14ac:dyDescent="0.25">
      <c r="A1811" s="77" t="str">
        <f t="shared" si="57"/>
        <v>Workman HS-21st Century-Asbestos oversight/survey/abatement</v>
      </c>
      <c r="B1811" s="78">
        <v>5</v>
      </c>
      <c r="C1811" s="79" t="s">
        <v>324</v>
      </c>
      <c r="D1811" s="80" t="s">
        <v>4</v>
      </c>
      <c r="E1811" s="77" t="s">
        <v>1563</v>
      </c>
      <c r="F1811" s="81">
        <v>206500</v>
      </c>
      <c r="G1811" s="81">
        <v>0</v>
      </c>
      <c r="H1811" s="82">
        <f ca="1">SUMIF(Measure_BB_Table[],Combined_header,Total_Exp._MeasureBB)</f>
        <v>0</v>
      </c>
      <c r="I1811" s="82">
        <f ca="1">SUMIF(Measure_BB_Table[],Combined_header,Completed_MeasureBB)</f>
        <v>0</v>
      </c>
      <c r="J1811" s="149" t="e">
        <f t="shared" ca="1" si="58"/>
        <v>#DIV/0!</v>
      </c>
    </row>
    <row r="1812" spans="1:10" x14ac:dyDescent="0.25">
      <c r="A1812" s="77" t="str">
        <f t="shared" si="57"/>
        <v>Workman HS-21st Century-CM/PM Management</v>
      </c>
      <c r="B1812" s="78">
        <v>5</v>
      </c>
      <c r="C1812" s="79" t="s">
        <v>324</v>
      </c>
      <c r="D1812" s="80" t="s">
        <v>4</v>
      </c>
      <c r="E1812" s="77" t="s">
        <v>1565</v>
      </c>
      <c r="F1812" s="81">
        <v>715671.39</v>
      </c>
      <c r="G1812" s="81">
        <v>0</v>
      </c>
      <c r="H1812" s="82">
        <f ca="1">SUMIF(Measure_BB_Table[],Combined_header,Total_Exp._MeasureBB)</f>
        <v>0</v>
      </c>
      <c r="I1812" s="82">
        <f ca="1">SUMIF(Measure_BB_Table[],Combined_header,Completed_MeasureBB)</f>
        <v>0</v>
      </c>
      <c r="J1812" s="149" t="e">
        <f t="shared" ca="1" si="58"/>
        <v>#DIV/0!</v>
      </c>
    </row>
    <row r="1813" spans="1:10" x14ac:dyDescent="0.25">
      <c r="A1813" s="77" t="str">
        <f t="shared" si="57"/>
        <v>Workman HS-21st Century-Construction Contingency</v>
      </c>
      <c r="B1813" s="78">
        <v>5</v>
      </c>
      <c r="C1813" s="79" t="s">
        <v>324</v>
      </c>
      <c r="D1813" s="80" t="s">
        <v>4</v>
      </c>
      <c r="E1813" s="83" t="s">
        <v>1796</v>
      </c>
      <c r="F1813" s="81">
        <v>741435.6</v>
      </c>
      <c r="G1813" s="81">
        <v>0</v>
      </c>
      <c r="H1813" s="82">
        <f ca="1">SUMIF(Measure_BB_Table[],Combined_header,Total_Exp._MeasureBB)</f>
        <v>0</v>
      </c>
      <c r="I1813" s="82">
        <f ca="1">SUMIF(Measure_BB_Table[],Combined_header,Completed_MeasureBB)</f>
        <v>0</v>
      </c>
      <c r="J1813" s="149" t="e">
        <f t="shared" ca="1" si="58"/>
        <v>#DIV/0!</v>
      </c>
    </row>
    <row r="1814" spans="1:10" x14ac:dyDescent="0.25">
      <c r="A1814" s="77" t="str">
        <f t="shared" si="57"/>
        <v>Workman HS-21st Century-Contractor</v>
      </c>
      <c r="B1814" s="78">
        <v>5</v>
      </c>
      <c r="C1814" s="79" t="s">
        <v>324</v>
      </c>
      <c r="D1814" s="80" t="s">
        <v>4</v>
      </c>
      <c r="E1814" s="83" t="s">
        <v>318</v>
      </c>
      <c r="F1814" s="81">
        <v>7414356</v>
      </c>
      <c r="G1814" s="81">
        <v>0</v>
      </c>
      <c r="H1814" s="82">
        <f ca="1">SUMIF(Measure_BB_Table[],Combined_header,Total_Exp._MeasureBB)</f>
        <v>57350.16</v>
      </c>
      <c r="I1814" s="82">
        <f ca="1">SUMIF(Measure_BB_Table[],Combined_header,Completed_MeasureBB)</f>
        <v>57350.16</v>
      </c>
      <c r="J1814" s="149">
        <f t="shared" ca="1" si="58"/>
        <v>1</v>
      </c>
    </row>
    <row r="1815" spans="1:10" x14ac:dyDescent="0.25">
      <c r="A1815" s="77" t="str">
        <f t="shared" si="57"/>
        <v>Workman HS-21st Century-Design</v>
      </c>
      <c r="B1815" s="78">
        <v>5</v>
      </c>
      <c r="C1815" s="79" t="s">
        <v>324</v>
      </c>
      <c r="D1815" s="80" t="s">
        <v>4</v>
      </c>
      <c r="E1815" s="83" t="s">
        <v>1571</v>
      </c>
      <c r="F1815" s="81">
        <v>908284.56</v>
      </c>
      <c r="G1815" s="81">
        <v>0</v>
      </c>
      <c r="H1815" s="82">
        <f ca="1">SUMIF(Measure_BB_Table[],Combined_header,Total_Exp._MeasureBB)</f>
        <v>0</v>
      </c>
      <c r="I1815" s="82">
        <f ca="1">SUMIF(Measure_BB_Table[],Combined_header,Completed_MeasureBB)</f>
        <v>0</v>
      </c>
      <c r="J1815" s="149" t="e">
        <f t="shared" ca="1" si="58"/>
        <v>#DIV/0!</v>
      </c>
    </row>
    <row r="1816" spans="1:10" x14ac:dyDescent="0.25">
      <c r="A1816" s="77" t="str">
        <f t="shared" si="57"/>
        <v>Workman HS-21st Century-DSA Fees</v>
      </c>
      <c r="B1816" s="78">
        <v>5</v>
      </c>
      <c r="C1816" s="79" t="s">
        <v>324</v>
      </c>
      <c r="D1816" s="80" t="s">
        <v>4</v>
      </c>
      <c r="E1816" s="83" t="s">
        <v>1655</v>
      </c>
      <c r="F1816" s="81">
        <v>151380.76</v>
      </c>
      <c r="G1816" s="81">
        <v>0</v>
      </c>
      <c r="H1816" s="82">
        <f ca="1">SUMIF(Measure_BB_Table[],Combined_header,Total_Exp._MeasureBB)</f>
        <v>0</v>
      </c>
      <c r="I1816" s="82">
        <f ca="1">SUMIF(Measure_BB_Table[],Combined_header,Completed_MeasureBB)</f>
        <v>0</v>
      </c>
      <c r="J1816" s="149" t="e">
        <f t="shared" ca="1" si="58"/>
        <v>#DIV/0!</v>
      </c>
    </row>
    <row r="1817" spans="1:10" x14ac:dyDescent="0.25">
      <c r="A1817" s="77" t="str">
        <f t="shared" si="57"/>
        <v>Workman HS-21st Century-DSA Inspection</v>
      </c>
      <c r="B1817" s="78">
        <v>5</v>
      </c>
      <c r="C1817" s="79" t="s">
        <v>324</v>
      </c>
      <c r="D1817" s="80" t="s">
        <v>4</v>
      </c>
      <c r="E1817" s="83" t="s">
        <v>1564</v>
      </c>
      <c r="F1817" s="81">
        <v>129754.94</v>
      </c>
      <c r="G1817" s="81">
        <v>0</v>
      </c>
      <c r="H1817" s="82">
        <f ca="1">SUMIF(Measure_BB_Table[],Combined_header,Total_Exp._MeasureBB)</f>
        <v>0</v>
      </c>
      <c r="I1817" s="82">
        <f ca="1">SUMIF(Measure_BB_Table[],Combined_header,Completed_MeasureBB)</f>
        <v>0</v>
      </c>
      <c r="J1817" s="149" t="e">
        <f t="shared" ca="1" si="58"/>
        <v>#DIV/0!</v>
      </c>
    </row>
    <row r="1818" spans="1:10" x14ac:dyDescent="0.25">
      <c r="A1818" s="77" t="str">
        <f t="shared" si="57"/>
        <v>Workman HS-21st Century-DSA Special Inspection</v>
      </c>
      <c r="B1818" s="78">
        <v>5</v>
      </c>
      <c r="C1818" s="79" t="s">
        <v>324</v>
      </c>
      <c r="D1818" s="80" t="s">
        <v>4</v>
      </c>
      <c r="E1818" s="83" t="s">
        <v>1572</v>
      </c>
      <c r="F1818" s="81">
        <v>64877.47</v>
      </c>
      <c r="G1818" s="81">
        <v>0</v>
      </c>
      <c r="H1818" s="82">
        <f ca="1">SUMIF(Measure_BB_Table[],Combined_header,Total_Exp._MeasureBB)</f>
        <v>0</v>
      </c>
      <c r="I1818" s="82">
        <f ca="1">SUMIF(Measure_BB_Table[],Combined_header,Completed_MeasureBB)</f>
        <v>0</v>
      </c>
      <c r="J1818" s="149" t="e">
        <f t="shared" ca="1" si="58"/>
        <v>#DIV/0!</v>
      </c>
    </row>
    <row r="1819" spans="1:10" x14ac:dyDescent="0.25">
      <c r="A1819" s="77" t="str">
        <f t="shared" si="57"/>
        <v>Workman HS-21st Century-Environ Consultant</v>
      </c>
      <c r="B1819" s="78">
        <v>5</v>
      </c>
      <c r="C1819" s="79" t="s">
        <v>324</v>
      </c>
      <c r="D1819" s="80" t="s">
        <v>4</v>
      </c>
      <c r="E1819" s="77" t="s">
        <v>1566</v>
      </c>
      <c r="F1819" s="81">
        <v>38061.449999999997</v>
      </c>
      <c r="G1819" s="81">
        <v>0</v>
      </c>
      <c r="H1819" s="82">
        <f ca="1">SUMIF(Measure_BB_Table[],Combined_header,Total_Exp._MeasureBB)</f>
        <v>4150</v>
      </c>
      <c r="I1819" s="82">
        <f ca="1">SUMIF(Measure_BB_Table[],Combined_header,Completed_MeasureBB)</f>
        <v>4150</v>
      </c>
      <c r="J1819" s="149">
        <f t="shared" ca="1" si="58"/>
        <v>1</v>
      </c>
    </row>
    <row r="1820" spans="1:10" x14ac:dyDescent="0.25">
      <c r="A1820" s="77" t="str">
        <f t="shared" si="57"/>
        <v>Workman HS-21st Century-FF &amp; E</v>
      </c>
      <c r="B1820" s="78">
        <v>5</v>
      </c>
      <c r="C1820" s="79" t="s">
        <v>324</v>
      </c>
      <c r="D1820" s="80" t="s">
        <v>4</v>
      </c>
      <c r="E1820" s="77" t="s">
        <v>1656</v>
      </c>
      <c r="F1820" s="81">
        <v>1180000</v>
      </c>
      <c r="G1820" s="81">
        <v>0</v>
      </c>
      <c r="H1820" s="82">
        <f ca="1">SUMIF(Measure_BB_Table[],Combined_header,Total_Exp._MeasureBB)</f>
        <v>0</v>
      </c>
      <c r="I1820" s="82">
        <f ca="1">SUMIF(Measure_BB_Table[],Combined_header,Completed_MeasureBB)</f>
        <v>0</v>
      </c>
      <c r="J1820" s="149" t="e">
        <f t="shared" ca="1" si="58"/>
        <v>#DIV/0!</v>
      </c>
    </row>
    <row r="1821" spans="1:10" x14ac:dyDescent="0.25">
      <c r="A1821" s="77" t="str">
        <f t="shared" si="57"/>
        <v>Workman HS-21st Century-Legal Services</v>
      </c>
      <c r="B1821" s="78">
        <v>5</v>
      </c>
      <c r="C1821" s="79" t="s">
        <v>324</v>
      </c>
      <c r="D1821" s="80" t="s">
        <v>4</v>
      </c>
      <c r="E1821" s="77" t="s">
        <v>1797</v>
      </c>
      <c r="F1821" s="81">
        <v>19030.72</v>
      </c>
      <c r="G1821" s="81">
        <v>0</v>
      </c>
      <c r="H1821" s="82">
        <f ca="1">SUMIF(Measure_BB_Table[],Combined_header,Total_Exp._MeasureBB)</f>
        <v>0</v>
      </c>
      <c r="I1821" s="82">
        <f ca="1">SUMIF(Measure_BB_Table[],Combined_header,Completed_MeasureBB)</f>
        <v>0</v>
      </c>
      <c r="J1821" s="149" t="e">
        <f t="shared" ca="1" si="58"/>
        <v>#DIV/0!</v>
      </c>
    </row>
    <row r="1822" spans="1:10" x14ac:dyDescent="0.25">
      <c r="A1822" s="77" t="str">
        <f t="shared" si="57"/>
        <v>Workman HS-21st Century-Move classroom</v>
      </c>
      <c r="B1822" s="78">
        <v>5</v>
      </c>
      <c r="C1822" s="79" t="s">
        <v>324</v>
      </c>
      <c r="D1822" s="80" t="s">
        <v>4</v>
      </c>
      <c r="E1822" s="77" t="s">
        <v>1570</v>
      </c>
      <c r="F1822" s="81">
        <v>0</v>
      </c>
      <c r="G1822" s="81">
        <v>0</v>
      </c>
      <c r="H1822" s="82">
        <f ca="1">SUMIF(Measure_BB_Table[],Combined_header,Total_Exp._MeasureBB)</f>
        <v>0</v>
      </c>
      <c r="I1822" s="82">
        <f ca="1">SUMIF(Measure_BB_Table[],Combined_header,Completed_MeasureBB)</f>
        <v>0</v>
      </c>
      <c r="J1822" s="149" t="e">
        <f t="shared" ca="1" si="58"/>
        <v>#DIV/0!</v>
      </c>
    </row>
    <row r="1823" spans="1:10" x14ac:dyDescent="0.25">
      <c r="A1823" s="77" t="str">
        <f t="shared" si="57"/>
        <v>Workman HS-21st Century-Move Management</v>
      </c>
      <c r="B1823" s="78">
        <v>5</v>
      </c>
      <c r="C1823" s="79" t="s">
        <v>324</v>
      </c>
      <c r="D1823" s="80" t="s">
        <v>4</v>
      </c>
      <c r="E1823" s="77" t="s">
        <v>1574</v>
      </c>
      <c r="F1823" s="81">
        <v>34601.32</v>
      </c>
      <c r="G1823" s="81">
        <v>0</v>
      </c>
      <c r="H1823" s="82">
        <f ca="1">SUMIF(Measure_BB_Table[],Combined_header,Total_Exp._MeasureBB)</f>
        <v>0</v>
      </c>
      <c r="I1823" s="82">
        <f ca="1">SUMIF(Measure_BB_Table[],Combined_header,Completed_MeasureBB)</f>
        <v>0</v>
      </c>
      <c r="J1823" s="149" t="e">
        <f t="shared" ca="1" si="58"/>
        <v>#DIV/0!</v>
      </c>
    </row>
    <row r="1824" spans="1:10" x14ac:dyDescent="0.25">
      <c r="A1824" s="77" t="str">
        <f t="shared" si="57"/>
        <v>Workman HS-21st Century-Reprographics</v>
      </c>
      <c r="B1824" s="78">
        <v>5</v>
      </c>
      <c r="C1824" s="79" t="s">
        <v>324</v>
      </c>
      <c r="D1824" s="80" t="s">
        <v>4</v>
      </c>
      <c r="E1824" s="77" t="s">
        <v>1568</v>
      </c>
      <c r="F1824" s="81">
        <v>9515.36</v>
      </c>
      <c r="G1824" s="81">
        <v>0</v>
      </c>
      <c r="H1824" s="82">
        <f ca="1">SUMIF(Measure_BB_Table[],Combined_header,Total_Exp._MeasureBB)</f>
        <v>0</v>
      </c>
      <c r="I1824" s="82">
        <f ca="1">SUMIF(Measure_BB_Table[],Combined_header,Completed_MeasureBB)</f>
        <v>0</v>
      </c>
      <c r="J1824" s="149" t="e">
        <f t="shared" ca="1" si="58"/>
        <v>#DIV/0!</v>
      </c>
    </row>
    <row r="1825" spans="1:10" x14ac:dyDescent="0.25">
      <c r="A1825" s="77" t="str">
        <f t="shared" si="57"/>
        <v>Workman HS-21st Century-Technology</v>
      </c>
      <c r="B1825" s="78">
        <v>5</v>
      </c>
      <c r="C1825" s="79" t="s">
        <v>324</v>
      </c>
      <c r="D1825" s="80" t="s">
        <v>4</v>
      </c>
      <c r="E1825" s="77" t="s">
        <v>1562</v>
      </c>
      <c r="F1825" s="81">
        <v>1180000</v>
      </c>
      <c r="G1825" s="81">
        <v>0</v>
      </c>
      <c r="H1825" s="82">
        <f ca="1">SUMIF(Measure_BB_Table[],Combined_header,Total_Exp._MeasureBB)</f>
        <v>499638.02</v>
      </c>
      <c r="I1825" s="82">
        <f ca="1">SUMIF(Measure_BB_Table[],Combined_header,Completed_MeasureBB)</f>
        <v>499638.02</v>
      </c>
      <c r="J1825" s="149">
        <f t="shared" ca="1" si="58"/>
        <v>1</v>
      </c>
    </row>
    <row r="1826" spans="1:10" x14ac:dyDescent="0.25">
      <c r="A1826" s="77" t="str">
        <f t="shared" si="57"/>
        <v>Workman HS-Ceiling replacement-CM/PM Management</v>
      </c>
      <c r="B1826" s="78">
        <v>5</v>
      </c>
      <c r="C1826" s="79" t="s">
        <v>324</v>
      </c>
      <c r="D1826" s="79" t="s">
        <v>441</v>
      </c>
      <c r="E1826" s="77" t="s">
        <v>1565</v>
      </c>
      <c r="F1826" s="81" t="s">
        <v>3021</v>
      </c>
      <c r="G1826" s="81">
        <v>0</v>
      </c>
      <c r="H1826" s="82">
        <f ca="1">SUMIF(Measure_BB_Table[],Combined_header,Total_Exp._MeasureBB)</f>
        <v>0</v>
      </c>
      <c r="I1826" s="82">
        <f ca="1">SUMIF(Measure_BB_Table[],Combined_header,Completed_MeasureBB)</f>
        <v>0</v>
      </c>
      <c r="J1826" s="149" t="e">
        <f t="shared" ca="1" si="58"/>
        <v>#DIV/0!</v>
      </c>
    </row>
    <row r="1827" spans="1:10" x14ac:dyDescent="0.25">
      <c r="A1827" s="77" t="str">
        <f t="shared" si="57"/>
        <v>Workman HS-Ceiling replacement-Contractor</v>
      </c>
      <c r="B1827" s="78">
        <v>5</v>
      </c>
      <c r="C1827" s="79" t="s">
        <v>324</v>
      </c>
      <c r="D1827" s="79" t="s">
        <v>441</v>
      </c>
      <c r="E1827" s="77" t="s">
        <v>318</v>
      </c>
      <c r="F1827" s="81" t="s">
        <v>3021</v>
      </c>
      <c r="G1827" s="81">
        <v>0</v>
      </c>
      <c r="H1827" s="82">
        <f ca="1">SUMIF(Measure_BB_Table[],Combined_header,Total_Exp._MeasureBB)</f>
        <v>0</v>
      </c>
      <c r="I1827" s="82">
        <f ca="1">SUMIF(Measure_BB_Table[],Combined_header,Completed_MeasureBB)</f>
        <v>0</v>
      </c>
      <c r="J1827" s="149" t="e">
        <f t="shared" ca="1" si="58"/>
        <v>#DIV/0!</v>
      </c>
    </row>
    <row r="1828" spans="1:10" x14ac:dyDescent="0.25">
      <c r="A1828" s="77" t="str">
        <f t="shared" si="57"/>
        <v>Workman HS-Drinking fountain replacement-Advertisement</v>
      </c>
      <c r="B1828" s="78">
        <v>5</v>
      </c>
      <c r="C1828" s="79" t="s">
        <v>324</v>
      </c>
      <c r="D1828" s="80" t="s">
        <v>1043</v>
      </c>
      <c r="E1828" s="77" t="s">
        <v>1569</v>
      </c>
      <c r="F1828" s="81">
        <v>0</v>
      </c>
      <c r="G1828" s="81">
        <v>0</v>
      </c>
      <c r="H1828" s="82">
        <f ca="1">SUMIF(Measure_BB_Table[],Combined_header,Total_Exp._MeasureBB)</f>
        <v>0</v>
      </c>
      <c r="I1828" s="82">
        <f ca="1">SUMIF(Measure_BB_Table[],Combined_header,Completed_MeasureBB)</f>
        <v>0</v>
      </c>
      <c r="J1828" s="149" t="e">
        <f t="shared" ca="1" si="58"/>
        <v>#DIV/0!</v>
      </c>
    </row>
    <row r="1829" spans="1:10" x14ac:dyDescent="0.25">
      <c r="A1829" s="77" t="str">
        <f t="shared" si="57"/>
        <v>Workman HS-Drinking fountain replacement-Contractor</v>
      </c>
      <c r="B1829" s="78">
        <v>5</v>
      </c>
      <c r="C1829" s="79" t="s">
        <v>324</v>
      </c>
      <c r="D1829" s="80" t="s">
        <v>1043</v>
      </c>
      <c r="E1829" s="77" t="s">
        <v>318</v>
      </c>
      <c r="F1829" s="81">
        <v>48000</v>
      </c>
      <c r="G1829" s="81">
        <v>0</v>
      </c>
      <c r="H1829" s="82">
        <f ca="1">SUMIF(Measure_BB_Table[],Combined_header,Total_Exp._MeasureBB)</f>
        <v>0</v>
      </c>
      <c r="I1829" s="82">
        <f ca="1">SUMIF(Measure_BB_Table[],Combined_header,Completed_MeasureBB)</f>
        <v>0</v>
      </c>
      <c r="J1829" s="149" t="e">
        <f t="shared" ca="1" si="58"/>
        <v>#DIV/0!</v>
      </c>
    </row>
    <row r="1830" spans="1:10" x14ac:dyDescent="0.25">
      <c r="A1830" s="77" t="str">
        <f t="shared" si="57"/>
        <v>Workman HS-Drinking fountain replacement-Design</v>
      </c>
      <c r="B1830" s="78">
        <v>5</v>
      </c>
      <c r="C1830" s="79" t="s">
        <v>324</v>
      </c>
      <c r="D1830" s="80" t="s">
        <v>1043</v>
      </c>
      <c r="E1830" s="77" t="s">
        <v>1571</v>
      </c>
      <c r="F1830" s="81">
        <v>0</v>
      </c>
      <c r="G1830" s="81">
        <v>0</v>
      </c>
      <c r="H1830" s="82">
        <f ca="1">SUMIF(Measure_BB_Table[],Combined_header,Total_Exp._MeasureBB)</f>
        <v>0</v>
      </c>
      <c r="I1830" s="82">
        <f ca="1">SUMIF(Measure_BB_Table[],Combined_header,Completed_MeasureBB)</f>
        <v>0</v>
      </c>
      <c r="J1830" s="149" t="e">
        <f t="shared" ca="1" si="58"/>
        <v>#DIV/0!</v>
      </c>
    </row>
    <row r="1831" spans="1:10" x14ac:dyDescent="0.25">
      <c r="A1831" s="77" t="str">
        <f t="shared" si="57"/>
        <v>Workman HS-Drinking fountain replacement-DSA Fees</v>
      </c>
      <c r="B1831" s="78">
        <v>5</v>
      </c>
      <c r="C1831" s="79" t="s">
        <v>324</v>
      </c>
      <c r="D1831" s="80" t="s">
        <v>1043</v>
      </c>
      <c r="E1831" s="77" t="s">
        <v>1655</v>
      </c>
      <c r="F1831" s="81">
        <v>0</v>
      </c>
      <c r="G1831" s="81">
        <v>0</v>
      </c>
      <c r="H1831" s="82">
        <f ca="1">SUMIF(Measure_BB_Table[],Combined_header,Total_Exp._MeasureBB)</f>
        <v>0</v>
      </c>
      <c r="I1831" s="82">
        <f ca="1">SUMIF(Measure_BB_Table[],Combined_header,Completed_MeasureBB)</f>
        <v>0</v>
      </c>
      <c r="J1831" s="149" t="e">
        <f t="shared" ca="1" si="58"/>
        <v>#DIV/0!</v>
      </c>
    </row>
    <row r="1832" spans="1:10" x14ac:dyDescent="0.25">
      <c r="A1832" s="77" t="str">
        <f t="shared" si="57"/>
        <v>Workman HS-Drinking fountain replacement-DSA Inspection</v>
      </c>
      <c r="B1832" s="78">
        <v>5</v>
      </c>
      <c r="C1832" s="79" t="s">
        <v>324</v>
      </c>
      <c r="D1832" s="80" t="s">
        <v>1043</v>
      </c>
      <c r="E1832" s="77" t="s">
        <v>1564</v>
      </c>
      <c r="F1832" s="81">
        <v>0</v>
      </c>
      <c r="G1832" s="81">
        <v>0</v>
      </c>
      <c r="H1832" s="82">
        <f ca="1">SUMIF(Measure_BB_Table[],Combined_header,Total_Exp._MeasureBB)</f>
        <v>0</v>
      </c>
      <c r="I1832" s="82">
        <f ca="1">SUMIF(Measure_BB_Table[],Combined_header,Completed_MeasureBB)</f>
        <v>0</v>
      </c>
      <c r="J1832" s="149" t="e">
        <f t="shared" ca="1" si="58"/>
        <v>#DIV/0!</v>
      </c>
    </row>
    <row r="1833" spans="1:10" x14ac:dyDescent="0.25">
      <c r="A1833" s="77" t="str">
        <f t="shared" si="57"/>
        <v>Workman HS-Drinking fountain replacement-DSA Special Inspection</v>
      </c>
      <c r="B1833" s="78">
        <v>5</v>
      </c>
      <c r="C1833" s="79" t="s">
        <v>324</v>
      </c>
      <c r="D1833" s="80" t="s">
        <v>1043</v>
      </c>
      <c r="E1833" s="83" t="s">
        <v>1572</v>
      </c>
      <c r="F1833" s="81">
        <v>0</v>
      </c>
      <c r="G1833" s="81">
        <v>0</v>
      </c>
      <c r="H1833" s="82">
        <f ca="1">SUMIF(Measure_BB_Table[],Combined_header,Total_Exp._MeasureBB)</f>
        <v>0</v>
      </c>
      <c r="I1833" s="82">
        <f ca="1">SUMIF(Measure_BB_Table[],Combined_header,Completed_MeasureBB)</f>
        <v>0</v>
      </c>
      <c r="J1833" s="149" t="e">
        <f t="shared" ca="1" si="58"/>
        <v>#DIV/0!</v>
      </c>
    </row>
    <row r="1834" spans="1:10" x14ac:dyDescent="0.25">
      <c r="A1834" s="77" t="str">
        <f t="shared" si="57"/>
        <v>Workman HS-Drinking fountain replacement-Environ Consultant</v>
      </c>
      <c r="B1834" s="78">
        <v>5</v>
      </c>
      <c r="C1834" s="79" t="s">
        <v>324</v>
      </c>
      <c r="D1834" s="80" t="s">
        <v>1043</v>
      </c>
      <c r="E1834" s="77" t="s">
        <v>1566</v>
      </c>
      <c r="F1834" s="81">
        <v>0</v>
      </c>
      <c r="G1834" s="81">
        <v>0</v>
      </c>
      <c r="H1834" s="82">
        <f ca="1">SUMIF(Measure_BB_Table[],Combined_header,Total_Exp._MeasureBB)</f>
        <v>0</v>
      </c>
      <c r="I1834" s="82">
        <f ca="1">SUMIF(Measure_BB_Table[],Combined_header,Completed_MeasureBB)</f>
        <v>0</v>
      </c>
      <c r="J1834" s="149" t="e">
        <f t="shared" ca="1" si="58"/>
        <v>#DIV/0!</v>
      </c>
    </row>
    <row r="1835" spans="1:10" x14ac:dyDescent="0.25">
      <c r="A1835" s="77" t="str">
        <f t="shared" si="57"/>
        <v>Workman HS-Drinking fountain replacement-Reprographics</v>
      </c>
      <c r="B1835" s="78">
        <v>5</v>
      </c>
      <c r="C1835" s="79" t="s">
        <v>324</v>
      </c>
      <c r="D1835" s="80" t="s">
        <v>1043</v>
      </c>
      <c r="E1835" s="77" t="s">
        <v>1568</v>
      </c>
      <c r="F1835" s="81">
        <v>0</v>
      </c>
      <c r="G1835" s="81">
        <v>0</v>
      </c>
      <c r="H1835" s="82">
        <f ca="1">SUMIF(Measure_BB_Table[],Combined_header,Total_Exp._MeasureBB)</f>
        <v>0</v>
      </c>
      <c r="I1835" s="82">
        <f ca="1">SUMIF(Measure_BB_Table[],Combined_header,Completed_MeasureBB)</f>
        <v>0</v>
      </c>
      <c r="J1835" s="149" t="e">
        <f t="shared" ca="1" si="58"/>
        <v>#DIV/0!</v>
      </c>
    </row>
    <row r="1836" spans="1:10" x14ac:dyDescent="0.25">
      <c r="A1836" s="77" t="str">
        <f t="shared" si="57"/>
        <v>Workman HS-Fire Alarm-Advertisement</v>
      </c>
      <c r="B1836" s="78">
        <v>5</v>
      </c>
      <c r="C1836" s="79" t="s">
        <v>324</v>
      </c>
      <c r="D1836" s="80" t="s">
        <v>316</v>
      </c>
      <c r="E1836" s="77" t="s">
        <v>1569</v>
      </c>
      <c r="F1836" s="81">
        <v>0</v>
      </c>
      <c r="G1836" s="81">
        <v>0</v>
      </c>
      <c r="H1836" s="82">
        <f ca="1">SUMIF(Measure_BB_Table[],Combined_header,Total_Exp._MeasureBB)</f>
        <v>0</v>
      </c>
      <c r="I1836" s="82">
        <f ca="1">SUMIF(Measure_BB_Table[],Combined_header,Completed_MeasureBB)</f>
        <v>0</v>
      </c>
      <c r="J1836" s="149" t="e">
        <f t="shared" ca="1" si="58"/>
        <v>#DIV/0!</v>
      </c>
    </row>
    <row r="1837" spans="1:10" x14ac:dyDescent="0.25">
      <c r="A1837" s="77" t="str">
        <f t="shared" si="57"/>
        <v>Workman HS-Fire Alarm-Contractor</v>
      </c>
      <c r="B1837" s="78">
        <v>5</v>
      </c>
      <c r="C1837" s="79" t="s">
        <v>324</v>
      </c>
      <c r="D1837" s="80" t="s">
        <v>316</v>
      </c>
      <c r="E1837" s="77" t="s">
        <v>318</v>
      </c>
      <c r="F1837" s="81">
        <v>1062000</v>
      </c>
      <c r="G1837" s="81">
        <v>300000</v>
      </c>
      <c r="H1837" s="82">
        <f ca="1">SUMIF(Measure_BB_Table[],Combined_header,Total_Exp._MeasureBB)</f>
        <v>0</v>
      </c>
      <c r="I1837" s="82">
        <f ca="1">SUMIF(Measure_BB_Table[],Combined_header,Completed_MeasureBB)</f>
        <v>0</v>
      </c>
      <c r="J1837" s="149" t="e">
        <f t="shared" ca="1" si="58"/>
        <v>#DIV/0!</v>
      </c>
    </row>
    <row r="1838" spans="1:10" x14ac:dyDescent="0.25">
      <c r="A1838" s="77" t="str">
        <f t="shared" si="57"/>
        <v>Workman HS-Fire Alarm-Design</v>
      </c>
      <c r="B1838" s="78">
        <v>5</v>
      </c>
      <c r="C1838" s="79" t="s">
        <v>324</v>
      </c>
      <c r="D1838" s="80" t="s">
        <v>316</v>
      </c>
      <c r="E1838" s="77" t="s">
        <v>1571</v>
      </c>
      <c r="F1838" s="81">
        <v>68600</v>
      </c>
      <c r="G1838" s="81">
        <v>0</v>
      </c>
      <c r="H1838" s="82">
        <f ca="1">SUMIF(Measure_BB_Table[],Combined_header,Total_Exp._MeasureBB)</f>
        <v>0</v>
      </c>
      <c r="I1838" s="82">
        <f ca="1">SUMIF(Measure_BB_Table[],Combined_header,Completed_MeasureBB)</f>
        <v>0</v>
      </c>
      <c r="J1838" s="149" t="e">
        <f t="shared" ca="1" si="58"/>
        <v>#DIV/0!</v>
      </c>
    </row>
    <row r="1839" spans="1:10" x14ac:dyDescent="0.25">
      <c r="A1839" s="77" t="str">
        <f t="shared" si="57"/>
        <v>Workman HS-Fire Alarm-DSA Fees</v>
      </c>
      <c r="B1839" s="78">
        <v>5</v>
      </c>
      <c r="C1839" s="79" t="s">
        <v>324</v>
      </c>
      <c r="D1839" s="80" t="s">
        <v>316</v>
      </c>
      <c r="E1839" s="77" t="s">
        <v>1655</v>
      </c>
      <c r="F1839" s="81">
        <v>18585</v>
      </c>
      <c r="G1839" s="81">
        <v>0</v>
      </c>
      <c r="H1839" s="82">
        <f ca="1">SUMIF(Measure_BB_Table[],Combined_header,Total_Exp._MeasureBB)</f>
        <v>0</v>
      </c>
      <c r="I1839" s="82">
        <f ca="1">SUMIF(Measure_BB_Table[],Combined_header,Completed_MeasureBB)</f>
        <v>0</v>
      </c>
      <c r="J1839" s="149" t="e">
        <f t="shared" ca="1" si="58"/>
        <v>#DIV/0!</v>
      </c>
    </row>
    <row r="1840" spans="1:10" x14ac:dyDescent="0.25">
      <c r="A1840" s="77" t="str">
        <f t="shared" si="57"/>
        <v>Workman HS-Fire Alarm-DSA Inspection</v>
      </c>
      <c r="B1840" s="78">
        <v>5</v>
      </c>
      <c r="C1840" s="79" t="s">
        <v>324</v>
      </c>
      <c r="D1840" s="80" t="s">
        <v>316</v>
      </c>
      <c r="E1840" s="77" t="s">
        <v>1564</v>
      </c>
      <c r="F1840" s="81">
        <v>0</v>
      </c>
      <c r="G1840" s="81">
        <v>0</v>
      </c>
      <c r="H1840" s="82">
        <f ca="1">SUMIF(Measure_BB_Table[],Combined_header,Total_Exp._MeasureBB)</f>
        <v>0</v>
      </c>
      <c r="I1840" s="82">
        <f ca="1">SUMIF(Measure_BB_Table[],Combined_header,Completed_MeasureBB)</f>
        <v>0</v>
      </c>
      <c r="J1840" s="149" t="e">
        <f t="shared" ca="1" si="58"/>
        <v>#DIV/0!</v>
      </c>
    </row>
    <row r="1841" spans="1:10" x14ac:dyDescent="0.25">
      <c r="A1841" s="77" t="str">
        <f t="shared" si="57"/>
        <v>Workman HS-Fire Alarm-Environ Consultant</v>
      </c>
      <c r="B1841" s="78">
        <v>5</v>
      </c>
      <c r="C1841" s="79" t="s">
        <v>324</v>
      </c>
      <c r="D1841" s="80" t="s">
        <v>316</v>
      </c>
      <c r="E1841" s="84" t="s">
        <v>1566</v>
      </c>
      <c r="F1841" s="81">
        <v>0</v>
      </c>
      <c r="G1841" s="81" t="s">
        <v>247</v>
      </c>
      <c r="H1841" s="82">
        <f ca="1">SUMIF(Measure_BB_Table[],Combined_header,Total_Exp._MeasureBB)</f>
        <v>0</v>
      </c>
      <c r="I1841" s="82">
        <f ca="1">SUMIF(Measure_BB_Table[],Combined_header,Completed_MeasureBB)</f>
        <v>0</v>
      </c>
      <c r="J1841" s="149" t="e">
        <f t="shared" ca="1" si="58"/>
        <v>#DIV/0!</v>
      </c>
    </row>
    <row r="1842" spans="1:10" x14ac:dyDescent="0.25">
      <c r="A1842" s="77" t="str">
        <f t="shared" si="57"/>
        <v>Workman HS-Fire Alarm-Reprographics</v>
      </c>
      <c r="B1842" s="78">
        <v>5</v>
      </c>
      <c r="C1842" s="79" t="s">
        <v>324</v>
      </c>
      <c r="D1842" s="80" t="s">
        <v>316</v>
      </c>
      <c r="E1842" s="77" t="s">
        <v>1568</v>
      </c>
      <c r="F1842" s="81">
        <v>0</v>
      </c>
      <c r="G1842" s="81">
        <v>0</v>
      </c>
      <c r="H1842" s="82">
        <f ca="1">SUMIF(Measure_BB_Table[],Combined_header,Total_Exp._MeasureBB)</f>
        <v>0</v>
      </c>
      <c r="I1842" s="82">
        <f ca="1">SUMIF(Measure_BB_Table[],Combined_header,Completed_MeasureBB)</f>
        <v>0</v>
      </c>
      <c r="J1842" s="149" t="e">
        <f t="shared" ca="1" si="58"/>
        <v>#DIV/0!</v>
      </c>
    </row>
    <row r="1843" spans="1:10" x14ac:dyDescent="0.25">
      <c r="A1843" s="77" t="str">
        <f t="shared" si="57"/>
        <v>Workman HS-Interim Housing-Advertisement</v>
      </c>
      <c r="B1843" s="78">
        <v>5</v>
      </c>
      <c r="C1843" s="79" t="s">
        <v>324</v>
      </c>
      <c r="D1843" s="85" t="s">
        <v>238</v>
      </c>
      <c r="E1843" s="77" t="s">
        <v>1569</v>
      </c>
      <c r="F1843" s="81">
        <v>0</v>
      </c>
      <c r="G1843" s="81">
        <v>0</v>
      </c>
      <c r="H1843" s="82">
        <f ca="1">SUMIF(Measure_BB_Table[],Combined_header,Total_Exp._MeasureBB)</f>
        <v>0</v>
      </c>
      <c r="I1843" s="82">
        <f ca="1">SUMIF(Measure_BB_Table[],Combined_header,Completed_MeasureBB)</f>
        <v>0</v>
      </c>
      <c r="J1843" s="149" t="e">
        <f t="shared" ca="1" si="58"/>
        <v>#DIV/0!</v>
      </c>
    </row>
    <row r="1844" spans="1:10" x14ac:dyDescent="0.25">
      <c r="A1844" s="77" t="str">
        <f t="shared" si="57"/>
        <v>Workman HS-Interim Housing-Alarm</v>
      </c>
      <c r="B1844" s="78">
        <v>5</v>
      </c>
      <c r="C1844" s="79" t="s">
        <v>324</v>
      </c>
      <c r="D1844" s="85" t="s">
        <v>238</v>
      </c>
      <c r="E1844" s="83" t="s">
        <v>1575</v>
      </c>
      <c r="F1844" s="81">
        <v>0</v>
      </c>
      <c r="G1844" s="81">
        <v>0</v>
      </c>
      <c r="H1844" s="82">
        <f ca="1">SUMIF(Measure_BB_Table[],Combined_header,Total_Exp._MeasureBB)</f>
        <v>0</v>
      </c>
      <c r="I1844" s="82">
        <f ca="1">SUMIF(Measure_BB_Table[],Combined_header,Completed_MeasureBB)</f>
        <v>0</v>
      </c>
      <c r="J1844" s="149" t="e">
        <f t="shared" ca="1" si="58"/>
        <v>#DIV/0!</v>
      </c>
    </row>
    <row r="1845" spans="1:10" x14ac:dyDescent="0.25">
      <c r="A1845" s="77" t="str">
        <f t="shared" si="57"/>
        <v>Workman HS-Interim Housing-CM/PM Management</v>
      </c>
      <c r="B1845" s="78">
        <v>5</v>
      </c>
      <c r="C1845" s="79" t="s">
        <v>324</v>
      </c>
      <c r="D1845" s="85" t="s">
        <v>238</v>
      </c>
      <c r="E1845" s="77" t="s">
        <v>1565</v>
      </c>
      <c r="F1845" s="81">
        <v>0</v>
      </c>
      <c r="G1845" s="81">
        <v>0</v>
      </c>
      <c r="H1845" s="82">
        <f ca="1">SUMIF(Measure_BB_Table[],Combined_header,Total_Exp._MeasureBB)</f>
        <v>0</v>
      </c>
      <c r="I1845" s="82">
        <f ca="1">SUMIF(Measure_BB_Table[],Combined_header,Completed_MeasureBB)</f>
        <v>0</v>
      </c>
      <c r="J1845" s="149" t="e">
        <f t="shared" ca="1" si="58"/>
        <v>#DIV/0!</v>
      </c>
    </row>
    <row r="1846" spans="1:10" x14ac:dyDescent="0.25">
      <c r="A1846" s="77" t="str">
        <f t="shared" si="57"/>
        <v>Workman HS-Interim Housing-Construction Contingency</v>
      </c>
      <c r="B1846" s="78">
        <v>5</v>
      </c>
      <c r="C1846" s="79" t="s">
        <v>324</v>
      </c>
      <c r="D1846" s="85" t="s">
        <v>238</v>
      </c>
      <c r="E1846" s="83" t="s">
        <v>1796</v>
      </c>
      <c r="F1846" s="81">
        <v>82500</v>
      </c>
      <c r="G1846" s="81">
        <v>0</v>
      </c>
      <c r="H1846" s="82">
        <f ca="1">SUMIF(Measure_BB_Table[],Combined_header,Total_Exp._MeasureBB)</f>
        <v>0</v>
      </c>
      <c r="I1846" s="82">
        <f ca="1">SUMIF(Measure_BB_Table[],Combined_header,Completed_MeasureBB)</f>
        <v>0</v>
      </c>
      <c r="J1846" s="149" t="e">
        <f t="shared" ca="1" si="58"/>
        <v>#DIV/0!</v>
      </c>
    </row>
    <row r="1847" spans="1:10" x14ac:dyDescent="0.25">
      <c r="A1847" s="77" t="str">
        <f t="shared" si="57"/>
        <v>Workman HS-Interim Housing-Contractor</v>
      </c>
      <c r="B1847" s="78">
        <v>5</v>
      </c>
      <c r="C1847" s="79" t="s">
        <v>324</v>
      </c>
      <c r="D1847" s="85" t="s">
        <v>238</v>
      </c>
      <c r="E1847" s="83" t="s">
        <v>318</v>
      </c>
      <c r="F1847" s="81">
        <v>825000</v>
      </c>
      <c r="G1847" s="81">
        <v>0</v>
      </c>
      <c r="H1847" s="82">
        <f ca="1">SUMIF(Measure_BB_Table[],Combined_header,Total_Exp._MeasureBB)</f>
        <v>0</v>
      </c>
      <c r="I1847" s="82">
        <f ca="1">SUMIF(Measure_BB_Table[],Combined_header,Completed_MeasureBB)</f>
        <v>0</v>
      </c>
      <c r="J1847" s="149" t="e">
        <f t="shared" ca="1" si="58"/>
        <v>#DIV/0!</v>
      </c>
    </row>
    <row r="1848" spans="1:10" x14ac:dyDescent="0.25">
      <c r="A1848" s="77" t="str">
        <f t="shared" si="57"/>
        <v>Workman HS-Interim Housing-Design</v>
      </c>
      <c r="B1848" s="78">
        <v>5</v>
      </c>
      <c r="C1848" s="79" t="s">
        <v>324</v>
      </c>
      <c r="D1848" s="85" t="s">
        <v>238</v>
      </c>
      <c r="E1848" s="79" t="s">
        <v>1571</v>
      </c>
      <c r="F1848" s="81">
        <v>82500</v>
      </c>
      <c r="G1848" s="81">
        <v>0</v>
      </c>
      <c r="H1848" s="82">
        <f ca="1">SUMIF(Measure_BB_Table[],Combined_header,Total_Exp._MeasureBB)</f>
        <v>0</v>
      </c>
      <c r="I1848" s="82">
        <f ca="1">SUMIF(Measure_BB_Table[],Combined_header,Completed_MeasureBB)</f>
        <v>0</v>
      </c>
      <c r="J1848" s="149" t="e">
        <f t="shared" ca="1" si="58"/>
        <v>#DIV/0!</v>
      </c>
    </row>
    <row r="1849" spans="1:10" x14ac:dyDescent="0.25">
      <c r="A1849" s="77" t="str">
        <f t="shared" si="57"/>
        <v>Workman HS-Interim Housing-DSA Fees</v>
      </c>
      <c r="B1849" s="78">
        <v>5</v>
      </c>
      <c r="C1849" s="79" t="s">
        <v>324</v>
      </c>
      <c r="D1849" s="85" t="s">
        <v>238</v>
      </c>
      <c r="E1849" s="83" t="s">
        <v>1655</v>
      </c>
      <c r="F1849" s="81">
        <v>14437.5</v>
      </c>
      <c r="G1849" s="81">
        <v>0</v>
      </c>
      <c r="H1849" s="82">
        <f ca="1">SUMIF(Measure_BB_Table[],Combined_header,Total_Exp._MeasureBB)</f>
        <v>0</v>
      </c>
      <c r="I1849" s="82">
        <f ca="1">SUMIF(Measure_BB_Table[],Combined_header,Completed_MeasureBB)</f>
        <v>0</v>
      </c>
      <c r="J1849" s="149" t="e">
        <f t="shared" ca="1" si="58"/>
        <v>#DIV/0!</v>
      </c>
    </row>
    <row r="1850" spans="1:10" x14ac:dyDescent="0.25">
      <c r="A1850" s="77" t="str">
        <f t="shared" si="57"/>
        <v>Workman HS-Interim Housing-DSA Inspection</v>
      </c>
      <c r="B1850" s="78">
        <v>5</v>
      </c>
      <c r="C1850" s="79" t="s">
        <v>324</v>
      </c>
      <c r="D1850" s="85" t="s">
        <v>238</v>
      </c>
      <c r="E1850" s="83" t="s">
        <v>1564</v>
      </c>
      <c r="F1850" s="81">
        <v>15750</v>
      </c>
      <c r="G1850" s="81">
        <v>0</v>
      </c>
      <c r="H1850" s="82">
        <f ca="1">SUMIF(Measure_BB_Table[],Combined_header,Total_Exp._MeasureBB)</f>
        <v>0</v>
      </c>
      <c r="I1850" s="82">
        <f ca="1">SUMIF(Measure_BB_Table[],Combined_header,Completed_MeasureBB)</f>
        <v>0</v>
      </c>
      <c r="J1850" s="149" t="e">
        <f t="shared" ca="1" si="58"/>
        <v>#DIV/0!</v>
      </c>
    </row>
    <row r="1851" spans="1:10" x14ac:dyDescent="0.25">
      <c r="A1851" s="77" t="str">
        <f t="shared" si="57"/>
        <v>Workman HS-Interim Housing-DSA Special Inspection</v>
      </c>
      <c r="B1851" s="78">
        <v>5</v>
      </c>
      <c r="C1851" s="79" t="s">
        <v>324</v>
      </c>
      <c r="D1851" s="85" t="s">
        <v>238</v>
      </c>
      <c r="E1851" s="85" t="s">
        <v>1572</v>
      </c>
      <c r="F1851" s="81">
        <v>15750</v>
      </c>
      <c r="G1851" s="81">
        <v>0</v>
      </c>
      <c r="H1851" s="82">
        <f ca="1">SUMIF(Measure_BB_Table[],Combined_header,Total_Exp._MeasureBB)</f>
        <v>0</v>
      </c>
      <c r="I1851" s="82">
        <f ca="1">SUMIF(Measure_BB_Table[],Combined_header,Completed_MeasureBB)</f>
        <v>0</v>
      </c>
      <c r="J1851" s="149" t="e">
        <f t="shared" ca="1" si="58"/>
        <v>#DIV/0!</v>
      </c>
    </row>
    <row r="1852" spans="1:10" x14ac:dyDescent="0.25">
      <c r="A1852" s="77" t="str">
        <f t="shared" si="57"/>
        <v>Workman HS-Interim Housing-Environ Consultant</v>
      </c>
      <c r="B1852" s="78">
        <v>5</v>
      </c>
      <c r="C1852" s="79" t="s">
        <v>324</v>
      </c>
      <c r="D1852" s="85" t="s">
        <v>238</v>
      </c>
      <c r="E1852" s="77" t="s">
        <v>1566</v>
      </c>
      <c r="F1852" s="81">
        <v>0</v>
      </c>
      <c r="G1852" s="81">
        <v>0</v>
      </c>
      <c r="H1852" s="82">
        <f ca="1">SUMIF(Measure_BB_Table[],Combined_header,Total_Exp._MeasureBB)</f>
        <v>0</v>
      </c>
      <c r="I1852" s="82">
        <f ca="1">SUMIF(Measure_BB_Table[],Combined_header,Completed_MeasureBB)</f>
        <v>0</v>
      </c>
      <c r="J1852" s="149" t="e">
        <f t="shared" ca="1" si="58"/>
        <v>#DIV/0!</v>
      </c>
    </row>
    <row r="1853" spans="1:10" x14ac:dyDescent="0.25">
      <c r="A1853" s="77" t="str">
        <f t="shared" si="57"/>
        <v>Workman HS-Interim Housing-FF &amp; E</v>
      </c>
      <c r="B1853" s="78">
        <v>5</v>
      </c>
      <c r="C1853" s="79" t="s">
        <v>324</v>
      </c>
      <c r="D1853" s="85" t="s">
        <v>238</v>
      </c>
      <c r="E1853" s="77" t="s">
        <v>1656</v>
      </c>
      <c r="F1853" s="81">
        <v>0</v>
      </c>
      <c r="G1853" s="81">
        <v>0</v>
      </c>
      <c r="H1853" s="82">
        <f ca="1">SUMIF(Measure_BB_Table[],Combined_header,Total_Exp._MeasureBB)</f>
        <v>0</v>
      </c>
      <c r="I1853" s="82">
        <f ca="1">SUMIF(Measure_BB_Table[],Combined_header,Completed_MeasureBB)</f>
        <v>0</v>
      </c>
      <c r="J1853" s="149" t="e">
        <f t="shared" ca="1" si="58"/>
        <v>#DIV/0!</v>
      </c>
    </row>
    <row r="1854" spans="1:10" x14ac:dyDescent="0.25">
      <c r="A1854" s="77" t="str">
        <f t="shared" si="57"/>
        <v>Workman HS-Interim Housing-Legal Services</v>
      </c>
      <c r="B1854" s="78">
        <v>5</v>
      </c>
      <c r="C1854" s="79" t="s">
        <v>324</v>
      </c>
      <c r="D1854" s="85" t="s">
        <v>238</v>
      </c>
      <c r="E1854" s="77" t="s">
        <v>1797</v>
      </c>
      <c r="F1854" s="81">
        <v>1650</v>
      </c>
      <c r="G1854" s="81">
        <v>0</v>
      </c>
      <c r="H1854" s="82">
        <f ca="1">SUMIF(Measure_BB_Table[],Combined_header,Total_Exp._MeasureBB)</f>
        <v>0</v>
      </c>
      <c r="I1854" s="82">
        <f ca="1">SUMIF(Measure_BB_Table[],Combined_header,Completed_MeasureBB)</f>
        <v>0</v>
      </c>
      <c r="J1854" s="149" t="e">
        <f t="shared" ca="1" si="58"/>
        <v>#DIV/0!</v>
      </c>
    </row>
    <row r="1855" spans="1:10" x14ac:dyDescent="0.25">
      <c r="A1855" s="77" t="str">
        <f t="shared" si="57"/>
        <v>Workman HS-Interim Housing-Modular Buildings</v>
      </c>
      <c r="B1855" s="78">
        <v>5</v>
      </c>
      <c r="C1855" s="79" t="s">
        <v>324</v>
      </c>
      <c r="D1855" s="85" t="s">
        <v>238</v>
      </c>
      <c r="E1855" s="85" t="s">
        <v>1573</v>
      </c>
      <c r="F1855" s="81">
        <v>225000</v>
      </c>
      <c r="G1855" s="81">
        <v>0</v>
      </c>
      <c r="H1855" s="82">
        <f ca="1">SUMIF(Measure_BB_Table[],Combined_header,Total_Exp._MeasureBB)</f>
        <v>0</v>
      </c>
      <c r="I1855" s="82">
        <f ca="1">SUMIF(Measure_BB_Table[],Combined_header,Completed_MeasureBB)</f>
        <v>0</v>
      </c>
      <c r="J1855" s="149" t="e">
        <f t="shared" ca="1" si="58"/>
        <v>#DIV/0!</v>
      </c>
    </row>
    <row r="1856" spans="1:10" x14ac:dyDescent="0.25">
      <c r="A1856" s="77" t="str">
        <f t="shared" si="57"/>
        <v>Workman HS-Interim Housing-Move Management</v>
      </c>
      <c r="B1856" s="78">
        <v>5</v>
      </c>
      <c r="C1856" s="79" t="s">
        <v>324</v>
      </c>
      <c r="D1856" s="85" t="s">
        <v>238</v>
      </c>
      <c r="E1856" s="77" t="s">
        <v>1574</v>
      </c>
      <c r="F1856" s="81">
        <v>0</v>
      </c>
      <c r="G1856" s="81">
        <v>0</v>
      </c>
      <c r="H1856" s="82">
        <f ca="1">SUMIF(Measure_BB_Table[],Combined_header,Total_Exp._MeasureBB)</f>
        <v>0</v>
      </c>
      <c r="I1856" s="82">
        <f ca="1">SUMIF(Measure_BB_Table[],Combined_header,Completed_MeasureBB)</f>
        <v>0</v>
      </c>
      <c r="J1856" s="149" t="e">
        <f t="shared" ca="1" si="58"/>
        <v>#DIV/0!</v>
      </c>
    </row>
    <row r="1857" spans="1:12" x14ac:dyDescent="0.25">
      <c r="A1857" s="77" t="str">
        <f t="shared" si="57"/>
        <v>Workman HS-Interim Housing-Reprographics</v>
      </c>
      <c r="B1857" s="78">
        <v>5</v>
      </c>
      <c r="C1857" s="79" t="s">
        <v>324</v>
      </c>
      <c r="D1857" s="85" t="s">
        <v>238</v>
      </c>
      <c r="E1857" s="77" t="s">
        <v>1568</v>
      </c>
      <c r="F1857" s="81">
        <v>0</v>
      </c>
      <c r="G1857" s="81">
        <v>0</v>
      </c>
      <c r="H1857" s="82">
        <f ca="1">SUMIF(Measure_BB_Table[],Combined_header,Total_Exp._MeasureBB)</f>
        <v>0</v>
      </c>
      <c r="I1857" s="82">
        <f ca="1">SUMIF(Measure_BB_Table[],Combined_header,Completed_MeasureBB)</f>
        <v>0</v>
      </c>
      <c r="J1857" s="149" t="e">
        <f t="shared" ca="1" si="58"/>
        <v>#DIV/0!</v>
      </c>
    </row>
    <row r="1858" spans="1:12" s="41" customFormat="1" x14ac:dyDescent="0.25">
      <c r="A1858" s="77" t="str">
        <f t="shared" si="57"/>
        <v>Workman HS-Interim Housing-Technology</v>
      </c>
      <c r="B1858" s="78">
        <v>5</v>
      </c>
      <c r="C1858" s="79" t="s">
        <v>324</v>
      </c>
      <c r="D1858" s="85" t="s">
        <v>238</v>
      </c>
      <c r="E1858" s="77" t="s">
        <v>1562</v>
      </c>
      <c r="F1858" s="81">
        <v>0</v>
      </c>
      <c r="G1858" s="81">
        <v>0</v>
      </c>
      <c r="H1858" s="82">
        <f ca="1">SUMIF(Measure_BB_Table[],Combined_header,Total_Exp._MeasureBB)</f>
        <v>0</v>
      </c>
      <c r="I1858" s="82">
        <f ca="1">SUMIF(Measure_BB_Table[],Combined_header,Completed_MeasureBB)</f>
        <v>0</v>
      </c>
      <c r="J1858" s="149" t="e">
        <f t="shared" ca="1" si="58"/>
        <v>#DIV/0!</v>
      </c>
      <c r="K1858" s="142"/>
      <c r="L1858" s="33"/>
    </row>
    <row r="1859" spans="1:12" s="41" customFormat="1" x14ac:dyDescent="0.25">
      <c r="A1859" s="77"/>
      <c r="B1859" s="78"/>
      <c r="C1859" s="79"/>
      <c r="D1859" s="85"/>
      <c r="E1859" s="77"/>
      <c r="F1859" s="81"/>
      <c r="G1859" s="81"/>
      <c r="H1859" s="140"/>
      <c r="I1859" s="95"/>
      <c r="J1859" s="150"/>
      <c r="K1859" s="142"/>
      <c r="L1859" s="33"/>
    </row>
    <row r="1860" spans="1:12" s="49" customFormat="1" ht="17.25" x14ac:dyDescent="0.3">
      <c r="A1860" s="77"/>
      <c r="B1860" s="78"/>
      <c r="C1860" s="79"/>
      <c r="D1860" s="85"/>
      <c r="E1860" s="77"/>
      <c r="F1860" s="81"/>
      <c r="G1860" s="81"/>
      <c r="H1860" s="140"/>
      <c r="I1860" s="95"/>
      <c r="J1860" s="150"/>
      <c r="K1860" s="143"/>
    </row>
    <row r="1861" spans="1:12" s="224" customFormat="1" ht="17.25" x14ac:dyDescent="0.3">
      <c r="A1861" s="217"/>
      <c r="B1861" s="218"/>
      <c r="C1861" s="217"/>
      <c r="D1861" s="217"/>
      <c r="E1861" s="219" t="s">
        <v>2193</v>
      </c>
      <c r="F1861" s="219">
        <f>_xlfn.AGGREGATE(9,3,Comparison_Data[Preliminary
Budget])</f>
        <v>226017114.27000022</v>
      </c>
      <c r="G1861" s="219">
        <f>_xlfn.AGGREGATE(9,3,Comparison_Data[Proposed
Budget])</f>
        <v>32074506.899999995</v>
      </c>
      <c r="H1861" s="220">
        <f ca="1">_xlfn.AGGREGATE(9,3,Comparison_Data[Total Exp. &amp;
Committed])</f>
        <v>47717129.10999997</v>
      </c>
      <c r="I1861" s="221">
        <f ca="1">_xlfn.AGGREGATE(9,3,Comparison_Data[Completed
Amount])</f>
        <v>40797565.54999999</v>
      </c>
      <c r="J1861" s="222"/>
      <c r="K1861" s="223"/>
    </row>
  </sheetData>
  <conditionalFormatting sqref="J2:J1024 J1026:J1858">
    <cfRule type="containsErrors" dxfId="183" priority="2">
      <formula>ISERROR(J2)</formula>
    </cfRule>
  </conditionalFormatting>
  <conditionalFormatting sqref="J1025">
    <cfRule type="containsErrors" dxfId="182" priority="1">
      <formula>ISERROR(J1025)</formula>
    </cfRule>
  </conditionalFormatting>
  <pageMargins left="0.7" right="0.7" top="0.75" bottom="0.75" header="0.3" footer="0.3"/>
  <pageSetup orientation="portrait" r:id="rId1"/>
  <ignoredErrors>
    <ignoredError sqref="J1026:J1858 J2:J1017 J1018:J1024" evalError="1"/>
  </ignoredErrors>
  <legacy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P24"/>
  <sheetViews>
    <sheetView showGridLines="0" showRowColHeaders="0" tabSelected="1" zoomScaleNormal="100" workbookViewId="0"/>
  </sheetViews>
  <sheetFormatPr defaultRowHeight="15" x14ac:dyDescent="0.25"/>
  <cols>
    <col min="1" max="1" width="28.7109375" style="44" bestFit="1" customWidth="1"/>
    <col min="2" max="2" width="17.7109375" style="44" customWidth="1"/>
    <col min="3" max="3" width="15.7109375" style="44" customWidth="1"/>
    <col min="4" max="5" width="15.7109375" style="48" customWidth="1"/>
    <col min="6" max="6" width="3.7109375" style="44" customWidth="1"/>
    <col min="7" max="7" width="35.85546875" style="44" bestFit="1" customWidth="1"/>
    <col min="8" max="8" width="17.7109375" style="44" customWidth="1"/>
    <col min="9" max="9" width="15.7109375" style="44" customWidth="1"/>
    <col min="10" max="11" width="15.7109375" style="48" customWidth="1"/>
    <col min="12" max="12" width="3.7109375" style="44" customWidth="1"/>
    <col min="13" max="14" width="9.140625" style="44"/>
    <col min="15" max="15" width="5.28515625" style="44" customWidth="1"/>
    <col min="16" max="16" width="3.7109375" style="48" customWidth="1"/>
    <col min="17" max="28" width="9.140625" style="44" customWidth="1"/>
    <col min="32" max="33" width="12.7109375" style="48" bestFit="1" customWidth="1"/>
    <col min="34" max="34" width="9.140625" style="44"/>
    <col min="35" max="38" width="9.140625" style="48"/>
    <col min="39" max="39" width="9.140625" style="44"/>
    <col min="40" max="40" width="35.85546875" style="48" hidden="1" customWidth="1"/>
    <col min="41" max="41" width="14.140625" style="48" hidden="1" customWidth="1"/>
    <col min="42" max="42" width="12.7109375" style="48" hidden="1" customWidth="1"/>
    <col min="43" max="16384" width="9.140625" style="44"/>
  </cols>
  <sheetData>
    <row r="1" spans="1:42" ht="18.75" x14ac:dyDescent="0.3">
      <c r="A1" s="47" t="s">
        <v>2096</v>
      </c>
      <c r="G1" s="34"/>
      <c r="AN1" s="34"/>
    </row>
    <row r="3" spans="1:42" ht="30" x14ac:dyDescent="0.25">
      <c r="A3" s="73" t="s">
        <v>478</v>
      </c>
      <c r="B3" s="74" t="s">
        <v>2553</v>
      </c>
      <c r="C3" s="74" t="s">
        <v>2554</v>
      </c>
      <c r="D3" s="74" t="s">
        <v>2146</v>
      </c>
      <c r="E3" s="74" t="s">
        <v>2151</v>
      </c>
      <c r="F3"/>
      <c r="G3" s="73" t="s">
        <v>1561</v>
      </c>
      <c r="H3" s="74" t="s">
        <v>2553</v>
      </c>
      <c r="I3" s="74" t="s">
        <v>2554</v>
      </c>
      <c r="J3" s="74" t="s">
        <v>2146</v>
      </c>
      <c r="K3" s="74" t="s">
        <v>2151</v>
      </c>
      <c r="AF3"/>
      <c r="AG3"/>
      <c r="AN3" s="52" t="s">
        <v>1561</v>
      </c>
      <c r="AO3" s="53" t="s">
        <v>2146</v>
      </c>
      <c r="AP3" s="53" t="s">
        <v>2151</v>
      </c>
    </row>
    <row r="4" spans="1:42" x14ac:dyDescent="0.25">
      <c r="A4" s="75" t="s">
        <v>4</v>
      </c>
      <c r="B4" s="76">
        <v>177333135.47000012</v>
      </c>
      <c r="C4" s="76">
        <v>19677470.970000003</v>
      </c>
      <c r="D4" s="76">
        <v>34190682.309999995</v>
      </c>
      <c r="E4" s="76">
        <v>29112099.269999996</v>
      </c>
      <c r="F4"/>
      <c r="G4" s="75" t="s">
        <v>1569</v>
      </c>
      <c r="H4" s="76">
        <v>74642.95</v>
      </c>
      <c r="I4" s="76">
        <v>0</v>
      </c>
      <c r="J4" s="76">
        <v>3236.25</v>
      </c>
      <c r="K4" s="76">
        <v>2625</v>
      </c>
      <c r="AF4"/>
      <c r="AG4"/>
      <c r="AN4" s="92" t="s">
        <v>3107</v>
      </c>
      <c r="AO4" s="43">
        <v>1072</v>
      </c>
      <c r="AP4" s="43">
        <v>1072</v>
      </c>
    </row>
    <row r="5" spans="1:42" x14ac:dyDescent="0.25">
      <c r="A5" s="75" t="s">
        <v>441</v>
      </c>
      <c r="B5" s="76">
        <v>6426085.2300000004</v>
      </c>
      <c r="C5" s="76">
        <v>4033905</v>
      </c>
      <c r="D5" s="76">
        <v>4573414</v>
      </c>
      <c r="E5" s="76">
        <v>4190257.6200000006</v>
      </c>
      <c r="F5"/>
      <c r="G5" s="75" t="s">
        <v>1575</v>
      </c>
      <c r="H5" s="76">
        <v>3898</v>
      </c>
      <c r="I5" s="76">
        <v>0</v>
      </c>
      <c r="J5" s="76">
        <v>3498</v>
      </c>
      <c r="K5" s="76">
        <v>715.5</v>
      </c>
      <c r="AF5"/>
      <c r="AG5"/>
      <c r="AN5" s="92" t="s">
        <v>1562</v>
      </c>
      <c r="AO5" s="43">
        <v>9238954.4799999986</v>
      </c>
      <c r="AP5" s="43">
        <v>9237996.5</v>
      </c>
    </row>
    <row r="6" spans="1:42" x14ac:dyDescent="0.25">
      <c r="A6" s="75" t="s">
        <v>243</v>
      </c>
      <c r="B6" s="76">
        <v>1572741.59</v>
      </c>
      <c r="C6" s="76">
        <v>0</v>
      </c>
      <c r="D6" s="76">
        <v>465750</v>
      </c>
      <c r="E6" s="76">
        <v>465750</v>
      </c>
      <c r="F6"/>
      <c r="G6" s="75" t="s">
        <v>1563</v>
      </c>
      <c r="H6" s="76">
        <v>2901207.24</v>
      </c>
      <c r="I6" s="76">
        <v>12480</v>
      </c>
      <c r="J6" s="76">
        <v>0</v>
      </c>
      <c r="K6" s="76">
        <v>0</v>
      </c>
      <c r="AF6"/>
      <c r="AG6"/>
      <c r="AN6" s="92" t="s">
        <v>1568</v>
      </c>
      <c r="AO6" s="43">
        <v>10759.99</v>
      </c>
      <c r="AP6" s="43">
        <v>6722.1399999999994</v>
      </c>
    </row>
    <row r="7" spans="1:42" x14ac:dyDescent="0.25">
      <c r="A7" s="75" t="s">
        <v>350</v>
      </c>
      <c r="B7" s="76">
        <v>29500</v>
      </c>
      <c r="C7" s="76">
        <v>29500</v>
      </c>
      <c r="D7" s="76">
        <v>29500</v>
      </c>
      <c r="E7" s="76">
        <v>24000</v>
      </c>
      <c r="F7"/>
      <c r="G7" s="75" t="s">
        <v>1565</v>
      </c>
      <c r="H7" s="76">
        <v>10909889.370000001</v>
      </c>
      <c r="I7" s="76">
        <v>1742449</v>
      </c>
      <c r="J7" s="76">
        <v>4066100</v>
      </c>
      <c r="K7" s="76">
        <v>2010095</v>
      </c>
      <c r="AF7"/>
      <c r="AG7"/>
      <c r="AN7" s="92" t="s">
        <v>1574</v>
      </c>
      <c r="AO7" s="43">
        <v>47013.91</v>
      </c>
      <c r="AP7" s="43">
        <v>47013.909999999989</v>
      </c>
    </row>
    <row r="8" spans="1:42" x14ac:dyDescent="0.25">
      <c r="A8" s="75" t="s">
        <v>1043</v>
      </c>
      <c r="B8" s="76">
        <v>782200</v>
      </c>
      <c r="C8" s="76">
        <v>24200</v>
      </c>
      <c r="D8" s="76">
        <v>82300</v>
      </c>
      <c r="E8" s="76">
        <v>68502.75</v>
      </c>
      <c r="F8"/>
      <c r="G8" s="75" t="s">
        <v>1796</v>
      </c>
      <c r="H8" s="76">
        <v>11261001.450000001</v>
      </c>
      <c r="I8" s="76">
        <v>843362.3</v>
      </c>
      <c r="J8" s="76">
        <v>0</v>
      </c>
      <c r="K8" s="76">
        <v>0</v>
      </c>
      <c r="AF8"/>
      <c r="AG8"/>
      <c r="AN8" s="92" t="s">
        <v>1570</v>
      </c>
      <c r="AO8" s="43">
        <v>4401.0600000000004</v>
      </c>
      <c r="AP8" s="43">
        <v>4401.0600000000004</v>
      </c>
    </row>
    <row r="9" spans="1:42" x14ac:dyDescent="0.25">
      <c r="A9" s="75" t="s">
        <v>316</v>
      </c>
      <c r="B9" s="76">
        <v>13626510</v>
      </c>
      <c r="C9" s="76">
        <v>4491539.0299999993</v>
      </c>
      <c r="D9" s="76">
        <v>3148874.2200000007</v>
      </c>
      <c r="E9" s="76">
        <v>2816785.2299999995</v>
      </c>
      <c r="F9"/>
      <c r="G9" s="75" t="s">
        <v>318</v>
      </c>
      <c r="H9" s="76">
        <v>137944881.20000005</v>
      </c>
      <c r="I9" s="76">
        <v>22495924.34</v>
      </c>
      <c r="J9" s="76">
        <v>23227709.800000001</v>
      </c>
      <c r="K9" s="76">
        <v>21514339.730000008</v>
      </c>
      <c r="AF9"/>
      <c r="AG9"/>
      <c r="AN9" s="92" t="s">
        <v>1573</v>
      </c>
      <c r="AO9" s="43">
        <v>1196114.7</v>
      </c>
      <c r="AP9" s="43">
        <v>1196114.7</v>
      </c>
    </row>
    <row r="10" spans="1:42" x14ac:dyDescent="0.25">
      <c r="A10" s="75" t="s">
        <v>238</v>
      </c>
      <c r="B10" s="76">
        <v>26246941.98</v>
      </c>
      <c r="C10" s="76">
        <v>3817891.9000000004</v>
      </c>
      <c r="D10" s="76">
        <v>5226608.580000001</v>
      </c>
      <c r="E10" s="76">
        <v>4120170.6799999992</v>
      </c>
      <c r="F10"/>
      <c r="G10" s="75" t="s">
        <v>1571</v>
      </c>
      <c r="H10" s="76">
        <v>14294886.359999998</v>
      </c>
      <c r="I10" s="76">
        <v>3236461.6900000004</v>
      </c>
      <c r="J10" s="76">
        <v>4985728.07</v>
      </c>
      <c r="K10" s="76">
        <v>2189351.06</v>
      </c>
      <c r="AF10"/>
      <c r="AG10"/>
      <c r="AN10" s="92" t="s">
        <v>1797</v>
      </c>
      <c r="AO10" s="43">
        <v>102571.44</v>
      </c>
      <c r="AP10" s="43">
        <v>67648.94</v>
      </c>
    </row>
    <row r="11" spans="1:42" ht="17.25" x14ac:dyDescent="0.3">
      <c r="A11" s="196" t="s">
        <v>2193</v>
      </c>
      <c r="B11" s="225">
        <v>226017114.2700001</v>
      </c>
      <c r="C11" s="225">
        <v>32074506.899999999</v>
      </c>
      <c r="D11" s="225">
        <v>47717129.109999992</v>
      </c>
      <c r="E11" s="225">
        <v>40797565.549999997</v>
      </c>
      <c r="F11"/>
      <c r="G11" s="75" t="s">
        <v>1655</v>
      </c>
      <c r="H11" s="76">
        <v>2118169.1799999997</v>
      </c>
      <c r="I11" s="76">
        <v>82681.7</v>
      </c>
      <c r="J11" s="76">
        <v>279477</v>
      </c>
      <c r="K11" s="76">
        <v>279477</v>
      </c>
      <c r="AF11"/>
      <c r="AG11"/>
      <c r="AN11" s="92" t="s">
        <v>1567</v>
      </c>
      <c r="AO11" s="43">
        <v>465750</v>
      </c>
      <c r="AP11" s="43">
        <v>465750</v>
      </c>
    </row>
    <row r="12" spans="1:42" x14ac:dyDescent="0.25">
      <c r="A12"/>
      <c r="B12"/>
      <c r="C12"/>
      <c r="D12"/>
      <c r="E12"/>
      <c r="F12" s="43"/>
      <c r="G12" s="75" t="s">
        <v>1564</v>
      </c>
      <c r="H12" s="76">
        <v>2131082.8300000005</v>
      </c>
      <c r="I12" s="76">
        <v>288598</v>
      </c>
      <c r="J12" s="76">
        <v>529413</v>
      </c>
      <c r="K12" s="76">
        <v>428649</v>
      </c>
      <c r="L12" s="43"/>
      <c r="P12" s="43"/>
      <c r="AF12"/>
      <c r="AG12"/>
      <c r="AN12" s="92" t="s">
        <v>1656</v>
      </c>
      <c r="AO12" s="43">
        <v>3238799.4099999997</v>
      </c>
      <c r="AP12" s="43">
        <v>3127091.51</v>
      </c>
    </row>
    <row r="13" spans="1:42" x14ac:dyDescent="0.25">
      <c r="F13" s="45"/>
      <c r="G13" s="75" t="s">
        <v>1572</v>
      </c>
      <c r="H13" s="76">
        <v>1163678.71</v>
      </c>
      <c r="I13" s="76">
        <v>57340</v>
      </c>
      <c r="J13" s="76">
        <v>114445</v>
      </c>
      <c r="K13" s="76">
        <v>49257.5</v>
      </c>
      <c r="L13" s="45"/>
      <c r="P13" s="45"/>
      <c r="AF13"/>
      <c r="AG13"/>
      <c r="AN13" s="92" t="s">
        <v>1566</v>
      </c>
      <c r="AO13" s="43">
        <v>202085</v>
      </c>
      <c r="AP13" s="43">
        <v>169245</v>
      </c>
    </row>
    <row r="14" spans="1:42" x14ac:dyDescent="0.25">
      <c r="F14" s="43"/>
      <c r="G14" s="75" t="s">
        <v>1566</v>
      </c>
      <c r="H14" s="76">
        <v>491240.04999999987</v>
      </c>
      <c r="I14" s="76">
        <v>13900</v>
      </c>
      <c r="J14" s="76">
        <v>202085</v>
      </c>
      <c r="K14" s="76">
        <v>169245</v>
      </c>
      <c r="L14" s="43"/>
      <c r="P14" s="43"/>
      <c r="AF14"/>
      <c r="AG14"/>
      <c r="AN14" s="92" t="s">
        <v>1572</v>
      </c>
      <c r="AO14" s="43">
        <v>114445</v>
      </c>
      <c r="AP14" s="43">
        <v>49257.5</v>
      </c>
    </row>
    <row r="15" spans="1:42" x14ac:dyDescent="0.25">
      <c r="G15" s="75" t="s">
        <v>1656</v>
      </c>
      <c r="H15" s="76">
        <v>17705687.259999998</v>
      </c>
      <c r="I15" s="76">
        <v>2320774.6499999994</v>
      </c>
      <c r="J15" s="76">
        <v>3238799.4099999997</v>
      </c>
      <c r="K15" s="76">
        <v>3127091.51</v>
      </c>
      <c r="AF15"/>
      <c r="AG15"/>
      <c r="AN15" s="92" t="s">
        <v>1564</v>
      </c>
      <c r="AO15" s="43">
        <v>529413</v>
      </c>
      <c r="AP15" s="43">
        <v>428649</v>
      </c>
    </row>
    <row r="16" spans="1:42" x14ac:dyDescent="0.25">
      <c r="G16" s="75" t="s">
        <v>1567</v>
      </c>
      <c r="H16" s="76">
        <v>1572741.59</v>
      </c>
      <c r="I16" s="76">
        <v>0</v>
      </c>
      <c r="J16" s="76">
        <v>465750</v>
      </c>
      <c r="K16" s="76">
        <v>465750</v>
      </c>
      <c r="AF16"/>
      <c r="AG16"/>
      <c r="AN16" s="92" t="s">
        <v>1655</v>
      </c>
      <c r="AO16" s="43">
        <v>279477</v>
      </c>
      <c r="AP16" s="43">
        <v>279477</v>
      </c>
    </row>
    <row r="17" spans="7:42" x14ac:dyDescent="0.25">
      <c r="G17" s="75" t="s">
        <v>1797</v>
      </c>
      <c r="H17" s="76">
        <v>800384.07</v>
      </c>
      <c r="I17" s="76">
        <v>0</v>
      </c>
      <c r="J17" s="76">
        <v>102571.44</v>
      </c>
      <c r="K17" s="76">
        <v>67648.94</v>
      </c>
      <c r="AF17"/>
      <c r="AG17"/>
      <c r="AN17" s="92" t="s">
        <v>1571</v>
      </c>
      <c r="AO17" s="43">
        <v>4985728.07</v>
      </c>
      <c r="AP17" s="43">
        <v>2189351.06</v>
      </c>
    </row>
    <row r="18" spans="7:42" x14ac:dyDescent="0.25">
      <c r="G18" s="75" t="s">
        <v>1573</v>
      </c>
      <c r="H18" s="76">
        <v>4496285.7</v>
      </c>
      <c r="I18" s="76">
        <v>716708.22</v>
      </c>
      <c r="J18" s="76">
        <v>1196114.7</v>
      </c>
      <c r="K18" s="76">
        <v>1196114.7</v>
      </c>
      <c r="AF18"/>
      <c r="AG18"/>
      <c r="AN18" s="92" t="s">
        <v>318</v>
      </c>
      <c r="AO18" s="43">
        <v>23227709.800000001</v>
      </c>
      <c r="AP18" s="43">
        <v>21514339.730000008</v>
      </c>
    </row>
    <row r="19" spans="7:42" x14ac:dyDescent="0.25">
      <c r="G19" s="75" t="s">
        <v>1570</v>
      </c>
      <c r="H19" s="76">
        <v>146130.32999999999</v>
      </c>
      <c r="I19" s="76">
        <v>0</v>
      </c>
      <c r="J19" s="76">
        <v>4401.0600000000004</v>
      </c>
      <c r="K19" s="76">
        <v>4401.0600000000004</v>
      </c>
      <c r="AF19"/>
      <c r="AG19"/>
      <c r="AN19" s="92" t="s">
        <v>1796</v>
      </c>
      <c r="AO19" s="43">
        <v>0</v>
      </c>
      <c r="AP19" s="43">
        <v>0</v>
      </c>
    </row>
    <row r="20" spans="7:42" x14ac:dyDescent="0.25">
      <c r="G20" s="75" t="s">
        <v>1574</v>
      </c>
      <c r="H20" s="76">
        <v>391756.60000000003</v>
      </c>
      <c r="I20" s="76">
        <v>0</v>
      </c>
      <c r="J20" s="76">
        <v>47013.91</v>
      </c>
      <c r="K20" s="76">
        <v>47013.909999999989</v>
      </c>
      <c r="AF20"/>
      <c r="AG20"/>
      <c r="AN20" s="92" t="s">
        <v>1565</v>
      </c>
      <c r="AO20" s="43">
        <v>4066100</v>
      </c>
      <c r="AP20" s="43">
        <v>2010095</v>
      </c>
    </row>
    <row r="21" spans="7:42" x14ac:dyDescent="0.25">
      <c r="G21" s="75" t="s">
        <v>1568</v>
      </c>
      <c r="H21" s="76">
        <v>84654.040000000008</v>
      </c>
      <c r="I21" s="76">
        <v>1661.08</v>
      </c>
      <c r="J21" s="76">
        <v>10759.99</v>
      </c>
      <c r="K21" s="76">
        <v>6722.1399999999994</v>
      </c>
      <c r="AF21"/>
      <c r="AG21"/>
      <c r="AN21" s="92" t="s">
        <v>1563</v>
      </c>
      <c r="AO21" s="43">
        <v>0</v>
      </c>
      <c r="AP21" s="43">
        <v>0</v>
      </c>
    </row>
    <row r="22" spans="7:42" x14ac:dyDescent="0.25">
      <c r="G22" s="75" t="s">
        <v>1562</v>
      </c>
      <c r="H22" s="76">
        <v>17524897.34</v>
      </c>
      <c r="I22" s="76">
        <v>262165.92000000004</v>
      </c>
      <c r="J22" s="76">
        <v>9238954.4799999986</v>
      </c>
      <c r="K22" s="76">
        <v>9237996.5</v>
      </c>
      <c r="AF22"/>
      <c r="AG22"/>
      <c r="AN22" s="92" t="s">
        <v>1575</v>
      </c>
      <c r="AO22" s="43">
        <v>3498</v>
      </c>
      <c r="AP22" s="43">
        <v>715.5</v>
      </c>
    </row>
    <row r="23" spans="7:42" x14ac:dyDescent="0.25">
      <c r="G23" s="75" t="s">
        <v>3107</v>
      </c>
      <c r="H23" s="76">
        <v>0</v>
      </c>
      <c r="I23" s="76">
        <v>0</v>
      </c>
      <c r="J23" s="76">
        <v>1072</v>
      </c>
      <c r="K23" s="76">
        <v>1072</v>
      </c>
      <c r="AF23"/>
      <c r="AG23"/>
      <c r="AN23" s="92" t="s">
        <v>1569</v>
      </c>
      <c r="AO23" s="43">
        <v>3236.25</v>
      </c>
      <c r="AP23" s="43">
        <v>2625</v>
      </c>
    </row>
    <row r="24" spans="7:42" ht="17.25" x14ac:dyDescent="0.3">
      <c r="G24" s="196" t="s">
        <v>2193</v>
      </c>
      <c r="H24" s="225">
        <v>226017114.27000004</v>
      </c>
      <c r="I24" s="225">
        <v>32074506.899999999</v>
      </c>
      <c r="J24" s="225">
        <v>47717129.109999999</v>
      </c>
      <c r="K24" s="225">
        <v>40797565.550000004</v>
      </c>
      <c r="Q24" s="92" t="s">
        <v>2783</v>
      </c>
      <c r="AN24" s="55" t="s">
        <v>2193</v>
      </c>
      <c r="AO24" s="51">
        <v>47717129.109999999</v>
      </c>
      <c r="AP24" s="51">
        <v>40797565.550000012</v>
      </c>
    </row>
  </sheetData>
  <pageMargins left="0.2" right="0.2" top="0.75" bottom="0.75" header="0.3" footer="0.3"/>
  <pageSetup paperSize="17" orientation="landscape" r:id="rId4"/>
  <drawing r:id="rId5"/>
  <extLst>
    <ext xmlns:x14="http://schemas.microsoft.com/office/spreadsheetml/2009/9/main" uri="{A8765BA9-456A-4dab-B4F3-ACF838C121DE}">
      <x14:slicerList>
        <x14:slicer r:id="rId6"/>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13420CD-DC1C-4CC2-9AD0-0CB200BEC5A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Measure BB_Data</vt:lpstr>
      <vt:lpstr>Detail_P</vt:lpstr>
      <vt:lpstr>Summary_P</vt:lpstr>
      <vt:lpstr>Measure BB_Comparison_Data</vt:lpstr>
      <vt:lpstr>Comparison_P</vt:lpstr>
      <vt:lpstr>Combined_header</vt:lpstr>
      <vt:lpstr>Completed_Comparison</vt:lpstr>
      <vt:lpstr>Completed_MeasureBB</vt:lpstr>
      <vt:lpstr>Completed_Summary</vt:lpstr>
      <vt:lpstr>Completion_Summary</vt:lpstr>
      <vt:lpstr>Total_Exp._Comparison</vt:lpstr>
      <vt:lpstr>Total_Exp._MeasureBB</vt:lpstr>
      <vt:lpstr>Total_Exp._Summary</vt:lpstr>
    </vt:vector>
  </TitlesOfParts>
  <Company>Hacienda La Puente USD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Nety Con</dc:creator>
  <cp:lastModifiedBy>Nety Con</cp:lastModifiedBy>
  <cp:lastPrinted>2022-01-13T23:32:43Z</cp:lastPrinted>
  <dcterms:created xsi:type="dcterms:W3CDTF">2019-11-13T17:35:16Z</dcterms:created>
  <dcterms:modified xsi:type="dcterms:W3CDTF">2022-04-04T19:50:27Z</dcterms:modified>
</cp:coreProperties>
</file>